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95acdad18dd1e19/Desktop/"/>
    </mc:Choice>
  </mc:AlternateContent>
  <xr:revisionPtr revIDLastSave="4427" documentId="8_{34B6065C-30F3-4944-8002-7824E4924059}" xr6:coauthVersionLast="47" xr6:coauthVersionMax="47" xr10:uidLastSave="{58A264BC-585C-4321-9C60-4D84ACF67CBE}"/>
  <bookViews>
    <workbookView xWindow="-108" yWindow="-108" windowWidth="23256" windowHeight="12456" firstSheet="11" activeTab="13" xr2:uid="{96EDB333-D0D5-41E9-851B-BB66FB2AD61B}"/>
  </bookViews>
  <sheets>
    <sheet name="DailyActivity" sheetId="2" r:id="rId1"/>
    <sheet name="TotalSteps VS Calories" sheetId="21" r:id="rId2"/>
    <sheet name=" VeryActiveMinutes VS Calories" sheetId="40" r:id="rId3"/>
    <sheet name="WeightLogInfo" sheetId="3" r:id="rId4"/>
    <sheet name="BMICategory" sheetId="43" r:id="rId5"/>
    <sheet name="SleepDay" sheetId="1" r:id="rId6"/>
    <sheet name="SleepCategory" sheetId="44" r:id="rId7"/>
    <sheet name="Time In Bed VS Time Asleep" sheetId="22" r:id="rId8"/>
    <sheet name="WeekActivitySleep" sheetId="12" r:id="rId9"/>
    <sheet name="VwActivitySleep" sheetId="17" r:id="rId10"/>
    <sheet name="Sedentary VS MinutesAsleep" sheetId="20" r:id="rId11"/>
    <sheet name="Bridge Table" sheetId="37" r:id="rId12"/>
    <sheet name="LookUps" sheetId="38" r:id="rId13"/>
    <sheet name="Dashboard" sheetId="26" r:id="rId14"/>
    <sheet name="Dashbaord Table 1" sheetId="31" r:id="rId15"/>
    <sheet name="Dashboard 2" sheetId="41" r:id="rId16"/>
    <sheet name="Dashboard Table 2" sheetId="34" r:id="rId17"/>
    <sheet name="Pivot Table Collection" sheetId="36" r:id="rId18"/>
  </sheets>
  <definedNames>
    <definedName name="_xlcn.WorksheetConnection_GoogleProject.xlsxActivity1" hidden="1">Activity[]</definedName>
    <definedName name="_xlcn.WorksheetConnection_GoogleProject.xlsxGroupedHoursOrder1" hidden="1">GroupedHoursOrder[]</definedName>
    <definedName name="_xlcn.WorksheetConnection_GoogleProject.xlsxSleepDay1" hidden="1">SleepDay[]</definedName>
    <definedName name="_xlcn.WorksheetConnection_GoogleProject.xlsxTable101" hidden="1">Table10[]</definedName>
    <definedName name="_xlcn.WorksheetConnection_GoogleProject.xlsxTable111" hidden="1">WeekDayOrder[]</definedName>
    <definedName name="_xlcn.WorksheetConnection_GoogleProject.xlsxTable71" hidden="1">VwActivitySleep[]</definedName>
    <definedName name="_xlcn.WorksheetConnection_GoogleProject.xlsxWeekdayActivitySleep1" hidden="1">WeekdayActivitySleep[]</definedName>
    <definedName name="_xlcn.WorksheetConnection_GoogleProject.xlsxWeightLogInfo1" hidden="1">WeightLogInfo[]</definedName>
    <definedName name="Slicer_WeekDay">#N/A</definedName>
  </definedNames>
  <calcPr calcId="191029"/>
  <pivotCaches>
    <pivotCache cacheId="0" r:id="rId19"/>
    <pivotCache cacheId="1" r:id="rId20"/>
    <pivotCache cacheId="2" r:id="rId21"/>
    <pivotCache cacheId="3" r:id="rId22"/>
    <pivotCache cacheId="183" r:id="rId23"/>
    <pivotCache cacheId="186" r:id="rId24"/>
    <pivotCache cacheId="189" r:id="rId25"/>
    <pivotCache cacheId="192" r:id="rId26"/>
    <pivotCache cacheId="195" r:id="rId27"/>
    <pivotCache cacheId="198" r:id="rId28"/>
    <pivotCache cacheId="201" r:id="rId29"/>
    <pivotCache cacheId="204" r:id="rId30"/>
  </pivotCaches>
  <extLst>
    <ext xmlns:x14="http://schemas.microsoft.com/office/spreadsheetml/2009/9/main" uri="{876F7934-8845-4945-9796-88D515C7AA90}">
      <x14:pivotCaches>
        <pivotCache cacheId="12" r:id="rId31"/>
      </x14:pivotCaches>
    </ext>
    <ext xmlns:x14="http://schemas.microsoft.com/office/spreadsheetml/2009/9/main" uri="{BBE1A952-AA13-448e-AADC-164F8A28A991}">
      <x14:slicerCaches>
        <x14:slicerCache r:id="rId3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eightLogInfo" name="WeightLogInfo" connection="WorksheetConnection_Google Project.xlsx!WeightLogInfo"/>
          <x15:modelTable id="WeekdayActivitySleep" name="WeekdayActivitySleep" connection="WorksheetConnection_Google Project.xlsx!WeekdayActivitySleep"/>
          <x15:modelTable id="Table7" name="VwActivitySleep" connection="WorksheetConnection_Google Project.xlsx!Table7"/>
          <x15:modelTable id="Table11" name="LookUp Table" connection="WorksheetConnection_Google Project.xlsx!Table11"/>
          <x15:modelTable id="Table10" name="BridgeTable" connection="WorksheetConnection_Google Project.xlsx!Table10"/>
          <x15:modelTable id="SleepDay" name="SleepDay" connection="WorksheetConnection_Google Project.xlsx!SleepDay"/>
          <x15:modelTable id="GroupedHoursOrder" name="GroupedHoursOrder" connection="WorksheetConnection_Google Project.xlsx!GroupedHoursOrder"/>
          <x15:modelTable id="Activity" name="DailyActivity" connection="WorksheetConnection_Google Project.xlsx!Activity"/>
        </x15:modelTables>
        <x15:modelRelationships>
          <x15:modelRelationship fromTable="DailyActivity" fromColumn="Id_Date" toTable="BridgeTable" toColumn="Id_Date"/>
          <x15:modelRelationship fromTable="WeightLogInfo" fromColumn="Id_Date" toTable="BridgeTable" toColumn="Id_Date"/>
          <x15:modelRelationship fromTable="SleepDay" fromColumn="Id_Date" toTable="BridgeTable" toColumn="Id_Date"/>
          <x15:modelRelationship fromTable="SleepDay" fromColumn="GroupedHours" toTable="GroupedHoursOrder" toColumn="GroupedHours"/>
          <x15:modelRelationship fromTable="BridgeTable" fromColumn="Day" toTable="LookUp Table" toColumn="Da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44" l="1"/>
  <c r="C12" i="44"/>
  <c r="C23" i="44"/>
  <c r="C24" i="44"/>
  <c r="C3" i="43"/>
  <c r="D3" i="43" s="1"/>
  <c r="C4" i="43"/>
  <c r="C5" i="43"/>
  <c r="C6" i="43"/>
  <c r="C7" i="43"/>
  <c r="C8" i="43"/>
  <c r="C9" i="43"/>
  <c r="C2" i="4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R2" i="2"/>
  <c r="J3" i="1"/>
  <c r="J2" i="1"/>
  <c r="C2" i="44" s="1"/>
  <c r="J4" i="1"/>
  <c r="J5" i="1"/>
  <c r="J6" i="1"/>
  <c r="J7" i="1"/>
  <c r="J8" i="1"/>
  <c r="J9" i="1"/>
  <c r="J10" i="1"/>
  <c r="J11" i="1"/>
  <c r="J12" i="1"/>
  <c r="J13" i="1"/>
  <c r="J14" i="1"/>
  <c r="J15" i="1"/>
  <c r="J16" i="1"/>
  <c r="J17" i="1"/>
  <c r="J18" i="1"/>
  <c r="J19" i="1"/>
  <c r="J20" i="1"/>
  <c r="J21" i="1"/>
  <c r="J22" i="1"/>
  <c r="J23" i="1"/>
  <c r="J24" i="1"/>
  <c r="J25" i="1"/>
  <c r="J26" i="1"/>
  <c r="J27" i="1"/>
  <c r="C3" i="44" s="1"/>
  <c r="J28" i="1"/>
  <c r="J29" i="1"/>
  <c r="J30" i="1"/>
  <c r="J31" i="1"/>
  <c r="C4" i="44" s="1"/>
  <c r="J32" i="1"/>
  <c r="J33" i="1"/>
  <c r="J34" i="1"/>
  <c r="C5" i="44" s="1"/>
  <c r="J35" i="1"/>
  <c r="J36" i="1"/>
  <c r="J37" i="1"/>
  <c r="J38" i="1"/>
  <c r="J39" i="1"/>
  <c r="C6" i="44" s="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C7" i="44" s="1"/>
  <c r="D7" i="44" s="1"/>
  <c r="J68" i="1"/>
  <c r="C8" i="44" s="1"/>
  <c r="J69" i="1"/>
  <c r="J70" i="1"/>
  <c r="J71" i="1"/>
  <c r="J72" i="1"/>
  <c r="J73" i="1"/>
  <c r="J74" i="1"/>
  <c r="J75" i="1"/>
  <c r="J76" i="1"/>
  <c r="J77" i="1"/>
  <c r="J78" i="1"/>
  <c r="J79" i="1"/>
  <c r="J80" i="1"/>
  <c r="J81" i="1"/>
  <c r="J82" i="1"/>
  <c r="J83" i="1"/>
  <c r="C9" i="44" s="1"/>
  <c r="D9" i="44" s="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C10" i="44" s="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C13" i="44" s="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C14" i="44" s="1"/>
  <c r="J197" i="1"/>
  <c r="J198" i="1"/>
  <c r="J199" i="1"/>
  <c r="J200" i="1"/>
  <c r="J201" i="1"/>
  <c r="C15" i="44" s="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C16" i="44" s="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C17" i="44" s="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C18" i="44" s="1"/>
  <c r="J286" i="1"/>
  <c r="J287" i="1"/>
  <c r="J288" i="1"/>
  <c r="J289" i="1"/>
  <c r="J290" i="1"/>
  <c r="J291" i="1"/>
  <c r="J292" i="1"/>
  <c r="J293" i="1"/>
  <c r="J294" i="1"/>
  <c r="J295" i="1"/>
  <c r="J296" i="1"/>
  <c r="J297" i="1"/>
  <c r="J298" i="1"/>
  <c r="J299" i="1"/>
  <c r="J300" i="1"/>
  <c r="J301" i="1"/>
  <c r="J302" i="1"/>
  <c r="J303" i="1"/>
  <c r="C19" i="44" s="1"/>
  <c r="D19" i="44" s="1"/>
  <c r="J304" i="1"/>
  <c r="J305" i="1"/>
  <c r="J306" i="1"/>
  <c r="C20" i="44" s="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C21" i="44" s="1"/>
  <c r="J338" i="1"/>
  <c r="J339" i="1"/>
  <c r="C22" i="44" s="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C25" i="44" s="1"/>
  <c r="J398" i="1"/>
  <c r="J399" i="1"/>
  <c r="J400" i="1"/>
  <c r="J401" i="1"/>
  <c r="J402" i="1"/>
  <c r="J403" i="1"/>
  <c r="J404" i="1"/>
  <c r="J405" i="1"/>
  <c r="J406" i="1"/>
  <c r="J407" i="1"/>
  <c r="J408" i="1"/>
  <c r="J409" i="1"/>
  <c r="J410" i="1"/>
  <c r="J411" i="1"/>
  <c r="E12" i="31"/>
  <c r="P5" i="31"/>
  <c r="P7" i="31"/>
  <c r="P8" i="31"/>
  <c r="M12" i="31"/>
  <c r="L12" i="31"/>
  <c r="N6" i="31"/>
  <c r="O6" i="31" s="1"/>
  <c r="N7" i="31"/>
  <c r="O7" i="31" s="1"/>
  <c r="N8" i="31"/>
  <c r="O8" i="31" s="1"/>
  <c r="N9" i="31"/>
  <c r="O9" i="31" s="1"/>
  <c r="N10" i="31"/>
  <c r="O10" i="31" s="1"/>
  <c r="N11" i="31"/>
  <c r="O11" i="31" s="1"/>
  <c r="N5" i="31"/>
  <c r="O5" i="31" s="1"/>
  <c r="L6" i="31"/>
  <c r="L7" i="31"/>
  <c r="L8" i="31"/>
  <c r="L9" i="31"/>
  <c r="L10" i="31"/>
  <c r="L11" i="31"/>
  <c r="L5" i="31"/>
  <c r="K6" i="31"/>
  <c r="K7" i="31"/>
  <c r="K8" i="31"/>
  <c r="K9" i="31"/>
  <c r="K10" i="31"/>
  <c r="K11" i="31"/>
  <c r="K5" i="31"/>
  <c r="F6" i="31"/>
  <c r="G6" i="31" s="1"/>
  <c r="F7" i="31"/>
  <c r="G7" i="31" s="1"/>
  <c r="F8" i="31"/>
  <c r="G8" i="31" s="1"/>
  <c r="F9" i="31"/>
  <c r="G9" i="31" s="1"/>
  <c r="F10" i="31"/>
  <c r="G10" i="31" s="1"/>
  <c r="F11" i="31"/>
  <c r="G11" i="31" s="1"/>
  <c r="D12" i="31"/>
  <c r="F5" i="31"/>
  <c r="G5" i="31" s="1"/>
  <c r="D6" i="31"/>
  <c r="D7" i="31"/>
  <c r="D8" i="31"/>
  <c r="D9" i="31"/>
  <c r="D10" i="31"/>
  <c r="D11" i="31"/>
  <c r="D5" i="31"/>
  <c r="C6" i="31"/>
  <c r="C7" i="31"/>
  <c r="C8" i="31"/>
  <c r="C9" i="31"/>
  <c r="C10" i="31"/>
  <c r="C11" i="31"/>
  <c r="C5" i="3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2" i="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D21" i="44" l="1"/>
  <c r="D12" i="44"/>
  <c r="D13" i="44"/>
  <c r="D11" i="44"/>
  <c r="D24" i="44"/>
  <c r="D23" i="44"/>
  <c r="D25" i="44"/>
  <c r="D16" i="44"/>
  <c r="D5" i="44"/>
  <c r="D15" i="44"/>
  <c r="D5" i="43"/>
  <c r="D7" i="43"/>
  <c r="D9" i="43"/>
  <c r="D2" i="43"/>
  <c r="D6" i="43"/>
  <c r="D8" i="43"/>
  <c r="D4" i="43"/>
  <c r="D22" i="44"/>
  <c r="D10" i="44"/>
  <c r="D20" i="44"/>
  <c r="D8" i="44"/>
  <c r="D18" i="44"/>
  <c r="D6" i="44"/>
  <c r="D17" i="44"/>
  <c r="D4" i="44"/>
  <c r="D3" i="44"/>
  <c r="D14" i="44"/>
  <c r="D2" i="44"/>
  <c r="H9" i="31"/>
  <c r="P11" i="31"/>
  <c r="P10" i="31"/>
  <c r="P9" i="31"/>
  <c r="P6" i="31"/>
  <c r="H6" i="31"/>
  <c r="F12" i="31"/>
  <c r="H12" i="31" s="1"/>
  <c r="N12" i="31"/>
  <c r="H11" i="31"/>
  <c r="H10" i="31"/>
  <c r="H8" i="31"/>
  <c r="H7" i="31"/>
  <c r="H5" i="31"/>
  <c r="O12" i="31" l="1"/>
  <c r="P12" i="31"/>
  <c r="G12" i="3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25348A-187F-4A39-8B77-EB22033327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D64599-6532-4054-8554-5D7190D2CE7A}" name="WorksheetConnection_Google Project.xlsx!Activity" type="102" refreshedVersion="8" minRefreshableVersion="5">
    <extLst>
      <ext xmlns:x15="http://schemas.microsoft.com/office/spreadsheetml/2010/11/main" uri="{DE250136-89BD-433C-8126-D09CA5730AF9}">
        <x15:connection id="Activity">
          <x15:rangePr sourceName="_xlcn.WorksheetConnection_GoogleProject.xlsxActivity1"/>
        </x15:connection>
      </ext>
    </extLst>
  </connection>
  <connection id="3" xr16:uid="{4B5FE7DF-ABBC-4D6E-8E16-3829903AE5BF}" name="WorksheetConnection_Google Project.xlsx!GroupedHoursOrder" type="102" refreshedVersion="8" minRefreshableVersion="5">
    <extLst>
      <ext xmlns:x15="http://schemas.microsoft.com/office/spreadsheetml/2010/11/main" uri="{DE250136-89BD-433C-8126-D09CA5730AF9}">
        <x15:connection id="GroupedHoursOrder">
          <x15:rangePr sourceName="_xlcn.WorksheetConnection_GoogleProject.xlsxGroupedHoursOrder1"/>
        </x15:connection>
      </ext>
    </extLst>
  </connection>
  <connection id="4" xr16:uid="{9CCF7043-D9A8-41A7-828B-E0CB61579F7F}" name="WorksheetConnection_Google Project.xlsx!SleepDay" type="102" refreshedVersion="8" minRefreshableVersion="5">
    <extLst>
      <ext xmlns:x15="http://schemas.microsoft.com/office/spreadsheetml/2010/11/main" uri="{DE250136-89BD-433C-8126-D09CA5730AF9}">
        <x15:connection id="SleepDay">
          <x15:rangePr sourceName="_xlcn.WorksheetConnection_GoogleProject.xlsxSleepDay1"/>
        </x15:connection>
      </ext>
    </extLst>
  </connection>
  <connection id="5" xr16:uid="{3AAA9C0E-3750-4CCE-BEDD-718DCF48E9C7}" name="WorksheetConnection_Google Project.xlsx!Table10" type="102" refreshedVersion="8" minRefreshableVersion="5">
    <extLst>
      <ext xmlns:x15="http://schemas.microsoft.com/office/spreadsheetml/2010/11/main" uri="{DE250136-89BD-433C-8126-D09CA5730AF9}">
        <x15:connection id="Table10">
          <x15:rangePr sourceName="_xlcn.WorksheetConnection_GoogleProject.xlsxTable101"/>
        </x15:connection>
      </ext>
    </extLst>
  </connection>
  <connection id="6" xr16:uid="{FC367724-469F-49A0-939B-CE1F70FE0A04}" name="WorksheetConnection_Google Project.xlsx!Table11" type="102" refreshedVersion="8" minRefreshableVersion="5">
    <extLst>
      <ext xmlns:x15="http://schemas.microsoft.com/office/spreadsheetml/2010/11/main" uri="{DE250136-89BD-433C-8126-D09CA5730AF9}">
        <x15:connection id="Table11">
          <x15:rangePr sourceName="_xlcn.WorksheetConnection_GoogleProject.xlsxTable111"/>
        </x15:connection>
      </ext>
    </extLst>
  </connection>
  <connection id="7" xr16:uid="{2A74414A-C2AD-42DA-BFC5-00AA18ABFF5D}" name="WorksheetConnection_Google Project.xlsx!Table7" type="102" refreshedVersion="8" minRefreshableVersion="5">
    <extLst>
      <ext xmlns:x15="http://schemas.microsoft.com/office/spreadsheetml/2010/11/main" uri="{DE250136-89BD-433C-8126-D09CA5730AF9}">
        <x15:connection id="Table7">
          <x15:rangePr sourceName="_xlcn.WorksheetConnection_GoogleProject.xlsxTable71"/>
        </x15:connection>
      </ext>
    </extLst>
  </connection>
  <connection id="8" xr16:uid="{C58967E7-C551-456A-922D-D4E8436D9309}" name="WorksheetConnection_Google Project.xlsx!WeekdayActivitySleep" type="102" refreshedVersion="8" minRefreshableVersion="5">
    <extLst>
      <ext xmlns:x15="http://schemas.microsoft.com/office/spreadsheetml/2010/11/main" uri="{DE250136-89BD-433C-8126-D09CA5730AF9}">
        <x15:connection id="WeekdayActivitySleep">
          <x15:rangePr sourceName="_xlcn.WorksheetConnection_GoogleProject.xlsxWeekdayActivitySleep1"/>
        </x15:connection>
      </ext>
    </extLst>
  </connection>
  <connection id="9" xr16:uid="{E712F02E-D054-41C4-BE63-FDE1621AA0B1}" name="WorksheetConnection_Google Project.xlsx!WeightLogInfo" type="102" refreshedVersion="8" minRefreshableVersion="5">
    <extLst>
      <ext xmlns:x15="http://schemas.microsoft.com/office/spreadsheetml/2010/11/main" uri="{DE250136-89BD-433C-8126-D09CA5730AF9}">
        <x15:connection id="WeightLogInfo">
          <x15:rangePr sourceName="_xlcn.WorksheetConnection_GoogleProject.xlsxWeightLogInfo1"/>
        </x15:connection>
      </ext>
    </extLst>
  </connection>
</connections>
</file>

<file path=xl/sharedStrings.xml><?xml version="1.0" encoding="utf-8"?>
<sst xmlns="http://schemas.openxmlformats.org/spreadsheetml/2006/main" count="2581" uniqueCount="1058">
  <si>
    <t>Id</t>
  </si>
  <si>
    <t>Date</t>
  </si>
  <si>
    <t>TotalSleepRecords</t>
  </si>
  <si>
    <t>TotalMinutesAsleep</t>
  </si>
  <si>
    <t>TotalTimeInBed</t>
  </si>
  <si>
    <t>TotalHoursAsleep</t>
  </si>
  <si>
    <t>TotalHoursInBed</t>
  </si>
  <si>
    <t>WeightKg</t>
  </si>
  <si>
    <t>WeightPounds</t>
  </si>
  <si>
    <t>BMI</t>
  </si>
  <si>
    <t>IsManualReport</t>
  </si>
  <si>
    <t>LogId</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</si>
  <si>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</si>
  <si>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</si>
  <si>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</si>
  <si>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</si>
  <si>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</si>
  <si>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</si>
  <si>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</si>
  <si>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</si>
  <si>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</si>
  <si>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</si>
  <si>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</si>
  <si>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</si>
  <si>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</si>
  <si>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Count of TotalSteps</t>
  </si>
  <si>
    <t>Row Labels</t>
  </si>
  <si>
    <t>Grand Total</t>
  </si>
  <si>
    <t>0-3999</t>
  </si>
  <si>
    <t>4000-7999</t>
  </si>
  <si>
    <t>8000-11999</t>
  </si>
  <si>
    <t>12000-15999</t>
  </si>
  <si>
    <t>16000-19999</t>
  </si>
  <si>
    <t>20000-23999</t>
  </si>
  <si>
    <t>StepCategory</t>
    <phoneticPr fontId="18" type="noConversion"/>
  </si>
  <si>
    <t>7,000 - 10,000</t>
  </si>
  <si>
    <t>Less than 7,000</t>
  </si>
  <si>
    <t>More than 10,000</t>
  </si>
  <si>
    <t>Count of BMI</t>
  </si>
  <si>
    <t>22-23</t>
  </si>
  <si>
    <t>23-24</t>
  </si>
  <si>
    <t>24-25</t>
  </si>
  <si>
    <t>25-26</t>
  </si>
  <si>
    <t>27-28</t>
  </si>
  <si>
    <t>Obese</t>
  </si>
  <si>
    <t>Overweight</t>
  </si>
  <si>
    <t>Count of TotalHoursAsleep</t>
  </si>
  <si>
    <t>&gt;12</t>
  </si>
  <si>
    <t>1-2</t>
  </si>
  <si>
    <t>2-3</t>
  </si>
  <si>
    <t>3-4</t>
  </si>
  <si>
    <t>4-5</t>
  </si>
  <si>
    <t>5-6</t>
  </si>
  <si>
    <t>6-7</t>
  </si>
  <si>
    <t>7-8</t>
  </si>
  <si>
    <t>8-9</t>
  </si>
  <si>
    <t>9-10</t>
  </si>
  <si>
    <t>10-11</t>
  </si>
  <si>
    <t>11-12</t>
  </si>
  <si>
    <t>AverageHoursAsleep</t>
    <phoneticPr fontId="18" type="noConversion"/>
  </si>
  <si>
    <t>Lack of Sleep</t>
  </si>
  <si>
    <t>Sufficient Sleep</t>
  </si>
  <si>
    <t>Excessive Sleep</t>
  </si>
  <si>
    <t>AverageBMI</t>
    <phoneticPr fontId="18" type="noConversion"/>
  </si>
  <si>
    <t>Healthy Weight</t>
  </si>
  <si>
    <t>AverageTotalSteps</t>
  </si>
  <si>
    <t>WeekDayOrder</t>
  </si>
  <si>
    <t>Monday</t>
  </si>
  <si>
    <t>Tuesday</t>
  </si>
  <si>
    <t>Wednesday</t>
  </si>
  <si>
    <t>Thursday</t>
  </si>
  <si>
    <t>Friday</t>
  </si>
  <si>
    <t>Saturday</t>
  </si>
  <si>
    <t>Sunday</t>
  </si>
  <si>
    <t>AverageTotalHoursAsleep</t>
  </si>
  <si>
    <t>Sum of AverageTotalSteps</t>
  </si>
  <si>
    <t>Sum of AverageTotalHoursAsleep</t>
  </si>
  <si>
    <t xml:space="preserve"> </t>
    <phoneticPr fontId="18" type="noConversion"/>
  </si>
  <si>
    <t xml:space="preserve"> </t>
    <phoneticPr fontId="18" type="noConversion"/>
  </si>
  <si>
    <t>Id_Date</t>
  </si>
  <si>
    <t>1503960366_2016-05-02</t>
  </si>
  <si>
    <t>1503960366_2016-05-03</t>
  </si>
  <si>
    <t>1927972279_2016-04-13</t>
  </si>
  <si>
    <t>4558609924_2016-05-01</t>
  </si>
  <si>
    <t>5577150313_2016-04-17</t>
  </si>
  <si>
    <t>6962181067_2016-04-12</t>
  </si>
  <si>
    <t>6962181067_2016-04-13</t>
  </si>
  <si>
    <t>6962181067_2016-04-14</t>
  </si>
  <si>
    <t>6962181067_2016-04-15</t>
  </si>
  <si>
    <t>6962181067_2016-04-16</t>
  </si>
  <si>
    <t>6962181067_2016-04-17</t>
  </si>
  <si>
    <t>6962181067_2016-04-18</t>
  </si>
  <si>
    <t>6962181067_2016-04-19</t>
  </si>
  <si>
    <t>6962181067_2016-04-20</t>
  </si>
  <si>
    <t>6962181067_2016-04-21</t>
  </si>
  <si>
    <t>6962181067_2016-04-22</t>
  </si>
  <si>
    <t>6962181067_2016-04-23</t>
  </si>
  <si>
    <t>6962181067_2016-04-24</t>
  </si>
  <si>
    <t>6962181067_2016-04-25</t>
  </si>
  <si>
    <t>6962181067_2016-04-27</t>
  </si>
  <si>
    <t>6962181067_2016-04-28</t>
  </si>
  <si>
    <t>6962181067_2016-04-29</t>
  </si>
  <si>
    <t>6962181067_2016-04-30</t>
  </si>
  <si>
    <t>6962181067_2016-05-01</t>
  </si>
  <si>
    <t>6962181067_2016-05-02</t>
  </si>
  <si>
    <t>6962181067_2016-05-03</t>
  </si>
  <si>
    <t>6962181067_2016-05-04</t>
  </si>
  <si>
    <t>6962181067_2016-05-05</t>
  </si>
  <si>
    <t>6962181067_2016-05-06</t>
  </si>
  <si>
    <t>6962181067_2016-05-07</t>
  </si>
  <si>
    <t>6962181067_2016-05-08</t>
  </si>
  <si>
    <t>6962181067_2016-05-09</t>
  </si>
  <si>
    <t>6962181067_2016-05-10</t>
  </si>
  <si>
    <t>6962181067_2016-05-11</t>
  </si>
  <si>
    <t>6962181067_2016-05-12</t>
  </si>
  <si>
    <t>1503960366_2016-04-12</t>
  </si>
  <si>
    <t>1503960366_2016-04-13</t>
  </si>
  <si>
    <t>1503960366_2016-04-15</t>
  </si>
  <si>
    <t>1503960366_2016-04-16</t>
  </si>
  <si>
    <t>1503960366_2016-04-17</t>
  </si>
  <si>
    <t>1503960366_2016-04-19</t>
  </si>
  <si>
    <t>1503960366_2016-04-20</t>
  </si>
  <si>
    <t>1503960366_2016-04-21</t>
  </si>
  <si>
    <t>1503960366_2016-04-23</t>
  </si>
  <si>
    <t>1503960366_2016-04-24</t>
  </si>
  <si>
    <t>1503960366_2016-04-25</t>
  </si>
  <si>
    <t>1503960366_2016-04-26</t>
  </si>
  <si>
    <t>1503960366_2016-04-28</t>
  </si>
  <si>
    <t>1503960366_2016-04-29</t>
  </si>
  <si>
    <t>1503960366_2016-04-30</t>
  </si>
  <si>
    <t>1503960366_2016-05-01</t>
  </si>
  <si>
    <t>1503960366_2016-05-05</t>
  </si>
  <si>
    <t>1503960366_2016-05-06</t>
  </si>
  <si>
    <t>1503960366_2016-05-07</t>
  </si>
  <si>
    <t>1503960366_2016-05-08</t>
  </si>
  <si>
    <t>1503960366_2016-05-09</t>
  </si>
  <si>
    <t>1503960366_2016-05-10</t>
  </si>
  <si>
    <t>1503960366_2016-05-11</t>
  </si>
  <si>
    <t>1644430081_2016-04-29</t>
  </si>
  <si>
    <t>1644430081_2016-04-30</t>
  </si>
  <si>
    <t>1644430081_2016-05-02</t>
  </si>
  <si>
    <t>1644430081_2016-05-08</t>
  </si>
  <si>
    <t>1844505072_2016-04-15</t>
  </si>
  <si>
    <t>1844505072_2016-04-30</t>
  </si>
  <si>
    <t>1844505072_2016-05-01</t>
  </si>
  <si>
    <t>1927972279_2016-04-12</t>
  </si>
  <si>
    <t>1927972279_2016-04-15</t>
  </si>
  <si>
    <t>1927972279_2016-04-26</t>
  </si>
  <si>
    <t>1927972279_2016-04-28</t>
  </si>
  <si>
    <t>2026352035_2016-04-12</t>
  </si>
  <si>
    <t>2026352035_2016-04-13</t>
  </si>
  <si>
    <t>2026352035_2016-04-14</t>
  </si>
  <si>
    <t>2026352035_2016-04-15</t>
  </si>
  <si>
    <t>2026352035_2016-04-16</t>
  </si>
  <si>
    <t>2026352035_2016-04-17</t>
  </si>
  <si>
    <t>2026352035_2016-04-19</t>
  </si>
  <si>
    <t>2026352035_2016-04-20</t>
  </si>
  <si>
    <t>2026352035_2016-04-21</t>
  </si>
  <si>
    <t>2026352035_2016-04-22</t>
  </si>
  <si>
    <t>2026352035_2016-04-23</t>
  </si>
  <si>
    <t>2026352035_2016-04-24</t>
  </si>
  <si>
    <t>2026352035_2016-04-25</t>
  </si>
  <si>
    <t>2026352035_2016-04-27</t>
  </si>
  <si>
    <t>2026352035_2016-04-28</t>
  </si>
  <si>
    <t>2026352035_2016-04-29</t>
  </si>
  <si>
    <t>2026352035_2016-04-30</t>
  </si>
  <si>
    <t>2026352035_2016-05-01</t>
  </si>
  <si>
    <t>2026352035_2016-05-02</t>
  </si>
  <si>
    <t>2026352035_2016-05-04</t>
  </si>
  <si>
    <t>2026352035_2016-05-05</t>
  </si>
  <si>
    <t>2026352035_2016-05-06</t>
  </si>
  <si>
    <t>2026352035_2016-05-07</t>
  </si>
  <si>
    <t>2026352035_2016-05-08</t>
  </si>
  <si>
    <t>2026352035_2016-05-09</t>
  </si>
  <si>
    <t>2026352035_2016-05-10</t>
  </si>
  <si>
    <t>2026352035_2016-05-11</t>
  </si>
  <si>
    <t>2026352035_2016-05-12</t>
  </si>
  <si>
    <t>2320127002_2016-04-23</t>
  </si>
  <si>
    <t>2347167796_2016-04-13</t>
  </si>
  <si>
    <t>2347167796_2016-04-14</t>
  </si>
  <si>
    <t>2347167796_2016-04-15</t>
  </si>
  <si>
    <t>2347167796_2016-04-17</t>
  </si>
  <si>
    <t>2347167796_2016-04-18</t>
  </si>
  <si>
    <t>2347167796_2016-04-19</t>
  </si>
  <si>
    <t>2347167796_2016-04-21</t>
  </si>
  <si>
    <t>2347167796_2016-04-22</t>
  </si>
  <si>
    <t>2347167796_2016-04-23</t>
  </si>
  <si>
    <t>2347167796_2016-04-24</t>
  </si>
  <si>
    <t>2347167796_2016-04-25</t>
  </si>
  <si>
    <t>2347167796_2016-04-26</t>
  </si>
  <si>
    <t>2347167796_2016-04-27</t>
  </si>
  <si>
    <t>2347167796_2016-04-28</t>
  </si>
  <si>
    <t>2347167796_2016-04-29</t>
  </si>
  <si>
    <t>3977333714_2016-04-12</t>
  </si>
  <si>
    <t>3977333714_2016-04-13</t>
  </si>
  <si>
    <t>3977333714_2016-04-14</t>
  </si>
  <si>
    <t>3977333714_2016-04-15</t>
  </si>
  <si>
    <t>3977333714_2016-04-16</t>
  </si>
  <si>
    <t>3977333714_2016-04-17</t>
  </si>
  <si>
    <t>3977333714_2016-04-18</t>
  </si>
  <si>
    <t>3977333714_2016-04-19</t>
  </si>
  <si>
    <t>3977333714_2016-04-20</t>
  </si>
  <si>
    <t>3977333714_2016-04-21</t>
  </si>
  <si>
    <t>3977333714_2016-04-22</t>
  </si>
  <si>
    <t>3977333714_2016-04-23</t>
  </si>
  <si>
    <t>3977333714_2016-04-24</t>
  </si>
  <si>
    <t>3977333714_2016-04-25</t>
  </si>
  <si>
    <t>3977333714_2016-04-26</t>
  </si>
  <si>
    <t>3977333714_2016-04-27</t>
  </si>
  <si>
    <t>3977333714_2016-04-28</t>
  </si>
  <si>
    <t>3977333714_2016-04-29</t>
  </si>
  <si>
    <t>3977333714_2016-04-30</t>
  </si>
  <si>
    <t>3977333714_2016-05-01</t>
  </si>
  <si>
    <t>3977333714_2016-05-02</t>
  </si>
  <si>
    <t>3977333714_2016-05-03</t>
  </si>
  <si>
    <t>3977333714_2016-05-04</t>
  </si>
  <si>
    <t>3977333714_2016-05-05</t>
  </si>
  <si>
    <t>3977333714_2016-05-06</t>
  </si>
  <si>
    <t>3977333714_2016-05-07</t>
  </si>
  <si>
    <t>3977333714_2016-05-08</t>
  </si>
  <si>
    <t>3977333714_2016-05-10</t>
  </si>
  <si>
    <t>4020332650_2016-04-12</t>
  </si>
  <si>
    <t>4020332650_2016-04-16</t>
  </si>
  <si>
    <t>4020332650_2016-05-03</t>
  </si>
  <si>
    <t>4020332650_2016-05-04</t>
  </si>
  <si>
    <t>4020332650_2016-05-05</t>
  </si>
  <si>
    <t>4020332650_2016-05-06</t>
  </si>
  <si>
    <t>4020332650_2016-05-08</t>
  </si>
  <si>
    <t>4020332650_2016-05-10</t>
  </si>
  <si>
    <t>4319703577_2016-04-14</t>
  </si>
  <si>
    <t>4319703577_2016-04-15</t>
  </si>
  <si>
    <t>4319703577_2016-04-16</t>
  </si>
  <si>
    <t>4319703577_2016-04-18</t>
  </si>
  <si>
    <t>4319703577_2016-04-19</t>
  </si>
  <si>
    <t>4319703577_2016-04-20</t>
  </si>
  <si>
    <t>4319703577_2016-04-21</t>
  </si>
  <si>
    <t>4319703577_2016-04-22</t>
  </si>
  <si>
    <t>4319703577_2016-04-23</t>
  </si>
  <si>
    <t>4319703577_2016-04-24</t>
  </si>
  <si>
    <t>4319703577_2016-04-25</t>
  </si>
  <si>
    <t>4319703577_2016-04-26</t>
  </si>
  <si>
    <t>4319703577_2016-04-27</t>
  </si>
  <si>
    <t>4319703577_2016-04-28</t>
  </si>
  <si>
    <t>4319703577_2016-04-29</t>
  </si>
  <si>
    <t>4319703577_2016-04-30</t>
  </si>
  <si>
    <t>4319703577_2016-05-01</t>
  </si>
  <si>
    <t>4319703577_2016-05-02</t>
  </si>
  <si>
    <t>4319703577_2016-05-03</t>
  </si>
  <si>
    <t>4319703577_2016-05-06</t>
  </si>
  <si>
    <t>4319703577_2016-05-07</t>
  </si>
  <si>
    <t>4319703577_2016-05-08</t>
  </si>
  <si>
    <t>4319703577_2016-05-09</t>
  </si>
  <si>
    <t>4319703577_2016-05-10</t>
  </si>
  <si>
    <t>4319703577_2016-05-11</t>
  </si>
  <si>
    <t>4319703577_2016-05-12</t>
  </si>
  <si>
    <t>4388161847_2016-04-15</t>
  </si>
  <si>
    <t>4388161847_2016-04-16</t>
  </si>
  <si>
    <t>4388161847_2016-04-17</t>
  </si>
  <si>
    <t>4388161847_2016-04-18</t>
  </si>
  <si>
    <t>4388161847_2016-04-19</t>
  </si>
  <si>
    <t>4388161847_2016-04-20</t>
  </si>
  <si>
    <t>4388161847_2016-04-21</t>
  </si>
  <si>
    <t>4388161847_2016-04-22</t>
  </si>
  <si>
    <t>4388161847_2016-04-23</t>
  </si>
  <si>
    <t>4388161847_2016-04-24</t>
  </si>
  <si>
    <t>4388161847_2016-04-26</t>
  </si>
  <si>
    <t>4388161847_2016-04-27</t>
  </si>
  <si>
    <t>4388161847_2016-04-28</t>
  </si>
  <si>
    <t>4388161847_2016-04-30</t>
  </si>
  <si>
    <t>4388161847_2016-05-01</t>
  </si>
  <si>
    <t>4388161847_2016-05-02</t>
  </si>
  <si>
    <t>4388161847_2016-05-04</t>
  </si>
  <si>
    <t>4388161847_2016-05-05</t>
  </si>
  <si>
    <t>4388161847_2016-05-07</t>
  </si>
  <si>
    <t>4388161847_2016-05-08</t>
  </si>
  <si>
    <t>4388161847_2016-05-09</t>
  </si>
  <si>
    <t>4388161847_2016-05-10</t>
  </si>
  <si>
    <t>4388161847_2016-05-11</t>
  </si>
  <si>
    <t>4445114986_2016-04-12</t>
  </si>
  <si>
    <t>4445114986_2016-04-13</t>
  </si>
  <si>
    <t>4445114986_2016-04-14</t>
  </si>
  <si>
    <t>4445114986_2016-04-15</t>
  </si>
  <si>
    <t>4445114986_2016-04-16</t>
  </si>
  <si>
    <t>4445114986_2016-04-17</t>
  </si>
  <si>
    <t>4445114986_2016-04-19</t>
  </si>
  <si>
    <t>4445114986_2016-04-20</t>
  </si>
  <si>
    <t>4445114986_2016-04-21</t>
  </si>
  <si>
    <t>4445114986_2016-04-22</t>
  </si>
  <si>
    <t>4445114986_2016-04-25</t>
  </si>
  <si>
    <t>4445114986_2016-04-26</t>
  </si>
  <si>
    <t>4445114986_2016-04-27</t>
  </si>
  <si>
    <t>4445114986_2016-04-28</t>
  </si>
  <si>
    <t>4445114986_2016-04-29</t>
  </si>
  <si>
    <t>4445114986_2016-04-30</t>
  </si>
  <si>
    <t>4445114986_2016-05-01</t>
  </si>
  <si>
    <t>4445114986_2016-05-02</t>
  </si>
  <si>
    <t>4445114986_2016-05-03</t>
  </si>
  <si>
    <t>4445114986_2016-05-04</t>
  </si>
  <si>
    <t>4445114986_2016-05-05</t>
  </si>
  <si>
    <t>4445114986_2016-05-06</t>
  </si>
  <si>
    <t>4445114986_2016-05-07</t>
  </si>
  <si>
    <t>4445114986_2016-05-08</t>
  </si>
  <si>
    <t>4445114986_2016-05-09</t>
  </si>
  <si>
    <t>4445114986_2016-05-10</t>
  </si>
  <si>
    <t>4445114986_2016-05-11</t>
  </si>
  <si>
    <t>4445114986_2016-05-12</t>
  </si>
  <si>
    <t>4558609924_2016-04-21</t>
  </si>
  <si>
    <t>4558609924_2016-04-26</t>
  </si>
  <si>
    <t>4558609924_2016-04-29</t>
  </si>
  <si>
    <t>4558609924_2016-05-08</t>
  </si>
  <si>
    <t>4702921684_2016-04-12</t>
  </si>
  <si>
    <t>4702921684_2016-04-13</t>
  </si>
  <si>
    <t>4702921684_2016-04-14</t>
  </si>
  <si>
    <t>4702921684_2016-04-15</t>
  </si>
  <si>
    <t>4702921684_2016-04-16</t>
  </si>
  <si>
    <t>4702921684_2016-04-17</t>
  </si>
  <si>
    <t>4702921684_2016-04-18</t>
  </si>
  <si>
    <t>4702921684_2016-04-19</t>
  </si>
  <si>
    <t>4702921684_2016-04-20</t>
  </si>
  <si>
    <t>4702921684_2016-04-21</t>
  </si>
  <si>
    <t>4702921684_2016-04-23</t>
  </si>
  <si>
    <t>4702921684_2016-04-24</t>
  </si>
  <si>
    <t>4702921684_2016-04-25</t>
  </si>
  <si>
    <t>4702921684_2016-04-26</t>
  </si>
  <si>
    <t>4702921684_2016-04-27</t>
  </si>
  <si>
    <t>4702921684_2016-04-28</t>
  </si>
  <si>
    <t>4702921684_2016-04-29</t>
  </si>
  <si>
    <t>4702921684_2016-04-30</t>
  </si>
  <si>
    <t>4702921684_2016-05-03</t>
  </si>
  <si>
    <t>4702921684_2016-05-04</t>
  </si>
  <si>
    <t>4702921684_2016-05-05</t>
  </si>
  <si>
    <t>4702921684_2016-05-06</t>
  </si>
  <si>
    <t>4702921684_2016-05-07</t>
  </si>
  <si>
    <t>4702921684_2016-05-09</t>
  </si>
  <si>
    <t>4702921684_2016-05-10</t>
  </si>
  <si>
    <t>4702921684_2016-05-11</t>
  </si>
  <si>
    <t>4702921684_2016-05-12</t>
  </si>
  <si>
    <t>5553957443_2016-04-12</t>
  </si>
  <si>
    <t>5553957443_2016-04-13</t>
  </si>
  <si>
    <t>5553957443_2016-04-14</t>
  </si>
  <si>
    <t>5553957443_2016-04-15</t>
  </si>
  <si>
    <t>5553957443_2016-04-16</t>
  </si>
  <si>
    <t>5553957443_2016-04-17</t>
  </si>
  <si>
    <t>5553957443_2016-04-18</t>
  </si>
  <si>
    <t>5553957443_2016-04-19</t>
  </si>
  <si>
    <t>5553957443_2016-04-20</t>
  </si>
  <si>
    <t>5553957443_2016-04-21</t>
  </si>
  <si>
    <t>5553957443_2016-04-22</t>
  </si>
  <si>
    <t>5553957443_2016-04-23</t>
  </si>
  <si>
    <t>5553957443_2016-04-24</t>
  </si>
  <si>
    <t>5553957443_2016-04-25</t>
  </si>
  <si>
    <t>5553957443_2016-04-26</t>
  </si>
  <si>
    <t>5553957443_2016-04-27</t>
  </si>
  <si>
    <t>5553957443_2016-04-28</t>
  </si>
  <si>
    <t>5553957443_2016-04-29</t>
  </si>
  <si>
    <t>5553957443_2016-04-30</t>
  </si>
  <si>
    <t>5553957443_2016-05-01</t>
  </si>
  <si>
    <t>5553957443_2016-05-02</t>
  </si>
  <si>
    <t>5553957443_2016-05-03</t>
  </si>
  <si>
    <t>5553957443_2016-05-04</t>
  </si>
  <si>
    <t>5553957443_2016-05-05</t>
  </si>
  <si>
    <t>5553957443_2016-05-06</t>
  </si>
  <si>
    <t>5553957443_2016-05-07</t>
  </si>
  <si>
    <t>5553957443_2016-05-08</t>
  </si>
  <si>
    <t>5553957443_2016-05-09</t>
  </si>
  <si>
    <t>5553957443_2016-05-10</t>
  </si>
  <si>
    <t>5553957443_2016-05-11</t>
  </si>
  <si>
    <t>5553957443_2016-05-12</t>
  </si>
  <si>
    <t>5577150313_2016-04-12</t>
  </si>
  <si>
    <t>5577150313_2016-04-13</t>
  </si>
  <si>
    <t>5577150313_2016-04-14</t>
  </si>
  <si>
    <t>5577150313_2016-04-15</t>
  </si>
  <si>
    <t>5577150313_2016-04-16</t>
  </si>
  <si>
    <t>5577150313_2016-04-18</t>
  </si>
  <si>
    <t>5577150313_2016-04-19</t>
  </si>
  <si>
    <t>5577150313_2016-04-20</t>
  </si>
  <si>
    <t>5577150313_2016-04-21</t>
  </si>
  <si>
    <t>5577150313_2016-04-22</t>
  </si>
  <si>
    <t>5577150313_2016-04-23</t>
  </si>
  <si>
    <t>5577150313_2016-04-24</t>
  </si>
  <si>
    <t>5577150313_2016-04-25</t>
  </si>
  <si>
    <t>5577150313_2016-04-26</t>
  </si>
  <si>
    <t>5577150313_2016-04-27</t>
  </si>
  <si>
    <t>5577150313_2016-04-28</t>
  </si>
  <si>
    <t>5577150313_2016-04-29</t>
  </si>
  <si>
    <t>5577150313_2016-04-30</t>
  </si>
  <si>
    <t>5577150313_2016-05-01</t>
  </si>
  <si>
    <t>5577150313_2016-05-02</t>
  </si>
  <si>
    <t>5577150313_2016-05-03</t>
  </si>
  <si>
    <t>5577150313_2016-05-04</t>
  </si>
  <si>
    <t>5577150313_2016-05-05</t>
  </si>
  <si>
    <t>5577150313_2016-05-10</t>
  </si>
  <si>
    <t>5577150313_2016-05-11</t>
  </si>
  <si>
    <t>6117666160_2016-04-16</t>
  </si>
  <si>
    <t>6117666160_2016-04-17</t>
  </si>
  <si>
    <t>6117666160_2016-04-18</t>
  </si>
  <si>
    <t>6117666160_2016-04-19</t>
  </si>
  <si>
    <t>6117666160_2016-04-20</t>
  </si>
  <si>
    <t>6117666160_2016-04-21</t>
  </si>
  <si>
    <t>6117666160_2016-04-22</t>
  </si>
  <si>
    <t>6117666160_2016-04-23</t>
  </si>
  <si>
    <t>6117666160_2016-04-24</t>
  </si>
  <si>
    <t>6117666160_2016-04-27</t>
  </si>
  <si>
    <t>6117666160_2016-04-28</t>
  </si>
  <si>
    <t>6117666160_2016-04-29</t>
  </si>
  <si>
    <t>6117666160_2016-05-01</t>
  </si>
  <si>
    <t>6117666160_2016-05-05</t>
  </si>
  <si>
    <t>6117666160_2016-05-06</t>
  </si>
  <si>
    <t>6117666160_2016-05-07</t>
  </si>
  <si>
    <t>6117666160_2016-05-08</t>
  </si>
  <si>
    <t>6117666160_2016-05-09</t>
  </si>
  <si>
    <t>6775888955_2016-04-13</t>
  </si>
  <si>
    <t>6775888955_2016-04-14</t>
  </si>
  <si>
    <t>6775888955_2016-04-15</t>
  </si>
  <si>
    <t>6962181067_2016-04-26</t>
  </si>
  <si>
    <t>7007744171_2016-04-16</t>
  </si>
  <si>
    <t>7007744171_2016-05-01</t>
  </si>
  <si>
    <t>7086361926_2016-04-12</t>
  </si>
  <si>
    <t>7086361926_2016-04-13</t>
  </si>
  <si>
    <t>7086361926_2016-04-14</t>
  </si>
  <si>
    <t>7086361926_2016-04-15</t>
  </si>
  <si>
    <t>7086361926_2016-04-19</t>
  </si>
  <si>
    <t>7086361926_2016-04-20</t>
  </si>
  <si>
    <t>7086361926_2016-04-21</t>
  </si>
  <si>
    <t>7086361926_2016-04-22</t>
  </si>
  <si>
    <t>7086361926_2016-04-24</t>
  </si>
  <si>
    <t>7086361926_2016-04-25</t>
  </si>
  <si>
    <t>7086361926_2016-04-26</t>
  </si>
  <si>
    <t>7086361926_2016-04-27</t>
  </si>
  <si>
    <t>7086361926_2016-04-28</t>
  </si>
  <si>
    <t>7086361926_2016-04-30</t>
  </si>
  <si>
    <t>7086361926_2016-05-01</t>
  </si>
  <si>
    <t>7086361926_2016-05-02</t>
  </si>
  <si>
    <t>7086361926_2016-05-03</t>
  </si>
  <si>
    <t>7086361926_2016-05-04</t>
  </si>
  <si>
    <t>7086361926_2016-05-06</t>
  </si>
  <si>
    <t>7086361926_2016-05-07</t>
  </si>
  <si>
    <t>7086361926_2016-05-08</t>
  </si>
  <si>
    <t>7086361926_2016-05-09</t>
  </si>
  <si>
    <t>7086361926_2016-05-11</t>
  </si>
  <si>
    <t>7086361926_2016-05-12</t>
  </si>
  <si>
    <t>8053475328_2016-04-20</t>
  </si>
  <si>
    <t>8053475328_2016-04-23</t>
  </si>
  <si>
    <t>8053475328_2016-05-07</t>
  </si>
  <si>
    <t>8378563200_2016-04-12</t>
  </si>
  <si>
    <t>8378563200_2016-04-13</t>
  </si>
  <si>
    <t>8378563200_2016-04-14</t>
  </si>
  <si>
    <t>8378563200_2016-04-15</t>
  </si>
  <si>
    <t>8378563200_2016-04-16</t>
  </si>
  <si>
    <t>8378563200_2016-04-17</t>
  </si>
  <si>
    <t>8378563200_2016-04-18</t>
  </si>
  <si>
    <t>8378563200_2016-04-19</t>
  </si>
  <si>
    <t>8378563200_2016-04-20</t>
  </si>
  <si>
    <t>8378563200_2016-04-21</t>
  </si>
  <si>
    <t>8378563200_2016-04-22</t>
  </si>
  <si>
    <t>8378563200_2016-04-23</t>
  </si>
  <si>
    <t>8378563200_2016-04-24</t>
  </si>
  <si>
    <t>8378563200_2016-04-25</t>
  </si>
  <si>
    <t>8378563200_2016-04-26</t>
  </si>
  <si>
    <t>8378563200_2016-04-27</t>
  </si>
  <si>
    <t>8378563200_2016-04-28</t>
  </si>
  <si>
    <t>8378563200_2016-04-29</t>
  </si>
  <si>
    <t>8378563200_2016-04-30</t>
  </si>
  <si>
    <t>8378563200_2016-05-01</t>
  </si>
  <si>
    <t>8378563200_2016-05-02</t>
  </si>
  <si>
    <t>8378563200_2016-05-03</t>
  </si>
  <si>
    <t>8378563200_2016-05-04</t>
  </si>
  <si>
    <t>8378563200_2016-05-05</t>
  </si>
  <si>
    <t>8378563200_2016-05-06</t>
  </si>
  <si>
    <t>8378563200_2016-05-07</t>
  </si>
  <si>
    <t>8378563200_2016-05-08</t>
  </si>
  <si>
    <t>8378563200_2016-05-09</t>
  </si>
  <si>
    <t>8378563200_2016-05-10</t>
  </si>
  <si>
    <t>8378563200_2016-05-11</t>
  </si>
  <si>
    <t>8378563200_2016-05-12</t>
  </si>
  <si>
    <t>8792009665_2016-04-12</t>
  </si>
  <si>
    <t>8792009665_2016-04-13</t>
  </si>
  <si>
    <t>8792009665_2016-04-14</t>
  </si>
  <si>
    <t>8792009665_2016-04-15</t>
  </si>
  <si>
    <t>8792009665_2016-04-20</t>
  </si>
  <si>
    <t>8792009665_2016-04-22</t>
  </si>
  <si>
    <t>8792009665_2016-04-23</t>
  </si>
  <si>
    <t>8792009665_2016-04-27</t>
  </si>
  <si>
    <t>8792009665_2016-04-28</t>
  </si>
  <si>
    <t>8792009665_2016-04-29</t>
  </si>
  <si>
    <t>8792009665_2016-04-30</t>
  </si>
  <si>
    <t>8792009665_2016-05-01</t>
  </si>
  <si>
    <t>8792009665_2016-05-02</t>
  </si>
  <si>
    <t>8792009665_2016-05-03</t>
  </si>
  <si>
    <t>8792009665_2016-05-04</t>
  </si>
  <si>
    <t>2873212765_2016-04-21</t>
  </si>
  <si>
    <t>2873212765_2016-05-12</t>
  </si>
  <si>
    <t>4319703577_2016-04-17</t>
  </si>
  <si>
    <t>4319703577_2016-05-04</t>
  </si>
  <si>
    <t>4558609924_2016-04-18</t>
  </si>
  <si>
    <t>4558609924_2016-04-25</t>
  </si>
  <si>
    <t>4558609924_2016-05-02</t>
  </si>
  <si>
    <t>4558609924_2016-05-09</t>
  </si>
  <si>
    <t>8877689391_2016-04-12</t>
  </si>
  <si>
    <t>8877689391_2016-04-13</t>
  </si>
  <si>
    <t>8877689391_2016-04-14</t>
  </si>
  <si>
    <t>8877689391_2016-04-16</t>
  </si>
  <si>
    <t>8877689391_2016-04-18</t>
  </si>
  <si>
    <t>8877689391_2016-04-19</t>
  </si>
  <si>
    <t>8877689391_2016-04-20</t>
  </si>
  <si>
    <t>8877689391_2016-04-21</t>
  </si>
  <si>
    <t>8877689391_2016-04-23</t>
  </si>
  <si>
    <t>8877689391_2016-04-24</t>
  </si>
  <si>
    <t>8877689391_2016-04-25</t>
  </si>
  <si>
    <t>8877689391_2016-04-26</t>
  </si>
  <si>
    <t>8877689391_2016-04-27</t>
  </si>
  <si>
    <t>8877689391_2016-04-28</t>
  </si>
  <si>
    <t>8877689391_2016-04-29</t>
  </si>
  <si>
    <t>8877689391_2016-04-30</t>
  </si>
  <si>
    <t>8877689391_2016-05-01</t>
  </si>
  <si>
    <t>8877689391_2016-05-03</t>
  </si>
  <si>
    <t>8877689391_2016-05-04</t>
  </si>
  <si>
    <t>8877689391_2016-05-06</t>
  </si>
  <si>
    <t>8877689391_2016-05-08</t>
  </si>
  <si>
    <t>8877689391_2016-05-09</t>
  </si>
  <si>
    <t>8877689391_2016-05-11</t>
  </si>
  <si>
    <t>8877689391_2016-05-12</t>
  </si>
  <si>
    <t>Id_Date</t>
    <phoneticPr fontId="18" type="noConversion"/>
  </si>
  <si>
    <t>Id_Date</t>
    <phoneticPr fontId="18" type="noConversion"/>
  </si>
  <si>
    <t>1503960366_2016-04-14</t>
  </si>
  <si>
    <t>1503960366_2016-04-18</t>
  </si>
  <si>
    <t>1503960366_2016-04-22</t>
  </si>
  <si>
    <t>1503960366_2016-04-27</t>
  </si>
  <si>
    <t>1503960366_2016-05-04</t>
  </si>
  <si>
    <t>1503960366_2016-05-12</t>
  </si>
  <si>
    <t>1624580081_2016-04-12</t>
  </si>
  <si>
    <t>1624580081_2016-04-13</t>
  </si>
  <si>
    <t>1624580081_2016-04-14</t>
  </si>
  <si>
    <t>1624580081_2016-04-15</t>
  </si>
  <si>
    <t>1624580081_2016-04-16</t>
  </si>
  <si>
    <t>1624580081_2016-04-17</t>
  </si>
  <si>
    <t>1624580081_2016-04-18</t>
  </si>
  <si>
    <t>1624580081_2016-04-19</t>
  </si>
  <si>
    <t>1624580081_2016-04-20</t>
  </si>
  <si>
    <t>1624580081_2016-04-21</t>
  </si>
  <si>
    <t>1624580081_2016-04-22</t>
  </si>
  <si>
    <t>1624580081_2016-04-23</t>
  </si>
  <si>
    <t>1624580081_2016-04-24</t>
  </si>
  <si>
    <t>1624580081_2016-04-25</t>
  </si>
  <si>
    <t>1624580081_2016-04-26</t>
  </si>
  <si>
    <t>1624580081_2016-04-27</t>
  </si>
  <si>
    <t>1624580081_2016-04-28</t>
  </si>
  <si>
    <t>1624580081_2016-04-29</t>
  </si>
  <si>
    <t>1624580081_2016-04-30</t>
  </si>
  <si>
    <t>1624580081_2016-05-01</t>
  </si>
  <si>
    <t>1624580081_2016-05-02</t>
  </si>
  <si>
    <t>1624580081_2016-05-03</t>
  </si>
  <si>
    <t>1624580081_2016-05-04</t>
  </si>
  <si>
    <t>1624580081_2016-05-05</t>
  </si>
  <si>
    <t>1624580081_2016-05-06</t>
  </si>
  <si>
    <t>1624580081_2016-05-07</t>
  </si>
  <si>
    <t>1624580081_2016-05-08</t>
  </si>
  <si>
    <t>1624580081_2016-05-09</t>
  </si>
  <si>
    <t>1624580081_2016-05-10</t>
  </si>
  <si>
    <t>1624580081_2016-05-11</t>
  </si>
  <si>
    <t>1624580081_2016-05-12</t>
  </si>
  <si>
    <t>1644430081_2016-04-12</t>
  </si>
  <si>
    <t>1644430081_2016-04-13</t>
  </si>
  <si>
    <t>1644430081_2016-04-14</t>
  </si>
  <si>
    <t>1644430081_2016-04-15</t>
  </si>
  <si>
    <t>1644430081_2016-04-16</t>
  </si>
  <si>
    <t>1644430081_2016-04-17</t>
  </si>
  <si>
    <t>1644430081_2016-04-18</t>
  </si>
  <si>
    <t>1644430081_2016-04-19</t>
  </si>
  <si>
    <t>1644430081_2016-04-20</t>
  </si>
  <si>
    <t>1644430081_2016-04-21</t>
  </si>
  <si>
    <t>1644430081_2016-04-22</t>
  </si>
  <si>
    <t>1644430081_2016-04-23</t>
  </si>
  <si>
    <t>1644430081_2016-04-24</t>
  </si>
  <si>
    <t>1644430081_2016-04-25</t>
  </si>
  <si>
    <t>1644430081_2016-04-26</t>
  </si>
  <si>
    <t>1644430081_2016-04-27</t>
  </si>
  <si>
    <t>1644430081_2016-04-28</t>
  </si>
  <si>
    <t>1644430081_2016-05-01</t>
  </si>
  <si>
    <t>1644430081_2016-05-03</t>
  </si>
  <si>
    <t>1644430081_2016-05-04</t>
  </si>
  <si>
    <t>1644430081_2016-05-05</t>
  </si>
  <si>
    <t>1644430081_2016-05-06</t>
  </si>
  <si>
    <t>1644430081_2016-05-07</t>
  </si>
  <si>
    <t>1644430081_2016-05-09</t>
  </si>
  <si>
    <t>1644430081_2016-05-10</t>
  </si>
  <si>
    <t>1644430081_2016-05-11</t>
  </si>
  <si>
    <t>1844505072_2016-04-12</t>
  </si>
  <si>
    <t>1844505072_2016-04-13</t>
  </si>
  <si>
    <t>1844505072_2016-04-14</t>
  </si>
  <si>
    <t>1844505072_2016-04-16</t>
  </si>
  <si>
    <t>1844505072_2016-04-17</t>
  </si>
  <si>
    <t>1844505072_2016-04-18</t>
  </si>
  <si>
    <t>1844505072_2016-04-19</t>
  </si>
  <si>
    <t>1844505072_2016-04-20</t>
  </si>
  <si>
    <t>1844505072_2016-04-21</t>
  </si>
  <si>
    <t>1844505072_2016-04-22</t>
  </si>
  <si>
    <t>1844505072_2016-04-23</t>
  </si>
  <si>
    <t>1844505072_2016-04-24</t>
  </si>
  <si>
    <t>1844505072_2016-04-25</t>
  </si>
  <si>
    <t>1844505072_2016-04-26</t>
  </si>
  <si>
    <t>1844505072_2016-04-27</t>
  </si>
  <si>
    <t>1844505072_2016-04-28</t>
  </si>
  <si>
    <t>1844505072_2016-04-29</t>
  </si>
  <si>
    <t>1844505072_2016-05-02</t>
  </si>
  <si>
    <t>1844505072_2016-05-03</t>
  </si>
  <si>
    <t>1844505072_2016-05-04</t>
  </si>
  <si>
    <t>1844505072_2016-05-05</t>
  </si>
  <si>
    <t>1844505072_2016-05-06</t>
  </si>
  <si>
    <t>1844505072_2016-05-07</t>
  </si>
  <si>
    <t>1844505072_2016-05-08</t>
  </si>
  <si>
    <t>1844505072_2016-05-09</t>
  </si>
  <si>
    <t>1844505072_2016-05-10</t>
  </si>
  <si>
    <t>1844505072_2016-05-11</t>
  </si>
  <si>
    <t>1844505072_2016-05-12</t>
  </si>
  <si>
    <t>1927972279_2016-04-14</t>
  </si>
  <si>
    <t>1927972279_2016-04-16</t>
  </si>
  <si>
    <t>1927972279_2016-04-17</t>
  </si>
  <si>
    <t>1927972279_2016-04-18</t>
  </si>
  <si>
    <t>1927972279_2016-04-19</t>
  </si>
  <si>
    <t>1927972279_2016-04-20</t>
  </si>
  <si>
    <t>1927972279_2016-04-21</t>
  </si>
  <si>
    <t>1927972279_2016-04-22</t>
  </si>
  <si>
    <t>1927972279_2016-04-23</t>
  </si>
  <si>
    <t>1927972279_2016-04-24</t>
  </si>
  <si>
    <t>1927972279_2016-04-25</t>
  </si>
  <si>
    <t>1927972279_2016-04-27</t>
  </si>
  <si>
    <t>1927972279_2016-04-29</t>
  </si>
  <si>
    <t>1927972279_2016-04-30</t>
  </si>
  <si>
    <t>1927972279_2016-05-01</t>
  </si>
  <si>
    <t>1927972279_2016-05-02</t>
  </si>
  <si>
    <t>1927972279_2016-05-03</t>
  </si>
  <si>
    <t>1927972279_2016-05-04</t>
  </si>
  <si>
    <t>1927972279_2016-05-05</t>
  </si>
  <si>
    <t>1927972279_2016-05-06</t>
  </si>
  <si>
    <t>1927972279_2016-05-07</t>
  </si>
  <si>
    <t>1927972279_2016-05-08</t>
  </si>
  <si>
    <t>1927972279_2016-05-09</t>
  </si>
  <si>
    <t>1927972279_2016-05-10</t>
  </si>
  <si>
    <t>1927972279_2016-05-11</t>
  </si>
  <si>
    <t>1927972279_2016-05-12</t>
  </si>
  <si>
    <t>2022484408_2016-04-12</t>
  </si>
  <si>
    <t>2022484408_2016-04-13</t>
  </si>
  <si>
    <t>2022484408_2016-04-14</t>
  </si>
  <si>
    <t>2022484408_2016-04-15</t>
  </si>
  <si>
    <t>2022484408_2016-04-16</t>
  </si>
  <si>
    <t>2022484408_2016-04-17</t>
  </si>
  <si>
    <t>2022484408_2016-04-18</t>
  </si>
  <si>
    <t>2022484408_2016-04-19</t>
  </si>
  <si>
    <t>2022484408_2016-04-20</t>
  </si>
  <si>
    <t>2022484408_2016-04-21</t>
  </si>
  <si>
    <t>2022484408_2016-04-22</t>
  </si>
  <si>
    <t>2022484408_2016-04-23</t>
  </si>
  <si>
    <t>2022484408_2016-04-24</t>
  </si>
  <si>
    <t>2022484408_2016-04-25</t>
  </si>
  <si>
    <t>2022484408_2016-04-26</t>
  </si>
  <si>
    <t>2022484408_2016-04-27</t>
  </si>
  <si>
    <t>2022484408_2016-04-28</t>
  </si>
  <si>
    <t>2022484408_2016-04-29</t>
  </si>
  <si>
    <t>2022484408_2016-04-30</t>
  </si>
  <si>
    <t>2022484408_2016-05-01</t>
  </si>
  <si>
    <t>2022484408_2016-05-02</t>
  </si>
  <si>
    <t>2022484408_2016-05-03</t>
  </si>
  <si>
    <t>2022484408_2016-05-04</t>
  </si>
  <si>
    <t>2022484408_2016-05-05</t>
  </si>
  <si>
    <t>2022484408_2016-05-06</t>
  </si>
  <si>
    <t>2022484408_2016-05-07</t>
  </si>
  <si>
    <t>2022484408_2016-05-08</t>
  </si>
  <si>
    <t>2022484408_2016-05-09</t>
  </si>
  <si>
    <t>2022484408_2016-05-10</t>
  </si>
  <si>
    <t>2022484408_2016-05-11</t>
  </si>
  <si>
    <t>2022484408_2016-05-12</t>
  </si>
  <si>
    <t>2026352035_2016-04-18</t>
  </si>
  <si>
    <t>2026352035_2016-04-26</t>
  </si>
  <si>
    <t>2026352035_2016-05-03</t>
  </si>
  <si>
    <t>2320127002_2016-04-12</t>
  </si>
  <si>
    <t>2320127002_2016-04-13</t>
  </si>
  <si>
    <t>2320127002_2016-04-14</t>
  </si>
  <si>
    <t>2320127002_2016-04-15</t>
  </si>
  <si>
    <t>2320127002_2016-04-16</t>
  </si>
  <si>
    <t>2320127002_2016-04-17</t>
  </si>
  <si>
    <t>2320127002_2016-04-18</t>
  </si>
  <si>
    <t>2320127002_2016-04-19</t>
  </si>
  <si>
    <t>2320127002_2016-04-20</t>
  </si>
  <si>
    <t>2320127002_2016-04-21</t>
  </si>
  <si>
    <t>2320127002_2016-04-22</t>
  </si>
  <si>
    <t>2320127002_2016-04-24</t>
  </si>
  <si>
    <t>2320127002_2016-04-25</t>
  </si>
  <si>
    <t>2320127002_2016-04-26</t>
  </si>
  <si>
    <t>2320127002_2016-04-27</t>
  </si>
  <si>
    <t>2320127002_2016-04-28</t>
  </si>
  <si>
    <t>2320127002_2016-04-29</t>
  </si>
  <si>
    <t>2320127002_2016-04-30</t>
  </si>
  <si>
    <t>2320127002_2016-05-01</t>
  </si>
  <si>
    <t>2320127002_2016-05-02</t>
  </si>
  <si>
    <t>2320127002_2016-05-03</t>
  </si>
  <si>
    <t>2320127002_2016-05-04</t>
  </si>
  <si>
    <t>2320127002_2016-05-05</t>
  </si>
  <si>
    <t>2320127002_2016-05-06</t>
  </si>
  <si>
    <t>2320127002_2016-05-07</t>
  </si>
  <si>
    <t>2320127002_2016-05-08</t>
  </si>
  <si>
    <t>2320127002_2016-05-09</t>
  </si>
  <si>
    <t>2320127002_2016-05-10</t>
  </si>
  <si>
    <t>2320127002_2016-05-11</t>
  </si>
  <si>
    <t>2320127002_2016-05-12</t>
  </si>
  <si>
    <t>2347167796_2016-04-12</t>
  </si>
  <si>
    <t>2347167796_2016-04-16</t>
  </si>
  <si>
    <t>2347167796_2016-04-20</t>
  </si>
  <si>
    <t>2873212765_2016-04-12</t>
  </si>
  <si>
    <t>2873212765_2016-04-13</t>
  </si>
  <si>
    <t>2873212765_2016-04-14</t>
  </si>
  <si>
    <t>2873212765_2016-04-15</t>
  </si>
  <si>
    <t>2873212765_2016-04-16</t>
  </si>
  <si>
    <t>2873212765_2016-04-17</t>
  </si>
  <si>
    <t>2873212765_2016-04-18</t>
  </si>
  <si>
    <t>2873212765_2016-04-19</t>
  </si>
  <si>
    <t>2873212765_2016-04-20</t>
  </si>
  <si>
    <t>2873212765_2016-04-22</t>
  </si>
  <si>
    <t>2873212765_2016-04-23</t>
  </si>
  <si>
    <t>2873212765_2016-04-24</t>
  </si>
  <si>
    <t>2873212765_2016-04-25</t>
  </si>
  <si>
    <t>2873212765_2016-04-26</t>
  </si>
  <si>
    <t>2873212765_2016-04-27</t>
  </si>
  <si>
    <t>2873212765_2016-04-28</t>
  </si>
  <si>
    <t>2873212765_2016-04-29</t>
  </si>
  <si>
    <t>2873212765_2016-04-30</t>
  </si>
  <si>
    <t>2873212765_2016-05-01</t>
  </si>
  <si>
    <t>2873212765_2016-05-02</t>
  </si>
  <si>
    <t>2873212765_2016-05-03</t>
  </si>
  <si>
    <t>2873212765_2016-05-04</t>
  </si>
  <si>
    <t>2873212765_2016-05-05</t>
  </si>
  <si>
    <t>2873212765_2016-05-06</t>
  </si>
  <si>
    <t>2873212765_2016-05-07</t>
  </si>
  <si>
    <t>2873212765_2016-05-08</t>
  </si>
  <si>
    <t>2873212765_2016-05-09</t>
  </si>
  <si>
    <t>2873212765_2016-05-10</t>
  </si>
  <si>
    <t>2873212765_2016-05-11</t>
  </si>
  <si>
    <t>3372868164_2016-04-12</t>
  </si>
  <si>
    <t>3372868164_2016-04-13</t>
  </si>
  <si>
    <t>3372868164_2016-04-14</t>
  </si>
  <si>
    <t>3372868164_2016-04-15</t>
  </si>
  <si>
    <t>3372868164_2016-04-16</t>
  </si>
  <si>
    <t>3372868164_2016-04-17</t>
  </si>
  <si>
    <t>3372868164_2016-04-18</t>
  </si>
  <si>
    <t>3372868164_2016-04-19</t>
  </si>
  <si>
    <t>3372868164_2016-04-20</t>
  </si>
  <si>
    <t>3372868164_2016-04-21</t>
  </si>
  <si>
    <t>3372868164_2016-04-22</t>
  </si>
  <si>
    <t>3372868164_2016-04-23</t>
  </si>
  <si>
    <t>3372868164_2016-04-24</t>
  </si>
  <si>
    <t>3372868164_2016-04-25</t>
  </si>
  <si>
    <t>3372868164_2016-04-26</t>
  </si>
  <si>
    <t>3372868164_2016-04-27</t>
  </si>
  <si>
    <t>3372868164_2016-04-28</t>
  </si>
  <si>
    <t>3372868164_2016-04-29</t>
  </si>
  <si>
    <t>3372868164_2016-04-30</t>
  </si>
  <si>
    <t>3372868164_2016-05-01</t>
  </si>
  <si>
    <t>3977333714_2016-05-09</t>
  </si>
  <si>
    <t>3977333714_2016-05-11</t>
  </si>
  <si>
    <t>4020332650_2016-04-13</t>
  </si>
  <si>
    <t>4020332650_2016-04-14</t>
  </si>
  <si>
    <t>4020332650_2016-04-15</t>
  </si>
  <si>
    <t>4020332650_2016-04-17</t>
  </si>
  <si>
    <t>4020332650_2016-04-18</t>
  </si>
  <si>
    <t>4020332650_2016-04-19</t>
  </si>
  <si>
    <t>4020332650_2016-04-20</t>
  </si>
  <si>
    <t>4020332650_2016-04-21</t>
  </si>
  <si>
    <t>4020332650_2016-04-22</t>
  </si>
  <si>
    <t>4020332650_2016-04-23</t>
  </si>
  <si>
    <t>4020332650_2016-04-24</t>
  </si>
  <si>
    <t>4020332650_2016-04-25</t>
  </si>
  <si>
    <t>4020332650_2016-04-26</t>
  </si>
  <si>
    <t>4020332650_2016-04-27</t>
  </si>
  <si>
    <t>4020332650_2016-04-28</t>
  </si>
  <si>
    <t>4020332650_2016-04-29</t>
  </si>
  <si>
    <t>4020332650_2016-04-30</t>
  </si>
  <si>
    <t>4020332650_2016-05-01</t>
  </si>
  <si>
    <t>4020332650_2016-05-02</t>
  </si>
  <si>
    <t>4020332650_2016-05-07</t>
  </si>
  <si>
    <t>4020332650_2016-05-09</t>
  </si>
  <si>
    <t>4020332650_2016-05-11</t>
  </si>
  <si>
    <t>4020332650_2016-05-12</t>
  </si>
  <si>
    <t>4057192912_2016-04-12</t>
  </si>
  <si>
    <t>4057192912_2016-04-13</t>
  </si>
  <si>
    <t>4057192912_2016-04-14</t>
  </si>
  <si>
    <t>4057192912_2016-04-15</t>
  </si>
  <si>
    <t>4319703577_2016-04-12</t>
  </si>
  <si>
    <t>4319703577_2016-04-13</t>
  </si>
  <si>
    <t>4319703577_2016-05-05</t>
  </si>
  <si>
    <t>4388161847_2016-04-12</t>
  </si>
  <si>
    <t>4388161847_2016-04-13</t>
  </si>
  <si>
    <t>4388161847_2016-04-14</t>
  </si>
  <si>
    <t>4388161847_2016-04-25</t>
  </si>
  <si>
    <t>4388161847_2016-04-29</t>
  </si>
  <si>
    <t>4388161847_2016-05-03</t>
  </si>
  <si>
    <t>4388161847_2016-05-06</t>
  </si>
  <si>
    <t>4388161847_2016-05-12</t>
  </si>
  <si>
    <t>4445114986_2016-04-18</t>
  </si>
  <si>
    <t>4445114986_2016-04-23</t>
  </si>
  <si>
    <t>4445114986_2016-04-24</t>
  </si>
  <si>
    <t>4558609924_2016-04-12</t>
  </si>
  <si>
    <t>4558609924_2016-04-13</t>
  </si>
  <si>
    <t>4558609924_2016-04-14</t>
  </si>
  <si>
    <t>4558609924_2016-04-15</t>
  </si>
  <si>
    <t>4558609924_2016-04-16</t>
  </si>
  <si>
    <t>4558609924_2016-04-17</t>
  </si>
  <si>
    <t>4558609924_2016-04-19</t>
  </si>
  <si>
    <t>4558609924_2016-04-20</t>
  </si>
  <si>
    <t>4558609924_2016-04-22</t>
  </si>
  <si>
    <t>4558609924_2016-04-23</t>
  </si>
  <si>
    <t>4558609924_2016-04-24</t>
  </si>
  <si>
    <t>4558609924_2016-04-27</t>
  </si>
  <si>
    <t>4558609924_2016-04-28</t>
  </si>
  <si>
    <t>4558609924_2016-04-30</t>
  </si>
  <si>
    <t>4558609924_2016-05-03</t>
  </si>
  <si>
    <t>4558609924_2016-05-04</t>
  </si>
  <si>
    <t>4558609924_2016-05-05</t>
  </si>
  <si>
    <t>4558609924_2016-05-06</t>
  </si>
  <si>
    <t>4558609924_2016-05-07</t>
  </si>
  <si>
    <t>4558609924_2016-05-10</t>
  </si>
  <si>
    <t>4558609924_2016-05-11</t>
  </si>
  <si>
    <t>4558609924_2016-05-12</t>
  </si>
  <si>
    <t>4702921684_2016-04-22</t>
  </si>
  <si>
    <t>4702921684_2016-05-01</t>
  </si>
  <si>
    <t>4702921684_2016-05-02</t>
  </si>
  <si>
    <t>4702921684_2016-05-08</t>
  </si>
  <si>
    <t>5577150313_2016-05-06</t>
  </si>
  <si>
    <t>5577150313_2016-05-07</t>
  </si>
  <si>
    <t>5577150313_2016-05-08</t>
  </si>
  <si>
    <t>5577150313_2016-05-09</t>
  </si>
  <si>
    <t>6117666160_2016-04-12</t>
  </si>
  <si>
    <t>6117666160_2016-04-13</t>
  </si>
  <si>
    <t>6117666160_2016-04-14</t>
  </si>
  <si>
    <t>6117666160_2016-04-15</t>
  </si>
  <si>
    <t>6117666160_2016-04-25</t>
  </si>
  <si>
    <t>6117666160_2016-04-26</t>
  </si>
  <si>
    <t>6117666160_2016-04-30</t>
  </si>
  <si>
    <t>6117666160_2016-05-02</t>
  </si>
  <si>
    <t>6117666160_2016-05-03</t>
  </si>
  <si>
    <t>6117666160_2016-05-04</t>
  </si>
  <si>
    <t>6290855005_2016-04-12</t>
  </si>
  <si>
    <t>6290855005_2016-04-13</t>
  </si>
  <si>
    <t>6290855005_2016-04-14</t>
  </si>
  <si>
    <t>6290855005_2016-04-15</t>
  </si>
  <si>
    <t>6290855005_2016-04-16</t>
  </si>
  <si>
    <t>6290855005_2016-04-17</t>
  </si>
  <si>
    <t>6290855005_2016-04-18</t>
  </si>
  <si>
    <t>6290855005_2016-04-19</t>
  </si>
  <si>
    <t>6290855005_2016-04-20</t>
  </si>
  <si>
    <t>6290855005_2016-04-21</t>
  </si>
  <si>
    <t>6290855005_2016-04-22</t>
  </si>
  <si>
    <t>6290855005_2016-04-23</t>
  </si>
  <si>
    <t>6290855005_2016-04-24</t>
  </si>
  <si>
    <t>6290855005_2016-04-25</t>
  </si>
  <si>
    <t>6290855005_2016-04-26</t>
  </si>
  <si>
    <t>6290855005_2016-04-27</t>
  </si>
  <si>
    <t>6290855005_2016-04-28</t>
  </si>
  <si>
    <t>6290855005_2016-04-29</t>
  </si>
  <si>
    <t>6290855005_2016-04-30</t>
  </si>
  <si>
    <t>6290855005_2016-05-01</t>
  </si>
  <si>
    <t>6290855005_2016-05-02</t>
  </si>
  <si>
    <t>6290855005_2016-05-03</t>
  </si>
  <si>
    <t>6290855005_2016-05-04</t>
  </si>
  <si>
    <t>6290855005_2016-05-05</t>
  </si>
  <si>
    <t>6290855005_2016-05-06</t>
  </si>
  <si>
    <t>6290855005_2016-05-07</t>
  </si>
  <si>
    <t>6290855005_2016-05-08</t>
  </si>
  <si>
    <t>6290855005_2016-05-09</t>
  </si>
  <si>
    <t>6290855005_2016-05-10</t>
  </si>
  <si>
    <t>6775888955_2016-04-12</t>
  </si>
  <si>
    <t>6775888955_2016-04-16</t>
  </si>
  <si>
    <t>6775888955_2016-04-17</t>
  </si>
  <si>
    <t>6775888955_2016-04-18</t>
  </si>
  <si>
    <t>6775888955_2016-04-19</t>
  </si>
  <si>
    <t>6775888955_2016-04-20</t>
  </si>
  <si>
    <t>6775888955_2016-04-21</t>
  </si>
  <si>
    <t>6775888955_2016-04-22</t>
  </si>
  <si>
    <t>6775888955_2016-04-23</t>
  </si>
  <si>
    <t>6775888955_2016-04-24</t>
  </si>
  <si>
    <t>6775888955_2016-04-25</t>
  </si>
  <si>
    <t>6775888955_2016-04-26</t>
  </si>
  <si>
    <t>6775888955_2016-04-27</t>
  </si>
  <si>
    <t>6775888955_2016-04-28</t>
  </si>
  <si>
    <t>6775888955_2016-04-29</t>
  </si>
  <si>
    <t>6775888955_2016-04-30</t>
  </si>
  <si>
    <t>6775888955_2016-05-01</t>
  </si>
  <si>
    <t>6775888955_2016-05-02</t>
  </si>
  <si>
    <t>6775888955_2016-05-03</t>
  </si>
  <si>
    <t>6775888955_2016-05-04</t>
  </si>
  <si>
    <t>6775888955_2016-05-05</t>
  </si>
  <si>
    <t>6775888955_2016-05-06</t>
  </si>
  <si>
    <t>6775888955_2016-05-07</t>
  </si>
  <si>
    <t>7007744171_2016-04-12</t>
  </si>
  <si>
    <t>7007744171_2016-04-13</t>
  </si>
  <si>
    <t>7007744171_2016-04-14</t>
  </si>
  <si>
    <t>7007744171_2016-04-15</t>
  </si>
  <si>
    <t>7007744171_2016-04-17</t>
  </si>
  <si>
    <t>7007744171_2016-04-18</t>
  </si>
  <si>
    <t>7007744171_2016-04-19</t>
  </si>
  <si>
    <t>7007744171_2016-04-20</t>
  </si>
  <si>
    <t>7007744171_2016-04-21</t>
  </si>
  <si>
    <t>7007744171_2016-04-22</t>
  </si>
  <si>
    <t>7007744171_2016-04-23</t>
  </si>
  <si>
    <t>7007744171_2016-04-24</t>
  </si>
  <si>
    <t>7007744171_2016-04-25</t>
  </si>
  <si>
    <t>7007744171_2016-04-26</t>
  </si>
  <si>
    <t>7007744171_2016-04-27</t>
  </si>
  <si>
    <t>7007744171_2016-04-28</t>
  </si>
  <si>
    <t>7007744171_2016-04-29</t>
  </si>
  <si>
    <t>7007744171_2016-04-30</t>
  </si>
  <si>
    <t>7007744171_2016-05-02</t>
  </si>
  <si>
    <t>7007744171_2016-05-03</t>
  </si>
  <si>
    <t>7007744171_2016-05-04</t>
  </si>
  <si>
    <t>7007744171_2016-05-05</t>
  </si>
  <si>
    <t>7007744171_2016-05-06</t>
  </si>
  <si>
    <t>7007744171_2016-05-07</t>
  </si>
  <si>
    <t>7086361926_2016-04-16</t>
  </si>
  <si>
    <t>7086361926_2016-04-17</t>
  </si>
  <si>
    <t>7086361926_2016-04-18</t>
  </si>
  <si>
    <t>7086361926_2016-04-23</t>
  </si>
  <si>
    <t>7086361926_2016-04-29</t>
  </si>
  <si>
    <t>7086361926_2016-05-05</t>
  </si>
  <si>
    <t>7086361926_2016-05-10</t>
  </si>
  <si>
    <t>8053475328_2016-04-12</t>
  </si>
  <si>
    <t>8053475328_2016-04-13</t>
  </si>
  <si>
    <t>8053475328_2016-04-14</t>
  </si>
  <si>
    <t>8053475328_2016-04-15</t>
  </si>
  <si>
    <t>8053475328_2016-04-16</t>
  </si>
  <si>
    <t>8053475328_2016-04-17</t>
  </si>
  <si>
    <t>8053475328_2016-04-18</t>
  </si>
  <si>
    <t>8053475328_2016-04-19</t>
  </si>
  <si>
    <t>8053475328_2016-04-21</t>
  </si>
  <si>
    <t>8053475328_2016-04-22</t>
  </si>
  <si>
    <t>8053475328_2016-04-24</t>
  </si>
  <si>
    <t>8053475328_2016-04-25</t>
  </si>
  <si>
    <t>8053475328_2016-04-26</t>
  </si>
  <si>
    <t>8053475328_2016-04-27</t>
  </si>
  <si>
    <t>8053475328_2016-04-28</t>
  </si>
  <si>
    <t>8053475328_2016-04-29</t>
  </si>
  <si>
    <t>8053475328_2016-04-30</t>
  </si>
  <si>
    <t>8053475328_2016-05-01</t>
  </si>
  <si>
    <t>8053475328_2016-05-02</t>
  </si>
  <si>
    <t>8053475328_2016-05-03</t>
  </si>
  <si>
    <t>8053475328_2016-05-04</t>
  </si>
  <si>
    <t>8053475328_2016-05-05</t>
  </si>
  <si>
    <t>8053475328_2016-05-06</t>
  </si>
  <si>
    <t>8053475328_2016-05-08</t>
  </si>
  <si>
    <t>8053475328_2016-05-09</t>
  </si>
  <si>
    <t>8053475328_2016-05-10</t>
  </si>
  <si>
    <t>8053475328_2016-05-11</t>
  </si>
  <si>
    <t>8053475328_2016-05-12</t>
  </si>
  <si>
    <t>8253242879_2016-04-12</t>
  </si>
  <si>
    <t>8253242879_2016-04-13</t>
  </si>
  <si>
    <t>8253242879_2016-04-14</t>
  </si>
  <si>
    <t>8253242879_2016-04-15</t>
  </si>
  <si>
    <t>8253242879_2016-04-16</t>
  </si>
  <si>
    <t>8253242879_2016-04-17</t>
  </si>
  <si>
    <t>8253242879_2016-04-18</t>
  </si>
  <si>
    <t>8253242879_2016-04-19</t>
  </si>
  <si>
    <t>8253242879_2016-04-20</t>
  </si>
  <si>
    <t>8253242879_2016-04-21</t>
  </si>
  <si>
    <t>8253242879_2016-04-22</t>
  </si>
  <si>
    <t>8253242879_2016-04-23</t>
  </si>
  <si>
    <t>8253242879_2016-04-24</t>
  </si>
  <si>
    <t>8253242879_2016-04-25</t>
  </si>
  <si>
    <t>8253242879_2016-04-26</t>
  </si>
  <si>
    <t>8253242879_2016-04-27</t>
  </si>
  <si>
    <t>8253242879_2016-04-28</t>
  </si>
  <si>
    <t>8253242879_2016-04-29</t>
  </si>
  <si>
    <t>8253242879_2016-04-30</t>
  </si>
  <si>
    <t>8583815059_2016-04-12</t>
  </si>
  <si>
    <t>8583815059_2016-04-13</t>
  </si>
  <si>
    <t>8583815059_2016-04-14</t>
  </si>
  <si>
    <t>8583815059_2016-04-15</t>
  </si>
  <si>
    <t>8583815059_2016-04-16</t>
  </si>
  <si>
    <t>8583815059_2016-04-17</t>
  </si>
  <si>
    <t>8583815059_2016-04-18</t>
  </si>
  <si>
    <t>8583815059_2016-04-19</t>
  </si>
  <si>
    <t>8583815059_2016-04-20</t>
  </si>
  <si>
    <t>8583815059_2016-04-21</t>
  </si>
  <si>
    <t>8583815059_2016-04-22</t>
  </si>
  <si>
    <t>8583815059_2016-04-23</t>
  </si>
  <si>
    <t>8583815059_2016-04-24</t>
  </si>
  <si>
    <t>8583815059_2016-04-25</t>
  </si>
  <si>
    <t>8583815059_2016-04-26</t>
  </si>
  <si>
    <t>8583815059_2016-04-27</t>
  </si>
  <si>
    <t>8583815059_2016-04-28</t>
  </si>
  <si>
    <t>8583815059_2016-04-29</t>
  </si>
  <si>
    <t>8583815059_2016-04-30</t>
  </si>
  <si>
    <t>8583815059_2016-05-01</t>
  </si>
  <si>
    <t>8583815059_2016-05-02</t>
  </si>
  <si>
    <t>8583815059_2016-05-03</t>
  </si>
  <si>
    <t>8583815059_2016-05-04</t>
  </si>
  <si>
    <t>8583815059_2016-05-05</t>
  </si>
  <si>
    <t>8583815059_2016-05-06</t>
  </si>
  <si>
    <t>8583815059_2016-05-07</t>
  </si>
  <si>
    <t>8583815059_2016-05-08</t>
  </si>
  <si>
    <t>8583815059_2016-05-09</t>
  </si>
  <si>
    <t>8583815059_2016-05-10</t>
  </si>
  <si>
    <t>8583815059_2016-05-11</t>
  </si>
  <si>
    <t>8583815059_2016-05-12</t>
  </si>
  <si>
    <t>8792009665_2016-04-16</t>
  </si>
  <si>
    <t>8792009665_2016-04-17</t>
  </si>
  <si>
    <t>8792009665_2016-04-18</t>
  </si>
  <si>
    <t>8792009665_2016-04-19</t>
  </si>
  <si>
    <t>8792009665_2016-04-21</t>
  </si>
  <si>
    <t>8792009665_2016-04-24</t>
  </si>
  <si>
    <t>8792009665_2016-04-25</t>
  </si>
  <si>
    <t>8792009665_2016-04-26</t>
  </si>
  <si>
    <t>8792009665_2016-05-05</t>
  </si>
  <si>
    <t>8792009665_2016-05-06</t>
  </si>
  <si>
    <t>8792009665_2016-05-07</t>
  </si>
  <si>
    <t>8792009665_2016-05-08</t>
  </si>
  <si>
    <t>8792009665_2016-05-09</t>
  </si>
  <si>
    <t>8792009665_2016-05-10</t>
  </si>
  <si>
    <t>8877689391_2016-04-15</t>
  </si>
  <si>
    <t>8877689391_2016-04-17</t>
  </si>
  <si>
    <t>8877689391_2016-04-22</t>
  </si>
  <si>
    <t>8877689391_2016-05-02</t>
  </si>
  <si>
    <t>8877689391_2016-05-05</t>
  </si>
  <si>
    <t>8877689391_2016-05-07</t>
  </si>
  <si>
    <t>8877689391_2016-05-10</t>
  </si>
  <si>
    <t>Monday</t>
    <phoneticPr fontId="18" type="noConversion"/>
  </si>
  <si>
    <t>Tuesday</t>
    <phoneticPr fontId="18" type="noConversion"/>
  </si>
  <si>
    <t>Wednesday</t>
    <phoneticPr fontId="18" type="noConversion"/>
  </si>
  <si>
    <t>Thursday</t>
    <phoneticPr fontId="18" type="noConversion"/>
  </si>
  <si>
    <t>Friday</t>
    <phoneticPr fontId="18" type="noConversion"/>
  </si>
  <si>
    <t>Saturday</t>
    <phoneticPr fontId="18" type="noConversion"/>
  </si>
  <si>
    <t>Sunday</t>
    <phoneticPr fontId="18" type="noConversion"/>
  </si>
  <si>
    <t>OrderDay</t>
    <phoneticPr fontId="18" type="noConversion"/>
  </si>
  <si>
    <t>&lt;1</t>
  </si>
  <si>
    <t>GroupedHours</t>
  </si>
  <si>
    <t>OrderHours</t>
    <phoneticPr fontId="18" type="noConversion"/>
  </si>
  <si>
    <t xml:space="preserve">KPIs </t>
    <phoneticPr fontId="18" type="noConversion"/>
  </si>
  <si>
    <t>Day</t>
    <phoneticPr fontId="18" type="noConversion"/>
  </si>
  <si>
    <t>Target Sleep (hours)</t>
    <phoneticPr fontId="18" type="noConversion"/>
  </si>
  <si>
    <t xml:space="preserve">Difference </t>
    <phoneticPr fontId="18" type="noConversion"/>
  </si>
  <si>
    <t xml:space="preserve">Performance </t>
    <phoneticPr fontId="18" type="noConversion"/>
  </si>
  <si>
    <t>Total/Average</t>
    <phoneticPr fontId="18" type="noConversion"/>
  </si>
  <si>
    <t xml:space="preserve">Day </t>
    <phoneticPr fontId="18" type="noConversion"/>
  </si>
  <si>
    <t xml:space="preserve">Target Steps </t>
    <phoneticPr fontId="18" type="noConversion"/>
  </si>
  <si>
    <t>Difference</t>
    <phoneticPr fontId="18" type="noConversion"/>
  </si>
  <si>
    <t>Performance</t>
    <phoneticPr fontId="18" type="noConversion"/>
  </si>
  <si>
    <t>Performance Indicator</t>
    <phoneticPr fontId="18" type="noConversion"/>
  </si>
  <si>
    <t>Average Sleep (hours)</t>
    <phoneticPr fontId="18" type="noConversion"/>
  </si>
  <si>
    <t xml:space="preserve">Average Steps </t>
    <phoneticPr fontId="18" type="noConversion"/>
  </si>
  <si>
    <t>Activity</t>
    <phoneticPr fontId="18" type="noConversion"/>
  </si>
  <si>
    <t>Sleep</t>
    <phoneticPr fontId="18" type="noConversion"/>
  </si>
  <si>
    <t>Weight</t>
    <phoneticPr fontId="18" type="noConversion"/>
  </si>
  <si>
    <t xml:space="preserve">Activity </t>
    <phoneticPr fontId="18" type="noConversion"/>
  </si>
  <si>
    <t>Activity Sleep</t>
    <phoneticPr fontId="18" type="noConversion"/>
  </si>
  <si>
    <t>…</t>
    <phoneticPr fontId="18" type="noConversion"/>
  </si>
  <si>
    <t xml:space="preserve"> </t>
    <phoneticPr fontId="18" type="noConversion"/>
  </si>
  <si>
    <t>Count of AverageBMI</t>
  </si>
  <si>
    <t>BMICategory</t>
    <phoneticPr fontId="18" type="noConversion"/>
  </si>
  <si>
    <t>AverageTotalHoursAsleep</t>
    <phoneticPr fontId="18" type="noConversion"/>
  </si>
  <si>
    <t>SleepCategory</t>
    <phoneticPr fontId="18" type="noConversion"/>
  </si>
  <si>
    <t>Count of AverageTotalHoursAsleep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</si>
</sst>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36"/>
      <color theme="0"/>
      <name val="Arial"/>
      <family val="2"/>
    </font>
    <font>
      <b/>
      <sz val="14"/>
      <color theme="2" tint="-0.749992370372631"/>
      <name val="Arial"/>
      <family val="2"/>
    </font>
    <font>
      <b/>
      <sz val="16"/>
      <name val="맑은 고딕"/>
      <family val="3"/>
      <charset val="129"/>
      <scheme val="minor"/>
    </font>
    <font>
      <b/>
      <sz val="11"/>
      <color theme="1"/>
      <name val="맑은 고딕"/>
      <family val="2"/>
      <scheme val="minor"/>
    </font>
    <font>
      <b/>
      <sz val="16"/>
      <color rgb="FF002060"/>
      <name val="Aptos Narrow"/>
      <family val="2"/>
    </font>
    <font>
      <b/>
      <sz val="11"/>
      <color theme="1"/>
      <name val="맑은 고딕"/>
      <family val="3"/>
      <charset val="129"/>
      <scheme val="minor"/>
    </font>
    <font>
      <sz val="14"/>
      <name val="Aptos Narrow"/>
      <family val="2"/>
    </font>
    <font>
      <b/>
      <sz val="14"/>
      <color theme="0"/>
      <name val="Aptos Narrow"/>
      <family val="2"/>
    </font>
    <font>
      <sz val="14"/>
      <color theme="0"/>
      <name val="맑은 고딕"/>
      <family val="3"/>
      <charset val="129"/>
      <scheme val="minor"/>
    </font>
    <font>
      <sz val="14"/>
      <color theme="1"/>
      <name val="맑은 고딕"/>
      <family val="2"/>
      <charset val="129"/>
      <scheme val="minor"/>
    </font>
    <font>
      <sz val="14"/>
      <color theme="1"/>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8" tint="0.79998168889431442"/>
        <bgColor theme="8" tint="0.79998168889431442"/>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auto="1"/>
      </left>
      <right style="thin">
        <color auto="1"/>
      </right>
      <top style="thin">
        <color auto="1"/>
      </top>
      <bottom/>
      <diagonal/>
    </border>
    <border>
      <left/>
      <right style="thin">
        <color theme="8" tint="0.39997558519241921"/>
      </right>
      <top/>
      <bottom/>
      <diagonal/>
    </border>
    <border>
      <left style="thin">
        <color theme="8" tint="0.39997558519241921"/>
      </left>
      <right/>
      <top/>
      <bottom/>
      <diagonal/>
    </border>
    <border>
      <left style="thin">
        <color auto="1"/>
      </left>
      <right style="thin">
        <color auto="1"/>
      </right>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6">
    <xf numFmtId="0" fontId="0" fillId="0" borderId="0" xfId="0">
      <alignment vertical="center"/>
    </xf>
    <xf numFmtId="14" fontId="0" fillId="0" borderId="0" xfId="0" applyNumberFormat="1">
      <alignment vertical="center"/>
    </xf>
    <xf numFmtId="1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xf numFmtId="0" fontId="13" fillId="33" borderId="10" xfId="0" applyFont="1" applyFill="1" applyBorder="1">
      <alignment vertical="center"/>
    </xf>
    <xf numFmtId="0" fontId="0" fillId="34" borderId="10" xfId="0" applyFill="1" applyBorder="1">
      <alignment vertical="center"/>
    </xf>
    <xf numFmtId="0" fontId="0" fillId="0" borderId="10" xfId="0" applyBorder="1">
      <alignment vertical="center"/>
    </xf>
    <xf numFmtId="0" fontId="0" fillId="34" borderId="11" xfId="0" applyFill="1" applyBorder="1">
      <alignment vertical="center"/>
    </xf>
    <xf numFmtId="14" fontId="0" fillId="34" borderId="12" xfId="0" applyNumberFormat="1" applyFill="1" applyBorder="1">
      <alignment vertical="center"/>
    </xf>
    <xf numFmtId="0" fontId="0" fillId="34" borderId="12" xfId="0" applyFill="1" applyBorder="1">
      <alignment vertical="center"/>
    </xf>
    <xf numFmtId="0" fontId="0" fillId="34" borderId="13" xfId="0" applyFill="1" applyBorder="1" applyAlignment="1"/>
    <xf numFmtId="0" fontId="0" fillId="0" borderId="11" xfId="0" applyBorder="1">
      <alignment vertical="center"/>
    </xf>
    <xf numFmtId="14" fontId="0" fillId="0" borderId="12" xfId="0" applyNumberFormat="1" applyBorder="1">
      <alignment vertical="center"/>
    </xf>
    <xf numFmtId="0" fontId="0" fillId="0" borderId="12" xfId="0" applyBorder="1">
      <alignment vertical="center"/>
    </xf>
    <xf numFmtId="0" fontId="0" fillId="0" borderId="13" xfId="0" applyBorder="1" applyAlignment="1"/>
    <xf numFmtId="0" fontId="13" fillId="33" borderId="15" xfId="0" applyFont="1" applyFill="1" applyBorder="1">
      <alignment vertical="center"/>
    </xf>
    <xf numFmtId="0" fontId="13" fillId="33" borderId="16" xfId="0" applyFont="1" applyFill="1" applyBorder="1">
      <alignment vertical="center"/>
    </xf>
    <xf numFmtId="0" fontId="13" fillId="33" borderId="0" xfId="0" applyFont="1" applyFill="1">
      <alignment vertical="center"/>
    </xf>
    <xf numFmtId="0" fontId="19" fillId="35" borderId="0" xfId="0" applyFont="1" applyFill="1">
      <alignment vertical="center"/>
    </xf>
    <xf numFmtId="0" fontId="0" fillId="35" borderId="0" xfId="0" applyFill="1">
      <alignment vertical="center"/>
    </xf>
    <xf numFmtId="0" fontId="20" fillId="35" borderId="0" xfId="0" applyFont="1" applyFill="1">
      <alignment vertical="center"/>
    </xf>
    <xf numFmtId="0" fontId="21" fillId="35" borderId="0" xfId="0" applyFont="1" applyFill="1">
      <alignment vertical="center"/>
    </xf>
    <xf numFmtId="0" fontId="0" fillId="0" borderId="0" xfId="0" applyAlignment="1"/>
    <xf numFmtId="0" fontId="22" fillId="0" borderId="17" xfId="0" applyFont="1" applyBorder="1" applyAlignment="1">
      <alignment horizontal="center" vertical="top"/>
    </xf>
    <xf numFmtId="0" fontId="0" fillId="36" borderId="0" xfId="0" applyFill="1">
      <alignment vertical="center"/>
    </xf>
    <xf numFmtId="0" fontId="24" fillId="36" borderId="0" xfId="0" applyFont="1" applyFill="1" applyAlignment="1">
      <alignment horizontal="center" vertical="center" wrapText="1"/>
    </xf>
    <xf numFmtId="0" fontId="0" fillId="36" borderId="0" xfId="0" applyFill="1" applyAlignment="1">
      <alignment vertical="center" wrapText="1"/>
    </xf>
    <xf numFmtId="0" fontId="24" fillId="36" borderId="0" xfId="0" applyFont="1" applyFill="1" applyAlignment="1">
      <alignment vertical="center" wrapText="1"/>
    </xf>
    <xf numFmtId="0" fontId="25" fillId="36" borderId="0" xfId="0" applyFont="1" applyFill="1">
      <alignment vertical="center"/>
    </xf>
    <xf numFmtId="0" fontId="23" fillId="36" borderId="0" xfId="0" applyFont="1" applyFill="1">
      <alignment vertical="center"/>
    </xf>
    <xf numFmtId="0" fontId="26" fillId="37" borderId="0" xfId="0" applyFont="1" applyFill="1">
      <alignment vertical="center"/>
    </xf>
    <xf numFmtId="0" fontId="25" fillId="36" borderId="0" xfId="0" applyFont="1" applyFill="1" applyAlignment="1">
      <alignment vertical="center" wrapText="1"/>
    </xf>
    <xf numFmtId="0" fontId="27" fillId="37" borderId="0" xfId="0" applyFont="1" applyFill="1">
      <alignment vertical="center"/>
    </xf>
    <xf numFmtId="0" fontId="27" fillId="37" borderId="0" xfId="0" applyFont="1" applyFill="1" applyAlignment="1">
      <alignment horizontal="left" vertical="center"/>
    </xf>
    <xf numFmtId="10" fontId="27" fillId="37" borderId="0" xfId="0" applyNumberFormat="1" applyFont="1" applyFill="1">
      <alignment vertical="center"/>
    </xf>
    <xf numFmtId="0" fontId="28" fillId="0" borderId="0" xfId="0" applyFont="1" applyAlignment="1">
      <alignment horizontal="left" vertical="center"/>
    </xf>
    <xf numFmtId="10" fontId="28" fillId="0" borderId="0" xfId="0" applyNumberFormat="1" applyFont="1">
      <alignment vertical="center"/>
    </xf>
    <xf numFmtId="0" fontId="26" fillId="37" borderId="14" xfId="0" applyFont="1" applyFill="1" applyBorder="1">
      <alignment vertical="center"/>
    </xf>
    <xf numFmtId="0" fontId="25" fillId="36" borderId="0" xfId="0" applyFont="1" applyFill="1" applyAlignment="1">
      <alignment horizontal="right" vertical="center"/>
    </xf>
    <xf numFmtId="0" fontId="29" fillId="0" borderId="0" xfId="0" applyFont="1" applyAlignment="1">
      <alignment horizontal="left" vertical="center"/>
    </xf>
    <xf numFmtId="0" fontId="29" fillId="0" borderId="0" xfId="0" applyFont="1">
      <alignment vertical="center"/>
    </xf>
    <xf numFmtId="0" fontId="0" fillId="0" borderId="0" xfId="0" applyNumberFormat="1">
      <alignment vertical="center"/>
    </xf>
    <xf numFmtId="0" fontId="28" fillId="0" borderId="0" xfId="0" applyNumberFormat="1" applyFont="1">
      <alignment vertical="center"/>
    </xf>
    <xf numFmtId="0" fontId="27" fillId="37" borderId="0" xfId="0" applyNumberFormat="1" applyFont="1" applyFill="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6">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ill>
        <patternFill patternType="solid">
          <bgColor rgb="FF002060"/>
        </patternFill>
      </fill>
    </dxf>
    <dxf>
      <fill>
        <patternFill patternType="solid">
          <bgColor rgb="FF002060"/>
        </patternFill>
      </fill>
    </dxf>
    <dxf>
      <font>
        <color theme="0"/>
        <family val="3"/>
      </font>
    </dxf>
    <dxf>
      <font>
        <color theme="0"/>
        <family val="3"/>
      </font>
    </dxf>
    <dxf>
      <fill>
        <patternFill patternType="solid">
          <bgColor rgb="FF002060"/>
        </patternFill>
      </fill>
    </dxf>
    <dxf>
      <font>
        <color theme="0"/>
        <family val="3"/>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auto="1"/>
        <name val="Aptos Narrow"/>
        <family val="2"/>
        <scheme val="none"/>
      </font>
      <numFmt numFmtId="0" formatCode="General"/>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i val="0"/>
        <strike val="0"/>
        <condense val="0"/>
        <extend val="0"/>
        <outline val="0"/>
        <shadow val="0"/>
        <u val="none"/>
        <vertAlign val="baseline"/>
        <sz val="14"/>
        <color theme="0"/>
        <name val="Aptos Narrow"/>
        <family val="2"/>
        <scheme val="none"/>
      </font>
      <fill>
        <patternFill patternType="solid">
          <fgColor indexed="64"/>
          <bgColor rgb="FF002060"/>
        </patternFill>
      </fill>
    </dxf>
    <dxf>
      <font>
        <b val="0"/>
        <i val="0"/>
        <strike val="0"/>
        <condense val="0"/>
        <extend val="0"/>
        <outline val="0"/>
        <shadow val="0"/>
        <u val="none"/>
        <vertAlign val="baseline"/>
        <sz val="14"/>
        <color auto="1"/>
        <name val="Aptos Narrow"/>
        <family val="2"/>
        <scheme val="none"/>
      </font>
      <numFmt numFmtId="0" formatCode="General"/>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val="0"/>
        <i val="0"/>
        <strike val="0"/>
        <condense val="0"/>
        <extend val="0"/>
        <outline val="0"/>
        <shadow val="0"/>
        <u val="none"/>
        <vertAlign val="baseline"/>
        <sz val="14"/>
        <color auto="1"/>
        <name val="Aptos Narrow"/>
        <family val="2"/>
        <scheme val="none"/>
      </font>
      <fill>
        <patternFill patternType="solid">
          <fgColor indexed="64"/>
          <bgColor theme="0"/>
        </patternFill>
      </fill>
    </dxf>
    <dxf>
      <font>
        <b/>
        <i val="0"/>
        <strike val="0"/>
        <condense val="0"/>
        <extend val="0"/>
        <outline val="0"/>
        <shadow val="0"/>
        <u val="none"/>
        <vertAlign val="baseline"/>
        <sz val="14"/>
        <color theme="0"/>
        <name val="Aptos Narrow"/>
        <family val="2"/>
        <scheme val="none"/>
      </font>
      <fill>
        <patternFill patternType="solid">
          <fgColor indexed="64"/>
          <bgColor rgb="FF002060"/>
        </patternFill>
      </fill>
    </dxf>
    <dxf>
      <font>
        <sz val="14"/>
      </font>
    </dxf>
    <dxf>
      <font>
        <sz val="14"/>
      </font>
    </dxf>
    <dxf>
      <font>
        <sz val="14"/>
      </font>
    </dxf>
    <dxf>
      <font>
        <sz val="14"/>
      </font>
    </dxf>
    <dxf>
      <font>
        <sz val="14"/>
      </font>
    </dxf>
    <dxf>
      <font>
        <sz val="14"/>
      </font>
    </dxf>
    <dxf>
      <font>
        <color theme="0"/>
        <family val="3"/>
      </font>
    </dxf>
    <dxf>
      <fill>
        <patternFill patternType="solid">
          <bgColor rgb="FF002060"/>
        </patternFill>
      </fill>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ont>
        <sz val="14"/>
        <family val="3"/>
      </font>
    </dxf>
    <dxf>
      <font>
        <sz val="14"/>
        <family val="3"/>
      </font>
    </dxf>
    <dxf>
      <font>
        <sz val="14"/>
        <family val="3"/>
      </font>
    </dxf>
    <dxf>
      <font>
        <sz val="14"/>
        <family val="3"/>
      </font>
    </dxf>
    <dxf>
      <font>
        <sz val="14"/>
        <family val="3"/>
      </font>
    </dxf>
    <dxf>
      <font>
        <sz val="14"/>
        <family val="3"/>
      </font>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ont>
        <sz val="14"/>
        <family val="3"/>
      </font>
    </dxf>
    <dxf>
      <font>
        <sz val="14"/>
        <family val="3"/>
      </font>
    </dxf>
    <dxf>
      <font>
        <sz val="14"/>
        <family val="3"/>
      </font>
    </dxf>
    <dxf>
      <font>
        <sz val="14"/>
        <family val="3"/>
      </font>
    </dxf>
    <dxf>
      <font>
        <sz val="14"/>
        <family val="3"/>
      </font>
    </dxf>
    <dxf>
      <font>
        <sz val="14"/>
        <family val="3"/>
      </font>
    </dxf>
    <dxf>
      <font>
        <sz val="14"/>
      </font>
    </dxf>
    <dxf>
      <font>
        <sz val="14"/>
      </font>
    </dxf>
    <dxf>
      <font>
        <sz val="14"/>
      </font>
    </dxf>
    <dxf>
      <font>
        <sz val="14"/>
      </font>
    </dxf>
    <dxf>
      <font>
        <sz val="14"/>
      </font>
    </dxf>
    <dxf>
      <font>
        <sz val="14"/>
      </font>
    </dxf>
    <dxf>
      <font>
        <color theme="0"/>
        <family val="3"/>
      </font>
    </dxf>
    <dxf>
      <fill>
        <patternFill patternType="solid">
          <bgColor rgb="FF002060"/>
        </patternFill>
      </fill>
    </dxf>
    <dxf>
      <font>
        <color theme="0"/>
        <family val="3"/>
      </font>
    </dxf>
    <dxf>
      <font>
        <color theme="0"/>
        <family val="3"/>
      </font>
    </dxf>
    <dxf>
      <fill>
        <patternFill patternType="solid">
          <bgColor rgb="FF002060"/>
        </patternFill>
      </fill>
    </dxf>
    <dxf>
      <fill>
        <patternFill patternType="solid">
          <bgColor rgb="FF002060"/>
        </patternFill>
      </fill>
    </dxf>
    <dxf>
      <font>
        <sz val="14"/>
      </font>
    </dxf>
    <dxf>
      <font>
        <sz val="14"/>
      </font>
    </dxf>
    <dxf>
      <font>
        <sz val="14"/>
      </font>
    </dxf>
    <dxf>
      <font>
        <sz val="14"/>
      </font>
    </dxf>
    <dxf>
      <font>
        <sz val="14"/>
      </font>
    </dxf>
    <dxf>
      <font>
        <sz val="14"/>
      </font>
    </dxf>
    <dxf>
      <font>
        <color theme="0"/>
        <family val="3"/>
      </font>
    </dxf>
    <dxf>
      <font>
        <color theme="0"/>
        <family val="3"/>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amily val="3"/>
      </font>
    </dxf>
    <dxf>
      <font>
        <color theme="0"/>
        <family val="3"/>
      </font>
    </dxf>
    <dxf>
      <font>
        <sz val="14"/>
      </font>
    </dxf>
    <dxf>
      <font>
        <sz val="14"/>
      </font>
    </dxf>
    <dxf>
      <font>
        <sz val="14"/>
      </font>
    </dxf>
    <dxf>
      <font>
        <sz val="14"/>
      </font>
    </dxf>
    <dxf>
      <font>
        <sz val="14"/>
      </font>
    </dxf>
    <dxf>
      <font>
        <sz val="14"/>
      </font>
    </dxf>
    <dxf>
      <font>
        <color theme="0"/>
        <family val="3"/>
      </font>
    </dxf>
    <dxf>
      <fill>
        <patternFill patternType="solid">
          <bgColor rgb="FF002060"/>
        </patternFill>
      </fill>
    </dxf>
    <dxf>
      <font>
        <color theme="0"/>
        <family val="3"/>
      </font>
    </dxf>
    <dxf>
      <font>
        <color theme="0"/>
        <family val="3"/>
      </font>
    </dxf>
    <dxf>
      <fill>
        <patternFill patternType="solid">
          <bgColor rgb="FF002060"/>
        </patternFill>
      </fill>
    </dxf>
    <dxf>
      <fill>
        <patternFill patternType="solid">
          <bgColor rgb="FF002060"/>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auto="1"/>
        </top>
      </border>
    </dxf>
    <dxf>
      <alignment horizontal="general"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맑은 고딕"/>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numFmt numFmtId="19" formatCode="m/d/yyyy"/>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border diagonalUp="0" diagonalDown="0">
        <left style="thin">
          <color theme="8" tint="0.39997558519241921"/>
        </left>
        <right/>
        <top style="thin">
          <color theme="8" tint="0.39997558519241921"/>
        </top>
        <bottom/>
        <vertical/>
        <horizontal/>
      </border>
    </dxf>
    <dxf>
      <font>
        <b val="0"/>
        <i val="0"/>
        <strike val="0"/>
        <condense val="0"/>
        <extend val="0"/>
        <outline val="0"/>
        <shadow val="0"/>
        <u val="none"/>
        <vertAlign val="baseline"/>
        <sz val="11"/>
        <color theme="1"/>
        <name val="맑은 고딕"/>
        <family val="2"/>
        <charset val="129"/>
        <scheme val="minor"/>
      </font>
      <alignment horizontal="general" vertical="bottom" textRotation="0" wrapText="0" indent="0" justifyLastLine="0" shrinkToFit="0" readingOrder="0"/>
      <border diagonalUp="0" diagonalDown="0">
        <left/>
        <right style="thin">
          <color theme="8" tint="0.39997558519241921"/>
        </right>
        <top style="thin">
          <color theme="8" tint="0.39997558519241921"/>
        </top>
        <bottom/>
        <vertical/>
        <horizontal/>
      </border>
    </dxf>
    <dxf>
      <border outline="0">
        <top style="thin">
          <color theme="8" tint="0.39997558519241921"/>
        </top>
        <bottom style="thin">
          <color theme="8" tint="0.39997558519241921"/>
        </bottom>
      </border>
    </dxf>
    <dxf>
      <font>
        <b val="0"/>
        <i val="0"/>
        <strike val="0"/>
        <condense val="0"/>
        <extend val="0"/>
        <outline val="0"/>
        <shadow val="0"/>
        <u val="none"/>
        <vertAlign val="baseline"/>
        <sz val="11"/>
        <color theme="1"/>
        <name val="맑은 고딕"/>
        <family val="2"/>
        <charset val="129"/>
        <scheme val="minor"/>
      </font>
    </dxf>
    <dxf>
      <font>
        <b/>
        <i val="0"/>
        <strike val="0"/>
        <condense val="0"/>
        <extend val="0"/>
        <outline val="0"/>
        <shadow val="0"/>
        <u val="none"/>
        <vertAlign val="baseline"/>
        <sz val="11"/>
        <color theme="0"/>
        <name val="맑은 고딕"/>
        <family val="2"/>
        <charset val="129"/>
        <scheme val="minor"/>
      </font>
      <fill>
        <patternFill patternType="solid">
          <fgColor theme="8"/>
          <bgColor theme="8"/>
        </patternFill>
      </fill>
    </dxf>
    <dxf>
      <font>
        <b val="0"/>
        <i val="0"/>
        <strike val="0"/>
        <condense val="0"/>
        <extend val="0"/>
        <outline val="0"/>
        <shadow val="0"/>
        <u val="none"/>
        <vertAlign val="baseline"/>
        <sz val="11"/>
        <color theme="1"/>
        <name val="맑은 고딕"/>
        <family val="2"/>
        <charset val="129"/>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5" formatCode="0.00E+00"/>
    </dxf>
    <dxf>
      <numFmt numFmtId="19" formatCode="m/d/yyyy"/>
    </dxf>
    <dxf>
      <numFmt numFmtId="19" formatCode="m/d/yyyy"/>
    </dxf>
    <dxf>
      <numFmt numFmtId="0" formatCode="General"/>
    </dxf>
    <dxf>
      <numFmt numFmtId="0" formatCode="General"/>
    </dxf>
    <dxf>
      <numFmt numFmtId="19" formatCode="m/d/yyyy"/>
    </dxf>
    <dxf>
      <numFmt numFmtId="19" formatCode="m/d/yyyy"/>
    </dxf>
    <dxf>
      <numFmt numFmtId="0" formatCode="General"/>
    </dxf>
    <dxf>
      <font>
        <b/>
        <i val="0"/>
        <sz val="16"/>
        <color rgb="FF002060"/>
        <name val="Aptos Narrow"/>
        <family val="2"/>
        <scheme val="none"/>
      </font>
      <border>
        <left/>
        <right/>
        <top/>
        <bottom/>
        <horizontal/>
      </border>
    </dxf>
    <dxf>
      <font>
        <color theme="0"/>
      </font>
      <border diagonalUp="0" diagonalDown="0">
        <left/>
        <right/>
        <top/>
        <bottom/>
        <vertical/>
        <horizontal/>
      </border>
    </dxf>
    <dxf>
      <font>
        <sz val="14"/>
      </font>
    </dxf>
    <dxf>
      <fill>
        <patternFill>
          <bgColor theme="7" tint="-0.24994659260841701"/>
        </patternFill>
      </fill>
    </dxf>
    <dxf>
      <fill>
        <patternFill>
          <bgColor theme="7" tint="-0.24994659260841701"/>
        </patternFill>
      </fill>
    </dxf>
    <dxf>
      <fill>
        <patternFill>
          <bgColor theme="5"/>
        </patternFill>
      </fill>
    </dxf>
  </dxfs>
  <tableStyles count="4" defaultTableStyle="TableStyleMedium2" defaultPivotStyle="PivotStyleLight16">
    <tableStyle name="Slicer Style 1" pivot="0" table="0" count="1" xr9:uid="{60314AF3-3C05-4426-9DAE-5546F03A6B21}">
      <tableStyleElement type="wholeTable" dxfId="545"/>
    </tableStyle>
    <tableStyle name="Slicer Style 2" pivot="0" table="0" count="10" xr9:uid="{3F7BC58A-8C62-4E53-A8FD-879D4E166EBF}">
      <tableStyleElement type="wholeTable" dxfId="544"/>
      <tableStyleElement type="headerRow" dxfId="543"/>
    </tableStyle>
    <tableStyle name="Slicer Style 3" pivot="0" table="0" count="1" xr9:uid="{BE583529-BE62-4D66-B06E-0114A31EBAC9}">
      <tableStyleElement type="headerRow" dxfId="542"/>
    </tableStyle>
    <tableStyle name="Slicer Style 5" pivot="0" table="0" count="9" xr9:uid="{6EE997EB-6BC4-469A-BD04-CFD9A3AF0C96}">
      <tableStyleElement type="wholeTable" dxfId="541"/>
      <tableStyleElement type="headerRow" dxfId="540"/>
    </tableStyle>
  </tableStyles>
  <colors>
    <mruColors>
      <color rgb="FFE65014"/>
      <color rgb="FFD75014"/>
      <color rgb="FFDD71B6"/>
      <color rgb="FFD60093"/>
      <color rgb="FFEAA4D1"/>
      <color rgb="FFE593C8"/>
      <color rgb="FFF3CDE5"/>
      <color rgb="FFE2ACD5"/>
      <color rgb="FFD75A1E"/>
      <color rgb="FFDC5014"/>
    </mruColors>
  </colors>
  <extLst>
    <ext xmlns:x14="http://schemas.microsoft.com/office/spreadsheetml/2009/9/main" uri="{46F421CA-312F-682f-3DD2-61675219B42D}">
      <x14:dxfs count="15">
        <dxf>
          <fill>
            <patternFill patternType="solid">
              <bgColor theme="5" tint="-0.24994659260841701"/>
            </patternFill>
          </fill>
        </dxf>
        <dxf>
          <fill>
            <patternFill patternType="solid">
              <bgColor theme="5" tint="-0.24994659260841701"/>
            </patternFill>
          </fill>
        </dxf>
        <dxf>
          <fill>
            <patternFill patternType="solid">
              <bgColor theme="5" tint="-0.24994659260841701"/>
            </patternFill>
          </fill>
        </dxf>
        <dxf>
          <fill>
            <patternFill patternType="solid">
              <bgColor theme="5" tint="-0.24994659260841701"/>
            </patternFill>
          </fill>
        </dxf>
        <dxf>
          <fill>
            <patternFill>
              <bgColor rgb="FF002060"/>
            </patternFill>
          </fill>
        </dxf>
        <dxf>
          <fill>
            <patternFill patternType="none">
              <bgColor auto="1"/>
            </patternFill>
          </fill>
        </dxf>
        <dxf>
          <fill>
            <patternFill patternType="solid">
              <bgColor theme="2" tint="-0.499984740745262"/>
            </patternFill>
          </fill>
        </dxf>
        <dxf>
          <fill>
            <patternFill>
              <bgColor rgb="FF00B050"/>
            </patternFill>
          </fill>
        </dxf>
        <dxf>
          <fill>
            <patternFill>
              <bgColor theme="0" tint="-0.14996795556505021"/>
            </patternFill>
          </fill>
        </dxf>
        <dxf>
          <fill>
            <patternFill>
              <bgColor theme="8" tint="0.59996337778862885"/>
            </patternFill>
          </fill>
        </dxf>
        <dxf>
          <fill>
            <patternFill>
              <bgColor theme="0"/>
            </patternFill>
          </fill>
        </dxf>
        <dxf>
          <fill>
            <patternFill>
              <bgColor rgb="FF00B050"/>
            </patternFill>
          </fill>
        </dxf>
        <dxf>
          <fill>
            <patternFill>
              <bgColor theme="8" tint="0.59996337778862885"/>
            </patternFill>
          </fill>
        </dxf>
        <dxf>
          <fill>
            <patternFill>
              <bgColor theme="0" tint="-0.1499679555650502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3"/>
        <x14:slicerStyle name="Slicer Style 5">
          <x14:slicerStyleElements>
            <x14:slicerStyleElement type="unselectedItemWithData" dxfId="6"/>
            <x14:slicerStyleElement type="unselectedItemWithNo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34" Type="http://schemas.openxmlformats.org/officeDocument/2006/relationships/connections" Target="connection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1.xml"/><Relationship Id="rId37" Type="http://schemas.openxmlformats.org/officeDocument/2006/relationships/powerPivotData" Target="model/item.data"/><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styles" Target="style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theme" Target="theme/theme1.xml"/><Relationship Id="rId38" Type="http://schemas.microsoft.com/office/2017/10/relationships/person" Target="persons/person.xml"/><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2.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sharedStrings" Target="sharedString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b="1"/>
              <a:t>Total</a:t>
            </a:r>
            <a:r>
              <a:rPr lang="en-US" altLang="ko-KR" b="1" baseline="0"/>
              <a:t> Steps VS Calories</a:t>
            </a:r>
            <a:endParaRPr lang="en-US" altLang="ko-K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'TotalSteps VS Calories'!$B$1</c:f>
              <c:strCache>
                <c:ptCount val="1"/>
                <c:pt idx="0">
                  <c:v>Calories</c:v>
                </c:pt>
              </c:strCache>
            </c:strRef>
          </c:tx>
          <c:spPr>
            <a:ln w="19050" cap="rnd">
              <a:noFill/>
              <a:round/>
            </a:ln>
            <a:effectLst/>
          </c:spPr>
          <c:marker>
            <c:symbol val="circle"/>
            <c:size val="3"/>
            <c:spPr>
              <a:solidFill>
                <a:schemeClr val="accent3">
                  <a:lumMod val="75000"/>
                </a:schemeClr>
              </a:solidFill>
              <a:ln w="6350">
                <a:solidFill>
                  <a:schemeClr val="accent4">
                    <a:lumMod val="50000"/>
                    <a:alpha val="94000"/>
                  </a:schemeClr>
                </a:solidFill>
              </a:ln>
              <a:effectLst/>
            </c:spPr>
          </c:marker>
          <c:trendline>
            <c:spPr>
              <a:ln w="25400" cap="rnd" cmpd="sng">
                <a:solidFill>
                  <a:srgbClr val="00B050"/>
                </a:solidFill>
                <a:prstDash val="solid"/>
              </a:ln>
              <a:effectLst/>
            </c:spPr>
            <c:trendlineType val="poly"/>
            <c:order val="2"/>
            <c:intercept val="1250"/>
            <c:dispRSqr val="0"/>
            <c:dispEq val="0"/>
          </c:trendline>
          <c:xVal>
            <c:numRef>
              <c:f>'TotalSteps VS Calories'!$A$2:$A$941</c:f>
              <c:numCache>
                <c:formatCode>General</c:formatCode>
                <c:ptCount val="940"/>
                <c:pt idx="0">
                  <c:v>13162</c:v>
                </c:pt>
                <c:pt idx="1">
                  <c:v>10735</c:v>
                </c:pt>
                <c:pt idx="2">
                  <c:v>10460</c:v>
                </c:pt>
                <c:pt idx="3">
                  <c:v>9762</c:v>
                </c:pt>
                <c:pt idx="4">
                  <c:v>12669</c:v>
                </c:pt>
                <c:pt idx="5">
                  <c:v>9705</c:v>
                </c:pt>
                <c:pt idx="6">
                  <c:v>13019</c:v>
                </c:pt>
                <c:pt idx="7">
                  <c:v>15506</c:v>
                </c:pt>
                <c:pt idx="8">
                  <c:v>10544</c:v>
                </c:pt>
                <c:pt idx="9">
                  <c:v>9819</c:v>
                </c:pt>
                <c:pt idx="10">
                  <c:v>12764</c:v>
                </c:pt>
                <c:pt idx="11">
                  <c:v>14371</c:v>
                </c:pt>
                <c:pt idx="12">
                  <c:v>10039</c:v>
                </c:pt>
                <c:pt idx="13">
                  <c:v>15355</c:v>
                </c:pt>
                <c:pt idx="14">
                  <c:v>13755</c:v>
                </c:pt>
                <c:pt idx="15">
                  <c:v>18134</c:v>
                </c:pt>
                <c:pt idx="16">
                  <c:v>13154</c:v>
                </c:pt>
                <c:pt idx="17">
                  <c:v>11181</c:v>
                </c:pt>
                <c:pt idx="18">
                  <c:v>14673</c:v>
                </c:pt>
                <c:pt idx="19">
                  <c:v>10602</c:v>
                </c:pt>
                <c:pt idx="20">
                  <c:v>14727</c:v>
                </c:pt>
                <c:pt idx="21">
                  <c:v>15103</c:v>
                </c:pt>
                <c:pt idx="22">
                  <c:v>11100</c:v>
                </c:pt>
                <c:pt idx="23">
                  <c:v>14070</c:v>
                </c:pt>
                <c:pt idx="24">
                  <c:v>12159</c:v>
                </c:pt>
                <c:pt idx="25">
                  <c:v>11992</c:v>
                </c:pt>
                <c:pt idx="26">
                  <c:v>10060</c:v>
                </c:pt>
                <c:pt idx="27">
                  <c:v>12022</c:v>
                </c:pt>
                <c:pt idx="28">
                  <c:v>12207</c:v>
                </c:pt>
                <c:pt idx="29">
                  <c:v>12770</c:v>
                </c:pt>
                <c:pt idx="30">
                  <c:v>0</c:v>
                </c:pt>
                <c:pt idx="31">
                  <c:v>8163</c:v>
                </c:pt>
                <c:pt idx="32">
                  <c:v>7007</c:v>
                </c:pt>
                <c:pt idx="33">
                  <c:v>9107</c:v>
                </c:pt>
                <c:pt idx="34">
                  <c:v>1510</c:v>
                </c:pt>
                <c:pt idx="35">
                  <c:v>5370</c:v>
                </c:pt>
                <c:pt idx="36">
                  <c:v>6175</c:v>
                </c:pt>
                <c:pt idx="37">
                  <c:v>10536</c:v>
                </c:pt>
                <c:pt idx="38">
                  <c:v>2916</c:v>
                </c:pt>
                <c:pt idx="39">
                  <c:v>4974</c:v>
                </c:pt>
                <c:pt idx="40">
                  <c:v>6349</c:v>
                </c:pt>
                <c:pt idx="41">
                  <c:v>4026</c:v>
                </c:pt>
                <c:pt idx="42">
                  <c:v>8538</c:v>
                </c:pt>
                <c:pt idx="43">
                  <c:v>6076</c:v>
                </c:pt>
                <c:pt idx="44">
                  <c:v>6497</c:v>
                </c:pt>
                <c:pt idx="45">
                  <c:v>2826</c:v>
                </c:pt>
                <c:pt idx="46">
                  <c:v>8367</c:v>
                </c:pt>
                <c:pt idx="47">
                  <c:v>2759</c:v>
                </c:pt>
                <c:pt idx="48">
                  <c:v>2390</c:v>
                </c:pt>
                <c:pt idx="49">
                  <c:v>6474</c:v>
                </c:pt>
                <c:pt idx="50">
                  <c:v>36019</c:v>
                </c:pt>
                <c:pt idx="51">
                  <c:v>7155</c:v>
                </c:pt>
                <c:pt idx="52">
                  <c:v>2100</c:v>
                </c:pt>
                <c:pt idx="53">
                  <c:v>2193</c:v>
                </c:pt>
                <c:pt idx="54">
                  <c:v>2470</c:v>
                </c:pt>
                <c:pt idx="55">
                  <c:v>1727</c:v>
                </c:pt>
                <c:pt idx="56">
                  <c:v>2104</c:v>
                </c:pt>
                <c:pt idx="57">
                  <c:v>3427</c:v>
                </c:pt>
                <c:pt idx="58">
                  <c:v>1732</c:v>
                </c:pt>
                <c:pt idx="59">
                  <c:v>2969</c:v>
                </c:pt>
                <c:pt idx="60">
                  <c:v>3134</c:v>
                </c:pt>
                <c:pt idx="61">
                  <c:v>2971</c:v>
                </c:pt>
                <c:pt idx="62">
                  <c:v>10694</c:v>
                </c:pt>
                <c:pt idx="63">
                  <c:v>8001</c:v>
                </c:pt>
                <c:pt idx="64">
                  <c:v>11037</c:v>
                </c:pt>
                <c:pt idx="65">
                  <c:v>5263</c:v>
                </c:pt>
                <c:pt idx="66">
                  <c:v>15300</c:v>
                </c:pt>
                <c:pt idx="67">
                  <c:v>8757</c:v>
                </c:pt>
                <c:pt idx="68">
                  <c:v>7132</c:v>
                </c:pt>
                <c:pt idx="69">
                  <c:v>11256</c:v>
                </c:pt>
                <c:pt idx="70">
                  <c:v>2436</c:v>
                </c:pt>
                <c:pt idx="71">
                  <c:v>1223</c:v>
                </c:pt>
                <c:pt idx="72">
                  <c:v>3673</c:v>
                </c:pt>
                <c:pt idx="73">
                  <c:v>6637</c:v>
                </c:pt>
                <c:pt idx="74">
                  <c:v>3321</c:v>
                </c:pt>
                <c:pt idx="75">
                  <c:v>3580</c:v>
                </c:pt>
                <c:pt idx="76">
                  <c:v>9919</c:v>
                </c:pt>
                <c:pt idx="77">
                  <c:v>3032</c:v>
                </c:pt>
                <c:pt idx="78">
                  <c:v>9405</c:v>
                </c:pt>
                <c:pt idx="79">
                  <c:v>3176</c:v>
                </c:pt>
                <c:pt idx="80">
                  <c:v>18213</c:v>
                </c:pt>
                <c:pt idx="81">
                  <c:v>6132</c:v>
                </c:pt>
                <c:pt idx="82">
                  <c:v>3758</c:v>
                </c:pt>
                <c:pt idx="83">
                  <c:v>12850</c:v>
                </c:pt>
                <c:pt idx="84">
                  <c:v>2309</c:v>
                </c:pt>
                <c:pt idx="85">
                  <c:v>4363</c:v>
                </c:pt>
                <c:pt idx="86">
                  <c:v>9787</c:v>
                </c:pt>
                <c:pt idx="87">
                  <c:v>13372</c:v>
                </c:pt>
                <c:pt idx="88">
                  <c:v>6724</c:v>
                </c:pt>
                <c:pt idx="89">
                  <c:v>6643</c:v>
                </c:pt>
                <c:pt idx="90">
                  <c:v>9167</c:v>
                </c:pt>
                <c:pt idx="91">
                  <c:v>1329</c:v>
                </c:pt>
                <c:pt idx="92">
                  <c:v>6697</c:v>
                </c:pt>
                <c:pt idx="93">
                  <c:v>4929</c:v>
                </c:pt>
                <c:pt idx="94">
                  <c:v>7937</c:v>
                </c:pt>
                <c:pt idx="95">
                  <c:v>3844</c:v>
                </c:pt>
                <c:pt idx="96">
                  <c:v>3414</c:v>
                </c:pt>
                <c:pt idx="97">
                  <c:v>4525</c:v>
                </c:pt>
                <c:pt idx="98">
                  <c:v>4597</c:v>
                </c:pt>
                <c:pt idx="99">
                  <c:v>197</c:v>
                </c:pt>
                <c:pt idx="100">
                  <c:v>8</c:v>
                </c:pt>
                <c:pt idx="101">
                  <c:v>8054</c:v>
                </c:pt>
                <c:pt idx="102">
                  <c:v>5372</c:v>
                </c:pt>
                <c:pt idx="103">
                  <c:v>3570</c:v>
                </c:pt>
                <c:pt idx="104">
                  <c:v>0</c:v>
                </c:pt>
                <c:pt idx="105">
                  <c:v>0</c:v>
                </c:pt>
                <c:pt idx="106">
                  <c:v>0</c:v>
                </c:pt>
                <c:pt idx="107">
                  <c:v>4</c:v>
                </c:pt>
                <c:pt idx="108">
                  <c:v>6907</c:v>
                </c:pt>
                <c:pt idx="109">
                  <c:v>4920</c:v>
                </c:pt>
                <c:pt idx="110">
                  <c:v>4014</c:v>
                </c:pt>
                <c:pt idx="111">
                  <c:v>2573</c:v>
                </c:pt>
                <c:pt idx="112">
                  <c:v>0</c:v>
                </c:pt>
                <c:pt idx="113">
                  <c:v>4059</c:v>
                </c:pt>
                <c:pt idx="114">
                  <c:v>2080</c:v>
                </c:pt>
                <c:pt idx="115">
                  <c:v>2237</c:v>
                </c:pt>
                <c:pt idx="116">
                  <c:v>44</c:v>
                </c:pt>
                <c:pt idx="117">
                  <c:v>0</c:v>
                </c:pt>
                <c:pt idx="118">
                  <c:v>0</c:v>
                </c:pt>
                <c:pt idx="119">
                  <c:v>0</c:v>
                </c:pt>
                <c:pt idx="120">
                  <c:v>0</c:v>
                </c:pt>
                <c:pt idx="121">
                  <c:v>0</c:v>
                </c:pt>
                <c:pt idx="122">
                  <c:v>0</c:v>
                </c:pt>
                <c:pt idx="123">
                  <c:v>678</c:v>
                </c:pt>
                <c:pt idx="124">
                  <c:v>356</c:v>
                </c:pt>
                <c:pt idx="125">
                  <c:v>2163</c:v>
                </c:pt>
                <c:pt idx="126">
                  <c:v>980</c:v>
                </c:pt>
                <c:pt idx="127">
                  <c:v>0</c:v>
                </c:pt>
                <c:pt idx="128">
                  <c:v>0</c:v>
                </c:pt>
                <c:pt idx="129">
                  <c:v>244</c:v>
                </c:pt>
                <c:pt idx="130">
                  <c:v>0</c:v>
                </c:pt>
                <c:pt idx="131">
                  <c:v>0</c:v>
                </c:pt>
                <c:pt idx="132">
                  <c:v>0</c:v>
                </c:pt>
                <c:pt idx="133">
                  <c:v>149</c:v>
                </c:pt>
                <c:pt idx="134">
                  <c:v>2945</c:v>
                </c:pt>
                <c:pt idx="135">
                  <c:v>2090</c:v>
                </c:pt>
                <c:pt idx="136">
                  <c:v>152</c:v>
                </c:pt>
                <c:pt idx="137">
                  <c:v>3761</c:v>
                </c:pt>
                <c:pt idx="138">
                  <c:v>0</c:v>
                </c:pt>
                <c:pt idx="139">
                  <c:v>1675</c:v>
                </c:pt>
                <c:pt idx="140">
                  <c:v>0</c:v>
                </c:pt>
                <c:pt idx="141">
                  <c:v>0</c:v>
                </c:pt>
                <c:pt idx="142">
                  <c:v>2704</c:v>
                </c:pt>
                <c:pt idx="143">
                  <c:v>3790</c:v>
                </c:pt>
                <c:pt idx="144">
                  <c:v>1326</c:v>
                </c:pt>
                <c:pt idx="145">
                  <c:v>1786</c:v>
                </c:pt>
                <c:pt idx="146">
                  <c:v>0</c:v>
                </c:pt>
                <c:pt idx="147">
                  <c:v>2091</c:v>
                </c:pt>
                <c:pt idx="148">
                  <c:v>1510</c:v>
                </c:pt>
                <c:pt idx="149">
                  <c:v>0</c:v>
                </c:pt>
                <c:pt idx="150">
                  <c:v>0</c:v>
                </c:pt>
                <c:pt idx="151">
                  <c:v>0</c:v>
                </c:pt>
                <c:pt idx="152">
                  <c:v>0</c:v>
                </c:pt>
                <c:pt idx="153">
                  <c:v>0</c:v>
                </c:pt>
                <c:pt idx="154">
                  <c:v>11875</c:v>
                </c:pt>
                <c:pt idx="155">
                  <c:v>12024</c:v>
                </c:pt>
                <c:pt idx="156">
                  <c:v>10690</c:v>
                </c:pt>
                <c:pt idx="157">
                  <c:v>11034</c:v>
                </c:pt>
                <c:pt idx="158">
                  <c:v>10100</c:v>
                </c:pt>
                <c:pt idx="159">
                  <c:v>15112</c:v>
                </c:pt>
                <c:pt idx="160">
                  <c:v>14131</c:v>
                </c:pt>
                <c:pt idx="161">
                  <c:v>11548</c:v>
                </c:pt>
                <c:pt idx="162">
                  <c:v>15112</c:v>
                </c:pt>
                <c:pt idx="163">
                  <c:v>12453</c:v>
                </c:pt>
                <c:pt idx="164">
                  <c:v>12954</c:v>
                </c:pt>
                <c:pt idx="165">
                  <c:v>6001</c:v>
                </c:pt>
                <c:pt idx="166">
                  <c:v>13481</c:v>
                </c:pt>
                <c:pt idx="167">
                  <c:v>11369</c:v>
                </c:pt>
                <c:pt idx="168">
                  <c:v>10119</c:v>
                </c:pt>
                <c:pt idx="169">
                  <c:v>10159</c:v>
                </c:pt>
                <c:pt idx="170">
                  <c:v>10140</c:v>
                </c:pt>
                <c:pt idx="171">
                  <c:v>10245</c:v>
                </c:pt>
                <c:pt idx="172">
                  <c:v>18387</c:v>
                </c:pt>
                <c:pt idx="173">
                  <c:v>10538</c:v>
                </c:pt>
                <c:pt idx="174">
                  <c:v>10379</c:v>
                </c:pt>
                <c:pt idx="175">
                  <c:v>12183</c:v>
                </c:pt>
                <c:pt idx="176">
                  <c:v>11768</c:v>
                </c:pt>
                <c:pt idx="177">
                  <c:v>11895</c:v>
                </c:pt>
                <c:pt idx="178">
                  <c:v>10227</c:v>
                </c:pt>
                <c:pt idx="179">
                  <c:v>6708</c:v>
                </c:pt>
                <c:pt idx="180">
                  <c:v>3292</c:v>
                </c:pt>
                <c:pt idx="181">
                  <c:v>13379</c:v>
                </c:pt>
                <c:pt idx="182">
                  <c:v>12798</c:v>
                </c:pt>
                <c:pt idx="183">
                  <c:v>13272</c:v>
                </c:pt>
                <c:pt idx="184">
                  <c:v>9117</c:v>
                </c:pt>
                <c:pt idx="185">
                  <c:v>4414</c:v>
                </c:pt>
                <c:pt idx="186">
                  <c:v>4993</c:v>
                </c:pt>
                <c:pt idx="187">
                  <c:v>3335</c:v>
                </c:pt>
                <c:pt idx="188">
                  <c:v>3821</c:v>
                </c:pt>
                <c:pt idx="189">
                  <c:v>2547</c:v>
                </c:pt>
                <c:pt idx="190">
                  <c:v>838</c:v>
                </c:pt>
                <c:pt idx="191">
                  <c:v>3325</c:v>
                </c:pt>
                <c:pt idx="192">
                  <c:v>2424</c:v>
                </c:pt>
                <c:pt idx="193">
                  <c:v>7222</c:v>
                </c:pt>
                <c:pt idx="194">
                  <c:v>2467</c:v>
                </c:pt>
                <c:pt idx="195">
                  <c:v>2915</c:v>
                </c:pt>
                <c:pt idx="196">
                  <c:v>12357</c:v>
                </c:pt>
                <c:pt idx="197">
                  <c:v>3490</c:v>
                </c:pt>
                <c:pt idx="198">
                  <c:v>6017</c:v>
                </c:pt>
                <c:pt idx="199">
                  <c:v>5933</c:v>
                </c:pt>
                <c:pt idx="200">
                  <c:v>6088</c:v>
                </c:pt>
                <c:pt idx="201">
                  <c:v>6375</c:v>
                </c:pt>
                <c:pt idx="202">
                  <c:v>7604</c:v>
                </c:pt>
                <c:pt idx="203">
                  <c:v>4729</c:v>
                </c:pt>
                <c:pt idx="204">
                  <c:v>3609</c:v>
                </c:pt>
                <c:pt idx="205">
                  <c:v>7018</c:v>
                </c:pt>
                <c:pt idx="206">
                  <c:v>5992</c:v>
                </c:pt>
                <c:pt idx="207">
                  <c:v>6564</c:v>
                </c:pt>
                <c:pt idx="208">
                  <c:v>12167</c:v>
                </c:pt>
                <c:pt idx="209">
                  <c:v>8198</c:v>
                </c:pt>
                <c:pt idx="210">
                  <c:v>4193</c:v>
                </c:pt>
                <c:pt idx="211">
                  <c:v>5528</c:v>
                </c:pt>
                <c:pt idx="212">
                  <c:v>10685</c:v>
                </c:pt>
                <c:pt idx="213">
                  <c:v>254</c:v>
                </c:pt>
                <c:pt idx="214">
                  <c:v>8580</c:v>
                </c:pt>
                <c:pt idx="215">
                  <c:v>8891</c:v>
                </c:pt>
                <c:pt idx="216">
                  <c:v>10725</c:v>
                </c:pt>
                <c:pt idx="217">
                  <c:v>7275</c:v>
                </c:pt>
                <c:pt idx="218">
                  <c:v>3973</c:v>
                </c:pt>
                <c:pt idx="219">
                  <c:v>5205</c:v>
                </c:pt>
                <c:pt idx="220">
                  <c:v>5057</c:v>
                </c:pt>
                <c:pt idx="221">
                  <c:v>6198</c:v>
                </c:pt>
                <c:pt idx="222">
                  <c:v>6559</c:v>
                </c:pt>
                <c:pt idx="223">
                  <c:v>5997</c:v>
                </c:pt>
                <c:pt idx="224">
                  <c:v>7192</c:v>
                </c:pt>
                <c:pt idx="225">
                  <c:v>3404</c:v>
                </c:pt>
                <c:pt idx="226">
                  <c:v>5583</c:v>
                </c:pt>
                <c:pt idx="227">
                  <c:v>5079</c:v>
                </c:pt>
                <c:pt idx="228">
                  <c:v>4165</c:v>
                </c:pt>
                <c:pt idx="229">
                  <c:v>3588</c:v>
                </c:pt>
                <c:pt idx="230">
                  <c:v>3409</c:v>
                </c:pt>
                <c:pt idx="231">
                  <c:v>1715</c:v>
                </c:pt>
                <c:pt idx="232">
                  <c:v>1532</c:v>
                </c:pt>
                <c:pt idx="233">
                  <c:v>924</c:v>
                </c:pt>
                <c:pt idx="234">
                  <c:v>4571</c:v>
                </c:pt>
                <c:pt idx="235">
                  <c:v>772</c:v>
                </c:pt>
                <c:pt idx="236">
                  <c:v>3634</c:v>
                </c:pt>
                <c:pt idx="237">
                  <c:v>7443</c:v>
                </c:pt>
                <c:pt idx="238">
                  <c:v>1201</c:v>
                </c:pt>
                <c:pt idx="239">
                  <c:v>5202</c:v>
                </c:pt>
                <c:pt idx="240">
                  <c:v>4878</c:v>
                </c:pt>
                <c:pt idx="241">
                  <c:v>7379</c:v>
                </c:pt>
                <c:pt idx="242">
                  <c:v>5161</c:v>
                </c:pt>
                <c:pt idx="243">
                  <c:v>3090</c:v>
                </c:pt>
                <c:pt idx="244">
                  <c:v>6227</c:v>
                </c:pt>
                <c:pt idx="245">
                  <c:v>6424</c:v>
                </c:pt>
                <c:pt idx="246">
                  <c:v>2661</c:v>
                </c:pt>
                <c:pt idx="247">
                  <c:v>10113</c:v>
                </c:pt>
                <c:pt idx="248">
                  <c:v>10352</c:v>
                </c:pt>
                <c:pt idx="249">
                  <c:v>10129</c:v>
                </c:pt>
                <c:pt idx="250">
                  <c:v>10465</c:v>
                </c:pt>
                <c:pt idx="251">
                  <c:v>22244</c:v>
                </c:pt>
                <c:pt idx="252">
                  <c:v>5472</c:v>
                </c:pt>
                <c:pt idx="253">
                  <c:v>8247</c:v>
                </c:pt>
                <c:pt idx="254">
                  <c:v>6711</c:v>
                </c:pt>
                <c:pt idx="255">
                  <c:v>10999</c:v>
                </c:pt>
                <c:pt idx="256">
                  <c:v>10080</c:v>
                </c:pt>
                <c:pt idx="257">
                  <c:v>7804</c:v>
                </c:pt>
                <c:pt idx="258">
                  <c:v>16901</c:v>
                </c:pt>
                <c:pt idx="259">
                  <c:v>9471</c:v>
                </c:pt>
                <c:pt idx="260">
                  <c:v>9482</c:v>
                </c:pt>
                <c:pt idx="261">
                  <c:v>5980</c:v>
                </c:pt>
                <c:pt idx="262">
                  <c:v>11423</c:v>
                </c:pt>
                <c:pt idx="263">
                  <c:v>5439</c:v>
                </c:pt>
                <c:pt idx="264">
                  <c:v>42</c:v>
                </c:pt>
                <c:pt idx="265">
                  <c:v>8796</c:v>
                </c:pt>
                <c:pt idx="266">
                  <c:v>7618</c:v>
                </c:pt>
                <c:pt idx="267">
                  <c:v>7910</c:v>
                </c:pt>
                <c:pt idx="268">
                  <c:v>8482</c:v>
                </c:pt>
                <c:pt idx="269">
                  <c:v>9685</c:v>
                </c:pt>
                <c:pt idx="270">
                  <c:v>2524</c:v>
                </c:pt>
                <c:pt idx="271">
                  <c:v>7762</c:v>
                </c:pt>
                <c:pt idx="272">
                  <c:v>7948</c:v>
                </c:pt>
                <c:pt idx="273">
                  <c:v>9202</c:v>
                </c:pt>
                <c:pt idx="274">
                  <c:v>8859</c:v>
                </c:pt>
                <c:pt idx="275">
                  <c:v>7286</c:v>
                </c:pt>
                <c:pt idx="276">
                  <c:v>9317</c:v>
                </c:pt>
                <c:pt idx="277">
                  <c:v>6873</c:v>
                </c:pt>
                <c:pt idx="278">
                  <c:v>7373</c:v>
                </c:pt>
                <c:pt idx="279">
                  <c:v>8242</c:v>
                </c:pt>
                <c:pt idx="280">
                  <c:v>3516</c:v>
                </c:pt>
                <c:pt idx="281">
                  <c:v>7913</c:v>
                </c:pt>
                <c:pt idx="282">
                  <c:v>7365</c:v>
                </c:pt>
                <c:pt idx="283">
                  <c:v>8452</c:v>
                </c:pt>
                <c:pt idx="284">
                  <c:v>7399</c:v>
                </c:pt>
                <c:pt idx="285">
                  <c:v>7525</c:v>
                </c:pt>
                <c:pt idx="286">
                  <c:v>7412</c:v>
                </c:pt>
                <c:pt idx="287">
                  <c:v>8278</c:v>
                </c:pt>
                <c:pt idx="288">
                  <c:v>8314</c:v>
                </c:pt>
                <c:pt idx="289">
                  <c:v>7063</c:v>
                </c:pt>
                <c:pt idx="290">
                  <c:v>4940</c:v>
                </c:pt>
                <c:pt idx="291">
                  <c:v>8168</c:v>
                </c:pt>
                <c:pt idx="292">
                  <c:v>7726</c:v>
                </c:pt>
                <c:pt idx="293">
                  <c:v>8275</c:v>
                </c:pt>
                <c:pt idx="294">
                  <c:v>6440</c:v>
                </c:pt>
                <c:pt idx="295">
                  <c:v>7566</c:v>
                </c:pt>
                <c:pt idx="296">
                  <c:v>4747</c:v>
                </c:pt>
                <c:pt idx="297">
                  <c:v>9715</c:v>
                </c:pt>
                <c:pt idx="298">
                  <c:v>8844</c:v>
                </c:pt>
                <c:pt idx="299">
                  <c:v>7451</c:v>
                </c:pt>
                <c:pt idx="300">
                  <c:v>6905</c:v>
                </c:pt>
                <c:pt idx="301">
                  <c:v>8199</c:v>
                </c:pt>
                <c:pt idx="302">
                  <c:v>6798</c:v>
                </c:pt>
                <c:pt idx="303">
                  <c:v>7711</c:v>
                </c:pt>
                <c:pt idx="304">
                  <c:v>4880</c:v>
                </c:pt>
                <c:pt idx="305">
                  <c:v>8857</c:v>
                </c:pt>
                <c:pt idx="306">
                  <c:v>3843</c:v>
                </c:pt>
                <c:pt idx="307">
                  <c:v>7396</c:v>
                </c:pt>
                <c:pt idx="308">
                  <c:v>6731</c:v>
                </c:pt>
                <c:pt idx="309">
                  <c:v>5995</c:v>
                </c:pt>
                <c:pt idx="310">
                  <c:v>8283</c:v>
                </c:pt>
                <c:pt idx="311">
                  <c:v>7904</c:v>
                </c:pt>
                <c:pt idx="312">
                  <c:v>5512</c:v>
                </c:pt>
                <c:pt idx="313">
                  <c:v>9135</c:v>
                </c:pt>
                <c:pt idx="314">
                  <c:v>5250</c:v>
                </c:pt>
                <c:pt idx="315">
                  <c:v>3077</c:v>
                </c:pt>
                <c:pt idx="316">
                  <c:v>8856</c:v>
                </c:pt>
                <c:pt idx="317">
                  <c:v>10035</c:v>
                </c:pt>
                <c:pt idx="318">
                  <c:v>7641</c:v>
                </c:pt>
                <c:pt idx="319">
                  <c:v>9010</c:v>
                </c:pt>
                <c:pt idx="320">
                  <c:v>13459</c:v>
                </c:pt>
                <c:pt idx="321">
                  <c:v>10415</c:v>
                </c:pt>
                <c:pt idx="322">
                  <c:v>11663</c:v>
                </c:pt>
                <c:pt idx="323">
                  <c:v>12414</c:v>
                </c:pt>
                <c:pt idx="324">
                  <c:v>11658</c:v>
                </c:pt>
                <c:pt idx="325">
                  <c:v>6093</c:v>
                </c:pt>
                <c:pt idx="326">
                  <c:v>8911</c:v>
                </c:pt>
                <c:pt idx="327">
                  <c:v>12058</c:v>
                </c:pt>
                <c:pt idx="328">
                  <c:v>14112</c:v>
                </c:pt>
                <c:pt idx="329">
                  <c:v>11177</c:v>
                </c:pt>
                <c:pt idx="330">
                  <c:v>11388</c:v>
                </c:pt>
                <c:pt idx="331">
                  <c:v>7193</c:v>
                </c:pt>
                <c:pt idx="332">
                  <c:v>7114</c:v>
                </c:pt>
                <c:pt idx="333">
                  <c:v>10645</c:v>
                </c:pt>
                <c:pt idx="334">
                  <c:v>13238</c:v>
                </c:pt>
                <c:pt idx="335">
                  <c:v>10414</c:v>
                </c:pt>
                <c:pt idx="336">
                  <c:v>16520</c:v>
                </c:pt>
                <c:pt idx="337">
                  <c:v>14335</c:v>
                </c:pt>
                <c:pt idx="338">
                  <c:v>13559</c:v>
                </c:pt>
                <c:pt idx="339">
                  <c:v>12312</c:v>
                </c:pt>
                <c:pt idx="340">
                  <c:v>11677</c:v>
                </c:pt>
                <c:pt idx="341">
                  <c:v>11550</c:v>
                </c:pt>
                <c:pt idx="342">
                  <c:v>13585</c:v>
                </c:pt>
                <c:pt idx="343">
                  <c:v>14687</c:v>
                </c:pt>
                <c:pt idx="344">
                  <c:v>13072</c:v>
                </c:pt>
                <c:pt idx="345">
                  <c:v>746</c:v>
                </c:pt>
                <c:pt idx="346">
                  <c:v>8539</c:v>
                </c:pt>
                <c:pt idx="347">
                  <c:v>0</c:v>
                </c:pt>
                <c:pt idx="348">
                  <c:v>108</c:v>
                </c:pt>
                <c:pt idx="349">
                  <c:v>1882</c:v>
                </c:pt>
                <c:pt idx="350">
                  <c:v>1982</c:v>
                </c:pt>
                <c:pt idx="351">
                  <c:v>16</c:v>
                </c:pt>
                <c:pt idx="352">
                  <c:v>62</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475</c:v>
                </c:pt>
                <c:pt idx="367">
                  <c:v>4496</c:v>
                </c:pt>
                <c:pt idx="368">
                  <c:v>10252</c:v>
                </c:pt>
                <c:pt idx="369">
                  <c:v>11728</c:v>
                </c:pt>
                <c:pt idx="370">
                  <c:v>4369</c:v>
                </c:pt>
                <c:pt idx="371">
                  <c:v>6132</c:v>
                </c:pt>
                <c:pt idx="372">
                  <c:v>5862</c:v>
                </c:pt>
                <c:pt idx="373">
                  <c:v>4556</c:v>
                </c:pt>
                <c:pt idx="374">
                  <c:v>5546</c:v>
                </c:pt>
                <c:pt idx="375">
                  <c:v>3689</c:v>
                </c:pt>
                <c:pt idx="376">
                  <c:v>590</c:v>
                </c:pt>
                <c:pt idx="377">
                  <c:v>5394</c:v>
                </c:pt>
                <c:pt idx="378">
                  <c:v>5974</c:v>
                </c:pt>
                <c:pt idx="379">
                  <c:v>0</c:v>
                </c:pt>
                <c:pt idx="380">
                  <c:v>3984</c:v>
                </c:pt>
                <c:pt idx="381">
                  <c:v>7753</c:v>
                </c:pt>
                <c:pt idx="382">
                  <c:v>8204</c:v>
                </c:pt>
                <c:pt idx="383">
                  <c:v>10210</c:v>
                </c:pt>
                <c:pt idx="384">
                  <c:v>5664</c:v>
                </c:pt>
                <c:pt idx="385">
                  <c:v>4744</c:v>
                </c:pt>
                <c:pt idx="386">
                  <c:v>29</c:v>
                </c:pt>
                <c:pt idx="387">
                  <c:v>2276</c:v>
                </c:pt>
                <c:pt idx="388">
                  <c:v>8925</c:v>
                </c:pt>
                <c:pt idx="389">
                  <c:v>8954</c:v>
                </c:pt>
                <c:pt idx="390">
                  <c:v>3702</c:v>
                </c:pt>
                <c:pt idx="391">
                  <c:v>4500</c:v>
                </c:pt>
                <c:pt idx="392">
                  <c:v>4935</c:v>
                </c:pt>
                <c:pt idx="393">
                  <c:v>4081</c:v>
                </c:pt>
                <c:pt idx="394">
                  <c:v>9259</c:v>
                </c:pt>
                <c:pt idx="395">
                  <c:v>9899</c:v>
                </c:pt>
                <c:pt idx="396">
                  <c:v>10780</c:v>
                </c:pt>
                <c:pt idx="397">
                  <c:v>10817</c:v>
                </c:pt>
                <c:pt idx="398">
                  <c:v>7990</c:v>
                </c:pt>
                <c:pt idx="399">
                  <c:v>8221</c:v>
                </c:pt>
                <c:pt idx="400">
                  <c:v>1251</c:v>
                </c:pt>
                <c:pt idx="401">
                  <c:v>9261</c:v>
                </c:pt>
                <c:pt idx="402">
                  <c:v>9648</c:v>
                </c:pt>
                <c:pt idx="403">
                  <c:v>10429</c:v>
                </c:pt>
                <c:pt idx="404">
                  <c:v>13658</c:v>
                </c:pt>
                <c:pt idx="405">
                  <c:v>9524</c:v>
                </c:pt>
                <c:pt idx="406">
                  <c:v>7937</c:v>
                </c:pt>
                <c:pt idx="407">
                  <c:v>3672</c:v>
                </c:pt>
                <c:pt idx="408">
                  <c:v>10378</c:v>
                </c:pt>
                <c:pt idx="409">
                  <c:v>9487</c:v>
                </c:pt>
                <c:pt idx="410">
                  <c:v>9129</c:v>
                </c:pt>
                <c:pt idx="411">
                  <c:v>17</c:v>
                </c:pt>
                <c:pt idx="412">
                  <c:v>10122</c:v>
                </c:pt>
                <c:pt idx="413">
                  <c:v>10993</c:v>
                </c:pt>
                <c:pt idx="414">
                  <c:v>8863</c:v>
                </c:pt>
                <c:pt idx="415">
                  <c:v>8758</c:v>
                </c:pt>
                <c:pt idx="416">
                  <c:v>6580</c:v>
                </c:pt>
                <c:pt idx="417">
                  <c:v>4660</c:v>
                </c:pt>
                <c:pt idx="418">
                  <c:v>11009</c:v>
                </c:pt>
                <c:pt idx="419">
                  <c:v>10181</c:v>
                </c:pt>
                <c:pt idx="420">
                  <c:v>10553</c:v>
                </c:pt>
                <c:pt idx="421">
                  <c:v>10055</c:v>
                </c:pt>
                <c:pt idx="422">
                  <c:v>12139</c:v>
                </c:pt>
                <c:pt idx="423">
                  <c:v>13236</c:v>
                </c:pt>
                <c:pt idx="424">
                  <c:v>10243</c:v>
                </c:pt>
                <c:pt idx="425">
                  <c:v>12961</c:v>
                </c:pt>
                <c:pt idx="426">
                  <c:v>9461</c:v>
                </c:pt>
                <c:pt idx="427">
                  <c:v>11193</c:v>
                </c:pt>
                <c:pt idx="428">
                  <c:v>10074</c:v>
                </c:pt>
                <c:pt idx="429">
                  <c:v>9232</c:v>
                </c:pt>
                <c:pt idx="430">
                  <c:v>12533</c:v>
                </c:pt>
                <c:pt idx="431">
                  <c:v>10255</c:v>
                </c:pt>
                <c:pt idx="432">
                  <c:v>10096</c:v>
                </c:pt>
                <c:pt idx="433">
                  <c:v>12727</c:v>
                </c:pt>
                <c:pt idx="434">
                  <c:v>12375</c:v>
                </c:pt>
                <c:pt idx="435">
                  <c:v>9603</c:v>
                </c:pt>
                <c:pt idx="436">
                  <c:v>13175</c:v>
                </c:pt>
                <c:pt idx="437">
                  <c:v>22770</c:v>
                </c:pt>
                <c:pt idx="438">
                  <c:v>17298</c:v>
                </c:pt>
                <c:pt idx="439">
                  <c:v>10218</c:v>
                </c:pt>
                <c:pt idx="440">
                  <c:v>10299</c:v>
                </c:pt>
                <c:pt idx="441">
                  <c:v>10201</c:v>
                </c:pt>
                <c:pt idx="442">
                  <c:v>3369</c:v>
                </c:pt>
                <c:pt idx="443">
                  <c:v>3276</c:v>
                </c:pt>
                <c:pt idx="444">
                  <c:v>2961</c:v>
                </c:pt>
                <c:pt idx="445">
                  <c:v>3974</c:v>
                </c:pt>
                <c:pt idx="446">
                  <c:v>7198</c:v>
                </c:pt>
                <c:pt idx="447">
                  <c:v>3945</c:v>
                </c:pt>
                <c:pt idx="448">
                  <c:v>2268</c:v>
                </c:pt>
                <c:pt idx="449">
                  <c:v>6155</c:v>
                </c:pt>
                <c:pt idx="450">
                  <c:v>2064</c:v>
                </c:pt>
                <c:pt idx="451">
                  <c:v>2072</c:v>
                </c:pt>
                <c:pt idx="452">
                  <c:v>3809</c:v>
                </c:pt>
                <c:pt idx="453">
                  <c:v>6831</c:v>
                </c:pt>
                <c:pt idx="454">
                  <c:v>4363</c:v>
                </c:pt>
                <c:pt idx="455">
                  <c:v>5002</c:v>
                </c:pt>
                <c:pt idx="456">
                  <c:v>3385</c:v>
                </c:pt>
                <c:pt idx="457">
                  <c:v>6326</c:v>
                </c:pt>
                <c:pt idx="458">
                  <c:v>7243</c:v>
                </c:pt>
                <c:pt idx="459">
                  <c:v>4493</c:v>
                </c:pt>
                <c:pt idx="460">
                  <c:v>4676</c:v>
                </c:pt>
                <c:pt idx="461">
                  <c:v>6222</c:v>
                </c:pt>
                <c:pt idx="462">
                  <c:v>5232</c:v>
                </c:pt>
                <c:pt idx="463">
                  <c:v>6910</c:v>
                </c:pt>
                <c:pt idx="464">
                  <c:v>7502</c:v>
                </c:pt>
                <c:pt idx="465">
                  <c:v>2923</c:v>
                </c:pt>
                <c:pt idx="466">
                  <c:v>3800</c:v>
                </c:pt>
                <c:pt idx="467">
                  <c:v>4514</c:v>
                </c:pt>
                <c:pt idx="468">
                  <c:v>5183</c:v>
                </c:pt>
                <c:pt idx="469">
                  <c:v>7303</c:v>
                </c:pt>
                <c:pt idx="470">
                  <c:v>5275</c:v>
                </c:pt>
                <c:pt idx="471">
                  <c:v>3915</c:v>
                </c:pt>
                <c:pt idx="472">
                  <c:v>9105</c:v>
                </c:pt>
                <c:pt idx="473">
                  <c:v>768</c:v>
                </c:pt>
                <c:pt idx="474">
                  <c:v>5135</c:v>
                </c:pt>
                <c:pt idx="475">
                  <c:v>4978</c:v>
                </c:pt>
                <c:pt idx="476">
                  <c:v>6799</c:v>
                </c:pt>
                <c:pt idx="477">
                  <c:v>7795</c:v>
                </c:pt>
                <c:pt idx="478">
                  <c:v>7289</c:v>
                </c:pt>
                <c:pt idx="479">
                  <c:v>9634</c:v>
                </c:pt>
                <c:pt idx="480">
                  <c:v>8940</c:v>
                </c:pt>
                <c:pt idx="481">
                  <c:v>5401</c:v>
                </c:pt>
                <c:pt idx="482">
                  <c:v>4803</c:v>
                </c:pt>
                <c:pt idx="483">
                  <c:v>13743</c:v>
                </c:pt>
                <c:pt idx="484">
                  <c:v>9601</c:v>
                </c:pt>
                <c:pt idx="485">
                  <c:v>6890</c:v>
                </c:pt>
                <c:pt idx="486">
                  <c:v>8563</c:v>
                </c:pt>
                <c:pt idx="487">
                  <c:v>8095</c:v>
                </c:pt>
                <c:pt idx="488">
                  <c:v>9148</c:v>
                </c:pt>
                <c:pt idx="489">
                  <c:v>9557</c:v>
                </c:pt>
                <c:pt idx="490">
                  <c:v>9451</c:v>
                </c:pt>
                <c:pt idx="491">
                  <c:v>7833</c:v>
                </c:pt>
                <c:pt idx="492">
                  <c:v>10319</c:v>
                </c:pt>
                <c:pt idx="493">
                  <c:v>3428</c:v>
                </c:pt>
                <c:pt idx="494">
                  <c:v>7891</c:v>
                </c:pt>
                <c:pt idx="495">
                  <c:v>5267</c:v>
                </c:pt>
                <c:pt idx="496">
                  <c:v>5232</c:v>
                </c:pt>
                <c:pt idx="497">
                  <c:v>10611</c:v>
                </c:pt>
                <c:pt idx="498">
                  <c:v>3755</c:v>
                </c:pt>
                <c:pt idx="499">
                  <c:v>8237</c:v>
                </c:pt>
                <c:pt idx="500">
                  <c:v>6543</c:v>
                </c:pt>
                <c:pt idx="501">
                  <c:v>11451</c:v>
                </c:pt>
                <c:pt idx="502">
                  <c:v>6435</c:v>
                </c:pt>
                <c:pt idx="503">
                  <c:v>9108</c:v>
                </c:pt>
                <c:pt idx="504">
                  <c:v>6307</c:v>
                </c:pt>
                <c:pt idx="505">
                  <c:v>7213</c:v>
                </c:pt>
                <c:pt idx="506">
                  <c:v>6877</c:v>
                </c:pt>
                <c:pt idx="507">
                  <c:v>7860</c:v>
                </c:pt>
                <c:pt idx="508">
                  <c:v>6506</c:v>
                </c:pt>
                <c:pt idx="509">
                  <c:v>11140</c:v>
                </c:pt>
                <c:pt idx="510">
                  <c:v>12692</c:v>
                </c:pt>
                <c:pt idx="511">
                  <c:v>9105</c:v>
                </c:pt>
                <c:pt idx="512">
                  <c:v>6708</c:v>
                </c:pt>
                <c:pt idx="513">
                  <c:v>8793</c:v>
                </c:pt>
                <c:pt idx="514">
                  <c:v>6530</c:v>
                </c:pt>
                <c:pt idx="515">
                  <c:v>1664</c:v>
                </c:pt>
                <c:pt idx="516">
                  <c:v>15126</c:v>
                </c:pt>
                <c:pt idx="517">
                  <c:v>15050</c:v>
                </c:pt>
                <c:pt idx="518">
                  <c:v>9167</c:v>
                </c:pt>
                <c:pt idx="519">
                  <c:v>6108</c:v>
                </c:pt>
                <c:pt idx="520">
                  <c:v>7047</c:v>
                </c:pt>
                <c:pt idx="521">
                  <c:v>9023</c:v>
                </c:pt>
                <c:pt idx="522">
                  <c:v>9930</c:v>
                </c:pt>
                <c:pt idx="523">
                  <c:v>10144</c:v>
                </c:pt>
                <c:pt idx="524">
                  <c:v>0</c:v>
                </c:pt>
                <c:pt idx="525">
                  <c:v>7245</c:v>
                </c:pt>
                <c:pt idx="526">
                  <c:v>9454</c:v>
                </c:pt>
                <c:pt idx="527">
                  <c:v>8161</c:v>
                </c:pt>
                <c:pt idx="528">
                  <c:v>8614</c:v>
                </c:pt>
                <c:pt idx="529">
                  <c:v>6943</c:v>
                </c:pt>
                <c:pt idx="530">
                  <c:v>14370</c:v>
                </c:pt>
                <c:pt idx="531">
                  <c:v>12857</c:v>
                </c:pt>
                <c:pt idx="532">
                  <c:v>8232</c:v>
                </c:pt>
                <c:pt idx="533">
                  <c:v>10613</c:v>
                </c:pt>
                <c:pt idx="534">
                  <c:v>9810</c:v>
                </c:pt>
                <c:pt idx="535">
                  <c:v>2752</c:v>
                </c:pt>
                <c:pt idx="536">
                  <c:v>11596</c:v>
                </c:pt>
                <c:pt idx="537">
                  <c:v>4832</c:v>
                </c:pt>
                <c:pt idx="538">
                  <c:v>17022</c:v>
                </c:pt>
                <c:pt idx="539">
                  <c:v>16556</c:v>
                </c:pt>
                <c:pt idx="540">
                  <c:v>5771</c:v>
                </c:pt>
                <c:pt idx="541">
                  <c:v>655</c:v>
                </c:pt>
                <c:pt idx="542">
                  <c:v>3727</c:v>
                </c:pt>
                <c:pt idx="543">
                  <c:v>15482</c:v>
                </c:pt>
                <c:pt idx="544">
                  <c:v>2713</c:v>
                </c:pt>
                <c:pt idx="545">
                  <c:v>12346</c:v>
                </c:pt>
                <c:pt idx="546">
                  <c:v>11682</c:v>
                </c:pt>
                <c:pt idx="547">
                  <c:v>4112</c:v>
                </c:pt>
                <c:pt idx="548">
                  <c:v>1807</c:v>
                </c:pt>
                <c:pt idx="549">
                  <c:v>10946</c:v>
                </c:pt>
                <c:pt idx="550">
                  <c:v>11886</c:v>
                </c:pt>
                <c:pt idx="551">
                  <c:v>10538</c:v>
                </c:pt>
                <c:pt idx="552">
                  <c:v>11393</c:v>
                </c:pt>
                <c:pt idx="553">
                  <c:v>12764</c:v>
                </c:pt>
                <c:pt idx="554">
                  <c:v>1202</c:v>
                </c:pt>
                <c:pt idx="555">
                  <c:v>5164</c:v>
                </c:pt>
                <c:pt idx="556">
                  <c:v>9769</c:v>
                </c:pt>
                <c:pt idx="557">
                  <c:v>12848</c:v>
                </c:pt>
                <c:pt idx="558">
                  <c:v>4249</c:v>
                </c:pt>
                <c:pt idx="559">
                  <c:v>14331</c:v>
                </c:pt>
                <c:pt idx="560">
                  <c:v>9632</c:v>
                </c:pt>
                <c:pt idx="561">
                  <c:v>1868</c:v>
                </c:pt>
                <c:pt idx="562">
                  <c:v>6083</c:v>
                </c:pt>
                <c:pt idx="563">
                  <c:v>11611</c:v>
                </c:pt>
                <c:pt idx="564">
                  <c:v>16358</c:v>
                </c:pt>
                <c:pt idx="565">
                  <c:v>4926</c:v>
                </c:pt>
                <c:pt idx="566">
                  <c:v>3121</c:v>
                </c:pt>
                <c:pt idx="567">
                  <c:v>8135</c:v>
                </c:pt>
                <c:pt idx="568">
                  <c:v>5077</c:v>
                </c:pt>
                <c:pt idx="569">
                  <c:v>8596</c:v>
                </c:pt>
                <c:pt idx="570">
                  <c:v>12087</c:v>
                </c:pt>
                <c:pt idx="571">
                  <c:v>14269</c:v>
                </c:pt>
                <c:pt idx="572">
                  <c:v>12231</c:v>
                </c:pt>
                <c:pt idx="573">
                  <c:v>9893</c:v>
                </c:pt>
                <c:pt idx="574">
                  <c:v>12574</c:v>
                </c:pt>
                <c:pt idx="575">
                  <c:v>8330</c:v>
                </c:pt>
                <c:pt idx="576">
                  <c:v>10830</c:v>
                </c:pt>
                <c:pt idx="577">
                  <c:v>9172</c:v>
                </c:pt>
                <c:pt idx="578">
                  <c:v>7638</c:v>
                </c:pt>
                <c:pt idx="579">
                  <c:v>15764</c:v>
                </c:pt>
                <c:pt idx="580">
                  <c:v>6393</c:v>
                </c:pt>
                <c:pt idx="581">
                  <c:v>5325</c:v>
                </c:pt>
                <c:pt idx="582">
                  <c:v>6805</c:v>
                </c:pt>
                <c:pt idx="583">
                  <c:v>9841</c:v>
                </c:pt>
                <c:pt idx="584">
                  <c:v>7924</c:v>
                </c:pt>
                <c:pt idx="585">
                  <c:v>12363</c:v>
                </c:pt>
                <c:pt idx="586">
                  <c:v>13368</c:v>
                </c:pt>
                <c:pt idx="587">
                  <c:v>7439</c:v>
                </c:pt>
                <c:pt idx="588">
                  <c:v>11045</c:v>
                </c:pt>
                <c:pt idx="589">
                  <c:v>5206</c:v>
                </c:pt>
                <c:pt idx="590">
                  <c:v>7550</c:v>
                </c:pt>
                <c:pt idx="591">
                  <c:v>4950</c:v>
                </c:pt>
                <c:pt idx="592">
                  <c:v>0</c:v>
                </c:pt>
                <c:pt idx="593">
                  <c:v>0</c:v>
                </c:pt>
                <c:pt idx="594">
                  <c:v>3421</c:v>
                </c:pt>
                <c:pt idx="595">
                  <c:v>8869</c:v>
                </c:pt>
                <c:pt idx="596">
                  <c:v>4038</c:v>
                </c:pt>
                <c:pt idx="597">
                  <c:v>0</c:v>
                </c:pt>
                <c:pt idx="598">
                  <c:v>0</c:v>
                </c:pt>
                <c:pt idx="599">
                  <c:v>0</c:v>
                </c:pt>
                <c:pt idx="600">
                  <c:v>14019</c:v>
                </c:pt>
                <c:pt idx="601">
                  <c:v>14450</c:v>
                </c:pt>
                <c:pt idx="602">
                  <c:v>7150</c:v>
                </c:pt>
                <c:pt idx="603">
                  <c:v>5153</c:v>
                </c:pt>
                <c:pt idx="604">
                  <c:v>11135</c:v>
                </c:pt>
                <c:pt idx="605">
                  <c:v>10449</c:v>
                </c:pt>
                <c:pt idx="606">
                  <c:v>19542</c:v>
                </c:pt>
                <c:pt idx="607">
                  <c:v>8206</c:v>
                </c:pt>
                <c:pt idx="608">
                  <c:v>11495</c:v>
                </c:pt>
                <c:pt idx="609">
                  <c:v>7623</c:v>
                </c:pt>
                <c:pt idx="610">
                  <c:v>0</c:v>
                </c:pt>
                <c:pt idx="611">
                  <c:v>9543</c:v>
                </c:pt>
                <c:pt idx="612">
                  <c:v>9411</c:v>
                </c:pt>
                <c:pt idx="613">
                  <c:v>3403</c:v>
                </c:pt>
                <c:pt idx="614">
                  <c:v>9592</c:v>
                </c:pt>
                <c:pt idx="615">
                  <c:v>6987</c:v>
                </c:pt>
                <c:pt idx="616">
                  <c:v>8915</c:v>
                </c:pt>
                <c:pt idx="617">
                  <c:v>4933</c:v>
                </c:pt>
                <c:pt idx="618">
                  <c:v>0</c:v>
                </c:pt>
                <c:pt idx="619">
                  <c:v>2997</c:v>
                </c:pt>
                <c:pt idx="620">
                  <c:v>9799</c:v>
                </c:pt>
                <c:pt idx="621">
                  <c:v>3365</c:v>
                </c:pt>
                <c:pt idx="622">
                  <c:v>7336</c:v>
                </c:pt>
                <c:pt idx="623">
                  <c:v>7328</c:v>
                </c:pt>
                <c:pt idx="624">
                  <c:v>4477</c:v>
                </c:pt>
                <c:pt idx="625">
                  <c:v>4562</c:v>
                </c:pt>
                <c:pt idx="626">
                  <c:v>7142</c:v>
                </c:pt>
                <c:pt idx="627">
                  <c:v>7671</c:v>
                </c:pt>
                <c:pt idx="628">
                  <c:v>9501</c:v>
                </c:pt>
                <c:pt idx="629">
                  <c:v>8301</c:v>
                </c:pt>
                <c:pt idx="630">
                  <c:v>7851</c:v>
                </c:pt>
                <c:pt idx="631">
                  <c:v>6885</c:v>
                </c:pt>
                <c:pt idx="632">
                  <c:v>7142</c:v>
                </c:pt>
                <c:pt idx="633">
                  <c:v>6361</c:v>
                </c:pt>
                <c:pt idx="634">
                  <c:v>0</c:v>
                </c:pt>
                <c:pt idx="635">
                  <c:v>6238</c:v>
                </c:pt>
                <c:pt idx="636">
                  <c:v>0</c:v>
                </c:pt>
                <c:pt idx="637">
                  <c:v>5896</c:v>
                </c:pt>
                <c:pt idx="638">
                  <c:v>7802</c:v>
                </c:pt>
                <c:pt idx="639">
                  <c:v>0</c:v>
                </c:pt>
                <c:pt idx="640">
                  <c:v>5565</c:v>
                </c:pt>
                <c:pt idx="641">
                  <c:v>5731</c:v>
                </c:pt>
                <c:pt idx="642">
                  <c:v>0</c:v>
                </c:pt>
                <c:pt idx="643">
                  <c:v>6744</c:v>
                </c:pt>
                <c:pt idx="644">
                  <c:v>9837</c:v>
                </c:pt>
                <c:pt idx="645">
                  <c:v>6781</c:v>
                </c:pt>
                <c:pt idx="646">
                  <c:v>6047</c:v>
                </c:pt>
                <c:pt idx="647">
                  <c:v>5832</c:v>
                </c:pt>
                <c:pt idx="648">
                  <c:v>6339</c:v>
                </c:pt>
                <c:pt idx="649">
                  <c:v>6116</c:v>
                </c:pt>
                <c:pt idx="650">
                  <c:v>5510</c:v>
                </c:pt>
                <c:pt idx="651">
                  <c:v>7706</c:v>
                </c:pt>
                <c:pt idx="652">
                  <c:v>6277</c:v>
                </c:pt>
                <c:pt idx="653">
                  <c:v>0</c:v>
                </c:pt>
                <c:pt idx="654">
                  <c:v>0</c:v>
                </c:pt>
                <c:pt idx="655">
                  <c:v>4053</c:v>
                </c:pt>
                <c:pt idx="656">
                  <c:v>5162</c:v>
                </c:pt>
                <c:pt idx="657">
                  <c:v>1282</c:v>
                </c:pt>
                <c:pt idx="658">
                  <c:v>4732</c:v>
                </c:pt>
                <c:pt idx="659">
                  <c:v>2497</c:v>
                </c:pt>
                <c:pt idx="660">
                  <c:v>8294</c:v>
                </c:pt>
                <c:pt idx="661">
                  <c:v>0</c:v>
                </c:pt>
                <c:pt idx="662">
                  <c:v>10771</c:v>
                </c:pt>
                <c:pt idx="663">
                  <c:v>0</c:v>
                </c:pt>
                <c:pt idx="664">
                  <c:v>637</c:v>
                </c:pt>
                <c:pt idx="665">
                  <c:v>0</c:v>
                </c:pt>
                <c:pt idx="666">
                  <c:v>2153</c:v>
                </c:pt>
                <c:pt idx="667">
                  <c:v>6474</c:v>
                </c:pt>
                <c:pt idx="668">
                  <c:v>7091</c:v>
                </c:pt>
                <c:pt idx="669">
                  <c:v>0</c:v>
                </c:pt>
                <c:pt idx="670">
                  <c:v>703</c:v>
                </c:pt>
                <c:pt idx="671">
                  <c:v>0</c:v>
                </c:pt>
                <c:pt idx="672">
                  <c:v>2503</c:v>
                </c:pt>
                <c:pt idx="673">
                  <c:v>2487</c:v>
                </c:pt>
                <c:pt idx="674">
                  <c:v>0</c:v>
                </c:pt>
                <c:pt idx="675">
                  <c:v>9</c:v>
                </c:pt>
                <c:pt idx="676">
                  <c:v>0</c:v>
                </c:pt>
                <c:pt idx="677">
                  <c:v>0</c:v>
                </c:pt>
                <c:pt idx="678">
                  <c:v>4697</c:v>
                </c:pt>
                <c:pt idx="679">
                  <c:v>1967</c:v>
                </c:pt>
                <c:pt idx="680">
                  <c:v>10199</c:v>
                </c:pt>
                <c:pt idx="681">
                  <c:v>5652</c:v>
                </c:pt>
                <c:pt idx="682">
                  <c:v>1551</c:v>
                </c:pt>
                <c:pt idx="683">
                  <c:v>5563</c:v>
                </c:pt>
                <c:pt idx="684">
                  <c:v>13217</c:v>
                </c:pt>
                <c:pt idx="685">
                  <c:v>10145</c:v>
                </c:pt>
                <c:pt idx="686">
                  <c:v>11404</c:v>
                </c:pt>
                <c:pt idx="687">
                  <c:v>10742</c:v>
                </c:pt>
                <c:pt idx="688">
                  <c:v>13928</c:v>
                </c:pt>
                <c:pt idx="689">
                  <c:v>11835</c:v>
                </c:pt>
                <c:pt idx="690">
                  <c:v>10725</c:v>
                </c:pt>
                <c:pt idx="691">
                  <c:v>20031</c:v>
                </c:pt>
                <c:pt idx="692">
                  <c:v>5029</c:v>
                </c:pt>
                <c:pt idx="693">
                  <c:v>13239</c:v>
                </c:pt>
                <c:pt idx="694">
                  <c:v>10433</c:v>
                </c:pt>
                <c:pt idx="695">
                  <c:v>10320</c:v>
                </c:pt>
                <c:pt idx="696">
                  <c:v>12627</c:v>
                </c:pt>
                <c:pt idx="697">
                  <c:v>10762</c:v>
                </c:pt>
                <c:pt idx="698">
                  <c:v>10081</c:v>
                </c:pt>
                <c:pt idx="699">
                  <c:v>5454</c:v>
                </c:pt>
                <c:pt idx="700">
                  <c:v>12912</c:v>
                </c:pt>
                <c:pt idx="701">
                  <c:v>12109</c:v>
                </c:pt>
                <c:pt idx="702">
                  <c:v>10147</c:v>
                </c:pt>
                <c:pt idx="703">
                  <c:v>10524</c:v>
                </c:pt>
                <c:pt idx="704">
                  <c:v>5908</c:v>
                </c:pt>
                <c:pt idx="705">
                  <c:v>6815</c:v>
                </c:pt>
                <c:pt idx="706">
                  <c:v>4188</c:v>
                </c:pt>
                <c:pt idx="707">
                  <c:v>12342</c:v>
                </c:pt>
                <c:pt idx="708">
                  <c:v>15448</c:v>
                </c:pt>
                <c:pt idx="709">
                  <c:v>6722</c:v>
                </c:pt>
                <c:pt idx="710">
                  <c:v>3587</c:v>
                </c:pt>
                <c:pt idx="711">
                  <c:v>14172</c:v>
                </c:pt>
                <c:pt idx="712">
                  <c:v>12862</c:v>
                </c:pt>
                <c:pt idx="713">
                  <c:v>11179</c:v>
                </c:pt>
                <c:pt idx="714">
                  <c:v>5273</c:v>
                </c:pt>
                <c:pt idx="715">
                  <c:v>4631</c:v>
                </c:pt>
                <c:pt idx="716">
                  <c:v>8059</c:v>
                </c:pt>
                <c:pt idx="717">
                  <c:v>14816</c:v>
                </c:pt>
                <c:pt idx="718">
                  <c:v>14194</c:v>
                </c:pt>
                <c:pt idx="719">
                  <c:v>15566</c:v>
                </c:pt>
                <c:pt idx="720">
                  <c:v>13744</c:v>
                </c:pt>
                <c:pt idx="721">
                  <c:v>15299</c:v>
                </c:pt>
                <c:pt idx="722">
                  <c:v>8093</c:v>
                </c:pt>
                <c:pt idx="723">
                  <c:v>11085</c:v>
                </c:pt>
                <c:pt idx="724">
                  <c:v>18229</c:v>
                </c:pt>
                <c:pt idx="725">
                  <c:v>15090</c:v>
                </c:pt>
                <c:pt idx="726">
                  <c:v>13541</c:v>
                </c:pt>
                <c:pt idx="727">
                  <c:v>15128</c:v>
                </c:pt>
                <c:pt idx="728">
                  <c:v>20067</c:v>
                </c:pt>
                <c:pt idx="729">
                  <c:v>3761</c:v>
                </c:pt>
                <c:pt idx="730">
                  <c:v>5600</c:v>
                </c:pt>
                <c:pt idx="731">
                  <c:v>13041</c:v>
                </c:pt>
                <c:pt idx="732">
                  <c:v>14510</c:v>
                </c:pt>
                <c:pt idx="733">
                  <c:v>0</c:v>
                </c:pt>
                <c:pt idx="734">
                  <c:v>15010</c:v>
                </c:pt>
                <c:pt idx="735">
                  <c:v>11459</c:v>
                </c:pt>
                <c:pt idx="736">
                  <c:v>0</c:v>
                </c:pt>
                <c:pt idx="737">
                  <c:v>11317</c:v>
                </c:pt>
                <c:pt idx="738">
                  <c:v>5813</c:v>
                </c:pt>
                <c:pt idx="739">
                  <c:v>9123</c:v>
                </c:pt>
                <c:pt idx="740">
                  <c:v>8585</c:v>
                </c:pt>
                <c:pt idx="741">
                  <c:v>31</c:v>
                </c:pt>
                <c:pt idx="742">
                  <c:v>0</c:v>
                </c:pt>
                <c:pt idx="743">
                  <c:v>9827</c:v>
                </c:pt>
                <c:pt idx="744">
                  <c:v>10688</c:v>
                </c:pt>
                <c:pt idx="745">
                  <c:v>14365</c:v>
                </c:pt>
                <c:pt idx="746">
                  <c:v>9469</c:v>
                </c:pt>
                <c:pt idx="747">
                  <c:v>9753</c:v>
                </c:pt>
                <c:pt idx="748">
                  <c:v>2817</c:v>
                </c:pt>
                <c:pt idx="749">
                  <c:v>3520</c:v>
                </c:pt>
                <c:pt idx="750">
                  <c:v>10091</c:v>
                </c:pt>
                <c:pt idx="751">
                  <c:v>10387</c:v>
                </c:pt>
                <c:pt idx="752">
                  <c:v>11107</c:v>
                </c:pt>
                <c:pt idx="753">
                  <c:v>11584</c:v>
                </c:pt>
                <c:pt idx="754">
                  <c:v>7881</c:v>
                </c:pt>
                <c:pt idx="755">
                  <c:v>14560</c:v>
                </c:pt>
                <c:pt idx="756">
                  <c:v>12390</c:v>
                </c:pt>
                <c:pt idx="757">
                  <c:v>10052</c:v>
                </c:pt>
                <c:pt idx="758">
                  <c:v>10288</c:v>
                </c:pt>
                <c:pt idx="759">
                  <c:v>10988</c:v>
                </c:pt>
                <c:pt idx="760">
                  <c:v>8564</c:v>
                </c:pt>
                <c:pt idx="761">
                  <c:v>12461</c:v>
                </c:pt>
                <c:pt idx="762">
                  <c:v>12827</c:v>
                </c:pt>
                <c:pt idx="763">
                  <c:v>10677</c:v>
                </c:pt>
                <c:pt idx="764">
                  <c:v>13566</c:v>
                </c:pt>
                <c:pt idx="765">
                  <c:v>14433</c:v>
                </c:pt>
                <c:pt idx="766">
                  <c:v>9572</c:v>
                </c:pt>
                <c:pt idx="767">
                  <c:v>3789</c:v>
                </c:pt>
                <c:pt idx="768">
                  <c:v>18060</c:v>
                </c:pt>
                <c:pt idx="769">
                  <c:v>16433</c:v>
                </c:pt>
                <c:pt idx="770">
                  <c:v>20159</c:v>
                </c:pt>
                <c:pt idx="771">
                  <c:v>20669</c:v>
                </c:pt>
                <c:pt idx="772">
                  <c:v>14549</c:v>
                </c:pt>
                <c:pt idx="773">
                  <c:v>18827</c:v>
                </c:pt>
                <c:pt idx="774">
                  <c:v>17076</c:v>
                </c:pt>
                <c:pt idx="775">
                  <c:v>15929</c:v>
                </c:pt>
                <c:pt idx="776">
                  <c:v>15108</c:v>
                </c:pt>
                <c:pt idx="777">
                  <c:v>16057</c:v>
                </c:pt>
                <c:pt idx="778">
                  <c:v>10520</c:v>
                </c:pt>
                <c:pt idx="779">
                  <c:v>22359</c:v>
                </c:pt>
                <c:pt idx="780">
                  <c:v>22988</c:v>
                </c:pt>
                <c:pt idx="781">
                  <c:v>20500</c:v>
                </c:pt>
                <c:pt idx="782">
                  <c:v>12685</c:v>
                </c:pt>
                <c:pt idx="783">
                  <c:v>12422</c:v>
                </c:pt>
                <c:pt idx="784">
                  <c:v>15447</c:v>
                </c:pt>
                <c:pt idx="785">
                  <c:v>12315</c:v>
                </c:pt>
                <c:pt idx="786">
                  <c:v>7135</c:v>
                </c:pt>
                <c:pt idx="787">
                  <c:v>1170</c:v>
                </c:pt>
                <c:pt idx="788">
                  <c:v>1969</c:v>
                </c:pt>
                <c:pt idx="789">
                  <c:v>15484</c:v>
                </c:pt>
                <c:pt idx="790">
                  <c:v>14581</c:v>
                </c:pt>
                <c:pt idx="791">
                  <c:v>14990</c:v>
                </c:pt>
                <c:pt idx="792">
                  <c:v>13953</c:v>
                </c:pt>
                <c:pt idx="793">
                  <c:v>19769</c:v>
                </c:pt>
                <c:pt idx="794">
                  <c:v>22026</c:v>
                </c:pt>
                <c:pt idx="795">
                  <c:v>12465</c:v>
                </c:pt>
                <c:pt idx="796">
                  <c:v>14810</c:v>
                </c:pt>
                <c:pt idx="797">
                  <c:v>12209</c:v>
                </c:pt>
                <c:pt idx="798">
                  <c:v>4998</c:v>
                </c:pt>
                <c:pt idx="799">
                  <c:v>9033</c:v>
                </c:pt>
                <c:pt idx="800">
                  <c:v>8053</c:v>
                </c:pt>
                <c:pt idx="801">
                  <c:v>5234</c:v>
                </c:pt>
                <c:pt idx="802">
                  <c:v>2672</c:v>
                </c:pt>
                <c:pt idx="803">
                  <c:v>9256</c:v>
                </c:pt>
                <c:pt idx="804">
                  <c:v>10204</c:v>
                </c:pt>
                <c:pt idx="805">
                  <c:v>5151</c:v>
                </c:pt>
                <c:pt idx="806">
                  <c:v>4212</c:v>
                </c:pt>
                <c:pt idx="807">
                  <c:v>6466</c:v>
                </c:pt>
                <c:pt idx="808">
                  <c:v>11268</c:v>
                </c:pt>
                <c:pt idx="809">
                  <c:v>2824</c:v>
                </c:pt>
                <c:pt idx="810">
                  <c:v>9282</c:v>
                </c:pt>
                <c:pt idx="811">
                  <c:v>8905</c:v>
                </c:pt>
                <c:pt idx="812">
                  <c:v>6829</c:v>
                </c:pt>
                <c:pt idx="813">
                  <c:v>4562</c:v>
                </c:pt>
                <c:pt idx="814">
                  <c:v>10232</c:v>
                </c:pt>
                <c:pt idx="815">
                  <c:v>2718</c:v>
                </c:pt>
                <c:pt idx="816">
                  <c:v>6260</c:v>
                </c:pt>
                <c:pt idx="817">
                  <c:v>0</c:v>
                </c:pt>
                <c:pt idx="818">
                  <c:v>7626</c:v>
                </c:pt>
                <c:pt idx="819">
                  <c:v>12386</c:v>
                </c:pt>
                <c:pt idx="820">
                  <c:v>13318</c:v>
                </c:pt>
                <c:pt idx="821">
                  <c:v>14461</c:v>
                </c:pt>
                <c:pt idx="822">
                  <c:v>11207</c:v>
                </c:pt>
                <c:pt idx="823">
                  <c:v>2132</c:v>
                </c:pt>
                <c:pt idx="824">
                  <c:v>13630</c:v>
                </c:pt>
                <c:pt idx="825">
                  <c:v>13070</c:v>
                </c:pt>
                <c:pt idx="826">
                  <c:v>9388</c:v>
                </c:pt>
                <c:pt idx="827">
                  <c:v>15148</c:v>
                </c:pt>
                <c:pt idx="828">
                  <c:v>12200</c:v>
                </c:pt>
                <c:pt idx="829">
                  <c:v>5709</c:v>
                </c:pt>
                <c:pt idx="830">
                  <c:v>3703</c:v>
                </c:pt>
                <c:pt idx="831">
                  <c:v>12405</c:v>
                </c:pt>
                <c:pt idx="832">
                  <c:v>16208</c:v>
                </c:pt>
                <c:pt idx="833">
                  <c:v>7359</c:v>
                </c:pt>
                <c:pt idx="834">
                  <c:v>5417</c:v>
                </c:pt>
                <c:pt idx="835">
                  <c:v>6175</c:v>
                </c:pt>
                <c:pt idx="836">
                  <c:v>2946</c:v>
                </c:pt>
                <c:pt idx="837">
                  <c:v>11419</c:v>
                </c:pt>
                <c:pt idx="838">
                  <c:v>6064</c:v>
                </c:pt>
                <c:pt idx="839">
                  <c:v>8712</c:v>
                </c:pt>
                <c:pt idx="840">
                  <c:v>7875</c:v>
                </c:pt>
                <c:pt idx="841">
                  <c:v>8567</c:v>
                </c:pt>
                <c:pt idx="842">
                  <c:v>7045</c:v>
                </c:pt>
                <c:pt idx="843">
                  <c:v>4468</c:v>
                </c:pt>
                <c:pt idx="844">
                  <c:v>2943</c:v>
                </c:pt>
                <c:pt idx="845">
                  <c:v>8382</c:v>
                </c:pt>
                <c:pt idx="846">
                  <c:v>6582</c:v>
                </c:pt>
                <c:pt idx="847">
                  <c:v>9143</c:v>
                </c:pt>
                <c:pt idx="848">
                  <c:v>4561</c:v>
                </c:pt>
                <c:pt idx="849">
                  <c:v>5014</c:v>
                </c:pt>
                <c:pt idx="850">
                  <c:v>5571</c:v>
                </c:pt>
                <c:pt idx="851">
                  <c:v>3135</c:v>
                </c:pt>
                <c:pt idx="852">
                  <c:v>3430</c:v>
                </c:pt>
                <c:pt idx="853">
                  <c:v>5319</c:v>
                </c:pt>
                <c:pt idx="854">
                  <c:v>3008</c:v>
                </c:pt>
                <c:pt idx="855">
                  <c:v>3864</c:v>
                </c:pt>
                <c:pt idx="856">
                  <c:v>5697</c:v>
                </c:pt>
                <c:pt idx="857">
                  <c:v>5273</c:v>
                </c:pt>
                <c:pt idx="858">
                  <c:v>8538</c:v>
                </c:pt>
                <c:pt idx="859">
                  <c:v>8687</c:v>
                </c:pt>
                <c:pt idx="860">
                  <c:v>9423</c:v>
                </c:pt>
                <c:pt idx="861">
                  <c:v>8286</c:v>
                </c:pt>
                <c:pt idx="862">
                  <c:v>4503</c:v>
                </c:pt>
                <c:pt idx="863">
                  <c:v>10499</c:v>
                </c:pt>
                <c:pt idx="864">
                  <c:v>12474</c:v>
                </c:pt>
                <c:pt idx="865">
                  <c:v>6174</c:v>
                </c:pt>
                <c:pt idx="866">
                  <c:v>15168</c:v>
                </c:pt>
                <c:pt idx="867">
                  <c:v>10085</c:v>
                </c:pt>
                <c:pt idx="868">
                  <c:v>4512</c:v>
                </c:pt>
                <c:pt idx="869">
                  <c:v>8469</c:v>
                </c:pt>
                <c:pt idx="870">
                  <c:v>12015</c:v>
                </c:pt>
                <c:pt idx="871">
                  <c:v>3588</c:v>
                </c:pt>
                <c:pt idx="872">
                  <c:v>12427</c:v>
                </c:pt>
                <c:pt idx="873">
                  <c:v>5843</c:v>
                </c:pt>
                <c:pt idx="874">
                  <c:v>6117</c:v>
                </c:pt>
                <c:pt idx="875">
                  <c:v>9217</c:v>
                </c:pt>
                <c:pt idx="876">
                  <c:v>9877</c:v>
                </c:pt>
                <c:pt idx="877">
                  <c:v>8240</c:v>
                </c:pt>
                <c:pt idx="878">
                  <c:v>8701</c:v>
                </c:pt>
                <c:pt idx="879">
                  <c:v>0</c:v>
                </c:pt>
                <c:pt idx="880">
                  <c:v>2564</c:v>
                </c:pt>
                <c:pt idx="881">
                  <c:v>1320</c:v>
                </c:pt>
                <c:pt idx="882">
                  <c:v>1219</c:v>
                </c:pt>
                <c:pt idx="883">
                  <c:v>2483</c:v>
                </c:pt>
                <c:pt idx="884">
                  <c:v>244</c:v>
                </c:pt>
                <c:pt idx="885">
                  <c:v>0</c:v>
                </c:pt>
                <c:pt idx="886">
                  <c:v>0</c:v>
                </c:pt>
                <c:pt idx="887">
                  <c:v>0</c:v>
                </c:pt>
                <c:pt idx="888">
                  <c:v>3147</c:v>
                </c:pt>
                <c:pt idx="889">
                  <c:v>144</c:v>
                </c:pt>
                <c:pt idx="890">
                  <c:v>4068</c:v>
                </c:pt>
                <c:pt idx="891">
                  <c:v>5245</c:v>
                </c:pt>
                <c:pt idx="892">
                  <c:v>400</c:v>
                </c:pt>
                <c:pt idx="893">
                  <c:v>0</c:v>
                </c:pt>
                <c:pt idx="894">
                  <c:v>1321</c:v>
                </c:pt>
                <c:pt idx="895">
                  <c:v>1758</c:v>
                </c:pt>
                <c:pt idx="896">
                  <c:v>6157</c:v>
                </c:pt>
                <c:pt idx="897">
                  <c:v>8360</c:v>
                </c:pt>
                <c:pt idx="898">
                  <c:v>7174</c:v>
                </c:pt>
                <c:pt idx="899">
                  <c:v>1619</c:v>
                </c:pt>
                <c:pt idx="900">
                  <c:v>1831</c:v>
                </c:pt>
                <c:pt idx="901">
                  <c:v>2421</c:v>
                </c:pt>
                <c:pt idx="902">
                  <c:v>2283</c:v>
                </c:pt>
                <c:pt idx="903">
                  <c:v>0</c:v>
                </c:pt>
                <c:pt idx="904">
                  <c:v>0</c:v>
                </c:pt>
                <c:pt idx="905">
                  <c:v>0</c:v>
                </c:pt>
                <c:pt idx="906">
                  <c:v>0</c:v>
                </c:pt>
                <c:pt idx="907">
                  <c:v>0</c:v>
                </c:pt>
                <c:pt idx="908">
                  <c:v>0</c:v>
                </c:pt>
                <c:pt idx="909">
                  <c:v>23186</c:v>
                </c:pt>
                <c:pt idx="910">
                  <c:v>15337</c:v>
                </c:pt>
                <c:pt idx="911">
                  <c:v>21129</c:v>
                </c:pt>
                <c:pt idx="912">
                  <c:v>13422</c:v>
                </c:pt>
                <c:pt idx="913">
                  <c:v>29326</c:v>
                </c:pt>
                <c:pt idx="914">
                  <c:v>15118</c:v>
                </c:pt>
                <c:pt idx="915">
                  <c:v>11423</c:v>
                </c:pt>
                <c:pt idx="916">
                  <c:v>18785</c:v>
                </c:pt>
                <c:pt idx="917">
                  <c:v>19948</c:v>
                </c:pt>
                <c:pt idx="918">
                  <c:v>19377</c:v>
                </c:pt>
                <c:pt idx="919">
                  <c:v>18258</c:v>
                </c:pt>
                <c:pt idx="920">
                  <c:v>11200</c:v>
                </c:pt>
                <c:pt idx="921">
                  <c:v>16674</c:v>
                </c:pt>
                <c:pt idx="922">
                  <c:v>12986</c:v>
                </c:pt>
                <c:pt idx="923">
                  <c:v>11101</c:v>
                </c:pt>
                <c:pt idx="924">
                  <c:v>23629</c:v>
                </c:pt>
                <c:pt idx="925">
                  <c:v>14890</c:v>
                </c:pt>
                <c:pt idx="926">
                  <c:v>9733</c:v>
                </c:pt>
                <c:pt idx="927">
                  <c:v>27745</c:v>
                </c:pt>
                <c:pt idx="928">
                  <c:v>10930</c:v>
                </c:pt>
                <c:pt idx="929">
                  <c:v>4790</c:v>
                </c:pt>
                <c:pt idx="930">
                  <c:v>10818</c:v>
                </c:pt>
                <c:pt idx="931">
                  <c:v>18193</c:v>
                </c:pt>
                <c:pt idx="932">
                  <c:v>14055</c:v>
                </c:pt>
                <c:pt idx="933">
                  <c:v>21727</c:v>
                </c:pt>
                <c:pt idx="934">
                  <c:v>12332</c:v>
                </c:pt>
                <c:pt idx="935">
                  <c:v>10686</c:v>
                </c:pt>
                <c:pt idx="936">
                  <c:v>20226</c:v>
                </c:pt>
                <c:pt idx="937">
                  <c:v>10733</c:v>
                </c:pt>
                <c:pt idx="938">
                  <c:v>21420</c:v>
                </c:pt>
                <c:pt idx="939">
                  <c:v>8064</c:v>
                </c:pt>
              </c:numCache>
            </c:numRef>
          </c:xVal>
          <c:yVal>
            <c:numRef>
              <c:f>'TotalSteps VS Calories'!$B$2:$B$941</c:f>
              <c:numCache>
                <c:formatCode>General</c:formatCode>
                <c:ptCount val="940"/>
                <c:pt idx="0">
                  <c:v>1985</c:v>
                </c:pt>
                <c:pt idx="1">
                  <c:v>1797</c:v>
                </c:pt>
                <c:pt idx="2">
                  <c:v>1776</c:v>
                </c:pt>
                <c:pt idx="3">
                  <c:v>1745</c:v>
                </c:pt>
                <c:pt idx="4">
                  <c:v>1863</c:v>
                </c:pt>
                <c:pt idx="5">
                  <c:v>1728</c:v>
                </c:pt>
                <c:pt idx="6">
                  <c:v>1921</c:v>
                </c:pt>
                <c:pt idx="7">
                  <c:v>2035</c:v>
                </c:pt>
                <c:pt idx="8">
                  <c:v>1786</c:v>
                </c:pt>
                <c:pt idx="9">
                  <c:v>1775</c:v>
                </c:pt>
                <c:pt idx="10">
                  <c:v>1827</c:v>
                </c:pt>
                <c:pt idx="11">
                  <c:v>1949</c:v>
                </c:pt>
                <c:pt idx="12">
                  <c:v>1788</c:v>
                </c:pt>
                <c:pt idx="13">
                  <c:v>2013</c:v>
                </c:pt>
                <c:pt idx="14">
                  <c:v>1970</c:v>
                </c:pt>
                <c:pt idx="15">
                  <c:v>2159</c:v>
                </c:pt>
                <c:pt idx="16">
                  <c:v>1898</c:v>
                </c:pt>
                <c:pt idx="17">
                  <c:v>1837</c:v>
                </c:pt>
                <c:pt idx="18">
                  <c:v>1947</c:v>
                </c:pt>
                <c:pt idx="19">
                  <c:v>1820</c:v>
                </c:pt>
                <c:pt idx="20">
                  <c:v>2004</c:v>
                </c:pt>
                <c:pt idx="21">
                  <c:v>1990</c:v>
                </c:pt>
                <c:pt idx="22">
                  <c:v>1819</c:v>
                </c:pt>
                <c:pt idx="23">
                  <c:v>1959</c:v>
                </c:pt>
                <c:pt idx="24">
                  <c:v>1896</c:v>
                </c:pt>
                <c:pt idx="25">
                  <c:v>1821</c:v>
                </c:pt>
                <c:pt idx="26">
                  <c:v>1740</c:v>
                </c:pt>
                <c:pt idx="27">
                  <c:v>1819</c:v>
                </c:pt>
                <c:pt idx="28">
                  <c:v>1859</c:v>
                </c:pt>
                <c:pt idx="29">
                  <c:v>1783</c:v>
                </c:pt>
                <c:pt idx="30">
                  <c:v>0</c:v>
                </c:pt>
                <c:pt idx="31">
                  <c:v>1432</c:v>
                </c:pt>
                <c:pt idx="32">
                  <c:v>1411</c:v>
                </c:pt>
                <c:pt idx="33">
                  <c:v>1572</c:v>
                </c:pt>
                <c:pt idx="34">
                  <c:v>1344</c:v>
                </c:pt>
                <c:pt idx="35">
                  <c:v>1463</c:v>
                </c:pt>
                <c:pt idx="36">
                  <c:v>1554</c:v>
                </c:pt>
                <c:pt idx="37">
                  <c:v>1604</c:v>
                </c:pt>
                <c:pt idx="38">
                  <c:v>1435</c:v>
                </c:pt>
                <c:pt idx="39">
                  <c:v>1446</c:v>
                </c:pt>
                <c:pt idx="40">
                  <c:v>1467</c:v>
                </c:pt>
                <c:pt idx="41">
                  <c:v>1470</c:v>
                </c:pt>
                <c:pt idx="42">
                  <c:v>1562</c:v>
                </c:pt>
                <c:pt idx="43">
                  <c:v>1617</c:v>
                </c:pt>
                <c:pt idx="44">
                  <c:v>1492</c:v>
                </c:pt>
                <c:pt idx="45">
                  <c:v>1402</c:v>
                </c:pt>
                <c:pt idx="46">
                  <c:v>1670</c:v>
                </c:pt>
                <c:pt idx="47">
                  <c:v>1401</c:v>
                </c:pt>
                <c:pt idx="48">
                  <c:v>1404</c:v>
                </c:pt>
                <c:pt idx="49">
                  <c:v>1655</c:v>
                </c:pt>
                <c:pt idx="50">
                  <c:v>2690</c:v>
                </c:pt>
                <c:pt idx="51">
                  <c:v>1497</c:v>
                </c:pt>
                <c:pt idx="52">
                  <c:v>1334</c:v>
                </c:pt>
                <c:pt idx="53">
                  <c:v>1368</c:v>
                </c:pt>
                <c:pt idx="54">
                  <c:v>1370</c:v>
                </c:pt>
                <c:pt idx="55">
                  <c:v>1341</c:v>
                </c:pt>
                <c:pt idx="56">
                  <c:v>1474</c:v>
                </c:pt>
                <c:pt idx="57">
                  <c:v>1427</c:v>
                </c:pt>
                <c:pt idx="58">
                  <c:v>1328</c:v>
                </c:pt>
                <c:pt idx="59">
                  <c:v>1393</c:v>
                </c:pt>
                <c:pt idx="60">
                  <c:v>1359</c:v>
                </c:pt>
                <c:pt idx="61">
                  <c:v>1002</c:v>
                </c:pt>
                <c:pt idx="62">
                  <c:v>3199</c:v>
                </c:pt>
                <c:pt idx="63">
                  <c:v>2902</c:v>
                </c:pt>
                <c:pt idx="64">
                  <c:v>3226</c:v>
                </c:pt>
                <c:pt idx="65">
                  <c:v>2750</c:v>
                </c:pt>
                <c:pt idx="66">
                  <c:v>3493</c:v>
                </c:pt>
                <c:pt idx="67">
                  <c:v>3011</c:v>
                </c:pt>
                <c:pt idx="68">
                  <c:v>2806</c:v>
                </c:pt>
                <c:pt idx="69">
                  <c:v>3300</c:v>
                </c:pt>
                <c:pt idx="70">
                  <c:v>2430</c:v>
                </c:pt>
                <c:pt idx="71">
                  <c:v>2140</c:v>
                </c:pt>
                <c:pt idx="72">
                  <c:v>2344</c:v>
                </c:pt>
                <c:pt idx="73">
                  <c:v>2677</c:v>
                </c:pt>
                <c:pt idx="74">
                  <c:v>2413</c:v>
                </c:pt>
                <c:pt idx="75">
                  <c:v>2497</c:v>
                </c:pt>
                <c:pt idx="76">
                  <c:v>3123</c:v>
                </c:pt>
                <c:pt idx="77">
                  <c:v>2489</c:v>
                </c:pt>
                <c:pt idx="78">
                  <c:v>3108</c:v>
                </c:pt>
                <c:pt idx="79">
                  <c:v>2498</c:v>
                </c:pt>
                <c:pt idx="80">
                  <c:v>3846</c:v>
                </c:pt>
                <c:pt idx="81">
                  <c:v>2696</c:v>
                </c:pt>
                <c:pt idx="82">
                  <c:v>2580</c:v>
                </c:pt>
                <c:pt idx="83">
                  <c:v>3324</c:v>
                </c:pt>
                <c:pt idx="84">
                  <c:v>2222</c:v>
                </c:pt>
                <c:pt idx="85">
                  <c:v>2463</c:v>
                </c:pt>
                <c:pt idx="86">
                  <c:v>3328</c:v>
                </c:pt>
                <c:pt idx="87">
                  <c:v>3404</c:v>
                </c:pt>
                <c:pt idx="88">
                  <c:v>2987</c:v>
                </c:pt>
                <c:pt idx="89">
                  <c:v>3008</c:v>
                </c:pt>
                <c:pt idx="90">
                  <c:v>2799</c:v>
                </c:pt>
                <c:pt idx="91">
                  <c:v>1276</c:v>
                </c:pt>
                <c:pt idx="92">
                  <c:v>2030</c:v>
                </c:pt>
                <c:pt idx="93">
                  <c:v>1860</c:v>
                </c:pt>
                <c:pt idx="94">
                  <c:v>2130</c:v>
                </c:pt>
                <c:pt idx="95">
                  <c:v>1725</c:v>
                </c:pt>
                <c:pt idx="96">
                  <c:v>1657</c:v>
                </c:pt>
                <c:pt idx="97">
                  <c:v>1793</c:v>
                </c:pt>
                <c:pt idx="98">
                  <c:v>1814</c:v>
                </c:pt>
                <c:pt idx="99">
                  <c:v>1366</c:v>
                </c:pt>
                <c:pt idx="100">
                  <c:v>1349</c:v>
                </c:pt>
                <c:pt idx="101">
                  <c:v>2062</c:v>
                </c:pt>
                <c:pt idx="102">
                  <c:v>1827</c:v>
                </c:pt>
                <c:pt idx="103">
                  <c:v>1645</c:v>
                </c:pt>
                <c:pt idx="104">
                  <c:v>1347</c:v>
                </c:pt>
                <c:pt idx="105">
                  <c:v>1347</c:v>
                </c:pt>
                <c:pt idx="106">
                  <c:v>1347</c:v>
                </c:pt>
                <c:pt idx="107">
                  <c:v>1348</c:v>
                </c:pt>
                <c:pt idx="108">
                  <c:v>1992</c:v>
                </c:pt>
                <c:pt idx="109">
                  <c:v>1856</c:v>
                </c:pt>
                <c:pt idx="110">
                  <c:v>1763</c:v>
                </c:pt>
                <c:pt idx="111">
                  <c:v>1541</c:v>
                </c:pt>
                <c:pt idx="112">
                  <c:v>1348</c:v>
                </c:pt>
                <c:pt idx="113">
                  <c:v>1742</c:v>
                </c:pt>
                <c:pt idx="114">
                  <c:v>1549</c:v>
                </c:pt>
                <c:pt idx="115">
                  <c:v>1589</c:v>
                </c:pt>
                <c:pt idx="116">
                  <c:v>1351</c:v>
                </c:pt>
                <c:pt idx="117">
                  <c:v>1347</c:v>
                </c:pt>
                <c:pt idx="118">
                  <c:v>1347</c:v>
                </c:pt>
                <c:pt idx="119">
                  <c:v>1347</c:v>
                </c:pt>
                <c:pt idx="120">
                  <c:v>1347</c:v>
                </c:pt>
                <c:pt idx="121">
                  <c:v>1347</c:v>
                </c:pt>
                <c:pt idx="122">
                  <c:v>665</c:v>
                </c:pt>
                <c:pt idx="123">
                  <c:v>2220</c:v>
                </c:pt>
                <c:pt idx="124">
                  <c:v>2151</c:v>
                </c:pt>
                <c:pt idx="125">
                  <c:v>2383</c:v>
                </c:pt>
                <c:pt idx="126">
                  <c:v>2221</c:v>
                </c:pt>
                <c:pt idx="127">
                  <c:v>2064</c:v>
                </c:pt>
                <c:pt idx="128">
                  <c:v>2063</c:v>
                </c:pt>
                <c:pt idx="129">
                  <c:v>2111</c:v>
                </c:pt>
                <c:pt idx="130">
                  <c:v>2063</c:v>
                </c:pt>
                <c:pt idx="131">
                  <c:v>2063</c:v>
                </c:pt>
                <c:pt idx="132">
                  <c:v>2064</c:v>
                </c:pt>
                <c:pt idx="133">
                  <c:v>2093</c:v>
                </c:pt>
                <c:pt idx="134">
                  <c:v>2499</c:v>
                </c:pt>
                <c:pt idx="135">
                  <c:v>2324</c:v>
                </c:pt>
                <c:pt idx="136">
                  <c:v>2100</c:v>
                </c:pt>
                <c:pt idx="137">
                  <c:v>2638</c:v>
                </c:pt>
                <c:pt idx="138">
                  <c:v>2063</c:v>
                </c:pt>
                <c:pt idx="139">
                  <c:v>2351</c:v>
                </c:pt>
                <c:pt idx="140">
                  <c:v>2063</c:v>
                </c:pt>
                <c:pt idx="141">
                  <c:v>2064</c:v>
                </c:pt>
                <c:pt idx="142">
                  <c:v>2411</c:v>
                </c:pt>
                <c:pt idx="143">
                  <c:v>2505</c:v>
                </c:pt>
                <c:pt idx="144">
                  <c:v>2195</c:v>
                </c:pt>
                <c:pt idx="145">
                  <c:v>2338</c:v>
                </c:pt>
                <c:pt idx="146">
                  <c:v>2063</c:v>
                </c:pt>
                <c:pt idx="147">
                  <c:v>2383</c:v>
                </c:pt>
                <c:pt idx="148">
                  <c:v>2229</c:v>
                </c:pt>
                <c:pt idx="149">
                  <c:v>2063</c:v>
                </c:pt>
                <c:pt idx="150">
                  <c:v>2063</c:v>
                </c:pt>
                <c:pt idx="151">
                  <c:v>2063</c:v>
                </c:pt>
                <c:pt idx="152">
                  <c:v>2063</c:v>
                </c:pt>
                <c:pt idx="153">
                  <c:v>1383</c:v>
                </c:pt>
                <c:pt idx="154">
                  <c:v>2390</c:v>
                </c:pt>
                <c:pt idx="155">
                  <c:v>2601</c:v>
                </c:pt>
                <c:pt idx="156">
                  <c:v>2312</c:v>
                </c:pt>
                <c:pt idx="157">
                  <c:v>2525</c:v>
                </c:pt>
                <c:pt idx="158">
                  <c:v>2177</c:v>
                </c:pt>
                <c:pt idx="159">
                  <c:v>2782</c:v>
                </c:pt>
                <c:pt idx="160">
                  <c:v>2770</c:v>
                </c:pt>
                <c:pt idx="161">
                  <c:v>2489</c:v>
                </c:pt>
                <c:pt idx="162">
                  <c:v>2897</c:v>
                </c:pt>
                <c:pt idx="163">
                  <c:v>3158</c:v>
                </c:pt>
                <c:pt idx="164">
                  <c:v>2638</c:v>
                </c:pt>
                <c:pt idx="165">
                  <c:v>2069</c:v>
                </c:pt>
                <c:pt idx="166">
                  <c:v>2529</c:v>
                </c:pt>
                <c:pt idx="167">
                  <c:v>2470</c:v>
                </c:pt>
                <c:pt idx="168">
                  <c:v>2793</c:v>
                </c:pt>
                <c:pt idx="169">
                  <c:v>2463</c:v>
                </c:pt>
                <c:pt idx="170">
                  <c:v>2296</c:v>
                </c:pt>
                <c:pt idx="171">
                  <c:v>2611</c:v>
                </c:pt>
                <c:pt idx="172">
                  <c:v>2732</c:v>
                </c:pt>
                <c:pt idx="173">
                  <c:v>2380</c:v>
                </c:pt>
                <c:pt idx="174">
                  <c:v>2473</c:v>
                </c:pt>
                <c:pt idx="175">
                  <c:v>2752</c:v>
                </c:pt>
                <c:pt idx="176">
                  <c:v>2649</c:v>
                </c:pt>
                <c:pt idx="177">
                  <c:v>2609</c:v>
                </c:pt>
                <c:pt idx="178">
                  <c:v>2498</c:v>
                </c:pt>
                <c:pt idx="179">
                  <c:v>1995</c:v>
                </c:pt>
                <c:pt idx="180">
                  <c:v>1848</c:v>
                </c:pt>
                <c:pt idx="181">
                  <c:v>2709</c:v>
                </c:pt>
                <c:pt idx="182">
                  <c:v>2797</c:v>
                </c:pt>
                <c:pt idx="183">
                  <c:v>2544</c:v>
                </c:pt>
                <c:pt idx="184">
                  <c:v>1853</c:v>
                </c:pt>
                <c:pt idx="185">
                  <c:v>1459</c:v>
                </c:pt>
                <c:pt idx="186">
                  <c:v>1521</c:v>
                </c:pt>
                <c:pt idx="187">
                  <c:v>1431</c:v>
                </c:pt>
                <c:pt idx="188">
                  <c:v>1444</c:v>
                </c:pt>
                <c:pt idx="189">
                  <c:v>1373</c:v>
                </c:pt>
                <c:pt idx="190">
                  <c:v>1214</c:v>
                </c:pt>
                <c:pt idx="191">
                  <c:v>1419</c:v>
                </c:pt>
                <c:pt idx="192">
                  <c:v>1356</c:v>
                </c:pt>
                <c:pt idx="193">
                  <c:v>1667</c:v>
                </c:pt>
                <c:pt idx="194">
                  <c:v>1370</c:v>
                </c:pt>
                <c:pt idx="195">
                  <c:v>1399</c:v>
                </c:pt>
                <c:pt idx="196">
                  <c:v>1916</c:v>
                </c:pt>
                <c:pt idx="197">
                  <c:v>1401</c:v>
                </c:pt>
                <c:pt idx="198">
                  <c:v>1576</c:v>
                </c:pt>
                <c:pt idx="199">
                  <c:v>1595</c:v>
                </c:pt>
                <c:pt idx="200">
                  <c:v>1593</c:v>
                </c:pt>
                <c:pt idx="201">
                  <c:v>1649</c:v>
                </c:pt>
                <c:pt idx="202">
                  <c:v>1692</c:v>
                </c:pt>
                <c:pt idx="203">
                  <c:v>1506</c:v>
                </c:pt>
                <c:pt idx="204">
                  <c:v>1447</c:v>
                </c:pt>
                <c:pt idx="205">
                  <c:v>1690</c:v>
                </c:pt>
                <c:pt idx="206">
                  <c:v>1604</c:v>
                </c:pt>
                <c:pt idx="207">
                  <c:v>1658</c:v>
                </c:pt>
                <c:pt idx="208">
                  <c:v>1926</c:v>
                </c:pt>
                <c:pt idx="209">
                  <c:v>1736</c:v>
                </c:pt>
                <c:pt idx="210">
                  <c:v>1491</c:v>
                </c:pt>
                <c:pt idx="211">
                  <c:v>1555</c:v>
                </c:pt>
                <c:pt idx="212">
                  <c:v>1869</c:v>
                </c:pt>
                <c:pt idx="213">
                  <c:v>1141</c:v>
                </c:pt>
                <c:pt idx="214">
                  <c:v>1698</c:v>
                </c:pt>
                <c:pt idx="215">
                  <c:v>1364</c:v>
                </c:pt>
                <c:pt idx="216">
                  <c:v>2124</c:v>
                </c:pt>
                <c:pt idx="217">
                  <c:v>2003</c:v>
                </c:pt>
                <c:pt idx="218">
                  <c:v>1696</c:v>
                </c:pt>
                <c:pt idx="219">
                  <c:v>1801</c:v>
                </c:pt>
                <c:pt idx="220">
                  <c:v>1724</c:v>
                </c:pt>
                <c:pt idx="221">
                  <c:v>1852</c:v>
                </c:pt>
                <c:pt idx="222">
                  <c:v>1905</c:v>
                </c:pt>
                <c:pt idx="223">
                  <c:v>1811</c:v>
                </c:pt>
                <c:pt idx="224">
                  <c:v>1922</c:v>
                </c:pt>
                <c:pt idx="225">
                  <c:v>1610</c:v>
                </c:pt>
                <c:pt idx="226">
                  <c:v>1851</c:v>
                </c:pt>
                <c:pt idx="227">
                  <c:v>1804</c:v>
                </c:pt>
                <c:pt idx="228">
                  <c:v>1725</c:v>
                </c:pt>
                <c:pt idx="229">
                  <c:v>1654</c:v>
                </c:pt>
                <c:pt idx="230">
                  <c:v>1632</c:v>
                </c:pt>
                <c:pt idx="231">
                  <c:v>1481</c:v>
                </c:pt>
                <c:pt idx="232">
                  <c:v>1473</c:v>
                </c:pt>
                <c:pt idx="233">
                  <c:v>1410</c:v>
                </c:pt>
                <c:pt idx="234">
                  <c:v>1779</c:v>
                </c:pt>
                <c:pt idx="235">
                  <c:v>1403</c:v>
                </c:pt>
                <c:pt idx="236">
                  <c:v>1613</c:v>
                </c:pt>
                <c:pt idx="237">
                  <c:v>1878</c:v>
                </c:pt>
                <c:pt idx="238">
                  <c:v>1426</c:v>
                </c:pt>
                <c:pt idx="239">
                  <c:v>1780</c:v>
                </c:pt>
                <c:pt idx="240">
                  <c:v>1742</c:v>
                </c:pt>
                <c:pt idx="241">
                  <c:v>1972</c:v>
                </c:pt>
                <c:pt idx="242">
                  <c:v>1821</c:v>
                </c:pt>
                <c:pt idx="243">
                  <c:v>1630</c:v>
                </c:pt>
                <c:pt idx="244">
                  <c:v>1899</c:v>
                </c:pt>
                <c:pt idx="245">
                  <c:v>1903</c:v>
                </c:pt>
                <c:pt idx="246">
                  <c:v>1125</c:v>
                </c:pt>
                <c:pt idx="247">
                  <c:v>2344</c:v>
                </c:pt>
                <c:pt idx="248">
                  <c:v>2038</c:v>
                </c:pt>
                <c:pt idx="249">
                  <c:v>2010</c:v>
                </c:pt>
                <c:pt idx="250">
                  <c:v>2133</c:v>
                </c:pt>
                <c:pt idx="251">
                  <c:v>2670</c:v>
                </c:pt>
                <c:pt idx="252">
                  <c:v>1882</c:v>
                </c:pt>
                <c:pt idx="253">
                  <c:v>1944</c:v>
                </c:pt>
                <c:pt idx="254">
                  <c:v>2346</c:v>
                </c:pt>
                <c:pt idx="255">
                  <c:v>2198</c:v>
                </c:pt>
                <c:pt idx="256">
                  <c:v>2048</c:v>
                </c:pt>
                <c:pt idx="257">
                  <c:v>1946</c:v>
                </c:pt>
                <c:pt idx="258">
                  <c:v>2629</c:v>
                </c:pt>
                <c:pt idx="259">
                  <c:v>2187</c:v>
                </c:pt>
                <c:pt idx="260">
                  <c:v>2095</c:v>
                </c:pt>
                <c:pt idx="261">
                  <c:v>1861</c:v>
                </c:pt>
                <c:pt idx="262">
                  <c:v>2194</c:v>
                </c:pt>
                <c:pt idx="263">
                  <c:v>1854</c:v>
                </c:pt>
                <c:pt idx="264">
                  <c:v>403</c:v>
                </c:pt>
                <c:pt idx="265">
                  <c:v>1982</c:v>
                </c:pt>
                <c:pt idx="266">
                  <c:v>2004</c:v>
                </c:pt>
                <c:pt idx="267">
                  <c:v>1893</c:v>
                </c:pt>
                <c:pt idx="268">
                  <c:v>2063</c:v>
                </c:pt>
                <c:pt idx="269">
                  <c:v>2148</c:v>
                </c:pt>
                <c:pt idx="270">
                  <c:v>1529</c:v>
                </c:pt>
                <c:pt idx="271">
                  <c:v>1890</c:v>
                </c:pt>
                <c:pt idx="272">
                  <c:v>1956</c:v>
                </c:pt>
                <c:pt idx="273">
                  <c:v>2094</c:v>
                </c:pt>
                <c:pt idx="274">
                  <c:v>1970</c:v>
                </c:pt>
                <c:pt idx="275">
                  <c:v>2241</c:v>
                </c:pt>
                <c:pt idx="276">
                  <c:v>2021</c:v>
                </c:pt>
                <c:pt idx="277">
                  <c:v>1898</c:v>
                </c:pt>
                <c:pt idx="278">
                  <c:v>1907</c:v>
                </c:pt>
                <c:pt idx="279">
                  <c:v>1882</c:v>
                </c:pt>
                <c:pt idx="280">
                  <c:v>1966</c:v>
                </c:pt>
                <c:pt idx="281">
                  <c:v>1835</c:v>
                </c:pt>
                <c:pt idx="282">
                  <c:v>1780</c:v>
                </c:pt>
                <c:pt idx="283">
                  <c:v>1830</c:v>
                </c:pt>
                <c:pt idx="284">
                  <c:v>1739</c:v>
                </c:pt>
                <c:pt idx="285">
                  <c:v>1878</c:v>
                </c:pt>
                <c:pt idx="286">
                  <c:v>1906</c:v>
                </c:pt>
                <c:pt idx="287">
                  <c:v>2015</c:v>
                </c:pt>
                <c:pt idx="288">
                  <c:v>1971</c:v>
                </c:pt>
                <c:pt idx="289">
                  <c:v>1910</c:v>
                </c:pt>
                <c:pt idx="290">
                  <c:v>1897</c:v>
                </c:pt>
                <c:pt idx="291">
                  <c:v>2096</c:v>
                </c:pt>
                <c:pt idx="292">
                  <c:v>1906</c:v>
                </c:pt>
                <c:pt idx="293">
                  <c:v>1962</c:v>
                </c:pt>
                <c:pt idx="294">
                  <c:v>1826</c:v>
                </c:pt>
                <c:pt idx="295">
                  <c:v>1431</c:v>
                </c:pt>
                <c:pt idx="296">
                  <c:v>1788</c:v>
                </c:pt>
                <c:pt idx="297">
                  <c:v>2093</c:v>
                </c:pt>
                <c:pt idx="298">
                  <c:v>2065</c:v>
                </c:pt>
                <c:pt idx="299">
                  <c:v>1908</c:v>
                </c:pt>
                <c:pt idx="300">
                  <c:v>1908</c:v>
                </c:pt>
                <c:pt idx="301">
                  <c:v>1964</c:v>
                </c:pt>
                <c:pt idx="302">
                  <c:v>2014</c:v>
                </c:pt>
                <c:pt idx="303">
                  <c:v>1985</c:v>
                </c:pt>
                <c:pt idx="304">
                  <c:v>1867</c:v>
                </c:pt>
                <c:pt idx="305">
                  <c:v>2124</c:v>
                </c:pt>
                <c:pt idx="306">
                  <c:v>1669</c:v>
                </c:pt>
                <c:pt idx="307">
                  <c:v>1995</c:v>
                </c:pt>
                <c:pt idx="308">
                  <c:v>1921</c:v>
                </c:pt>
                <c:pt idx="309">
                  <c:v>2010</c:v>
                </c:pt>
                <c:pt idx="310">
                  <c:v>2057</c:v>
                </c:pt>
                <c:pt idx="311">
                  <c:v>2095</c:v>
                </c:pt>
                <c:pt idx="312">
                  <c:v>1972</c:v>
                </c:pt>
                <c:pt idx="313">
                  <c:v>2044</c:v>
                </c:pt>
                <c:pt idx="314">
                  <c:v>1946</c:v>
                </c:pt>
                <c:pt idx="315">
                  <c:v>1237</c:v>
                </c:pt>
                <c:pt idx="316">
                  <c:v>1450</c:v>
                </c:pt>
                <c:pt idx="317">
                  <c:v>1495</c:v>
                </c:pt>
                <c:pt idx="318">
                  <c:v>1433</c:v>
                </c:pt>
                <c:pt idx="319">
                  <c:v>1468</c:v>
                </c:pt>
                <c:pt idx="320">
                  <c:v>1625</c:v>
                </c:pt>
                <c:pt idx="321">
                  <c:v>1529</c:v>
                </c:pt>
                <c:pt idx="322">
                  <c:v>1584</c:v>
                </c:pt>
                <c:pt idx="323">
                  <c:v>1638</c:v>
                </c:pt>
                <c:pt idx="324">
                  <c:v>1554</c:v>
                </c:pt>
                <c:pt idx="325">
                  <c:v>1397</c:v>
                </c:pt>
                <c:pt idx="326">
                  <c:v>1481</c:v>
                </c:pt>
                <c:pt idx="327">
                  <c:v>1638</c:v>
                </c:pt>
                <c:pt idx="328">
                  <c:v>1655</c:v>
                </c:pt>
                <c:pt idx="329">
                  <c:v>1570</c:v>
                </c:pt>
                <c:pt idx="330">
                  <c:v>1551</c:v>
                </c:pt>
                <c:pt idx="331">
                  <c:v>1377</c:v>
                </c:pt>
                <c:pt idx="332">
                  <c:v>1407</c:v>
                </c:pt>
                <c:pt idx="333">
                  <c:v>1545</c:v>
                </c:pt>
                <c:pt idx="334">
                  <c:v>1650</c:v>
                </c:pt>
                <c:pt idx="335">
                  <c:v>1501</c:v>
                </c:pt>
                <c:pt idx="336">
                  <c:v>1760</c:v>
                </c:pt>
                <c:pt idx="337">
                  <c:v>1710</c:v>
                </c:pt>
                <c:pt idx="338">
                  <c:v>1628</c:v>
                </c:pt>
                <c:pt idx="339">
                  <c:v>1618</c:v>
                </c:pt>
                <c:pt idx="340">
                  <c:v>1590</c:v>
                </c:pt>
                <c:pt idx="341">
                  <c:v>1574</c:v>
                </c:pt>
                <c:pt idx="342">
                  <c:v>1633</c:v>
                </c:pt>
                <c:pt idx="343">
                  <c:v>1667</c:v>
                </c:pt>
                <c:pt idx="344">
                  <c:v>1630</c:v>
                </c:pt>
                <c:pt idx="345">
                  <c:v>52</c:v>
                </c:pt>
                <c:pt idx="346">
                  <c:v>3654</c:v>
                </c:pt>
                <c:pt idx="347">
                  <c:v>1981</c:v>
                </c:pt>
                <c:pt idx="348">
                  <c:v>2011</c:v>
                </c:pt>
                <c:pt idx="349">
                  <c:v>2951</c:v>
                </c:pt>
                <c:pt idx="350">
                  <c:v>3051</c:v>
                </c:pt>
                <c:pt idx="351">
                  <c:v>1990</c:v>
                </c:pt>
                <c:pt idx="352">
                  <c:v>1995</c:v>
                </c:pt>
                <c:pt idx="353">
                  <c:v>1980</c:v>
                </c:pt>
                <c:pt idx="354">
                  <c:v>1980</c:v>
                </c:pt>
                <c:pt idx="355">
                  <c:v>1980</c:v>
                </c:pt>
                <c:pt idx="356">
                  <c:v>1980</c:v>
                </c:pt>
                <c:pt idx="357">
                  <c:v>1980</c:v>
                </c:pt>
                <c:pt idx="358">
                  <c:v>1980</c:v>
                </c:pt>
                <c:pt idx="359">
                  <c:v>1980</c:v>
                </c:pt>
                <c:pt idx="360">
                  <c:v>1980</c:v>
                </c:pt>
                <c:pt idx="361">
                  <c:v>1980</c:v>
                </c:pt>
                <c:pt idx="362">
                  <c:v>1980</c:v>
                </c:pt>
                <c:pt idx="363">
                  <c:v>1980</c:v>
                </c:pt>
                <c:pt idx="364">
                  <c:v>1980</c:v>
                </c:pt>
                <c:pt idx="365">
                  <c:v>1980</c:v>
                </c:pt>
                <c:pt idx="366">
                  <c:v>2207</c:v>
                </c:pt>
                <c:pt idx="367">
                  <c:v>2828</c:v>
                </c:pt>
                <c:pt idx="368">
                  <c:v>3879</c:v>
                </c:pt>
                <c:pt idx="369">
                  <c:v>3429</c:v>
                </c:pt>
                <c:pt idx="370">
                  <c:v>2704</c:v>
                </c:pt>
                <c:pt idx="371">
                  <c:v>2975</c:v>
                </c:pt>
                <c:pt idx="372">
                  <c:v>3089</c:v>
                </c:pt>
                <c:pt idx="373">
                  <c:v>2785</c:v>
                </c:pt>
                <c:pt idx="374">
                  <c:v>2926</c:v>
                </c:pt>
                <c:pt idx="375">
                  <c:v>2645</c:v>
                </c:pt>
                <c:pt idx="376">
                  <c:v>1120</c:v>
                </c:pt>
                <c:pt idx="377">
                  <c:v>2286</c:v>
                </c:pt>
                <c:pt idx="378">
                  <c:v>2306</c:v>
                </c:pt>
                <c:pt idx="379">
                  <c:v>1776</c:v>
                </c:pt>
                <c:pt idx="380">
                  <c:v>1527</c:v>
                </c:pt>
                <c:pt idx="381">
                  <c:v>2115</c:v>
                </c:pt>
                <c:pt idx="382">
                  <c:v>2135</c:v>
                </c:pt>
                <c:pt idx="383">
                  <c:v>2302</c:v>
                </c:pt>
                <c:pt idx="384">
                  <c:v>1985</c:v>
                </c:pt>
                <c:pt idx="385">
                  <c:v>1884</c:v>
                </c:pt>
                <c:pt idx="386">
                  <c:v>1464</c:v>
                </c:pt>
                <c:pt idx="387">
                  <c:v>1632</c:v>
                </c:pt>
                <c:pt idx="388">
                  <c:v>2200</c:v>
                </c:pt>
                <c:pt idx="389">
                  <c:v>2220</c:v>
                </c:pt>
                <c:pt idx="390">
                  <c:v>1792</c:v>
                </c:pt>
                <c:pt idx="391">
                  <c:v>1886</c:v>
                </c:pt>
                <c:pt idx="392">
                  <c:v>1945</c:v>
                </c:pt>
                <c:pt idx="393">
                  <c:v>1880</c:v>
                </c:pt>
                <c:pt idx="394">
                  <c:v>2314</c:v>
                </c:pt>
                <c:pt idx="395">
                  <c:v>2236</c:v>
                </c:pt>
                <c:pt idx="396">
                  <c:v>2324</c:v>
                </c:pt>
                <c:pt idx="397">
                  <c:v>2367</c:v>
                </c:pt>
                <c:pt idx="398">
                  <c:v>2175</c:v>
                </c:pt>
                <c:pt idx="399">
                  <c:v>2092</c:v>
                </c:pt>
                <c:pt idx="400">
                  <c:v>1593</c:v>
                </c:pt>
                <c:pt idx="401">
                  <c:v>2270</c:v>
                </c:pt>
                <c:pt idx="402">
                  <c:v>2235</c:v>
                </c:pt>
                <c:pt idx="403">
                  <c:v>2282</c:v>
                </c:pt>
                <c:pt idx="404">
                  <c:v>2530</c:v>
                </c:pt>
                <c:pt idx="405">
                  <c:v>2266</c:v>
                </c:pt>
                <c:pt idx="406">
                  <c:v>2158</c:v>
                </c:pt>
                <c:pt idx="407">
                  <c:v>1792</c:v>
                </c:pt>
                <c:pt idx="408">
                  <c:v>2345</c:v>
                </c:pt>
                <c:pt idx="409">
                  <c:v>2260</c:v>
                </c:pt>
                <c:pt idx="410">
                  <c:v>2232</c:v>
                </c:pt>
                <c:pt idx="411">
                  <c:v>257</c:v>
                </c:pt>
                <c:pt idx="412">
                  <c:v>2955</c:v>
                </c:pt>
                <c:pt idx="413">
                  <c:v>3092</c:v>
                </c:pt>
                <c:pt idx="414">
                  <c:v>2998</c:v>
                </c:pt>
                <c:pt idx="415">
                  <c:v>3066</c:v>
                </c:pt>
                <c:pt idx="416">
                  <c:v>3073</c:v>
                </c:pt>
                <c:pt idx="417">
                  <c:v>2572</c:v>
                </c:pt>
                <c:pt idx="418">
                  <c:v>3274</c:v>
                </c:pt>
                <c:pt idx="419">
                  <c:v>3015</c:v>
                </c:pt>
                <c:pt idx="420">
                  <c:v>3083</c:v>
                </c:pt>
                <c:pt idx="421">
                  <c:v>3069</c:v>
                </c:pt>
                <c:pt idx="422">
                  <c:v>3544</c:v>
                </c:pt>
                <c:pt idx="423">
                  <c:v>3306</c:v>
                </c:pt>
                <c:pt idx="424">
                  <c:v>2885</c:v>
                </c:pt>
                <c:pt idx="425">
                  <c:v>3288</c:v>
                </c:pt>
                <c:pt idx="426">
                  <c:v>2929</c:v>
                </c:pt>
                <c:pt idx="427">
                  <c:v>3074</c:v>
                </c:pt>
                <c:pt idx="428">
                  <c:v>2969</c:v>
                </c:pt>
                <c:pt idx="429">
                  <c:v>2979</c:v>
                </c:pt>
                <c:pt idx="430">
                  <c:v>3283</c:v>
                </c:pt>
                <c:pt idx="431">
                  <c:v>2926</c:v>
                </c:pt>
                <c:pt idx="432">
                  <c:v>3147</c:v>
                </c:pt>
                <c:pt idx="433">
                  <c:v>3290</c:v>
                </c:pt>
                <c:pt idx="434">
                  <c:v>3162</c:v>
                </c:pt>
                <c:pt idx="435">
                  <c:v>2899</c:v>
                </c:pt>
                <c:pt idx="436">
                  <c:v>3425</c:v>
                </c:pt>
                <c:pt idx="437">
                  <c:v>4022</c:v>
                </c:pt>
                <c:pt idx="438">
                  <c:v>3934</c:v>
                </c:pt>
                <c:pt idx="439">
                  <c:v>3013</c:v>
                </c:pt>
                <c:pt idx="440">
                  <c:v>3061</c:v>
                </c:pt>
                <c:pt idx="441">
                  <c:v>2954</c:v>
                </c:pt>
                <c:pt idx="442">
                  <c:v>1623</c:v>
                </c:pt>
                <c:pt idx="443">
                  <c:v>2113</c:v>
                </c:pt>
                <c:pt idx="444">
                  <c:v>2095</c:v>
                </c:pt>
                <c:pt idx="445">
                  <c:v>2194</c:v>
                </c:pt>
                <c:pt idx="446">
                  <c:v>2496</c:v>
                </c:pt>
                <c:pt idx="447">
                  <c:v>2180</c:v>
                </c:pt>
                <c:pt idx="448">
                  <c:v>1933</c:v>
                </c:pt>
                <c:pt idx="449">
                  <c:v>2248</c:v>
                </c:pt>
                <c:pt idx="450">
                  <c:v>1954</c:v>
                </c:pt>
                <c:pt idx="451">
                  <c:v>1974</c:v>
                </c:pt>
                <c:pt idx="452">
                  <c:v>2150</c:v>
                </c:pt>
                <c:pt idx="453">
                  <c:v>2432</c:v>
                </c:pt>
                <c:pt idx="454">
                  <c:v>2149</c:v>
                </c:pt>
                <c:pt idx="455">
                  <c:v>2247</c:v>
                </c:pt>
                <c:pt idx="456">
                  <c:v>2070</c:v>
                </c:pt>
                <c:pt idx="457">
                  <c:v>2291</c:v>
                </c:pt>
                <c:pt idx="458">
                  <c:v>2361</c:v>
                </c:pt>
                <c:pt idx="459">
                  <c:v>2203</c:v>
                </c:pt>
                <c:pt idx="460">
                  <c:v>2196</c:v>
                </c:pt>
                <c:pt idx="461">
                  <c:v>2363</c:v>
                </c:pt>
                <c:pt idx="462">
                  <c:v>2246</c:v>
                </c:pt>
                <c:pt idx="463">
                  <c:v>2336</c:v>
                </c:pt>
                <c:pt idx="464">
                  <c:v>2421</c:v>
                </c:pt>
                <c:pt idx="465">
                  <c:v>2070</c:v>
                </c:pt>
                <c:pt idx="466">
                  <c:v>2120</c:v>
                </c:pt>
                <c:pt idx="467">
                  <c:v>2211</c:v>
                </c:pt>
                <c:pt idx="468">
                  <c:v>2123</c:v>
                </c:pt>
                <c:pt idx="469">
                  <c:v>2423</c:v>
                </c:pt>
                <c:pt idx="470">
                  <c:v>2281</c:v>
                </c:pt>
                <c:pt idx="471">
                  <c:v>2181</c:v>
                </c:pt>
                <c:pt idx="472">
                  <c:v>2499</c:v>
                </c:pt>
                <c:pt idx="473">
                  <c:v>1212</c:v>
                </c:pt>
                <c:pt idx="474">
                  <c:v>1909</c:v>
                </c:pt>
                <c:pt idx="475">
                  <c:v>1722</c:v>
                </c:pt>
                <c:pt idx="476">
                  <c:v>1922</c:v>
                </c:pt>
                <c:pt idx="477">
                  <c:v>2121</c:v>
                </c:pt>
                <c:pt idx="478">
                  <c:v>1997</c:v>
                </c:pt>
                <c:pt idx="479">
                  <c:v>2117</c:v>
                </c:pt>
                <c:pt idx="480">
                  <c:v>2116</c:v>
                </c:pt>
                <c:pt idx="481">
                  <c:v>1876</c:v>
                </c:pt>
                <c:pt idx="482">
                  <c:v>1788</c:v>
                </c:pt>
                <c:pt idx="483">
                  <c:v>2486</c:v>
                </c:pt>
                <c:pt idx="484">
                  <c:v>2094</c:v>
                </c:pt>
                <c:pt idx="485">
                  <c:v>2085</c:v>
                </c:pt>
                <c:pt idx="486">
                  <c:v>2173</c:v>
                </c:pt>
                <c:pt idx="487">
                  <c:v>2225</c:v>
                </c:pt>
                <c:pt idx="488">
                  <c:v>2223</c:v>
                </c:pt>
                <c:pt idx="489">
                  <c:v>2098</c:v>
                </c:pt>
                <c:pt idx="490">
                  <c:v>2185</c:v>
                </c:pt>
                <c:pt idx="491">
                  <c:v>1918</c:v>
                </c:pt>
                <c:pt idx="492">
                  <c:v>2105</c:v>
                </c:pt>
                <c:pt idx="493">
                  <c:v>1692</c:v>
                </c:pt>
                <c:pt idx="494">
                  <c:v>2066</c:v>
                </c:pt>
                <c:pt idx="495">
                  <c:v>1953</c:v>
                </c:pt>
                <c:pt idx="496">
                  <c:v>1842</c:v>
                </c:pt>
                <c:pt idx="497">
                  <c:v>2262</c:v>
                </c:pt>
                <c:pt idx="498">
                  <c:v>1722</c:v>
                </c:pt>
                <c:pt idx="499">
                  <c:v>1973</c:v>
                </c:pt>
                <c:pt idx="500">
                  <c:v>2666</c:v>
                </c:pt>
                <c:pt idx="501">
                  <c:v>2223</c:v>
                </c:pt>
                <c:pt idx="502">
                  <c:v>1889</c:v>
                </c:pt>
                <c:pt idx="503">
                  <c:v>2131</c:v>
                </c:pt>
                <c:pt idx="504">
                  <c:v>1452</c:v>
                </c:pt>
                <c:pt idx="505">
                  <c:v>2947</c:v>
                </c:pt>
                <c:pt idx="506">
                  <c:v>2898</c:v>
                </c:pt>
                <c:pt idx="507">
                  <c:v>2984</c:v>
                </c:pt>
                <c:pt idx="508">
                  <c:v>2896</c:v>
                </c:pt>
                <c:pt idx="509">
                  <c:v>3328</c:v>
                </c:pt>
                <c:pt idx="510">
                  <c:v>3394</c:v>
                </c:pt>
                <c:pt idx="511">
                  <c:v>3013</c:v>
                </c:pt>
                <c:pt idx="512">
                  <c:v>2812</c:v>
                </c:pt>
                <c:pt idx="513">
                  <c:v>3061</c:v>
                </c:pt>
                <c:pt idx="514">
                  <c:v>2729</c:v>
                </c:pt>
                <c:pt idx="515">
                  <c:v>2241</c:v>
                </c:pt>
                <c:pt idx="516">
                  <c:v>3691</c:v>
                </c:pt>
                <c:pt idx="517">
                  <c:v>3538</c:v>
                </c:pt>
                <c:pt idx="518">
                  <c:v>3064</c:v>
                </c:pt>
                <c:pt idx="519">
                  <c:v>2784</c:v>
                </c:pt>
                <c:pt idx="520">
                  <c:v>2908</c:v>
                </c:pt>
                <c:pt idx="521">
                  <c:v>3033</c:v>
                </c:pt>
                <c:pt idx="522">
                  <c:v>3165</c:v>
                </c:pt>
                <c:pt idx="523">
                  <c:v>3115</c:v>
                </c:pt>
                <c:pt idx="524">
                  <c:v>2017</c:v>
                </c:pt>
                <c:pt idx="525">
                  <c:v>2859</c:v>
                </c:pt>
                <c:pt idx="526">
                  <c:v>3145</c:v>
                </c:pt>
                <c:pt idx="527">
                  <c:v>3004</c:v>
                </c:pt>
                <c:pt idx="528">
                  <c:v>3006</c:v>
                </c:pt>
                <c:pt idx="529">
                  <c:v>2859</c:v>
                </c:pt>
                <c:pt idx="530">
                  <c:v>3683</c:v>
                </c:pt>
                <c:pt idx="531">
                  <c:v>3287</c:v>
                </c:pt>
                <c:pt idx="532">
                  <c:v>2990</c:v>
                </c:pt>
                <c:pt idx="533">
                  <c:v>3172</c:v>
                </c:pt>
                <c:pt idx="534">
                  <c:v>3069</c:v>
                </c:pt>
                <c:pt idx="535">
                  <c:v>1240</c:v>
                </c:pt>
                <c:pt idx="536">
                  <c:v>2026</c:v>
                </c:pt>
                <c:pt idx="537">
                  <c:v>1718</c:v>
                </c:pt>
                <c:pt idx="538">
                  <c:v>2324</c:v>
                </c:pt>
                <c:pt idx="539">
                  <c:v>2254</c:v>
                </c:pt>
                <c:pt idx="540">
                  <c:v>1831</c:v>
                </c:pt>
                <c:pt idx="541">
                  <c:v>1397</c:v>
                </c:pt>
                <c:pt idx="542">
                  <c:v>1683</c:v>
                </c:pt>
                <c:pt idx="543">
                  <c:v>2284</c:v>
                </c:pt>
                <c:pt idx="544">
                  <c:v>1570</c:v>
                </c:pt>
                <c:pt idx="545">
                  <c:v>2066</c:v>
                </c:pt>
                <c:pt idx="546">
                  <c:v>2105</c:v>
                </c:pt>
                <c:pt idx="547">
                  <c:v>1776</c:v>
                </c:pt>
                <c:pt idx="548">
                  <c:v>1507</c:v>
                </c:pt>
                <c:pt idx="549">
                  <c:v>2033</c:v>
                </c:pt>
                <c:pt idx="550">
                  <c:v>2093</c:v>
                </c:pt>
                <c:pt idx="551">
                  <c:v>1922</c:v>
                </c:pt>
                <c:pt idx="552">
                  <c:v>1999</c:v>
                </c:pt>
                <c:pt idx="553">
                  <c:v>2169</c:v>
                </c:pt>
                <c:pt idx="554">
                  <c:v>1463</c:v>
                </c:pt>
                <c:pt idx="555">
                  <c:v>1747</c:v>
                </c:pt>
                <c:pt idx="556">
                  <c:v>1996</c:v>
                </c:pt>
                <c:pt idx="557">
                  <c:v>2116</c:v>
                </c:pt>
                <c:pt idx="558">
                  <c:v>1698</c:v>
                </c:pt>
                <c:pt idx="559">
                  <c:v>2156</c:v>
                </c:pt>
                <c:pt idx="560">
                  <c:v>1916</c:v>
                </c:pt>
                <c:pt idx="561">
                  <c:v>1494</c:v>
                </c:pt>
                <c:pt idx="562">
                  <c:v>1762</c:v>
                </c:pt>
                <c:pt idx="563">
                  <c:v>2272</c:v>
                </c:pt>
                <c:pt idx="564">
                  <c:v>2335</c:v>
                </c:pt>
                <c:pt idx="565">
                  <c:v>1693</c:v>
                </c:pt>
                <c:pt idx="566">
                  <c:v>741</c:v>
                </c:pt>
                <c:pt idx="567">
                  <c:v>3405</c:v>
                </c:pt>
                <c:pt idx="568">
                  <c:v>2551</c:v>
                </c:pt>
                <c:pt idx="569">
                  <c:v>4022</c:v>
                </c:pt>
                <c:pt idx="570">
                  <c:v>4005</c:v>
                </c:pt>
                <c:pt idx="571">
                  <c:v>4274</c:v>
                </c:pt>
                <c:pt idx="572">
                  <c:v>4552</c:v>
                </c:pt>
                <c:pt idx="573">
                  <c:v>3625</c:v>
                </c:pt>
                <c:pt idx="574">
                  <c:v>3501</c:v>
                </c:pt>
                <c:pt idx="575">
                  <c:v>3192</c:v>
                </c:pt>
                <c:pt idx="576">
                  <c:v>4018</c:v>
                </c:pt>
                <c:pt idx="577">
                  <c:v>3329</c:v>
                </c:pt>
                <c:pt idx="578">
                  <c:v>3152</c:v>
                </c:pt>
                <c:pt idx="579">
                  <c:v>4392</c:v>
                </c:pt>
                <c:pt idx="580">
                  <c:v>3374</c:v>
                </c:pt>
                <c:pt idx="581">
                  <c:v>3088</c:v>
                </c:pt>
                <c:pt idx="582">
                  <c:v>3294</c:v>
                </c:pt>
                <c:pt idx="583">
                  <c:v>3580</c:v>
                </c:pt>
                <c:pt idx="584">
                  <c:v>3544</c:v>
                </c:pt>
                <c:pt idx="585">
                  <c:v>4501</c:v>
                </c:pt>
                <c:pt idx="586">
                  <c:v>4546</c:v>
                </c:pt>
                <c:pt idx="587">
                  <c:v>3014</c:v>
                </c:pt>
                <c:pt idx="588">
                  <c:v>3795</c:v>
                </c:pt>
                <c:pt idx="589">
                  <c:v>2755</c:v>
                </c:pt>
                <c:pt idx="590">
                  <c:v>3004</c:v>
                </c:pt>
                <c:pt idx="591">
                  <c:v>2643</c:v>
                </c:pt>
                <c:pt idx="592">
                  <c:v>1819</c:v>
                </c:pt>
                <c:pt idx="593">
                  <c:v>1819</c:v>
                </c:pt>
                <c:pt idx="594">
                  <c:v>2489</c:v>
                </c:pt>
                <c:pt idx="595">
                  <c:v>3841</c:v>
                </c:pt>
                <c:pt idx="596">
                  <c:v>1665</c:v>
                </c:pt>
                <c:pt idx="597">
                  <c:v>1496</c:v>
                </c:pt>
                <c:pt idx="598">
                  <c:v>1496</c:v>
                </c:pt>
                <c:pt idx="599">
                  <c:v>1496</c:v>
                </c:pt>
                <c:pt idx="600">
                  <c:v>2865</c:v>
                </c:pt>
                <c:pt idx="601">
                  <c:v>2828</c:v>
                </c:pt>
                <c:pt idx="602">
                  <c:v>2225</c:v>
                </c:pt>
                <c:pt idx="603">
                  <c:v>2018</c:v>
                </c:pt>
                <c:pt idx="604">
                  <c:v>2606</c:v>
                </c:pt>
                <c:pt idx="605">
                  <c:v>2536</c:v>
                </c:pt>
                <c:pt idx="606">
                  <c:v>4900</c:v>
                </c:pt>
                <c:pt idx="607">
                  <c:v>2409</c:v>
                </c:pt>
                <c:pt idx="608">
                  <c:v>2651</c:v>
                </c:pt>
                <c:pt idx="609">
                  <c:v>2305</c:v>
                </c:pt>
                <c:pt idx="610">
                  <c:v>1497</c:v>
                </c:pt>
                <c:pt idx="611">
                  <c:v>2450</c:v>
                </c:pt>
                <c:pt idx="612">
                  <c:v>2576</c:v>
                </c:pt>
                <c:pt idx="613">
                  <c:v>1879</c:v>
                </c:pt>
                <c:pt idx="614">
                  <c:v>2560</c:v>
                </c:pt>
                <c:pt idx="615">
                  <c:v>2275</c:v>
                </c:pt>
                <c:pt idx="616">
                  <c:v>2361</c:v>
                </c:pt>
                <c:pt idx="617">
                  <c:v>2044</c:v>
                </c:pt>
                <c:pt idx="618">
                  <c:v>1496</c:v>
                </c:pt>
                <c:pt idx="619">
                  <c:v>1902</c:v>
                </c:pt>
                <c:pt idx="620">
                  <c:v>2636</c:v>
                </c:pt>
                <c:pt idx="621">
                  <c:v>1838</c:v>
                </c:pt>
                <c:pt idx="622">
                  <c:v>2469</c:v>
                </c:pt>
                <c:pt idx="623">
                  <c:v>2250</c:v>
                </c:pt>
                <c:pt idx="624">
                  <c:v>1248</c:v>
                </c:pt>
                <c:pt idx="625">
                  <c:v>2560</c:v>
                </c:pt>
                <c:pt idx="626">
                  <c:v>2905</c:v>
                </c:pt>
                <c:pt idx="627">
                  <c:v>2952</c:v>
                </c:pt>
                <c:pt idx="628">
                  <c:v>2896</c:v>
                </c:pt>
                <c:pt idx="629">
                  <c:v>2783</c:v>
                </c:pt>
                <c:pt idx="630">
                  <c:v>3171</c:v>
                </c:pt>
                <c:pt idx="631">
                  <c:v>2766</c:v>
                </c:pt>
                <c:pt idx="632">
                  <c:v>2839</c:v>
                </c:pt>
                <c:pt idx="633">
                  <c:v>2701</c:v>
                </c:pt>
                <c:pt idx="634">
                  <c:v>2060</c:v>
                </c:pt>
                <c:pt idx="635">
                  <c:v>2796</c:v>
                </c:pt>
                <c:pt idx="636">
                  <c:v>2664</c:v>
                </c:pt>
                <c:pt idx="637">
                  <c:v>2703</c:v>
                </c:pt>
                <c:pt idx="638">
                  <c:v>2771</c:v>
                </c:pt>
                <c:pt idx="639">
                  <c:v>2060</c:v>
                </c:pt>
                <c:pt idx="640">
                  <c:v>2743</c:v>
                </c:pt>
                <c:pt idx="641">
                  <c:v>2687</c:v>
                </c:pt>
                <c:pt idx="642">
                  <c:v>2060</c:v>
                </c:pt>
                <c:pt idx="643">
                  <c:v>2843</c:v>
                </c:pt>
                <c:pt idx="644">
                  <c:v>3327</c:v>
                </c:pt>
                <c:pt idx="645">
                  <c:v>2725</c:v>
                </c:pt>
                <c:pt idx="646">
                  <c:v>2671</c:v>
                </c:pt>
                <c:pt idx="647">
                  <c:v>2718</c:v>
                </c:pt>
                <c:pt idx="648">
                  <c:v>2682</c:v>
                </c:pt>
                <c:pt idx="649">
                  <c:v>2806</c:v>
                </c:pt>
                <c:pt idx="650">
                  <c:v>2613</c:v>
                </c:pt>
                <c:pt idx="651">
                  <c:v>2712</c:v>
                </c:pt>
                <c:pt idx="652">
                  <c:v>2175</c:v>
                </c:pt>
                <c:pt idx="653">
                  <c:v>0</c:v>
                </c:pt>
                <c:pt idx="654">
                  <c:v>1841</c:v>
                </c:pt>
                <c:pt idx="655">
                  <c:v>2400</c:v>
                </c:pt>
                <c:pt idx="656">
                  <c:v>2507</c:v>
                </c:pt>
                <c:pt idx="657">
                  <c:v>2127</c:v>
                </c:pt>
                <c:pt idx="658">
                  <c:v>2225</c:v>
                </c:pt>
                <c:pt idx="659">
                  <c:v>2067</c:v>
                </c:pt>
                <c:pt idx="660">
                  <c:v>2798</c:v>
                </c:pt>
                <c:pt idx="661">
                  <c:v>1841</c:v>
                </c:pt>
                <c:pt idx="662">
                  <c:v>3727</c:v>
                </c:pt>
                <c:pt idx="663">
                  <c:v>1841</c:v>
                </c:pt>
                <c:pt idx="664">
                  <c:v>1922</c:v>
                </c:pt>
                <c:pt idx="665">
                  <c:v>1841</c:v>
                </c:pt>
                <c:pt idx="666">
                  <c:v>2053</c:v>
                </c:pt>
                <c:pt idx="667">
                  <c:v>2484</c:v>
                </c:pt>
                <c:pt idx="668">
                  <c:v>2584</c:v>
                </c:pt>
                <c:pt idx="669">
                  <c:v>1841</c:v>
                </c:pt>
                <c:pt idx="670">
                  <c:v>1993</c:v>
                </c:pt>
                <c:pt idx="671">
                  <c:v>1841</c:v>
                </c:pt>
                <c:pt idx="672">
                  <c:v>2280</c:v>
                </c:pt>
                <c:pt idx="673">
                  <c:v>2319</c:v>
                </c:pt>
                <c:pt idx="674">
                  <c:v>1841</c:v>
                </c:pt>
                <c:pt idx="675">
                  <c:v>1843</c:v>
                </c:pt>
                <c:pt idx="676">
                  <c:v>1841</c:v>
                </c:pt>
                <c:pt idx="677">
                  <c:v>1841</c:v>
                </c:pt>
                <c:pt idx="678">
                  <c:v>2496</c:v>
                </c:pt>
                <c:pt idx="679">
                  <c:v>1032</c:v>
                </c:pt>
                <c:pt idx="680">
                  <c:v>1994</c:v>
                </c:pt>
                <c:pt idx="681">
                  <c:v>1718</c:v>
                </c:pt>
                <c:pt idx="682">
                  <c:v>1466</c:v>
                </c:pt>
                <c:pt idx="683">
                  <c:v>1756</c:v>
                </c:pt>
                <c:pt idx="684">
                  <c:v>2173</c:v>
                </c:pt>
                <c:pt idx="685">
                  <c:v>2027</c:v>
                </c:pt>
                <c:pt idx="686">
                  <c:v>2039</c:v>
                </c:pt>
                <c:pt idx="687">
                  <c:v>2046</c:v>
                </c:pt>
                <c:pt idx="688">
                  <c:v>2174</c:v>
                </c:pt>
                <c:pt idx="689">
                  <c:v>2179</c:v>
                </c:pt>
                <c:pt idx="690">
                  <c:v>2086</c:v>
                </c:pt>
                <c:pt idx="691">
                  <c:v>2571</c:v>
                </c:pt>
                <c:pt idx="692">
                  <c:v>1705</c:v>
                </c:pt>
                <c:pt idx="693">
                  <c:v>2194</c:v>
                </c:pt>
                <c:pt idx="694">
                  <c:v>2012</c:v>
                </c:pt>
                <c:pt idx="695">
                  <c:v>2034</c:v>
                </c:pt>
                <c:pt idx="696">
                  <c:v>2182</c:v>
                </c:pt>
                <c:pt idx="697">
                  <c:v>2254</c:v>
                </c:pt>
                <c:pt idx="698">
                  <c:v>2002</c:v>
                </c:pt>
                <c:pt idx="699">
                  <c:v>1740</c:v>
                </c:pt>
                <c:pt idx="700">
                  <c:v>2162</c:v>
                </c:pt>
                <c:pt idx="701">
                  <c:v>2072</c:v>
                </c:pt>
                <c:pt idx="702">
                  <c:v>2086</c:v>
                </c:pt>
                <c:pt idx="703">
                  <c:v>2066</c:v>
                </c:pt>
                <c:pt idx="704">
                  <c:v>1850</c:v>
                </c:pt>
                <c:pt idx="705">
                  <c:v>1947</c:v>
                </c:pt>
                <c:pt idx="706">
                  <c:v>1659</c:v>
                </c:pt>
                <c:pt idx="707">
                  <c:v>2105</c:v>
                </c:pt>
                <c:pt idx="708">
                  <c:v>2361</c:v>
                </c:pt>
                <c:pt idx="709">
                  <c:v>1855</c:v>
                </c:pt>
                <c:pt idx="710">
                  <c:v>928</c:v>
                </c:pt>
                <c:pt idx="711">
                  <c:v>2937</c:v>
                </c:pt>
                <c:pt idx="712">
                  <c:v>2742</c:v>
                </c:pt>
                <c:pt idx="713">
                  <c:v>2668</c:v>
                </c:pt>
                <c:pt idx="714">
                  <c:v>2098</c:v>
                </c:pt>
                <c:pt idx="715">
                  <c:v>2076</c:v>
                </c:pt>
                <c:pt idx="716">
                  <c:v>2383</c:v>
                </c:pt>
                <c:pt idx="717">
                  <c:v>2832</c:v>
                </c:pt>
                <c:pt idx="718">
                  <c:v>2812</c:v>
                </c:pt>
                <c:pt idx="719">
                  <c:v>3096</c:v>
                </c:pt>
                <c:pt idx="720">
                  <c:v>2763</c:v>
                </c:pt>
                <c:pt idx="721">
                  <c:v>2889</c:v>
                </c:pt>
                <c:pt idx="722">
                  <c:v>2284</c:v>
                </c:pt>
                <c:pt idx="723">
                  <c:v>2667</c:v>
                </c:pt>
                <c:pt idx="724">
                  <c:v>3055</c:v>
                </c:pt>
                <c:pt idx="725">
                  <c:v>2939</c:v>
                </c:pt>
                <c:pt idx="726">
                  <c:v>2830</c:v>
                </c:pt>
                <c:pt idx="727">
                  <c:v>2836</c:v>
                </c:pt>
                <c:pt idx="728">
                  <c:v>3180</c:v>
                </c:pt>
                <c:pt idx="729">
                  <c:v>2051</c:v>
                </c:pt>
                <c:pt idx="730">
                  <c:v>2225</c:v>
                </c:pt>
                <c:pt idx="731">
                  <c:v>2642</c:v>
                </c:pt>
                <c:pt idx="732">
                  <c:v>2976</c:v>
                </c:pt>
                <c:pt idx="733">
                  <c:v>1557</c:v>
                </c:pt>
                <c:pt idx="734">
                  <c:v>2933</c:v>
                </c:pt>
                <c:pt idx="735">
                  <c:v>2553</c:v>
                </c:pt>
                <c:pt idx="736">
                  <c:v>120</c:v>
                </c:pt>
                <c:pt idx="737">
                  <c:v>2772</c:v>
                </c:pt>
                <c:pt idx="738">
                  <c:v>2516</c:v>
                </c:pt>
                <c:pt idx="739">
                  <c:v>2734</c:v>
                </c:pt>
                <c:pt idx="740">
                  <c:v>2395</c:v>
                </c:pt>
                <c:pt idx="741">
                  <c:v>1635</c:v>
                </c:pt>
                <c:pt idx="742">
                  <c:v>1629</c:v>
                </c:pt>
                <c:pt idx="743">
                  <c:v>2743</c:v>
                </c:pt>
                <c:pt idx="744">
                  <c:v>2944</c:v>
                </c:pt>
                <c:pt idx="745">
                  <c:v>2997</c:v>
                </c:pt>
                <c:pt idx="746">
                  <c:v>2463</c:v>
                </c:pt>
                <c:pt idx="747">
                  <c:v>2846</c:v>
                </c:pt>
                <c:pt idx="748">
                  <c:v>1965</c:v>
                </c:pt>
                <c:pt idx="749">
                  <c:v>2049</c:v>
                </c:pt>
                <c:pt idx="750">
                  <c:v>2752</c:v>
                </c:pt>
                <c:pt idx="751">
                  <c:v>2781</c:v>
                </c:pt>
                <c:pt idx="752">
                  <c:v>2693</c:v>
                </c:pt>
                <c:pt idx="753">
                  <c:v>2862</c:v>
                </c:pt>
                <c:pt idx="754">
                  <c:v>2616</c:v>
                </c:pt>
                <c:pt idx="755">
                  <c:v>2995</c:v>
                </c:pt>
                <c:pt idx="756">
                  <c:v>2730</c:v>
                </c:pt>
                <c:pt idx="757">
                  <c:v>2754</c:v>
                </c:pt>
                <c:pt idx="758">
                  <c:v>2754</c:v>
                </c:pt>
                <c:pt idx="759">
                  <c:v>2655</c:v>
                </c:pt>
                <c:pt idx="760">
                  <c:v>2386</c:v>
                </c:pt>
                <c:pt idx="761">
                  <c:v>2924</c:v>
                </c:pt>
                <c:pt idx="762">
                  <c:v>2739</c:v>
                </c:pt>
                <c:pt idx="763">
                  <c:v>2534</c:v>
                </c:pt>
                <c:pt idx="764">
                  <c:v>2960</c:v>
                </c:pt>
                <c:pt idx="765">
                  <c:v>2800</c:v>
                </c:pt>
                <c:pt idx="766">
                  <c:v>2735</c:v>
                </c:pt>
                <c:pt idx="767">
                  <c:v>1199</c:v>
                </c:pt>
                <c:pt idx="768">
                  <c:v>3186</c:v>
                </c:pt>
                <c:pt idx="769">
                  <c:v>3140</c:v>
                </c:pt>
                <c:pt idx="770">
                  <c:v>3411</c:v>
                </c:pt>
                <c:pt idx="771">
                  <c:v>3410</c:v>
                </c:pt>
                <c:pt idx="772">
                  <c:v>2867</c:v>
                </c:pt>
                <c:pt idx="773">
                  <c:v>3213</c:v>
                </c:pt>
                <c:pt idx="774">
                  <c:v>3133</c:v>
                </c:pt>
                <c:pt idx="775">
                  <c:v>3114</c:v>
                </c:pt>
                <c:pt idx="776">
                  <c:v>3043</c:v>
                </c:pt>
                <c:pt idx="777">
                  <c:v>3103</c:v>
                </c:pt>
                <c:pt idx="778">
                  <c:v>2655</c:v>
                </c:pt>
                <c:pt idx="779">
                  <c:v>3554</c:v>
                </c:pt>
                <c:pt idx="780">
                  <c:v>3577</c:v>
                </c:pt>
                <c:pt idx="781">
                  <c:v>3403</c:v>
                </c:pt>
                <c:pt idx="782">
                  <c:v>2846</c:v>
                </c:pt>
                <c:pt idx="783">
                  <c:v>2852</c:v>
                </c:pt>
                <c:pt idx="784">
                  <c:v>3062</c:v>
                </c:pt>
                <c:pt idx="785">
                  <c:v>2794</c:v>
                </c:pt>
                <c:pt idx="786">
                  <c:v>2408</c:v>
                </c:pt>
                <c:pt idx="787">
                  <c:v>1886</c:v>
                </c:pt>
                <c:pt idx="788">
                  <c:v>1988</c:v>
                </c:pt>
                <c:pt idx="789">
                  <c:v>3023</c:v>
                </c:pt>
                <c:pt idx="790">
                  <c:v>2918</c:v>
                </c:pt>
                <c:pt idx="791">
                  <c:v>2950</c:v>
                </c:pt>
                <c:pt idx="792">
                  <c:v>2859</c:v>
                </c:pt>
                <c:pt idx="793">
                  <c:v>3331</c:v>
                </c:pt>
                <c:pt idx="794">
                  <c:v>3589</c:v>
                </c:pt>
                <c:pt idx="795">
                  <c:v>2765</c:v>
                </c:pt>
                <c:pt idx="796">
                  <c:v>2926</c:v>
                </c:pt>
                <c:pt idx="797">
                  <c:v>2809</c:v>
                </c:pt>
                <c:pt idx="798">
                  <c:v>1505</c:v>
                </c:pt>
                <c:pt idx="799">
                  <c:v>2044</c:v>
                </c:pt>
                <c:pt idx="800">
                  <c:v>1935</c:v>
                </c:pt>
                <c:pt idx="801">
                  <c:v>1705</c:v>
                </c:pt>
                <c:pt idx="802">
                  <c:v>1632</c:v>
                </c:pt>
                <c:pt idx="803">
                  <c:v>1880</c:v>
                </c:pt>
                <c:pt idx="804">
                  <c:v>2112</c:v>
                </c:pt>
                <c:pt idx="805">
                  <c:v>1829</c:v>
                </c:pt>
                <c:pt idx="806">
                  <c:v>1763</c:v>
                </c:pt>
                <c:pt idx="807">
                  <c:v>1931</c:v>
                </c:pt>
                <c:pt idx="808">
                  <c:v>2218</c:v>
                </c:pt>
                <c:pt idx="809">
                  <c:v>1651</c:v>
                </c:pt>
                <c:pt idx="810">
                  <c:v>2132</c:v>
                </c:pt>
                <c:pt idx="811">
                  <c:v>1976</c:v>
                </c:pt>
                <c:pt idx="812">
                  <c:v>1909</c:v>
                </c:pt>
                <c:pt idx="813">
                  <c:v>1813</c:v>
                </c:pt>
                <c:pt idx="814">
                  <c:v>2008</c:v>
                </c:pt>
                <c:pt idx="815">
                  <c:v>1580</c:v>
                </c:pt>
                <c:pt idx="816">
                  <c:v>1854</c:v>
                </c:pt>
                <c:pt idx="817">
                  <c:v>0</c:v>
                </c:pt>
                <c:pt idx="818">
                  <c:v>3635</c:v>
                </c:pt>
                <c:pt idx="819">
                  <c:v>4079</c:v>
                </c:pt>
                <c:pt idx="820">
                  <c:v>4163</c:v>
                </c:pt>
                <c:pt idx="821">
                  <c:v>3666</c:v>
                </c:pt>
                <c:pt idx="822">
                  <c:v>3363</c:v>
                </c:pt>
                <c:pt idx="823">
                  <c:v>2572</c:v>
                </c:pt>
                <c:pt idx="824">
                  <c:v>4157</c:v>
                </c:pt>
                <c:pt idx="825">
                  <c:v>4092</c:v>
                </c:pt>
                <c:pt idx="826">
                  <c:v>3787</c:v>
                </c:pt>
                <c:pt idx="827">
                  <c:v>4236</c:v>
                </c:pt>
                <c:pt idx="828">
                  <c:v>4044</c:v>
                </c:pt>
                <c:pt idx="829">
                  <c:v>2908</c:v>
                </c:pt>
                <c:pt idx="830">
                  <c:v>2741</c:v>
                </c:pt>
                <c:pt idx="831">
                  <c:v>4005</c:v>
                </c:pt>
                <c:pt idx="832">
                  <c:v>3763</c:v>
                </c:pt>
                <c:pt idx="833">
                  <c:v>3061</c:v>
                </c:pt>
                <c:pt idx="834">
                  <c:v>2884</c:v>
                </c:pt>
                <c:pt idx="835">
                  <c:v>2982</c:v>
                </c:pt>
                <c:pt idx="836">
                  <c:v>2660</c:v>
                </c:pt>
                <c:pt idx="837">
                  <c:v>3369</c:v>
                </c:pt>
                <c:pt idx="838">
                  <c:v>3491</c:v>
                </c:pt>
                <c:pt idx="839">
                  <c:v>3784</c:v>
                </c:pt>
                <c:pt idx="840">
                  <c:v>3110</c:v>
                </c:pt>
                <c:pt idx="841">
                  <c:v>3783</c:v>
                </c:pt>
                <c:pt idx="842">
                  <c:v>3644</c:v>
                </c:pt>
                <c:pt idx="843">
                  <c:v>2799</c:v>
                </c:pt>
                <c:pt idx="844">
                  <c:v>2685</c:v>
                </c:pt>
                <c:pt idx="845">
                  <c:v>3721</c:v>
                </c:pt>
                <c:pt idx="846">
                  <c:v>3586</c:v>
                </c:pt>
                <c:pt idx="847">
                  <c:v>3788</c:v>
                </c:pt>
                <c:pt idx="848">
                  <c:v>1976</c:v>
                </c:pt>
                <c:pt idx="849">
                  <c:v>2650</c:v>
                </c:pt>
                <c:pt idx="850">
                  <c:v>2654</c:v>
                </c:pt>
                <c:pt idx="851">
                  <c:v>2443</c:v>
                </c:pt>
                <c:pt idx="852">
                  <c:v>2505</c:v>
                </c:pt>
                <c:pt idx="853">
                  <c:v>2693</c:v>
                </c:pt>
                <c:pt idx="854">
                  <c:v>2439</c:v>
                </c:pt>
                <c:pt idx="855">
                  <c:v>2536</c:v>
                </c:pt>
                <c:pt idx="856">
                  <c:v>2668</c:v>
                </c:pt>
                <c:pt idx="857">
                  <c:v>2647</c:v>
                </c:pt>
                <c:pt idx="858">
                  <c:v>2883</c:v>
                </c:pt>
                <c:pt idx="859">
                  <c:v>2944</c:v>
                </c:pt>
                <c:pt idx="860">
                  <c:v>3012</c:v>
                </c:pt>
                <c:pt idx="861">
                  <c:v>2889</c:v>
                </c:pt>
                <c:pt idx="862">
                  <c:v>2547</c:v>
                </c:pt>
                <c:pt idx="863">
                  <c:v>3093</c:v>
                </c:pt>
                <c:pt idx="864">
                  <c:v>3142</c:v>
                </c:pt>
                <c:pt idx="865">
                  <c:v>2757</c:v>
                </c:pt>
                <c:pt idx="866">
                  <c:v>3513</c:v>
                </c:pt>
                <c:pt idx="867">
                  <c:v>3164</c:v>
                </c:pt>
                <c:pt idx="868">
                  <c:v>2596</c:v>
                </c:pt>
                <c:pt idx="869">
                  <c:v>2894</c:v>
                </c:pt>
                <c:pt idx="870">
                  <c:v>3212</c:v>
                </c:pt>
                <c:pt idx="871">
                  <c:v>2516</c:v>
                </c:pt>
                <c:pt idx="872">
                  <c:v>3266</c:v>
                </c:pt>
                <c:pt idx="873">
                  <c:v>2683</c:v>
                </c:pt>
                <c:pt idx="874">
                  <c:v>2810</c:v>
                </c:pt>
                <c:pt idx="875">
                  <c:v>2940</c:v>
                </c:pt>
                <c:pt idx="876">
                  <c:v>2947</c:v>
                </c:pt>
                <c:pt idx="877">
                  <c:v>2846</c:v>
                </c:pt>
                <c:pt idx="878">
                  <c:v>2804</c:v>
                </c:pt>
                <c:pt idx="879">
                  <c:v>0</c:v>
                </c:pt>
                <c:pt idx="880">
                  <c:v>2044</c:v>
                </c:pt>
                <c:pt idx="881">
                  <c:v>1934</c:v>
                </c:pt>
                <c:pt idx="882">
                  <c:v>1963</c:v>
                </c:pt>
                <c:pt idx="883">
                  <c:v>2009</c:v>
                </c:pt>
                <c:pt idx="884">
                  <c:v>1721</c:v>
                </c:pt>
                <c:pt idx="885">
                  <c:v>1688</c:v>
                </c:pt>
                <c:pt idx="886">
                  <c:v>1688</c:v>
                </c:pt>
                <c:pt idx="887">
                  <c:v>1688</c:v>
                </c:pt>
                <c:pt idx="888">
                  <c:v>2188</c:v>
                </c:pt>
                <c:pt idx="889">
                  <c:v>1720</c:v>
                </c:pt>
                <c:pt idx="890">
                  <c:v>2419</c:v>
                </c:pt>
                <c:pt idx="891">
                  <c:v>2748</c:v>
                </c:pt>
                <c:pt idx="892">
                  <c:v>1799</c:v>
                </c:pt>
                <c:pt idx="893">
                  <c:v>1688</c:v>
                </c:pt>
                <c:pt idx="894">
                  <c:v>1928</c:v>
                </c:pt>
                <c:pt idx="895">
                  <c:v>2067</c:v>
                </c:pt>
                <c:pt idx="896">
                  <c:v>2780</c:v>
                </c:pt>
                <c:pt idx="897">
                  <c:v>3101</c:v>
                </c:pt>
                <c:pt idx="898">
                  <c:v>2896</c:v>
                </c:pt>
                <c:pt idx="899">
                  <c:v>1962</c:v>
                </c:pt>
                <c:pt idx="900">
                  <c:v>2015</c:v>
                </c:pt>
                <c:pt idx="901">
                  <c:v>2297</c:v>
                </c:pt>
                <c:pt idx="902">
                  <c:v>2067</c:v>
                </c:pt>
                <c:pt idx="903">
                  <c:v>1688</c:v>
                </c:pt>
                <c:pt idx="904">
                  <c:v>1688</c:v>
                </c:pt>
                <c:pt idx="905">
                  <c:v>1688</c:v>
                </c:pt>
                <c:pt idx="906">
                  <c:v>1688</c:v>
                </c:pt>
                <c:pt idx="907">
                  <c:v>1688</c:v>
                </c:pt>
                <c:pt idx="908">
                  <c:v>57</c:v>
                </c:pt>
                <c:pt idx="909">
                  <c:v>3921</c:v>
                </c:pt>
                <c:pt idx="910">
                  <c:v>3566</c:v>
                </c:pt>
                <c:pt idx="911">
                  <c:v>3793</c:v>
                </c:pt>
                <c:pt idx="912">
                  <c:v>3934</c:v>
                </c:pt>
                <c:pt idx="913">
                  <c:v>4547</c:v>
                </c:pt>
                <c:pt idx="914">
                  <c:v>3545</c:v>
                </c:pt>
                <c:pt idx="915">
                  <c:v>2761</c:v>
                </c:pt>
                <c:pt idx="916">
                  <c:v>3676</c:v>
                </c:pt>
                <c:pt idx="917">
                  <c:v>3679</c:v>
                </c:pt>
                <c:pt idx="918">
                  <c:v>3659</c:v>
                </c:pt>
                <c:pt idx="919">
                  <c:v>3427</c:v>
                </c:pt>
                <c:pt idx="920">
                  <c:v>3891</c:v>
                </c:pt>
                <c:pt idx="921">
                  <c:v>3455</c:v>
                </c:pt>
                <c:pt idx="922">
                  <c:v>3802</c:v>
                </c:pt>
                <c:pt idx="923">
                  <c:v>2860</c:v>
                </c:pt>
                <c:pt idx="924">
                  <c:v>3808</c:v>
                </c:pt>
                <c:pt idx="925">
                  <c:v>3060</c:v>
                </c:pt>
                <c:pt idx="926">
                  <c:v>2698</c:v>
                </c:pt>
                <c:pt idx="927">
                  <c:v>4398</c:v>
                </c:pt>
                <c:pt idx="928">
                  <c:v>2786</c:v>
                </c:pt>
                <c:pt idx="929">
                  <c:v>2189</c:v>
                </c:pt>
                <c:pt idx="930">
                  <c:v>2817</c:v>
                </c:pt>
                <c:pt idx="931">
                  <c:v>3477</c:v>
                </c:pt>
                <c:pt idx="932">
                  <c:v>3052</c:v>
                </c:pt>
                <c:pt idx="933">
                  <c:v>4015</c:v>
                </c:pt>
                <c:pt idx="934">
                  <c:v>4142</c:v>
                </c:pt>
                <c:pt idx="935">
                  <c:v>2847</c:v>
                </c:pt>
                <c:pt idx="936">
                  <c:v>3710</c:v>
                </c:pt>
                <c:pt idx="937">
                  <c:v>2832</c:v>
                </c:pt>
                <c:pt idx="938">
                  <c:v>3832</c:v>
                </c:pt>
                <c:pt idx="939">
                  <c:v>1849</c:v>
                </c:pt>
              </c:numCache>
            </c:numRef>
          </c:yVal>
          <c:smooth val="0"/>
          <c:extLst>
            <c:ext xmlns:c16="http://schemas.microsoft.com/office/drawing/2014/chart" uri="{C3380CC4-5D6E-409C-BE32-E72D297353CC}">
              <c16:uniqueId val="{00000000-D322-44A4-BAFF-009B03508E7D}"/>
            </c:ext>
          </c:extLst>
        </c:ser>
        <c:dLbls>
          <c:showLegendKey val="0"/>
          <c:showVal val="0"/>
          <c:showCatName val="0"/>
          <c:showSerName val="0"/>
          <c:showPercent val="0"/>
          <c:showBubbleSize val="0"/>
        </c:dLbls>
        <c:axId val="1290784384"/>
        <c:axId val="1290784864"/>
      </c:scatterChart>
      <c:valAx>
        <c:axId val="1290784384"/>
        <c:scaling>
          <c:orientation val="minMax"/>
          <c:max val="4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Total</a:t>
                </a:r>
                <a:r>
                  <a:rPr lang="en-US" altLang="ko-KR" baseline="0"/>
                  <a:t> Steps</a:t>
                </a:r>
                <a:endParaRPr lang="en-US" altLang="ko-K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0784864"/>
        <c:crosses val="autoZero"/>
        <c:crossBetween val="midCat"/>
        <c:majorUnit val="10000"/>
      </c:valAx>
      <c:valAx>
        <c:axId val="1290784864"/>
        <c:scaling>
          <c:orientation val="minMax"/>
          <c:max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0784384"/>
        <c:crosses val="autoZero"/>
        <c:crossBetween val="midCat"/>
        <c:majorUnit val="1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Collection!PivotTable5</c:name>
    <c:fmtId val="4"/>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altLang="ko-KR" sz="1800" b="1" i="0" u="none" strike="noStrike" kern="1200" spc="0" baseline="0">
                <a:solidFill>
                  <a:srgbClr val="002060"/>
                </a:solidFill>
              </a:rPr>
              <a:t>Distribution of Sleep Duration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Collection'!$B$45</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Collection'!$A$46:$A$56</c:f>
              <c:strCache>
                <c:ptCount val="10"/>
                <c:pt idx="0">
                  <c:v>&lt;1</c:v>
                </c:pt>
                <c:pt idx="1">
                  <c:v>1-2</c:v>
                </c:pt>
                <c:pt idx="2">
                  <c:v>3-4</c:v>
                </c:pt>
                <c:pt idx="3">
                  <c:v>4-5</c:v>
                </c:pt>
                <c:pt idx="4">
                  <c:v>5-6</c:v>
                </c:pt>
                <c:pt idx="5">
                  <c:v>6-7</c:v>
                </c:pt>
                <c:pt idx="6">
                  <c:v>7-8</c:v>
                </c:pt>
                <c:pt idx="7">
                  <c:v>8-9</c:v>
                </c:pt>
                <c:pt idx="8">
                  <c:v>9-10</c:v>
                </c:pt>
                <c:pt idx="9">
                  <c:v>&gt;12</c:v>
                </c:pt>
              </c:strCache>
            </c:strRef>
          </c:cat>
          <c:val>
            <c:numRef>
              <c:f>'Pivot Table Collection'!$B$46:$B$56</c:f>
              <c:numCache>
                <c:formatCode>General</c:formatCode>
                <c:ptCount val="10"/>
                <c:pt idx="0">
                  <c:v>1</c:v>
                </c:pt>
                <c:pt idx="1">
                  <c:v>2</c:v>
                </c:pt>
                <c:pt idx="2">
                  <c:v>2</c:v>
                </c:pt>
                <c:pt idx="3">
                  <c:v>10</c:v>
                </c:pt>
                <c:pt idx="4">
                  <c:v>18</c:v>
                </c:pt>
                <c:pt idx="5">
                  <c:v>23</c:v>
                </c:pt>
                <c:pt idx="6">
                  <c:v>28</c:v>
                </c:pt>
                <c:pt idx="7">
                  <c:v>24</c:v>
                </c:pt>
                <c:pt idx="8">
                  <c:v>1</c:v>
                </c:pt>
                <c:pt idx="9">
                  <c:v>2</c:v>
                </c:pt>
              </c:numCache>
            </c:numRef>
          </c:val>
          <c:extLst>
            <c:ext xmlns:c16="http://schemas.microsoft.com/office/drawing/2014/chart" uri="{C3380CC4-5D6E-409C-BE32-E72D297353CC}">
              <c16:uniqueId val="{00000000-C030-4011-AB39-40730EAD85BD}"/>
            </c:ext>
          </c:extLst>
        </c:ser>
        <c:dLbls>
          <c:dLblPos val="outEnd"/>
          <c:showLegendKey val="0"/>
          <c:showVal val="1"/>
          <c:showCatName val="0"/>
          <c:showSerName val="0"/>
          <c:showPercent val="0"/>
          <c:showBubbleSize val="0"/>
        </c:dLbls>
        <c:gapWidth val="63"/>
        <c:overlap val="-27"/>
        <c:axId val="1549559791"/>
        <c:axId val="1549557871"/>
      </c:barChart>
      <c:catAx>
        <c:axId val="15495597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b="0" i="0" u="none" strike="noStrike" kern="1200" baseline="0">
                    <a:solidFill>
                      <a:sysClr val="windowText" lastClr="000000">
                        <a:lumMod val="65000"/>
                        <a:lumOff val="35000"/>
                      </a:sysClr>
                    </a:solidFill>
                  </a:rPr>
                  <a:t>Hours Alseep</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1549557871"/>
        <c:crosses val="autoZero"/>
        <c:auto val="1"/>
        <c:lblAlgn val="ctr"/>
        <c:lblOffset val="100"/>
        <c:noMultiLvlLbl val="0"/>
      </c:catAx>
      <c:valAx>
        <c:axId val="154955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b="0" i="0" u="none" strike="noStrike" kern="1200" baseline="0">
                    <a:solidFill>
                      <a:sysClr val="windowText" lastClr="000000">
                        <a:lumMod val="65000"/>
                        <a:lumOff val="35000"/>
                      </a:sysClr>
                    </a:solidFill>
                  </a:rPr>
                  <a:t>Frequency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15495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Project.xlsx]SleepCategory!PivotTable1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a:solidFill>
                  <a:srgbClr val="002060"/>
                </a:solidFill>
              </a:rPr>
              <a:t>Average</a:t>
            </a:r>
            <a:r>
              <a:rPr lang="en-US" altLang="ko-KR" sz="1800" b="1" baseline="0">
                <a:solidFill>
                  <a:srgbClr val="002060"/>
                </a:solidFill>
              </a:rPr>
              <a:t> Sleep Duration per Participants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FFC00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C000"/>
          </a:solidFill>
          <a:ln>
            <a:noFill/>
          </a:ln>
          <a:effectLst/>
        </c:spP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FFC000"/>
          </a:solidFill>
          <a:ln>
            <a:noFill/>
          </a:ln>
          <a:effectLst/>
        </c:spPr>
      </c:pivotFmt>
    </c:pivotFmts>
    <c:plotArea>
      <c:layout/>
      <c:barChart>
        <c:barDir val="col"/>
        <c:grouping val="clustered"/>
        <c:varyColors val="0"/>
        <c:ser>
          <c:idx val="0"/>
          <c:order val="0"/>
          <c:tx>
            <c:strRef>
              <c:f>SleepCategory!$H$4</c:f>
              <c:strCache>
                <c:ptCount val="1"/>
                <c:pt idx="0">
                  <c:v>Total</c:v>
                </c:pt>
              </c:strCache>
            </c:strRef>
          </c:tx>
          <c:spPr>
            <a:solidFill>
              <a:srgbClr val="FF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EE88-449A-927E-F49E388C978D}"/>
              </c:ext>
            </c:extLst>
          </c:dPt>
          <c:dPt>
            <c:idx val="2"/>
            <c:invertIfNegative val="0"/>
            <c:bubble3D val="0"/>
            <c:spPr>
              <a:solidFill>
                <a:srgbClr val="FFC000"/>
              </a:solidFill>
              <a:ln>
                <a:noFill/>
              </a:ln>
              <a:effectLst/>
            </c:spPr>
            <c:extLst>
              <c:ext xmlns:c16="http://schemas.microsoft.com/office/drawing/2014/chart" uri="{C3380CC4-5D6E-409C-BE32-E72D297353CC}">
                <c16:uniqueId val="{00000003-EE88-449A-927E-F49E388C978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SleepCategory!$G$5:$G$8</c:f>
              <c:strCache>
                <c:ptCount val="3"/>
                <c:pt idx="0">
                  <c:v>Lack of Sleep</c:v>
                </c:pt>
                <c:pt idx="1">
                  <c:v>Sufficient Sleep</c:v>
                </c:pt>
                <c:pt idx="2">
                  <c:v>Excessive Sleep</c:v>
                </c:pt>
              </c:strCache>
            </c:strRef>
          </c:cat>
          <c:val>
            <c:numRef>
              <c:f>SleepCategory!$H$5:$H$8</c:f>
              <c:numCache>
                <c:formatCode>General</c:formatCode>
                <c:ptCount val="3"/>
                <c:pt idx="0">
                  <c:v>13</c:v>
                </c:pt>
                <c:pt idx="1">
                  <c:v>10</c:v>
                </c:pt>
                <c:pt idx="2">
                  <c:v>1</c:v>
                </c:pt>
              </c:numCache>
            </c:numRef>
          </c:val>
          <c:extLst>
            <c:ext xmlns:c16="http://schemas.microsoft.com/office/drawing/2014/chart" uri="{C3380CC4-5D6E-409C-BE32-E72D297353CC}">
              <c16:uniqueId val="{00000004-EE88-449A-927E-F49E388C978D}"/>
            </c:ext>
          </c:extLst>
        </c:ser>
        <c:dLbls>
          <c:dLblPos val="outEnd"/>
          <c:showLegendKey val="0"/>
          <c:showVal val="1"/>
          <c:showCatName val="0"/>
          <c:showSerName val="0"/>
          <c:showPercent val="0"/>
          <c:showBubbleSize val="0"/>
        </c:dLbls>
        <c:gapWidth val="44"/>
        <c:overlap val="-27"/>
        <c:axId val="1193246991"/>
        <c:axId val="1193251791"/>
      </c:barChart>
      <c:catAx>
        <c:axId val="11932469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Sleep</a:t>
                </a:r>
                <a:r>
                  <a:rPr lang="en-US" altLang="ko-KR" sz="1400" baseline="0"/>
                  <a:t> Category</a:t>
                </a:r>
                <a:endParaRPr lang="en-US" altLang="ko-KR"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1193251791"/>
        <c:crosses val="autoZero"/>
        <c:auto val="1"/>
        <c:lblAlgn val="ctr"/>
        <c:lblOffset val="100"/>
        <c:noMultiLvlLbl val="0"/>
      </c:catAx>
      <c:valAx>
        <c:axId val="1193251791"/>
        <c:scaling>
          <c:orientation val="minMax"/>
          <c:max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No.</a:t>
                </a:r>
                <a:r>
                  <a:rPr lang="en-US" altLang="ko-KR" sz="1400" baseline="0"/>
                  <a:t> Participants</a:t>
                </a:r>
                <a:endParaRPr lang="en-US" altLang="ko-KR"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9324699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Project.xlsx]BMICategory!PivotTable2</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rgbClr val="002060"/>
                </a:solidFill>
              </a:rPr>
              <a:t>Average BMI per Participants by Category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0000"/>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0000"/>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FF0000"/>
          </a:solidFill>
          <a:ln>
            <a:noFill/>
          </a:ln>
          <a:effectLst/>
        </c:spPr>
      </c:pivotFmt>
    </c:pivotFmts>
    <c:plotArea>
      <c:layout/>
      <c:barChart>
        <c:barDir val="col"/>
        <c:grouping val="clustered"/>
        <c:varyColors val="0"/>
        <c:ser>
          <c:idx val="0"/>
          <c:order val="0"/>
          <c:tx>
            <c:strRef>
              <c:f>BMICategory!$H$3</c:f>
              <c:strCache>
                <c:ptCount val="1"/>
                <c:pt idx="0">
                  <c:v>Total</c:v>
                </c:pt>
              </c:strCache>
            </c:strRef>
          </c:tx>
          <c:spPr>
            <a:solidFill>
              <a:srgbClr val="FFC00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72F-48A4-9110-AC01A414C6A4}"/>
              </c:ext>
            </c:extLst>
          </c:dPt>
          <c:dPt>
            <c:idx val="2"/>
            <c:invertIfNegative val="0"/>
            <c:bubble3D val="0"/>
            <c:spPr>
              <a:solidFill>
                <a:srgbClr val="FF0000"/>
              </a:solidFill>
              <a:ln>
                <a:noFill/>
              </a:ln>
              <a:effectLst/>
            </c:spPr>
            <c:extLst>
              <c:ext xmlns:c16="http://schemas.microsoft.com/office/drawing/2014/chart" uri="{C3380CC4-5D6E-409C-BE32-E72D297353CC}">
                <c16:uniqueId val="{00000003-972F-48A4-9110-AC01A414C6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BMICategory!$G$4:$G$7</c:f>
              <c:strCache>
                <c:ptCount val="3"/>
                <c:pt idx="0">
                  <c:v>Healthy Weight</c:v>
                </c:pt>
                <c:pt idx="1">
                  <c:v>Overweight</c:v>
                </c:pt>
                <c:pt idx="2">
                  <c:v>Obese</c:v>
                </c:pt>
              </c:strCache>
            </c:strRef>
          </c:cat>
          <c:val>
            <c:numRef>
              <c:f>BMICategory!$H$4:$H$7</c:f>
              <c:numCache>
                <c:formatCode>General</c:formatCode>
                <c:ptCount val="3"/>
                <c:pt idx="0">
                  <c:v>3</c:v>
                </c:pt>
                <c:pt idx="1">
                  <c:v>4</c:v>
                </c:pt>
                <c:pt idx="2">
                  <c:v>1</c:v>
                </c:pt>
              </c:numCache>
            </c:numRef>
          </c:val>
          <c:extLst>
            <c:ext xmlns:c16="http://schemas.microsoft.com/office/drawing/2014/chart" uri="{C3380CC4-5D6E-409C-BE32-E72D297353CC}">
              <c16:uniqueId val="{00000004-972F-48A4-9110-AC01A414C6A4}"/>
            </c:ext>
          </c:extLst>
        </c:ser>
        <c:dLbls>
          <c:dLblPos val="outEnd"/>
          <c:showLegendKey val="0"/>
          <c:showVal val="1"/>
          <c:showCatName val="0"/>
          <c:showSerName val="0"/>
          <c:showPercent val="0"/>
          <c:showBubbleSize val="0"/>
        </c:dLbls>
        <c:gapWidth val="31"/>
        <c:overlap val="-27"/>
        <c:axId val="223253360"/>
        <c:axId val="223253840"/>
      </c:barChart>
      <c:catAx>
        <c:axId val="2232533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BMI</a:t>
                </a:r>
                <a:r>
                  <a:rPr lang="en-US" altLang="ko-KR" sz="1400" baseline="0"/>
                  <a:t> Category</a:t>
                </a:r>
                <a:endParaRPr lang="en-US" altLang="ko-KR"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840"/>
        <c:crosses val="autoZero"/>
        <c:auto val="1"/>
        <c:lblAlgn val="ctr"/>
        <c:lblOffset val="100"/>
        <c:noMultiLvlLbl val="0"/>
      </c:catAx>
      <c:valAx>
        <c:axId val="22325384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No.</a:t>
                </a:r>
                <a:r>
                  <a:rPr lang="en-US" altLang="ko-KR" sz="1400" baseline="0"/>
                  <a:t> Participants</a:t>
                </a:r>
                <a:endParaRPr lang="en-US" altLang="ko-KR"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3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ltLang="ko-KR" sz="1800" b="1">
                <a:solidFill>
                  <a:srgbClr val="002060"/>
                </a:solidFill>
              </a:rPr>
              <a:t>Total</a:t>
            </a:r>
            <a:r>
              <a:rPr lang="en-US" altLang="ko-KR" sz="1800" b="1" baseline="0">
                <a:solidFill>
                  <a:srgbClr val="002060"/>
                </a:solidFill>
              </a:rPr>
              <a:t> Steps VS Calories</a:t>
            </a:r>
            <a:endParaRPr lang="en-US" altLang="ko-KR"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ko-KR"/>
        </a:p>
      </c:txPr>
    </c:title>
    <c:autoTitleDeleted val="0"/>
    <c:plotArea>
      <c:layout/>
      <c:scatterChart>
        <c:scatterStyle val="lineMarker"/>
        <c:varyColors val="0"/>
        <c:ser>
          <c:idx val="0"/>
          <c:order val="0"/>
          <c:tx>
            <c:strRef>
              <c:f>'TotalSteps VS Calories'!$B$1</c:f>
              <c:strCache>
                <c:ptCount val="1"/>
                <c:pt idx="0">
                  <c:v>Calories</c:v>
                </c:pt>
              </c:strCache>
            </c:strRef>
          </c:tx>
          <c:spPr>
            <a:ln w="19050" cap="rnd">
              <a:noFill/>
              <a:round/>
            </a:ln>
            <a:effectLst/>
          </c:spPr>
          <c:marker>
            <c:symbol val="circle"/>
            <c:size val="3"/>
            <c:spPr>
              <a:solidFill>
                <a:schemeClr val="accent3">
                  <a:lumMod val="75000"/>
                </a:schemeClr>
              </a:solidFill>
              <a:ln w="6350">
                <a:solidFill>
                  <a:schemeClr val="accent4">
                    <a:lumMod val="50000"/>
                    <a:alpha val="94000"/>
                  </a:schemeClr>
                </a:solidFill>
              </a:ln>
              <a:effectLst/>
            </c:spPr>
          </c:marker>
          <c:trendline>
            <c:spPr>
              <a:ln w="25400" cap="rnd" cmpd="sng">
                <a:solidFill>
                  <a:srgbClr val="00B050"/>
                </a:solidFill>
                <a:prstDash val="solid"/>
              </a:ln>
              <a:effectLst/>
            </c:spPr>
            <c:trendlineType val="poly"/>
            <c:order val="2"/>
            <c:intercept val="1250"/>
            <c:dispRSqr val="0"/>
            <c:dispEq val="0"/>
          </c:trendline>
          <c:xVal>
            <c:numRef>
              <c:f>'TotalSteps VS Calories'!$A$2:$A$941</c:f>
              <c:numCache>
                <c:formatCode>General</c:formatCode>
                <c:ptCount val="940"/>
                <c:pt idx="0">
                  <c:v>13162</c:v>
                </c:pt>
                <c:pt idx="1">
                  <c:v>10735</c:v>
                </c:pt>
                <c:pt idx="2">
                  <c:v>10460</c:v>
                </c:pt>
                <c:pt idx="3">
                  <c:v>9762</c:v>
                </c:pt>
                <c:pt idx="4">
                  <c:v>12669</c:v>
                </c:pt>
                <c:pt idx="5">
                  <c:v>9705</c:v>
                </c:pt>
                <c:pt idx="6">
                  <c:v>13019</c:v>
                </c:pt>
                <c:pt idx="7">
                  <c:v>15506</c:v>
                </c:pt>
                <c:pt idx="8">
                  <c:v>10544</c:v>
                </c:pt>
                <c:pt idx="9">
                  <c:v>9819</c:v>
                </c:pt>
                <c:pt idx="10">
                  <c:v>12764</c:v>
                </c:pt>
                <c:pt idx="11">
                  <c:v>14371</c:v>
                </c:pt>
                <c:pt idx="12">
                  <c:v>10039</c:v>
                </c:pt>
                <c:pt idx="13">
                  <c:v>15355</c:v>
                </c:pt>
                <c:pt idx="14">
                  <c:v>13755</c:v>
                </c:pt>
                <c:pt idx="15">
                  <c:v>18134</c:v>
                </c:pt>
                <c:pt idx="16">
                  <c:v>13154</c:v>
                </c:pt>
                <c:pt idx="17">
                  <c:v>11181</c:v>
                </c:pt>
                <c:pt idx="18">
                  <c:v>14673</c:v>
                </c:pt>
                <c:pt idx="19">
                  <c:v>10602</c:v>
                </c:pt>
                <c:pt idx="20">
                  <c:v>14727</c:v>
                </c:pt>
                <c:pt idx="21">
                  <c:v>15103</c:v>
                </c:pt>
                <c:pt idx="22">
                  <c:v>11100</c:v>
                </c:pt>
                <c:pt idx="23">
                  <c:v>14070</c:v>
                </c:pt>
                <c:pt idx="24">
                  <c:v>12159</c:v>
                </c:pt>
                <c:pt idx="25">
                  <c:v>11992</c:v>
                </c:pt>
                <c:pt idx="26">
                  <c:v>10060</c:v>
                </c:pt>
                <c:pt idx="27">
                  <c:v>12022</c:v>
                </c:pt>
                <c:pt idx="28">
                  <c:v>12207</c:v>
                </c:pt>
                <c:pt idx="29">
                  <c:v>12770</c:v>
                </c:pt>
                <c:pt idx="30">
                  <c:v>0</c:v>
                </c:pt>
                <c:pt idx="31">
                  <c:v>8163</c:v>
                </c:pt>
                <c:pt idx="32">
                  <c:v>7007</c:v>
                </c:pt>
                <c:pt idx="33">
                  <c:v>9107</c:v>
                </c:pt>
                <c:pt idx="34">
                  <c:v>1510</c:v>
                </c:pt>
                <c:pt idx="35">
                  <c:v>5370</c:v>
                </c:pt>
                <c:pt idx="36">
                  <c:v>6175</c:v>
                </c:pt>
                <c:pt idx="37">
                  <c:v>10536</c:v>
                </c:pt>
                <c:pt idx="38">
                  <c:v>2916</c:v>
                </c:pt>
                <c:pt idx="39">
                  <c:v>4974</c:v>
                </c:pt>
                <c:pt idx="40">
                  <c:v>6349</c:v>
                </c:pt>
                <c:pt idx="41">
                  <c:v>4026</c:v>
                </c:pt>
                <c:pt idx="42">
                  <c:v>8538</c:v>
                </c:pt>
                <c:pt idx="43">
                  <c:v>6076</c:v>
                </c:pt>
                <c:pt idx="44">
                  <c:v>6497</c:v>
                </c:pt>
                <c:pt idx="45">
                  <c:v>2826</c:v>
                </c:pt>
                <c:pt idx="46">
                  <c:v>8367</c:v>
                </c:pt>
                <c:pt idx="47">
                  <c:v>2759</c:v>
                </c:pt>
                <c:pt idx="48">
                  <c:v>2390</c:v>
                </c:pt>
                <c:pt idx="49">
                  <c:v>6474</c:v>
                </c:pt>
                <c:pt idx="50">
                  <c:v>36019</c:v>
                </c:pt>
                <c:pt idx="51">
                  <c:v>7155</c:v>
                </c:pt>
                <c:pt idx="52">
                  <c:v>2100</c:v>
                </c:pt>
                <c:pt idx="53">
                  <c:v>2193</c:v>
                </c:pt>
                <c:pt idx="54">
                  <c:v>2470</c:v>
                </c:pt>
                <c:pt idx="55">
                  <c:v>1727</c:v>
                </c:pt>
                <c:pt idx="56">
                  <c:v>2104</c:v>
                </c:pt>
                <c:pt idx="57">
                  <c:v>3427</c:v>
                </c:pt>
                <c:pt idx="58">
                  <c:v>1732</c:v>
                </c:pt>
                <c:pt idx="59">
                  <c:v>2969</c:v>
                </c:pt>
                <c:pt idx="60">
                  <c:v>3134</c:v>
                </c:pt>
                <c:pt idx="61">
                  <c:v>2971</c:v>
                </c:pt>
                <c:pt idx="62">
                  <c:v>10694</c:v>
                </c:pt>
                <c:pt idx="63">
                  <c:v>8001</c:v>
                </c:pt>
                <c:pt idx="64">
                  <c:v>11037</c:v>
                </c:pt>
                <c:pt idx="65">
                  <c:v>5263</c:v>
                </c:pt>
                <c:pt idx="66">
                  <c:v>15300</c:v>
                </c:pt>
                <c:pt idx="67">
                  <c:v>8757</c:v>
                </c:pt>
                <c:pt idx="68">
                  <c:v>7132</c:v>
                </c:pt>
                <c:pt idx="69">
                  <c:v>11256</c:v>
                </c:pt>
                <c:pt idx="70">
                  <c:v>2436</c:v>
                </c:pt>
                <c:pt idx="71">
                  <c:v>1223</c:v>
                </c:pt>
                <c:pt idx="72">
                  <c:v>3673</c:v>
                </c:pt>
                <c:pt idx="73">
                  <c:v>6637</c:v>
                </c:pt>
                <c:pt idx="74">
                  <c:v>3321</c:v>
                </c:pt>
                <c:pt idx="75">
                  <c:v>3580</c:v>
                </c:pt>
                <c:pt idx="76">
                  <c:v>9919</c:v>
                </c:pt>
                <c:pt idx="77">
                  <c:v>3032</c:v>
                </c:pt>
                <c:pt idx="78">
                  <c:v>9405</c:v>
                </c:pt>
                <c:pt idx="79">
                  <c:v>3176</c:v>
                </c:pt>
                <c:pt idx="80">
                  <c:v>18213</c:v>
                </c:pt>
                <c:pt idx="81">
                  <c:v>6132</c:v>
                </c:pt>
                <c:pt idx="82">
                  <c:v>3758</c:v>
                </c:pt>
                <c:pt idx="83">
                  <c:v>12850</c:v>
                </c:pt>
                <c:pt idx="84">
                  <c:v>2309</c:v>
                </c:pt>
                <c:pt idx="85">
                  <c:v>4363</c:v>
                </c:pt>
                <c:pt idx="86">
                  <c:v>9787</c:v>
                </c:pt>
                <c:pt idx="87">
                  <c:v>13372</c:v>
                </c:pt>
                <c:pt idx="88">
                  <c:v>6724</c:v>
                </c:pt>
                <c:pt idx="89">
                  <c:v>6643</c:v>
                </c:pt>
                <c:pt idx="90">
                  <c:v>9167</c:v>
                </c:pt>
                <c:pt idx="91">
                  <c:v>1329</c:v>
                </c:pt>
                <c:pt idx="92">
                  <c:v>6697</c:v>
                </c:pt>
                <c:pt idx="93">
                  <c:v>4929</c:v>
                </c:pt>
                <c:pt idx="94">
                  <c:v>7937</c:v>
                </c:pt>
                <c:pt idx="95">
                  <c:v>3844</c:v>
                </c:pt>
                <c:pt idx="96">
                  <c:v>3414</c:v>
                </c:pt>
                <c:pt idx="97">
                  <c:v>4525</c:v>
                </c:pt>
                <c:pt idx="98">
                  <c:v>4597</c:v>
                </c:pt>
                <c:pt idx="99">
                  <c:v>197</c:v>
                </c:pt>
                <c:pt idx="100">
                  <c:v>8</c:v>
                </c:pt>
                <c:pt idx="101">
                  <c:v>8054</c:v>
                </c:pt>
                <c:pt idx="102">
                  <c:v>5372</c:v>
                </c:pt>
                <c:pt idx="103">
                  <c:v>3570</c:v>
                </c:pt>
                <c:pt idx="104">
                  <c:v>0</c:v>
                </c:pt>
                <c:pt idx="105">
                  <c:v>0</c:v>
                </c:pt>
                <c:pt idx="106">
                  <c:v>0</c:v>
                </c:pt>
                <c:pt idx="107">
                  <c:v>4</c:v>
                </c:pt>
                <c:pt idx="108">
                  <c:v>6907</c:v>
                </c:pt>
                <c:pt idx="109">
                  <c:v>4920</c:v>
                </c:pt>
                <c:pt idx="110">
                  <c:v>4014</c:v>
                </c:pt>
                <c:pt idx="111">
                  <c:v>2573</c:v>
                </c:pt>
                <c:pt idx="112">
                  <c:v>0</c:v>
                </c:pt>
                <c:pt idx="113">
                  <c:v>4059</c:v>
                </c:pt>
                <c:pt idx="114">
                  <c:v>2080</c:v>
                </c:pt>
                <c:pt idx="115">
                  <c:v>2237</c:v>
                </c:pt>
                <c:pt idx="116">
                  <c:v>44</c:v>
                </c:pt>
                <c:pt idx="117">
                  <c:v>0</c:v>
                </c:pt>
                <c:pt idx="118">
                  <c:v>0</c:v>
                </c:pt>
                <c:pt idx="119">
                  <c:v>0</c:v>
                </c:pt>
                <c:pt idx="120">
                  <c:v>0</c:v>
                </c:pt>
                <c:pt idx="121">
                  <c:v>0</c:v>
                </c:pt>
                <c:pt idx="122">
                  <c:v>0</c:v>
                </c:pt>
                <c:pt idx="123">
                  <c:v>678</c:v>
                </c:pt>
                <c:pt idx="124">
                  <c:v>356</c:v>
                </c:pt>
                <c:pt idx="125">
                  <c:v>2163</c:v>
                </c:pt>
                <c:pt idx="126">
                  <c:v>980</c:v>
                </c:pt>
                <c:pt idx="127">
                  <c:v>0</c:v>
                </c:pt>
                <c:pt idx="128">
                  <c:v>0</c:v>
                </c:pt>
                <c:pt idx="129">
                  <c:v>244</c:v>
                </c:pt>
                <c:pt idx="130">
                  <c:v>0</c:v>
                </c:pt>
                <c:pt idx="131">
                  <c:v>0</c:v>
                </c:pt>
                <c:pt idx="132">
                  <c:v>0</c:v>
                </c:pt>
                <c:pt idx="133">
                  <c:v>149</c:v>
                </c:pt>
                <c:pt idx="134">
                  <c:v>2945</c:v>
                </c:pt>
                <c:pt idx="135">
                  <c:v>2090</c:v>
                </c:pt>
                <c:pt idx="136">
                  <c:v>152</c:v>
                </c:pt>
                <c:pt idx="137">
                  <c:v>3761</c:v>
                </c:pt>
                <c:pt idx="138">
                  <c:v>0</c:v>
                </c:pt>
                <c:pt idx="139">
                  <c:v>1675</c:v>
                </c:pt>
                <c:pt idx="140">
                  <c:v>0</c:v>
                </c:pt>
                <c:pt idx="141">
                  <c:v>0</c:v>
                </c:pt>
                <c:pt idx="142">
                  <c:v>2704</c:v>
                </c:pt>
                <c:pt idx="143">
                  <c:v>3790</c:v>
                </c:pt>
                <c:pt idx="144">
                  <c:v>1326</c:v>
                </c:pt>
                <c:pt idx="145">
                  <c:v>1786</c:v>
                </c:pt>
                <c:pt idx="146">
                  <c:v>0</c:v>
                </c:pt>
                <c:pt idx="147">
                  <c:v>2091</c:v>
                </c:pt>
                <c:pt idx="148">
                  <c:v>1510</c:v>
                </c:pt>
                <c:pt idx="149">
                  <c:v>0</c:v>
                </c:pt>
                <c:pt idx="150">
                  <c:v>0</c:v>
                </c:pt>
                <c:pt idx="151">
                  <c:v>0</c:v>
                </c:pt>
                <c:pt idx="152">
                  <c:v>0</c:v>
                </c:pt>
                <c:pt idx="153">
                  <c:v>0</c:v>
                </c:pt>
                <c:pt idx="154">
                  <c:v>11875</c:v>
                </c:pt>
                <c:pt idx="155">
                  <c:v>12024</c:v>
                </c:pt>
                <c:pt idx="156">
                  <c:v>10690</c:v>
                </c:pt>
                <c:pt idx="157">
                  <c:v>11034</c:v>
                </c:pt>
                <c:pt idx="158">
                  <c:v>10100</c:v>
                </c:pt>
                <c:pt idx="159">
                  <c:v>15112</c:v>
                </c:pt>
                <c:pt idx="160">
                  <c:v>14131</c:v>
                </c:pt>
                <c:pt idx="161">
                  <c:v>11548</c:v>
                </c:pt>
                <c:pt idx="162">
                  <c:v>15112</c:v>
                </c:pt>
                <c:pt idx="163">
                  <c:v>12453</c:v>
                </c:pt>
                <c:pt idx="164">
                  <c:v>12954</c:v>
                </c:pt>
                <c:pt idx="165">
                  <c:v>6001</c:v>
                </c:pt>
                <c:pt idx="166">
                  <c:v>13481</c:v>
                </c:pt>
                <c:pt idx="167">
                  <c:v>11369</c:v>
                </c:pt>
                <c:pt idx="168">
                  <c:v>10119</c:v>
                </c:pt>
                <c:pt idx="169">
                  <c:v>10159</c:v>
                </c:pt>
                <c:pt idx="170">
                  <c:v>10140</c:v>
                </c:pt>
                <c:pt idx="171">
                  <c:v>10245</c:v>
                </c:pt>
                <c:pt idx="172">
                  <c:v>18387</c:v>
                </c:pt>
                <c:pt idx="173">
                  <c:v>10538</c:v>
                </c:pt>
                <c:pt idx="174">
                  <c:v>10379</c:v>
                </c:pt>
                <c:pt idx="175">
                  <c:v>12183</c:v>
                </c:pt>
                <c:pt idx="176">
                  <c:v>11768</c:v>
                </c:pt>
                <c:pt idx="177">
                  <c:v>11895</c:v>
                </c:pt>
                <c:pt idx="178">
                  <c:v>10227</c:v>
                </c:pt>
                <c:pt idx="179">
                  <c:v>6708</c:v>
                </c:pt>
                <c:pt idx="180">
                  <c:v>3292</c:v>
                </c:pt>
                <c:pt idx="181">
                  <c:v>13379</c:v>
                </c:pt>
                <c:pt idx="182">
                  <c:v>12798</c:v>
                </c:pt>
                <c:pt idx="183">
                  <c:v>13272</c:v>
                </c:pt>
                <c:pt idx="184">
                  <c:v>9117</c:v>
                </c:pt>
                <c:pt idx="185">
                  <c:v>4414</c:v>
                </c:pt>
                <c:pt idx="186">
                  <c:v>4993</c:v>
                </c:pt>
                <c:pt idx="187">
                  <c:v>3335</c:v>
                </c:pt>
                <c:pt idx="188">
                  <c:v>3821</c:v>
                </c:pt>
                <c:pt idx="189">
                  <c:v>2547</c:v>
                </c:pt>
                <c:pt idx="190">
                  <c:v>838</c:v>
                </c:pt>
                <c:pt idx="191">
                  <c:v>3325</c:v>
                </c:pt>
                <c:pt idx="192">
                  <c:v>2424</c:v>
                </c:pt>
                <c:pt idx="193">
                  <c:v>7222</c:v>
                </c:pt>
                <c:pt idx="194">
                  <c:v>2467</c:v>
                </c:pt>
                <c:pt idx="195">
                  <c:v>2915</c:v>
                </c:pt>
                <c:pt idx="196">
                  <c:v>12357</c:v>
                </c:pt>
                <c:pt idx="197">
                  <c:v>3490</c:v>
                </c:pt>
                <c:pt idx="198">
                  <c:v>6017</c:v>
                </c:pt>
                <c:pt idx="199">
                  <c:v>5933</c:v>
                </c:pt>
                <c:pt idx="200">
                  <c:v>6088</c:v>
                </c:pt>
                <c:pt idx="201">
                  <c:v>6375</c:v>
                </c:pt>
                <c:pt idx="202">
                  <c:v>7604</c:v>
                </c:pt>
                <c:pt idx="203">
                  <c:v>4729</c:v>
                </c:pt>
                <c:pt idx="204">
                  <c:v>3609</c:v>
                </c:pt>
                <c:pt idx="205">
                  <c:v>7018</c:v>
                </c:pt>
                <c:pt idx="206">
                  <c:v>5992</c:v>
                </c:pt>
                <c:pt idx="207">
                  <c:v>6564</c:v>
                </c:pt>
                <c:pt idx="208">
                  <c:v>12167</c:v>
                </c:pt>
                <c:pt idx="209">
                  <c:v>8198</c:v>
                </c:pt>
                <c:pt idx="210">
                  <c:v>4193</c:v>
                </c:pt>
                <c:pt idx="211">
                  <c:v>5528</c:v>
                </c:pt>
                <c:pt idx="212">
                  <c:v>10685</c:v>
                </c:pt>
                <c:pt idx="213">
                  <c:v>254</c:v>
                </c:pt>
                <c:pt idx="214">
                  <c:v>8580</c:v>
                </c:pt>
                <c:pt idx="215">
                  <c:v>8891</c:v>
                </c:pt>
                <c:pt idx="216">
                  <c:v>10725</c:v>
                </c:pt>
                <c:pt idx="217">
                  <c:v>7275</c:v>
                </c:pt>
                <c:pt idx="218">
                  <c:v>3973</c:v>
                </c:pt>
                <c:pt idx="219">
                  <c:v>5205</c:v>
                </c:pt>
                <c:pt idx="220">
                  <c:v>5057</c:v>
                </c:pt>
                <c:pt idx="221">
                  <c:v>6198</c:v>
                </c:pt>
                <c:pt idx="222">
                  <c:v>6559</c:v>
                </c:pt>
                <c:pt idx="223">
                  <c:v>5997</c:v>
                </c:pt>
                <c:pt idx="224">
                  <c:v>7192</c:v>
                </c:pt>
                <c:pt idx="225">
                  <c:v>3404</c:v>
                </c:pt>
                <c:pt idx="226">
                  <c:v>5583</c:v>
                </c:pt>
                <c:pt idx="227">
                  <c:v>5079</c:v>
                </c:pt>
                <c:pt idx="228">
                  <c:v>4165</c:v>
                </c:pt>
                <c:pt idx="229">
                  <c:v>3588</c:v>
                </c:pt>
                <c:pt idx="230">
                  <c:v>3409</c:v>
                </c:pt>
                <c:pt idx="231">
                  <c:v>1715</c:v>
                </c:pt>
                <c:pt idx="232">
                  <c:v>1532</c:v>
                </c:pt>
                <c:pt idx="233">
                  <c:v>924</c:v>
                </c:pt>
                <c:pt idx="234">
                  <c:v>4571</c:v>
                </c:pt>
                <c:pt idx="235">
                  <c:v>772</c:v>
                </c:pt>
                <c:pt idx="236">
                  <c:v>3634</c:v>
                </c:pt>
                <c:pt idx="237">
                  <c:v>7443</c:v>
                </c:pt>
                <c:pt idx="238">
                  <c:v>1201</c:v>
                </c:pt>
                <c:pt idx="239">
                  <c:v>5202</c:v>
                </c:pt>
                <c:pt idx="240">
                  <c:v>4878</c:v>
                </c:pt>
                <c:pt idx="241">
                  <c:v>7379</c:v>
                </c:pt>
                <c:pt idx="242">
                  <c:v>5161</c:v>
                </c:pt>
                <c:pt idx="243">
                  <c:v>3090</c:v>
                </c:pt>
                <c:pt idx="244">
                  <c:v>6227</c:v>
                </c:pt>
                <c:pt idx="245">
                  <c:v>6424</c:v>
                </c:pt>
                <c:pt idx="246">
                  <c:v>2661</c:v>
                </c:pt>
                <c:pt idx="247">
                  <c:v>10113</c:v>
                </c:pt>
                <c:pt idx="248">
                  <c:v>10352</c:v>
                </c:pt>
                <c:pt idx="249">
                  <c:v>10129</c:v>
                </c:pt>
                <c:pt idx="250">
                  <c:v>10465</c:v>
                </c:pt>
                <c:pt idx="251">
                  <c:v>22244</c:v>
                </c:pt>
                <c:pt idx="252">
                  <c:v>5472</c:v>
                </c:pt>
                <c:pt idx="253">
                  <c:v>8247</c:v>
                </c:pt>
                <c:pt idx="254">
                  <c:v>6711</c:v>
                </c:pt>
                <c:pt idx="255">
                  <c:v>10999</c:v>
                </c:pt>
                <c:pt idx="256">
                  <c:v>10080</c:v>
                </c:pt>
                <c:pt idx="257">
                  <c:v>7804</c:v>
                </c:pt>
                <c:pt idx="258">
                  <c:v>16901</c:v>
                </c:pt>
                <c:pt idx="259">
                  <c:v>9471</c:v>
                </c:pt>
                <c:pt idx="260">
                  <c:v>9482</c:v>
                </c:pt>
                <c:pt idx="261">
                  <c:v>5980</c:v>
                </c:pt>
                <c:pt idx="262">
                  <c:v>11423</c:v>
                </c:pt>
                <c:pt idx="263">
                  <c:v>5439</c:v>
                </c:pt>
                <c:pt idx="264">
                  <c:v>42</c:v>
                </c:pt>
                <c:pt idx="265">
                  <c:v>8796</c:v>
                </c:pt>
                <c:pt idx="266">
                  <c:v>7618</c:v>
                </c:pt>
                <c:pt idx="267">
                  <c:v>7910</c:v>
                </c:pt>
                <c:pt idx="268">
                  <c:v>8482</c:v>
                </c:pt>
                <c:pt idx="269">
                  <c:v>9685</c:v>
                </c:pt>
                <c:pt idx="270">
                  <c:v>2524</c:v>
                </c:pt>
                <c:pt idx="271">
                  <c:v>7762</c:v>
                </c:pt>
                <c:pt idx="272">
                  <c:v>7948</c:v>
                </c:pt>
                <c:pt idx="273">
                  <c:v>9202</c:v>
                </c:pt>
                <c:pt idx="274">
                  <c:v>8859</c:v>
                </c:pt>
                <c:pt idx="275">
                  <c:v>7286</c:v>
                </c:pt>
                <c:pt idx="276">
                  <c:v>9317</c:v>
                </c:pt>
                <c:pt idx="277">
                  <c:v>6873</c:v>
                </c:pt>
                <c:pt idx="278">
                  <c:v>7373</c:v>
                </c:pt>
                <c:pt idx="279">
                  <c:v>8242</c:v>
                </c:pt>
                <c:pt idx="280">
                  <c:v>3516</c:v>
                </c:pt>
                <c:pt idx="281">
                  <c:v>7913</c:v>
                </c:pt>
                <c:pt idx="282">
                  <c:v>7365</c:v>
                </c:pt>
                <c:pt idx="283">
                  <c:v>8452</c:v>
                </c:pt>
                <c:pt idx="284">
                  <c:v>7399</c:v>
                </c:pt>
                <c:pt idx="285">
                  <c:v>7525</c:v>
                </c:pt>
                <c:pt idx="286">
                  <c:v>7412</c:v>
                </c:pt>
                <c:pt idx="287">
                  <c:v>8278</c:v>
                </c:pt>
                <c:pt idx="288">
                  <c:v>8314</c:v>
                </c:pt>
                <c:pt idx="289">
                  <c:v>7063</c:v>
                </c:pt>
                <c:pt idx="290">
                  <c:v>4940</c:v>
                </c:pt>
                <c:pt idx="291">
                  <c:v>8168</c:v>
                </c:pt>
                <c:pt idx="292">
                  <c:v>7726</c:v>
                </c:pt>
                <c:pt idx="293">
                  <c:v>8275</c:v>
                </c:pt>
                <c:pt idx="294">
                  <c:v>6440</c:v>
                </c:pt>
                <c:pt idx="295">
                  <c:v>7566</c:v>
                </c:pt>
                <c:pt idx="296">
                  <c:v>4747</c:v>
                </c:pt>
                <c:pt idx="297">
                  <c:v>9715</c:v>
                </c:pt>
                <c:pt idx="298">
                  <c:v>8844</c:v>
                </c:pt>
                <c:pt idx="299">
                  <c:v>7451</c:v>
                </c:pt>
                <c:pt idx="300">
                  <c:v>6905</c:v>
                </c:pt>
                <c:pt idx="301">
                  <c:v>8199</c:v>
                </c:pt>
                <c:pt idx="302">
                  <c:v>6798</c:v>
                </c:pt>
                <c:pt idx="303">
                  <c:v>7711</c:v>
                </c:pt>
                <c:pt idx="304">
                  <c:v>4880</c:v>
                </c:pt>
                <c:pt idx="305">
                  <c:v>8857</c:v>
                </c:pt>
                <c:pt idx="306">
                  <c:v>3843</c:v>
                </c:pt>
                <c:pt idx="307">
                  <c:v>7396</c:v>
                </c:pt>
                <c:pt idx="308">
                  <c:v>6731</c:v>
                </c:pt>
                <c:pt idx="309">
                  <c:v>5995</c:v>
                </c:pt>
                <c:pt idx="310">
                  <c:v>8283</c:v>
                </c:pt>
                <c:pt idx="311">
                  <c:v>7904</c:v>
                </c:pt>
                <c:pt idx="312">
                  <c:v>5512</c:v>
                </c:pt>
                <c:pt idx="313">
                  <c:v>9135</c:v>
                </c:pt>
                <c:pt idx="314">
                  <c:v>5250</c:v>
                </c:pt>
                <c:pt idx="315">
                  <c:v>3077</c:v>
                </c:pt>
                <c:pt idx="316">
                  <c:v>8856</c:v>
                </c:pt>
                <c:pt idx="317">
                  <c:v>10035</c:v>
                </c:pt>
                <c:pt idx="318">
                  <c:v>7641</c:v>
                </c:pt>
                <c:pt idx="319">
                  <c:v>9010</c:v>
                </c:pt>
                <c:pt idx="320">
                  <c:v>13459</c:v>
                </c:pt>
                <c:pt idx="321">
                  <c:v>10415</c:v>
                </c:pt>
                <c:pt idx="322">
                  <c:v>11663</c:v>
                </c:pt>
                <c:pt idx="323">
                  <c:v>12414</c:v>
                </c:pt>
                <c:pt idx="324">
                  <c:v>11658</c:v>
                </c:pt>
                <c:pt idx="325">
                  <c:v>6093</c:v>
                </c:pt>
                <c:pt idx="326">
                  <c:v>8911</c:v>
                </c:pt>
                <c:pt idx="327">
                  <c:v>12058</c:v>
                </c:pt>
                <c:pt idx="328">
                  <c:v>14112</c:v>
                </c:pt>
                <c:pt idx="329">
                  <c:v>11177</c:v>
                </c:pt>
                <c:pt idx="330">
                  <c:v>11388</c:v>
                </c:pt>
                <c:pt idx="331">
                  <c:v>7193</c:v>
                </c:pt>
                <c:pt idx="332">
                  <c:v>7114</c:v>
                </c:pt>
                <c:pt idx="333">
                  <c:v>10645</c:v>
                </c:pt>
                <c:pt idx="334">
                  <c:v>13238</c:v>
                </c:pt>
                <c:pt idx="335">
                  <c:v>10414</c:v>
                </c:pt>
                <c:pt idx="336">
                  <c:v>16520</c:v>
                </c:pt>
                <c:pt idx="337">
                  <c:v>14335</c:v>
                </c:pt>
                <c:pt idx="338">
                  <c:v>13559</c:v>
                </c:pt>
                <c:pt idx="339">
                  <c:v>12312</c:v>
                </c:pt>
                <c:pt idx="340">
                  <c:v>11677</c:v>
                </c:pt>
                <c:pt idx="341">
                  <c:v>11550</c:v>
                </c:pt>
                <c:pt idx="342">
                  <c:v>13585</c:v>
                </c:pt>
                <c:pt idx="343">
                  <c:v>14687</c:v>
                </c:pt>
                <c:pt idx="344">
                  <c:v>13072</c:v>
                </c:pt>
                <c:pt idx="345">
                  <c:v>746</c:v>
                </c:pt>
                <c:pt idx="346">
                  <c:v>8539</c:v>
                </c:pt>
                <c:pt idx="347">
                  <c:v>0</c:v>
                </c:pt>
                <c:pt idx="348">
                  <c:v>108</c:v>
                </c:pt>
                <c:pt idx="349">
                  <c:v>1882</c:v>
                </c:pt>
                <c:pt idx="350">
                  <c:v>1982</c:v>
                </c:pt>
                <c:pt idx="351">
                  <c:v>16</c:v>
                </c:pt>
                <c:pt idx="352">
                  <c:v>62</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475</c:v>
                </c:pt>
                <c:pt idx="367">
                  <c:v>4496</c:v>
                </c:pt>
                <c:pt idx="368">
                  <c:v>10252</c:v>
                </c:pt>
                <c:pt idx="369">
                  <c:v>11728</c:v>
                </c:pt>
                <c:pt idx="370">
                  <c:v>4369</c:v>
                </c:pt>
                <c:pt idx="371">
                  <c:v>6132</c:v>
                </c:pt>
                <c:pt idx="372">
                  <c:v>5862</c:v>
                </c:pt>
                <c:pt idx="373">
                  <c:v>4556</c:v>
                </c:pt>
                <c:pt idx="374">
                  <c:v>5546</c:v>
                </c:pt>
                <c:pt idx="375">
                  <c:v>3689</c:v>
                </c:pt>
                <c:pt idx="376">
                  <c:v>590</c:v>
                </c:pt>
                <c:pt idx="377">
                  <c:v>5394</c:v>
                </c:pt>
                <c:pt idx="378">
                  <c:v>5974</c:v>
                </c:pt>
                <c:pt idx="379">
                  <c:v>0</c:v>
                </c:pt>
                <c:pt idx="380">
                  <c:v>3984</c:v>
                </c:pt>
                <c:pt idx="381">
                  <c:v>7753</c:v>
                </c:pt>
                <c:pt idx="382">
                  <c:v>8204</c:v>
                </c:pt>
                <c:pt idx="383">
                  <c:v>10210</c:v>
                </c:pt>
                <c:pt idx="384">
                  <c:v>5664</c:v>
                </c:pt>
                <c:pt idx="385">
                  <c:v>4744</c:v>
                </c:pt>
                <c:pt idx="386">
                  <c:v>29</c:v>
                </c:pt>
                <c:pt idx="387">
                  <c:v>2276</c:v>
                </c:pt>
                <c:pt idx="388">
                  <c:v>8925</c:v>
                </c:pt>
                <c:pt idx="389">
                  <c:v>8954</c:v>
                </c:pt>
                <c:pt idx="390">
                  <c:v>3702</c:v>
                </c:pt>
                <c:pt idx="391">
                  <c:v>4500</c:v>
                </c:pt>
                <c:pt idx="392">
                  <c:v>4935</c:v>
                </c:pt>
                <c:pt idx="393">
                  <c:v>4081</c:v>
                </c:pt>
                <c:pt idx="394">
                  <c:v>9259</c:v>
                </c:pt>
                <c:pt idx="395">
                  <c:v>9899</c:v>
                </c:pt>
                <c:pt idx="396">
                  <c:v>10780</c:v>
                </c:pt>
                <c:pt idx="397">
                  <c:v>10817</c:v>
                </c:pt>
                <c:pt idx="398">
                  <c:v>7990</c:v>
                </c:pt>
                <c:pt idx="399">
                  <c:v>8221</c:v>
                </c:pt>
                <c:pt idx="400">
                  <c:v>1251</c:v>
                </c:pt>
                <c:pt idx="401">
                  <c:v>9261</c:v>
                </c:pt>
                <c:pt idx="402">
                  <c:v>9648</c:v>
                </c:pt>
                <c:pt idx="403">
                  <c:v>10429</c:v>
                </c:pt>
                <c:pt idx="404">
                  <c:v>13658</c:v>
                </c:pt>
                <c:pt idx="405">
                  <c:v>9524</c:v>
                </c:pt>
                <c:pt idx="406">
                  <c:v>7937</c:v>
                </c:pt>
                <c:pt idx="407">
                  <c:v>3672</c:v>
                </c:pt>
                <c:pt idx="408">
                  <c:v>10378</c:v>
                </c:pt>
                <c:pt idx="409">
                  <c:v>9487</c:v>
                </c:pt>
                <c:pt idx="410">
                  <c:v>9129</c:v>
                </c:pt>
                <c:pt idx="411">
                  <c:v>17</c:v>
                </c:pt>
                <c:pt idx="412">
                  <c:v>10122</c:v>
                </c:pt>
                <c:pt idx="413">
                  <c:v>10993</c:v>
                </c:pt>
                <c:pt idx="414">
                  <c:v>8863</c:v>
                </c:pt>
                <c:pt idx="415">
                  <c:v>8758</c:v>
                </c:pt>
                <c:pt idx="416">
                  <c:v>6580</c:v>
                </c:pt>
                <c:pt idx="417">
                  <c:v>4660</c:v>
                </c:pt>
                <c:pt idx="418">
                  <c:v>11009</c:v>
                </c:pt>
                <c:pt idx="419">
                  <c:v>10181</c:v>
                </c:pt>
                <c:pt idx="420">
                  <c:v>10553</c:v>
                </c:pt>
                <c:pt idx="421">
                  <c:v>10055</c:v>
                </c:pt>
                <c:pt idx="422">
                  <c:v>12139</c:v>
                </c:pt>
                <c:pt idx="423">
                  <c:v>13236</c:v>
                </c:pt>
                <c:pt idx="424">
                  <c:v>10243</c:v>
                </c:pt>
                <c:pt idx="425">
                  <c:v>12961</c:v>
                </c:pt>
                <c:pt idx="426">
                  <c:v>9461</c:v>
                </c:pt>
                <c:pt idx="427">
                  <c:v>11193</c:v>
                </c:pt>
                <c:pt idx="428">
                  <c:v>10074</c:v>
                </c:pt>
                <c:pt idx="429">
                  <c:v>9232</c:v>
                </c:pt>
                <c:pt idx="430">
                  <c:v>12533</c:v>
                </c:pt>
                <c:pt idx="431">
                  <c:v>10255</c:v>
                </c:pt>
                <c:pt idx="432">
                  <c:v>10096</c:v>
                </c:pt>
                <c:pt idx="433">
                  <c:v>12727</c:v>
                </c:pt>
                <c:pt idx="434">
                  <c:v>12375</c:v>
                </c:pt>
                <c:pt idx="435">
                  <c:v>9603</c:v>
                </c:pt>
                <c:pt idx="436">
                  <c:v>13175</c:v>
                </c:pt>
                <c:pt idx="437">
                  <c:v>22770</c:v>
                </c:pt>
                <c:pt idx="438">
                  <c:v>17298</c:v>
                </c:pt>
                <c:pt idx="439">
                  <c:v>10218</c:v>
                </c:pt>
                <c:pt idx="440">
                  <c:v>10299</c:v>
                </c:pt>
                <c:pt idx="441">
                  <c:v>10201</c:v>
                </c:pt>
                <c:pt idx="442">
                  <c:v>3369</c:v>
                </c:pt>
                <c:pt idx="443">
                  <c:v>3276</c:v>
                </c:pt>
                <c:pt idx="444">
                  <c:v>2961</c:v>
                </c:pt>
                <c:pt idx="445">
                  <c:v>3974</c:v>
                </c:pt>
                <c:pt idx="446">
                  <c:v>7198</c:v>
                </c:pt>
                <c:pt idx="447">
                  <c:v>3945</c:v>
                </c:pt>
                <c:pt idx="448">
                  <c:v>2268</c:v>
                </c:pt>
                <c:pt idx="449">
                  <c:v>6155</c:v>
                </c:pt>
                <c:pt idx="450">
                  <c:v>2064</c:v>
                </c:pt>
                <c:pt idx="451">
                  <c:v>2072</c:v>
                </c:pt>
                <c:pt idx="452">
                  <c:v>3809</c:v>
                </c:pt>
                <c:pt idx="453">
                  <c:v>6831</c:v>
                </c:pt>
                <c:pt idx="454">
                  <c:v>4363</c:v>
                </c:pt>
                <c:pt idx="455">
                  <c:v>5002</c:v>
                </c:pt>
                <c:pt idx="456">
                  <c:v>3385</c:v>
                </c:pt>
                <c:pt idx="457">
                  <c:v>6326</c:v>
                </c:pt>
                <c:pt idx="458">
                  <c:v>7243</c:v>
                </c:pt>
                <c:pt idx="459">
                  <c:v>4493</c:v>
                </c:pt>
                <c:pt idx="460">
                  <c:v>4676</c:v>
                </c:pt>
                <c:pt idx="461">
                  <c:v>6222</c:v>
                </c:pt>
                <c:pt idx="462">
                  <c:v>5232</c:v>
                </c:pt>
                <c:pt idx="463">
                  <c:v>6910</c:v>
                </c:pt>
                <c:pt idx="464">
                  <c:v>7502</c:v>
                </c:pt>
                <c:pt idx="465">
                  <c:v>2923</c:v>
                </c:pt>
                <c:pt idx="466">
                  <c:v>3800</c:v>
                </c:pt>
                <c:pt idx="467">
                  <c:v>4514</c:v>
                </c:pt>
                <c:pt idx="468">
                  <c:v>5183</c:v>
                </c:pt>
                <c:pt idx="469">
                  <c:v>7303</c:v>
                </c:pt>
                <c:pt idx="470">
                  <c:v>5275</c:v>
                </c:pt>
                <c:pt idx="471">
                  <c:v>3915</c:v>
                </c:pt>
                <c:pt idx="472">
                  <c:v>9105</c:v>
                </c:pt>
                <c:pt idx="473">
                  <c:v>768</c:v>
                </c:pt>
                <c:pt idx="474">
                  <c:v>5135</c:v>
                </c:pt>
                <c:pt idx="475">
                  <c:v>4978</c:v>
                </c:pt>
                <c:pt idx="476">
                  <c:v>6799</c:v>
                </c:pt>
                <c:pt idx="477">
                  <c:v>7795</c:v>
                </c:pt>
                <c:pt idx="478">
                  <c:v>7289</c:v>
                </c:pt>
                <c:pt idx="479">
                  <c:v>9634</c:v>
                </c:pt>
                <c:pt idx="480">
                  <c:v>8940</c:v>
                </c:pt>
                <c:pt idx="481">
                  <c:v>5401</c:v>
                </c:pt>
                <c:pt idx="482">
                  <c:v>4803</c:v>
                </c:pt>
                <c:pt idx="483">
                  <c:v>13743</c:v>
                </c:pt>
                <c:pt idx="484">
                  <c:v>9601</c:v>
                </c:pt>
                <c:pt idx="485">
                  <c:v>6890</c:v>
                </c:pt>
                <c:pt idx="486">
                  <c:v>8563</c:v>
                </c:pt>
                <c:pt idx="487">
                  <c:v>8095</c:v>
                </c:pt>
                <c:pt idx="488">
                  <c:v>9148</c:v>
                </c:pt>
                <c:pt idx="489">
                  <c:v>9557</c:v>
                </c:pt>
                <c:pt idx="490">
                  <c:v>9451</c:v>
                </c:pt>
                <c:pt idx="491">
                  <c:v>7833</c:v>
                </c:pt>
                <c:pt idx="492">
                  <c:v>10319</c:v>
                </c:pt>
                <c:pt idx="493">
                  <c:v>3428</c:v>
                </c:pt>
                <c:pt idx="494">
                  <c:v>7891</c:v>
                </c:pt>
                <c:pt idx="495">
                  <c:v>5267</c:v>
                </c:pt>
                <c:pt idx="496">
                  <c:v>5232</c:v>
                </c:pt>
                <c:pt idx="497">
                  <c:v>10611</c:v>
                </c:pt>
                <c:pt idx="498">
                  <c:v>3755</c:v>
                </c:pt>
                <c:pt idx="499">
                  <c:v>8237</c:v>
                </c:pt>
                <c:pt idx="500">
                  <c:v>6543</c:v>
                </c:pt>
                <c:pt idx="501">
                  <c:v>11451</c:v>
                </c:pt>
                <c:pt idx="502">
                  <c:v>6435</c:v>
                </c:pt>
                <c:pt idx="503">
                  <c:v>9108</c:v>
                </c:pt>
                <c:pt idx="504">
                  <c:v>6307</c:v>
                </c:pt>
                <c:pt idx="505">
                  <c:v>7213</c:v>
                </c:pt>
                <c:pt idx="506">
                  <c:v>6877</c:v>
                </c:pt>
                <c:pt idx="507">
                  <c:v>7860</c:v>
                </c:pt>
                <c:pt idx="508">
                  <c:v>6506</c:v>
                </c:pt>
                <c:pt idx="509">
                  <c:v>11140</c:v>
                </c:pt>
                <c:pt idx="510">
                  <c:v>12692</c:v>
                </c:pt>
                <c:pt idx="511">
                  <c:v>9105</c:v>
                </c:pt>
                <c:pt idx="512">
                  <c:v>6708</c:v>
                </c:pt>
                <c:pt idx="513">
                  <c:v>8793</c:v>
                </c:pt>
                <c:pt idx="514">
                  <c:v>6530</c:v>
                </c:pt>
                <c:pt idx="515">
                  <c:v>1664</c:v>
                </c:pt>
                <c:pt idx="516">
                  <c:v>15126</c:v>
                </c:pt>
                <c:pt idx="517">
                  <c:v>15050</c:v>
                </c:pt>
                <c:pt idx="518">
                  <c:v>9167</c:v>
                </c:pt>
                <c:pt idx="519">
                  <c:v>6108</c:v>
                </c:pt>
                <c:pt idx="520">
                  <c:v>7047</c:v>
                </c:pt>
                <c:pt idx="521">
                  <c:v>9023</c:v>
                </c:pt>
                <c:pt idx="522">
                  <c:v>9930</c:v>
                </c:pt>
                <c:pt idx="523">
                  <c:v>10144</c:v>
                </c:pt>
                <c:pt idx="524">
                  <c:v>0</c:v>
                </c:pt>
                <c:pt idx="525">
                  <c:v>7245</c:v>
                </c:pt>
                <c:pt idx="526">
                  <c:v>9454</c:v>
                </c:pt>
                <c:pt idx="527">
                  <c:v>8161</c:v>
                </c:pt>
                <c:pt idx="528">
                  <c:v>8614</c:v>
                </c:pt>
                <c:pt idx="529">
                  <c:v>6943</c:v>
                </c:pt>
                <c:pt idx="530">
                  <c:v>14370</c:v>
                </c:pt>
                <c:pt idx="531">
                  <c:v>12857</c:v>
                </c:pt>
                <c:pt idx="532">
                  <c:v>8232</c:v>
                </c:pt>
                <c:pt idx="533">
                  <c:v>10613</c:v>
                </c:pt>
                <c:pt idx="534">
                  <c:v>9810</c:v>
                </c:pt>
                <c:pt idx="535">
                  <c:v>2752</c:v>
                </c:pt>
                <c:pt idx="536">
                  <c:v>11596</c:v>
                </c:pt>
                <c:pt idx="537">
                  <c:v>4832</c:v>
                </c:pt>
                <c:pt idx="538">
                  <c:v>17022</c:v>
                </c:pt>
                <c:pt idx="539">
                  <c:v>16556</c:v>
                </c:pt>
                <c:pt idx="540">
                  <c:v>5771</c:v>
                </c:pt>
                <c:pt idx="541">
                  <c:v>655</c:v>
                </c:pt>
                <c:pt idx="542">
                  <c:v>3727</c:v>
                </c:pt>
                <c:pt idx="543">
                  <c:v>15482</c:v>
                </c:pt>
                <c:pt idx="544">
                  <c:v>2713</c:v>
                </c:pt>
                <c:pt idx="545">
                  <c:v>12346</c:v>
                </c:pt>
                <c:pt idx="546">
                  <c:v>11682</c:v>
                </c:pt>
                <c:pt idx="547">
                  <c:v>4112</c:v>
                </c:pt>
                <c:pt idx="548">
                  <c:v>1807</c:v>
                </c:pt>
                <c:pt idx="549">
                  <c:v>10946</c:v>
                </c:pt>
                <c:pt idx="550">
                  <c:v>11886</c:v>
                </c:pt>
                <c:pt idx="551">
                  <c:v>10538</c:v>
                </c:pt>
                <c:pt idx="552">
                  <c:v>11393</c:v>
                </c:pt>
                <c:pt idx="553">
                  <c:v>12764</c:v>
                </c:pt>
                <c:pt idx="554">
                  <c:v>1202</c:v>
                </c:pt>
                <c:pt idx="555">
                  <c:v>5164</c:v>
                </c:pt>
                <c:pt idx="556">
                  <c:v>9769</c:v>
                </c:pt>
                <c:pt idx="557">
                  <c:v>12848</c:v>
                </c:pt>
                <c:pt idx="558">
                  <c:v>4249</c:v>
                </c:pt>
                <c:pt idx="559">
                  <c:v>14331</c:v>
                </c:pt>
                <c:pt idx="560">
                  <c:v>9632</c:v>
                </c:pt>
                <c:pt idx="561">
                  <c:v>1868</c:v>
                </c:pt>
                <c:pt idx="562">
                  <c:v>6083</c:v>
                </c:pt>
                <c:pt idx="563">
                  <c:v>11611</c:v>
                </c:pt>
                <c:pt idx="564">
                  <c:v>16358</c:v>
                </c:pt>
                <c:pt idx="565">
                  <c:v>4926</c:v>
                </c:pt>
                <c:pt idx="566">
                  <c:v>3121</c:v>
                </c:pt>
                <c:pt idx="567">
                  <c:v>8135</c:v>
                </c:pt>
                <c:pt idx="568">
                  <c:v>5077</c:v>
                </c:pt>
                <c:pt idx="569">
                  <c:v>8596</c:v>
                </c:pt>
                <c:pt idx="570">
                  <c:v>12087</c:v>
                </c:pt>
                <c:pt idx="571">
                  <c:v>14269</c:v>
                </c:pt>
                <c:pt idx="572">
                  <c:v>12231</c:v>
                </c:pt>
                <c:pt idx="573">
                  <c:v>9893</c:v>
                </c:pt>
                <c:pt idx="574">
                  <c:v>12574</c:v>
                </c:pt>
                <c:pt idx="575">
                  <c:v>8330</c:v>
                </c:pt>
                <c:pt idx="576">
                  <c:v>10830</c:v>
                </c:pt>
                <c:pt idx="577">
                  <c:v>9172</c:v>
                </c:pt>
                <c:pt idx="578">
                  <c:v>7638</c:v>
                </c:pt>
                <c:pt idx="579">
                  <c:v>15764</c:v>
                </c:pt>
                <c:pt idx="580">
                  <c:v>6393</c:v>
                </c:pt>
                <c:pt idx="581">
                  <c:v>5325</c:v>
                </c:pt>
                <c:pt idx="582">
                  <c:v>6805</c:v>
                </c:pt>
                <c:pt idx="583">
                  <c:v>9841</c:v>
                </c:pt>
                <c:pt idx="584">
                  <c:v>7924</c:v>
                </c:pt>
                <c:pt idx="585">
                  <c:v>12363</c:v>
                </c:pt>
                <c:pt idx="586">
                  <c:v>13368</c:v>
                </c:pt>
                <c:pt idx="587">
                  <c:v>7439</c:v>
                </c:pt>
                <c:pt idx="588">
                  <c:v>11045</c:v>
                </c:pt>
                <c:pt idx="589">
                  <c:v>5206</c:v>
                </c:pt>
                <c:pt idx="590">
                  <c:v>7550</c:v>
                </c:pt>
                <c:pt idx="591">
                  <c:v>4950</c:v>
                </c:pt>
                <c:pt idx="592">
                  <c:v>0</c:v>
                </c:pt>
                <c:pt idx="593">
                  <c:v>0</c:v>
                </c:pt>
                <c:pt idx="594">
                  <c:v>3421</c:v>
                </c:pt>
                <c:pt idx="595">
                  <c:v>8869</c:v>
                </c:pt>
                <c:pt idx="596">
                  <c:v>4038</c:v>
                </c:pt>
                <c:pt idx="597">
                  <c:v>0</c:v>
                </c:pt>
                <c:pt idx="598">
                  <c:v>0</c:v>
                </c:pt>
                <c:pt idx="599">
                  <c:v>0</c:v>
                </c:pt>
                <c:pt idx="600">
                  <c:v>14019</c:v>
                </c:pt>
                <c:pt idx="601">
                  <c:v>14450</c:v>
                </c:pt>
                <c:pt idx="602">
                  <c:v>7150</c:v>
                </c:pt>
                <c:pt idx="603">
                  <c:v>5153</c:v>
                </c:pt>
                <c:pt idx="604">
                  <c:v>11135</c:v>
                </c:pt>
                <c:pt idx="605">
                  <c:v>10449</c:v>
                </c:pt>
                <c:pt idx="606">
                  <c:v>19542</c:v>
                </c:pt>
                <c:pt idx="607">
                  <c:v>8206</c:v>
                </c:pt>
                <c:pt idx="608">
                  <c:v>11495</c:v>
                </c:pt>
                <c:pt idx="609">
                  <c:v>7623</c:v>
                </c:pt>
                <c:pt idx="610">
                  <c:v>0</c:v>
                </c:pt>
                <c:pt idx="611">
                  <c:v>9543</c:v>
                </c:pt>
                <c:pt idx="612">
                  <c:v>9411</c:v>
                </c:pt>
                <c:pt idx="613">
                  <c:v>3403</c:v>
                </c:pt>
                <c:pt idx="614">
                  <c:v>9592</c:v>
                </c:pt>
                <c:pt idx="615">
                  <c:v>6987</c:v>
                </c:pt>
                <c:pt idx="616">
                  <c:v>8915</c:v>
                </c:pt>
                <c:pt idx="617">
                  <c:v>4933</c:v>
                </c:pt>
                <c:pt idx="618">
                  <c:v>0</c:v>
                </c:pt>
                <c:pt idx="619">
                  <c:v>2997</c:v>
                </c:pt>
                <c:pt idx="620">
                  <c:v>9799</c:v>
                </c:pt>
                <c:pt idx="621">
                  <c:v>3365</c:v>
                </c:pt>
                <c:pt idx="622">
                  <c:v>7336</c:v>
                </c:pt>
                <c:pt idx="623">
                  <c:v>7328</c:v>
                </c:pt>
                <c:pt idx="624">
                  <c:v>4477</c:v>
                </c:pt>
                <c:pt idx="625">
                  <c:v>4562</c:v>
                </c:pt>
                <c:pt idx="626">
                  <c:v>7142</c:v>
                </c:pt>
                <c:pt idx="627">
                  <c:v>7671</c:v>
                </c:pt>
                <c:pt idx="628">
                  <c:v>9501</c:v>
                </c:pt>
                <c:pt idx="629">
                  <c:v>8301</c:v>
                </c:pt>
                <c:pt idx="630">
                  <c:v>7851</c:v>
                </c:pt>
                <c:pt idx="631">
                  <c:v>6885</c:v>
                </c:pt>
                <c:pt idx="632">
                  <c:v>7142</c:v>
                </c:pt>
                <c:pt idx="633">
                  <c:v>6361</c:v>
                </c:pt>
                <c:pt idx="634">
                  <c:v>0</c:v>
                </c:pt>
                <c:pt idx="635">
                  <c:v>6238</c:v>
                </c:pt>
                <c:pt idx="636">
                  <c:v>0</c:v>
                </c:pt>
                <c:pt idx="637">
                  <c:v>5896</c:v>
                </c:pt>
                <c:pt idx="638">
                  <c:v>7802</c:v>
                </c:pt>
                <c:pt idx="639">
                  <c:v>0</c:v>
                </c:pt>
                <c:pt idx="640">
                  <c:v>5565</c:v>
                </c:pt>
                <c:pt idx="641">
                  <c:v>5731</c:v>
                </c:pt>
                <c:pt idx="642">
                  <c:v>0</c:v>
                </c:pt>
                <c:pt idx="643">
                  <c:v>6744</c:v>
                </c:pt>
                <c:pt idx="644">
                  <c:v>9837</c:v>
                </c:pt>
                <c:pt idx="645">
                  <c:v>6781</c:v>
                </c:pt>
                <c:pt idx="646">
                  <c:v>6047</c:v>
                </c:pt>
                <c:pt idx="647">
                  <c:v>5832</c:v>
                </c:pt>
                <c:pt idx="648">
                  <c:v>6339</c:v>
                </c:pt>
                <c:pt idx="649">
                  <c:v>6116</c:v>
                </c:pt>
                <c:pt idx="650">
                  <c:v>5510</c:v>
                </c:pt>
                <c:pt idx="651">
                  <c:v>7706</c:v>
                </c:pt>
                <c:pt idx="652">
                  <c:v>6277</c:v>
                </c:pt>
                <c:pt idx="653">
                  <c:v>0</c:v>
                </c:pt>
                <c:pt idx="654">
                  <c:v>0</c:v>
                </c:pt>
                <c:pt idx="655">
                  <c:v>4053</c:v>
                </c:pt>
                <c:pt idx="656">
                  <c:v>5162</c:v>
                </c:pt>
                <c:pt idx="657">
                  <c:v>1282</c:v>
                </c:pt>
                <c:pt idx="658">
                  <c:v>4732</c:v>
                </c:pt>
                <c:pt idx="659">
                  <c:v>2497</c:v>
                </c:pt>
                <c:pt idx="660">
                  <c:v>8294</c:v>
                </c:pt>
                <c:pt idx="661">
                  <c:v>0</c:v>
                </c:pt>
                <c:pt idx="662">
                  <c:v>10771</c:v>
                </c:pt>
                <c:pt idx="663">
                  <c:v>0</c:v>
                </c:pt>
                <c:pt idx="664">
                  <c:v>637</c:v>
                </c:pt>
                <c:pt idx="665">
                  <c:v>0</c:v>
                </c:pt>
                <c:pt idx="666">
                  <c:v>2153</c:v>
                </c:pt>
                <c:pt idx="667">
                  <c:v>6474</c:v>
                </c:pt>
                <c:pt idx="668">
                  <c:v>7091</c:v>
                </c:pt>
                <c:pt idx="669">
                  <c:v>0</c:v>
                </c:pt>
                <c:pt idx="670">
                  <c:v>703</c:v>
                </c:pt>
                <c:pt idx="671">
                  <c:v>0</c:v>
                </c:pt>
                <c:pt idx="672">
                  <c:v>2503</c:v>
                </c:pt>
                <c:pt idx="673">
                  <c:v>2487</c:v>
                </c:pt>
                <c:pt idx="674">
                  <c:v>0</c:v>
                </c:pt>
                <c:pt idx="675">
                  <c:v>9</c:v>
                </c:pt>
                <c:pt idx="676">
                  <c:v>0</c:v>
                </c:pt>
                <c:pt idx="677">
                  <c:v>0</c:v>
                </c:pt>
                <c:pt idx="678">
                  <c:v>4697</c:v>
                </c:pt>
                <c:pt idx="679">
                  <c:v>1967</c:v>
                </c:pt>
                <c:pt idx="680">
                  <c:v>10199</c:v>
                </c:pt>
                <c:pt idx="681">
                  <c:v>5652</c:v>
                </c:pt>
                <c:pt idx="682">
                  <c:v>1551</c:v>
                </c:pt>
                <c:pt idx="683">
                  <c:v>5563</c:v>
                </c:pt>
                <c:pt idx="684">
                  <c:v>13217</c:v>
                </c:pt>
                <c:pt idx="685">
                  <c:v>10145</c:v>
                </c:pt>
                <c:pt idx="686">
                  <c:v>11404</c:v>
                </c:pt>
                <c:pt idx="687">
                  <c:v>10742</c:v>
                </c:pt>
                <c:pt idx="688">
                  <c:v>13928</c:v>
                </c:pt>
                <c:pt idx="689">
                  <c:v>11835</c:v>
                </c:pt>
                <c:pt idx="690">
                  <c:v>10725</c:v>
                </c:pt>
                <c:pt idx="691">
                  <c:v>20031</c:v>
                </c:pt>
                <c:pt idx="692">
                  <c:v>5029</c:v>
                </c:pt>
                <c:pt idx="693">
                  <c:v>13239</c:v>
                </c:pt>
                <c:pt idx="694">
                  <c:v>10433</c:v>
                </c:pt>
                <c:pt idx="695">
                  <c:v>10320</c:v>
                </c:pt>
                <c:pt idx="696">
                  <c:v>12627</c:v>
                </c:pt>
                <c:pt idx="697">
                  <c:v>10762</c:v>
                </c:pt>
                <c:pt idx="698">
                  <c:v>10081</c:v>
                </c:pt>
                <c:pt idx="699">
                  <c:v>5454</c:v>
                </c:pt>
                <c:pt idx="700">
                  <c:v>12912</c:v>
                </c:pt>
                <c:pt idx="701">
                  <c:v>12109</c:v>
                </c:pt>
                <c:pt idx="702">
                  <c:v>10147</c:v>
                </c:pt>
                <c:pt idx="703">
                  <c:v>10524</c:v>
                </c:pt>
                <c:pt idx="704">
                  <c:v>5908</c:v>
                </c:pt>
                <c:pt idx="705">
                  <c:v>6815</c:v>
                </c:pt>
                <c:pt idx="706">
                  <c:v>4188</c:v>
                </c:pt>
                <c:pt idx="707">
                  <c:v>12342</c:v>
                </c:pt>
                <c:pt idx="708">
                  <c:v>15448</c:v>
                </c:pt>
                <c:pt idx="709">
                  <c:v>6722</c:v>
                </c:pt>
                <c:pt idx="710">
                  <c:v>3587</c:v>
                </c:pt>
                <c:pt idx="711">
                  <c:v>14172</c:v>
                </c:pt>
                <c:pt idx="712">
                  <c:v>12862</c:v>
                </c:pt>
                <c:pt idx="713">
                  <c:v>11179</c:v>
                </c:pt>
                <c:pt idx="714">
                  <c:v>5273</c:v>
                </c:pt>
                <c:pt idx="715">
                  <c:v>4631</c:v>
                </c:pt>
                <c:pt idx="716">
                  <c:v>8059</c:v>
                </c:pt>
                <c:pt idx="717">
                  <c:v>14816</c:v>
                </c:pt>
                <c:pt idx="718">
                  <c:v>14194</c:v>
                </c:pt>
                <c:pt idx="719">
                  <c:v>15566</c:v>
                </c:pt>
                <c:pt idx="720">
                  <c:v>13744</c:v>
                </c:pt>
                <c:pt idx="721">
                  <c:v>15299</c:v>
                </c:pt>
                <c:pt idx="722">
                  <c:v>8093</c:v>
                </c:pt>
                <c:pt idx="723">
                  <c:v>11085</c:v>
                </c:pt>
                <c:pt idx="724">
                  <c:v>18229</c:v>
                </c:pt>
                <c:pt idx="725">
                  <c:v>15090</c:v>
                </c:pt>
                <c:pt idx="726">
                  <c:v>13541</c:v>
                </c:pt>
                <c:pt idx="727">
                  <c:v>15128</c:v>
                </c:pt>
                <c:pt idx="728">
                  <c:v>20067</c:v>
                </c:pt>
                <c:pt idx="729">
                  <c:v>3761</c:v>
                </c:pt>
                <c:pt idx="730">
                  <c:v>5600</c:v>
                </c:pt>
                <c:pt idx="731">
                  <c:v>13041</c:v>
                </c:pt>
                <c:pt idx="732">
                  <c:v>14510</c:v>
                </c:pt>
                <c:pt idx="733">
                  <c:v>0</c:v>
                </c:pt>
                <c:pt idx="734">
                  <c:v>15010</c:v>
                </c:pt>
                <c:pt idx="735">
                  <c:v>11459</c:v>
                </c:pt>
                <c:pt idx="736">
                  <c:v>0</c:v>
                </c:pt>
                <c:pt idx="737">
                  <c:v>11317</c:v>
                </c:pt>
                <c:pt idx="738">
                  <c:v>5813</c:v>
                </c:pt>
                <c:pt idx="739">
                  <c:v>9123</c:v>
                </c:pt>
                <c:pt idx="740">
                  <c:v>8585</c:v>
                </c:pt>
                <c:pt idx="741">
                  <c:v>31</c:v>
                </c:pt>
                <c:pt idx="742">
                  <c:v>0</c:v>
                </c:pt>
                <c:pt idx="743">
                  <c:v>9827</c:v>
                </c:pt>
                <c:pt idx="744">
                  <c:v>10688</c:v>
                </c:pt>
                <c:pt idx="745">
                  <c:v>14365</c:v>
                </c:pt>
                <c:pt idx="746">
                  <c:v>9469</c:v>
                </c:pt>
                <c:pt idx="747">
                  <c:v>9753</c:v>
                </c:pt>
                <c:pt idx="748">
                  <c:v>2817</c:v>
                </c:pt>
                <c:pt idx="749">
                  <c:v>3520</c:v>
                </c:pt>
                <c:pt idx="750">
                  <c:v>10091</c:v>
                </c:pt>
                <c:pt idx="751">
                  <c:v>10387</c:v>
                </c:pt>
                <c:pt idx="752">
                  <c:v>11107</c:v>
                </c:pt>
                <c:pt idx="753">
                  <c:v>11584</c:v>
                </c:pt>
                <c:pt idx="754">
                  <c:v>7881</c:v>
                </c:pt>
                <c:pt idx="755">
                  <c:v>14560</c:v>
                </c:pt>
                <c:pt idx="756">
                  <c:v>12390</c:v>
                </c:pt>
                <c:pt idx="757">
                  <c:v>10052</c:v>
                </c:pt>
                <c:pt idx="758">
                  <c:v>10288</c:v>
                </c:pt>
                <c:pt idx="759">
                  <c:v>10988</c:v>
                </c:pt>
                <c:pt idx="760">
                  <c:v>8564</c:v>
                </c:pt>
                <c:pt idx="761">
                  <c:v>12461</c:v>
                </c:pt>
                <c:pt idx="762">
                  <c:v>12827</c:v>
                </c:pt>
                <c:pt idx="763">
                  <c:v>10677</c:v>
                </c:pt>
                <c:pt idx="764">
                  <c:v>13566</c:v>
                </c:pt>
                <c:pt idx="765">
                  <c:v>14433</c:v>
                </c:pt>
                <c:pt idx="766">
                  <c:v>9572</c:v>
                </c:pt>
                <c:pt idx="767">
                  <c:v>3789</c:v>
                </c:pt>
                <c:pt idx="768">
                  <c:v>18060</c:v>
                </c:pt>
                <c:pt idx="769">
                  <c:v>16433</c:v>
                </c:pt>
                <c:pt idx="770">
                  <c:v>20159</c:v>
                </c:pt>
                <c:pt idx="771">
                  <c:v>20669</c:v>
                </c:pt>
                <c:pt idx="772">
                  <c:v>14549</c:v>
                </c:pt>
                <c:pt idx="773">
                  <c:v>18827</c:v>
                </c:pt>
                <c:pt idx="774">
                  <c:v>17076</c:v>
                </c:pt>
                <c:pt idx="775">
                  <c:v>15929</c:v>
                </c:pt>
                <c:pt idx="776">
                  <c:v>15108</c:v>
                </c:pt>
                <c:pt idx="777">
                  <c:v>16057</c:v>
                </c:pt>
                <c:pt idx="778">
                  <c:v>10520</c:v>
                </c:pt>
                <c:pt idx="779">
                  <c:v>22359</c:v>
                </c:pt>
                <c:pt idx="780">
                  <c:v>22988</c:v>
                </c:pt>
                <c:pt idx="781">
                  <c:v>20500</c:v>
                </c:pt>
                <c:pt idx="782">
                  <c:v>12685</c:v>
                </c:pt>
                <c:pt idx="783">
                  <c:v>12422</c:v>
                </c:pt>
                <c:pt idx="784">
                  <c:v>15447</c:v>
                </c:pt>
                <c:pt idx="785">
                  <c:v>12315</c:v>
                </c:pt>
                <c:pt idx="786">
                  <c:v>7135</c:v>
                </c:pt>
                <c:pt idx="787">
                  <c:v>1170</c:v>
                </c:pt>
                <c:pt idx="788">
                  <c:v>1969</c:v>
                </c:pt>
                <c:pt idx="789">
                  <c:v>15484</c:v>
                </c:pt>
                <c:pt idx="790">
                  <c:v>14581</c:v>
                </c:pt>
                <c:pt idx="791">
                  <c:v>14990</c:v>
                </c:pt>
                <c:pt idx="792">
                  <c:v>13953</c:v>
                </c:pt>
                <c:pt idx="793">
                  <c:v>19769</c:v>
                </c:pt>
                <c:pt idx="794">
                  <c:v>22026</c:v>
                </c:pt>
                <c:pt idx="795">
                  <c:v>12465</c:v>
                </c:pt>
                <c:pt idx="796">
                  <c:v>14810</c:v>
                </c:pt>
                <c:pt idx="797">
                  <c:v>12209</c:v>
                </c:pt>
                <c:pt idx="798">
                  <c:v>4998</c:v>
                </c:pt>
                <c:pt idx="799">
                  <c:v>9033</c:v>
                </c:pt>
                <c:pt idx="800">
                  <c:v>8053</c:v>
                </c:pt>
                <c:pt idx="801">
                  <c:v>5234</c:v>
                </c:pt>
                <c:pt idx="802">
                  <c:v>2672</c:v>
                </c:pt>
                <c:pt idx="803">
                  <c:v>9256</c:v>
                </c:pt>
                <c:pt idx="804">
                  <c:v>10204</c:v>
                </c:pt>
                <c:pt idx="805">
                  <c:v>5151</c:v>
                </c:pt>
                <c:pt idx="806">
                  <c:v>4212</c:v>
                </c:pt>
                <c:pt idx="807">
                  <c:v>6466</c:v>
                </c:pt>
                <c:pt idx="808">
                  <c:v>11268</c:v>
                </c:pt>
                <c:pt idx="809">
                  <c:v>2824</c:v>
                </c:pt>
                <c:pt idx="810">
                  <c:v>9282</c:v>
                </c:pt>
                <c:pt idx="811">
                  <c:v>8905</c:v>
                </c:pt>
                <c:pt idx="812">
                  <c:v>6829</c:v>
                </c:pt>
                <c:pt idx="813">
                  <c:v>4562</c:v>
                </c:pt>
                <c:pt idx="814">
                  <c:v>10232</c:v>
                </c:pt>
                <c:pt idx="815">
                  <c:v>2718</c:v>
                </c:pt>
                <c:pt idx="816">
                  <c:v>6260</c:v>
                </c:pt>
                <c:pt idx="817">
                  <c:v>0</c:v>
                </c:pt>
                <c:pt idx="818">
                  <c:v>7626</c:v>
                </c:pt>
                <c:pt idx="819">
                  <c:v>12386</c:v>
                </c:pt>
                <c:pt idx="820">
                  <c:v>13318</c:v>
                </c:pt>
                <c:pt idx="821">
                  <c:v>14461</c:v>
                </c:pt>
                <c:pt idx="822">
                  <c:v>11207</c:v>
                </c:pt>
                <c:pt idx="823">
                  <c:v>2132</c:v>
                </c:pt>
                <c:pt idx="824">
                  <c:v>13630</c:v>
                </c:pt>
                <c:pt idx="825">
                  <c:v>13070</c:v>
                </c:pt>
                <c:pt idx="826">
                  <c:v>9388</c:v>
                </c:pt>
                <c:pt idx="827">
                  <c:v>15148</c:v>
                </c:pt>
                <c:pt idx="828">
                  <c:v>12200</c:v>
                </c:pt>
                <c:pt idx="829">
                  <c:v>5709</c:v>
                </c:pt>
                <c:pt idx="830">
                  <c:v>3703</c:v>
                </c:pt>
                <c:pt idx="831">
                  <c:v>12405</c:v>
                </c:pt>
                <c:pt idx="832">
                  <c:v>16208</c:v>
                </c:pt>
                <c:pt idx="833">
                  <c:v>7359</c:v>
                </c:pt>
                <c:pt idx="834">
                  <c:v>5417</c:v>
                </c:pt>
                <c:pt idx="835">
                  <c:v>6175</c:v>
                </c:pt>
                <c:pt idx="836">
                  <c:v>2946</c:v>
                </c:pt>
                <c:pt idx="837">
                  <c:v>11419</c:v>
                </c:pt>
                <c:pt idx="838">
                  <c:v>6064</c:v>
                </c:pt>
                <c:pt idx="839">
                  <c:v>8712</c:v>
                </c:pt>
                <c:pt idx="840">
                  <c:v>7875</c:v>
                </c:pt>
                <c:pt idx="841">
                  <c:v>8567</c:v>
                </c:pt>
                <c:pt idx="842">
                  <c:v>7045</c:v>
                </c:pt>
                <c:pt idx="843">
                  <c:v>4468</c:v>
                </c:pt>
                <c:pt idx="844">
                  <c:v>2943</c:v>
                </c:pt>
                <c:pt idx="845">
                  <c:v>8382</c:v>
                </c:pt>
                <c:pt idx="846">
                  <c:v>6582</c:v>
                </c:pt>
                <c:pt idx="847">
                  <c:v>9143</c:v>
                </c:pt>
                <c:pt idx="848">
                  <c:v>4561</c:v>
                </c:pt>
                <c:pt idx="849">
                  <c:v>5014</c:v>
                </c:pt>
                <c:pt idx="850">
                  <c:v>5571</c:v>
                </c:pt>
                <c:pt idx="851">
                  <c:v>3135</c:v>
                </c:pt>
                <c:pt idx="852">
                  <c:v>3430</c:v>
                </c:pt>
                <c:pt idx="853">
                  <c:v>5319</c:v>
                </c:pt>
                <c:pt idx="854">
                  <c:v>3008</c:v>
                </c:pt>
                <c:pt idx="855">
                  <c:v>3864</c:v>
                </c:pt>
                <c:pt idx="856">
                  <c:v>5697</c:v>
                </c:pt>
                <c:pt idx="857">
                  <c:v>5273</c:v>
                </c:pt>
                <c:pt idx="858">
                  <c:v>8538</c:v>
                </c:pt>
                <c:pt idx="859">
                  <c:v>8687</c:v>
                </c:pt>
                <c:pt idx="860">
                  <c:v>9423</c:v>
                </c:pt>
                <c:pt idx="861">
                  <c:v>8286</c:v>
                </c:pt>
                <c:pt idx="862">
                  <c:v>4503</c:v>
                </c:pt>
                <c:pt idx="863">
                  <c:v>10499</c:v>
                </c:pt>
                <c:pt idx="864">
                  <c:v>12474</c:v>
                </c:pt>
                <c:pt idx="865">
                  <c:v>6174</c:v>
                </c:pt>
                <c:pt idx="866">
                  <c:v>15168</c:v>
                </c:pt>
                <c:pt idx="867">
                  <c:v>10085</c:v>
                </c:pt>
                <c:pt idx="868">
                  <c:v>4512</c:v>
                </c:pt>
                <c:pt idx="869">
                  <c:v>8469</c:v>
                </c:pt>
                <c:pt idx="870">
                  <c:v>12015</c:v>
                </c:pt>
                <c:pt idx="871">
                  <c:v>3588</c:v>
                </c:pt>
                <c:pt idx="872">
                  <c:v>12427</c:v>
                </c:pt>
                <c:pt idx="873">
                  <c:v>5843</c:v>
                </c:pt>
                <c:pt idx="874">
                  <c:v>6117</c:v>
                </c:pt>
                <c:pt idx="875">
                  <c:v>9217</c:v>
                </c:pt>
                <c:pt idx="876">
                  <c:v>9877</c:v>
                </c:pt>
                <c:pt idx="877">
                  <c:v>8240</c:v>
                </c:pt>
                <c:pt idx="878">
                  <c:v>8701</c:v>
                </c:pt>
                <c:pt idx="879">
                  <c:v>0</c:v>
                </c:pt>
                <c:pt idx="880">
                  <c:v>2564</c:v>
                </c:pt>
                <c:pt idx="881">
                  <c:v>1320</c:v>
                </c:pt>
                <c:pt idx="882">
                  <c:v>1219</c:v>
                </c:pt>
                <c:pt idx="883">
                  <c:v>2483</c:v>
                </c:pt>
                <c:pt idx="884">
                  <c:v>244</c:v>
                </c:pt>
                <c:pt idx="885">
                  <c:v>0</c:v>
                </c:pt>
                <c:pt idx="886">
                  <c:v>0</c:v>
                </c:pt>
                <c:pt idx="887">
                  <c:v>0</c:v>
                </c:pt>
                <c:pt idx="888">
                  <c:v>3147</c:v>
                </c:pt>
                <c:pt idx="889">
                  <c:v>144</c:v>
                </c:pt>
                <c:pt idx="890">
                  <c:v>4068</c:v>
                </c:pt>
                <c:pt idx="891">
                  <c:v>5245</c:v>
                </c:pt>
                <c:pt idx="892">
                  <c:v>400</c:v>
                </c:pt>
                <c:pt idx="893">
                  <c:v>0</c:v>
                </c:pt>
                <c:pt idx="894">
                  <c:v>1321</c:v>
                </c:pt>
                <c:pt idx="895">
                  <c:v>1758</c:v>
                </c:pt>
                <c:pt idx="896">
                  <c:v>6157</c:v>
                </c:pt>
                <c:pt idx="897">
                  <c:v>8360</c:v>
                </c:pt>
                <c:pt idx="898">
                  <c:v>7174</c:v>
                </c:pt>
                <c:pt idx="899">
                  <c:v>1619</c:v>
                </c:pt>
                <c:pt idx="900">
                  <c:v>1831</c:v>
                </c:pt>
                <c:pt idx="901">
                  <c:v>2421</c:v>
                </c:pt>
                <c:pt idx="902">
                  <c:v>2283</c:v>
                </c:pt>
                <c:pt idx="903">
                  <c:v>0</c:v>
                </c:pt>
                <c:pt idx="904">
                  <c:v>0</c:v>
                </c:pt>
                <c:pt idx="905">
                  <c:v>0</c:v>
                </c:pt>
                <c:pt idx="906">
                  <c:v>0</c:v>
                </c:pt>
                <c:pt idx="907">
                  <c:v>0</c:v>
                </c:pt>
                <c:pt idx="908">
                  <c:v>0</c:v>
                </c:pt>
                <c:pt idx="909">
                  <c:v>23186</c:v>
                </c:pt>
                <c:pt idx="910">
                  <c:v>15337</c:v>
                </c:pt>
                <c:pt idx="911">
                  <c:v>21129</c:v>
                </c:pt>
                <c:pt idx="912">
                  <c:v>13422</c:v>
                </c:pt>
                <c:pt idx="913">
                  <c:v>29326</c:v>
                </c:pt>
                <c:pt idx="914">
                  <c:v>15118</c:v>
                </c:pt>
                <c:pt idx="915">
                  <c:v>11423</c:v>
                </c:pt>
                <c:pt idx="916">
                  <c:v>18785</c:v>
                </c:pt>
                <c:pt idx="917">
                  <c:v>19948</c:v>
                </c:pt>
                <c:pt idx="918">
                  <c:v>19377</c:v>
                </c:pt>
                <c:pt idx="919">
                  <c:v>18258</c:v>
                </c:pt>
                <c:pt idx="920">
                  <c:v>11200</c:v>
                </c:pt>
                <c:pt idx="921">
                  <c:v>16674</c:v>
                </c:pt>
                <c:pt idx="922">
                  <c:v>12986</c:v>
                </c:pt>
                <c:pt idx="923">
                  <c:v>11101</c:v>
                </c:pt>
                <c:pt idx="924">
                  <c:v>23629</c:v>
                </c:pt>
                <c:pt idx="925">
                  <c:v>14890</c:v>
                </c:pt>
                <c:pt idx="926">
                  <c:v>9733</c:v>
                </c:pt>
                <c:pt idx="927">
                  <c:v>27745</c:v>
                </c:pt>
                <c:pt idx="928">
                  <c:v>10930</c:v>
                </c:pt>
                <c:pt idx="929">
                  <c:v>4790</c:v>
                </c:pt>
                <c:pt idx="930">
                  <c:v>10818</c:v>
                </c:pt>
                <c:pt idx="931">
                  <c:v>18193</c:v>
                </c:pt>
                <c:pt idx="932">
                  <c:v>14055</c:v>
                </c:pt>
                <c:pt idx="933">
                  <c:v>21727</c:v>
                </c:pt>
                <c:pt idx="934">
                  <c:v>12332</c:v>
                </c:pt>
                <c:pt idx="935">
                  <c:v>10686</c:v>
                </c:pt>
                <c:pt idx="936">
                  <c:v>20226</c:v>
                </c:pt>
                <c:pt idx="937">
                  <c:v>10733</c:v>
                </c:pt>
                <c:pt idx="938">
                  <c:v>21420</c:v>
                </c:pt>
                <c:pt idx="939">
                  <c:v>8064</c:v>
                </c:pt>
              </c:numCache>
            </c:numRef>
          </c:xVal>
          <c:yVal>
            <c:numRef>
              <c:f>'TotalSteps VS Calories'!$B$2:$B$941</c:f>
              <c:numCache>
                <c:formatCode>General</c:formatCode>
                <c:ptCount val="940"/>
                <c:pt idx="0">
                  <c:v>1985</c:v>
                </c:pt>
                <c:pt idx="1">
                  <c:v>1797</c:v>
                </c:pt>
                <c:pt idx="2">
                  <c:v>1776</c:v>
                </c:pt>
                <c:pt idx="3">
                  <c:v>1745</c:v>
                </c:pt>
                <c:pt idx="4">
                  <c:v>1863</c:v>
                </c:pt>
                <c:pt idx="5">
                  <c:v>1728</c:v>
                </c:pt>
                <c:pt idx="6">
                  <c:v>1921</c:v>
                </c:pt>
                <c:pt idx="7">
                  <c:v>2035</c:v>
                </c:pt>
                <c:pt idx="8">
                  <c:v>1786</c:v>
                </c:pt>
                <c:pt idx="9">
                  <c:v>1775</c:v>
                </c:pt>
                <c:pt idx="10">
                  <c:v>1827</c:v>
                </c:pt>
                <c:pt idx="11">
                  <c:v>1949</c:v>
                </c:pt>
                <c:pt idx="12">
                  <c:v>1788</c:v>
                </c:pt>
                <c:pt idx="13">
                  <c:v>2013</c:v>
                </c:pt>
                <c:pt idx="14">
                  <c:v>1970</c:v>
                </c:pt>
                <c:pt idx="15">
                  <c:v>2159</c:v>
                </c:pt>
                <c:pt idx="16">
                  <c:v>1898</c:v>
                </c:pt>
                <c:pt idx="17">
                  <c:v>1837</c:v>
                </c:pt>
                <c:pt idx="18">
                  <c:v>1947</c:v>
                </c:pt>
                <c:pt idx="19">
                  <c:v>1820</c:v>
                </c:pt>
                <c:pt idx="20">
                  <c:v>2004</c:v>
                </c:pt>
                <c:pt idx="21">
                  <c:v>1990</c:v>
                </c:pt>
                <c:pt idx="22">
                  <c:v>1819</c:v>
                </c:pt>
                <c:pt idx="23">
                  <c:v>1959</c:v>
                </c:pt>
                <c:pt idx="24">
                  <c:v>1896</c:v>
                </c:pt>
                <c:pt idx="25">
                  <c:v>1821</c:v>
                </c:pt>
                <c:pt idx="26">
                  <c:v>1740</c:v>
                </c:pt>
                <c:pt idx="27">
                  <c:v>1819</c:v>
                </c:pt>
                <c:pt idx="28">
                  <c:v>1859</c:v>
                </c:pt>
                <c:pt idx="29">
                  <c:v>1783</c:v>
                </c:pt>
                <c:pt idx="30">
                  <c:v>0</c:v>
                </c:pt>
                <c:pt idx="31">
                  <c:v>1432</c:v>
                </c:pt>
                <c:pt idx="32">
                  <c:v>1411</c:v>
                </c:pt>
                <c:pt idx="33">
                  <c:v>1572</c:v>
                </c:pt>
                <c:pt idx="34">
                  <c:v>1344</c:v>
                </c:pt>
                <c:pt idx="35">
                  <c:v>1463</c:v>
                </c:pt>
                <c:pt idx="36">
                  <c:v>1554</c:v>
                </c:pt>
                <c:pt idx="37">
                  <c:v>1604</c:v>
                </c:pt>
                <c:pt idx="38">
                  <c:v>1435</c:v>
                </c:pt>
                <c:pt idx="39">
                  <c:v>1446</c:v>
                </c:pt>
                <c:pt idx="40">
                  <c:v>1467</c:v>
                </c:pt>
                <c:pt idx="41">
                  <c:v>1470</c:v>
                </c:pt>
                <c:pt idx="42">
                  <c:v>1562</c:v>
                </c:pt>
                <c:pt idx="43">
                  <c:v>1617</c:v>
                </c:pt>
                <c:pt idx="44">
                  <c:v>1492</c:v>
                </c:pt>
                <c:pt idx="45">
                  <c:v>1402</c:v>
                </c:pt>
                <c:pt idx="46">
                  <c:v>1670</c:v>
                </c:pt>
                <c:pt idx="47">
                  <c:v>1401</c:v>
                </c:pt>
                <c:pt idx="48">
                  <c:v>1404</c:v>
                </c:pt>
                <c:pt idx="49">
                  <c:v>1655</c:v>
                </c:pt>
                <c:pt idx="50">
                  <c:v>2690</c:v>
                </c:pt>
                <c:pt idx="51">
                  <c:v>1497</c:v>
                </c:pt>
                <c:pt idx="52">
                  <c:v>1334</c:v>
                </c:pt>
                <c:pt idx="53">
                  <c:v>1368</c:v>
                </c:pt>
                <c:pt idx="54">
                  <c:v>1370</c:v>
                </c:pt>
                <c:pt idx="55">
                  <c:v>1341</c:v>
                </c:pt>
                <c:pt idx="56">
                  <c:v>1474</c:v>
                </c:pt>
                <c:pt idx="57">
                  <c:v>1427</c:v>
                </c:pt>
                <c:pt idx="58">
                  <c:v>1328</c:v>
                </c:pt>
                <c:pt idx="59">
                  <c:v>1393</c:v>
                </c:pt>
                <c:pt idx="60">
                  <c:v>1359</c:v>
                </c:pt>
                <c:pt idx="61">
                  <c:v>1002</c:v>
                </c:pt>
                <c:pt idx="62">
                  <c:v>3199</c:v>
                </c:pt>
                <c:pt idx="63">
                  <c:v>2902</c:v>
                </c:pt>
                <c:pt idx="64">
                  <c:v>3226</c:v>
                </c:pt>
                <c:pt idx="65">
                  <c:v>2750</c:v>
                </c:pt>
                <c:pt idx="66">
                  <c:v>3493</c:v>
                </c:pt>
                <c:pt idx="67">
                  <c:v>3011</c:v>
                </c:pt>
                <c:pt idx="68">
                  <c:v>2806</c:v>
                </c:pt>
                <c:pt idx="69">
                  <c:v>3300</c:v>
                </c:pt>
                <c:pt idx="70">
                  <c:v>2430</c:v>
                </c:pt>
                <c:pt idx="71">
                  <c:v>2140</c:v>
                </c:pt>
                <c:pt idx="72">
                  <c:v>2344</c:v>
                </c:pt>
                <c:pt idx="73">
                  <c:v>2677</c:v>
                </c:pt>
                <c:pt idx="74">
                  <c:v>2413</c:v>
                </c:pt>
                <c:pt idx="75">
                  <c:v>2497</c:v>
                </c:pt>
                <c:pt idx="76">
                  <c:v>3123</c:v>
                </c:pt>
                <c:pt idx="77">
                  <c:v>2489</c:v>
                </c:pt>
                <c:pt idx="78">
                  <c:v>3108</c:v>
                </c:pt>
                <c:pt idx="79">
                  <c:v>2498</c:v>
                </c:pt>
                <c:pt idx="80">
                  <c:v>3846</c:v>
                </c:pt>
                <c:pt idx="81">
                  <c:v>2696</c:v>
                </c:pt>
                <c:pt idx="82">
                  <c:v>2580</c:v>
                </c:pt>
                <c:pt idx="83">
                  <c:v>3324</c:v>
                </c:pt>
                <c:pt idx="84">
                  <c:v>2222</c:v>
                </c:pt>
                <c:pt idx="85">
                  <c:v>2463</c:v>
                </c:pt>
                <c:pt idx="86">
                  <c:v>3328</c:v>
                </c:pt>
                <c:pt idx="87">
                  <c:v>3404</c:v>
                </c:pt>
                <c:pt idx="88">
                  <c:v>2987</c:v>
                </c:pt>
                <c:pt idx="89">
                  <c:v>3008</c:v>
                </c:pt>
                <c:pt idx="90">
                  <c:v>2799</c:v>
                </c:pt>
                <c:pt idx="91">
                  <c:v>1276</c:v>
                </c:pt>
                <c:pt idx="92">
                  <c:v>2030</c:v>
                </c:pt>
                <c:pt idx="93">
                  <c:v>1860</c:v>
                </c:pt>
                <c:pt idx="94">
                  <c:v>2130</c:v>
                </c:pt>
                <c:pt idx="95">
                  <c:v>1725</c:v>
                </c:pt>
                <c:pt idx="96">
                  <c:v>1657</c:v>
                </c:pt>
                <c:pt idx="97">
                  <c:v>1793</c:v>
                </c:pt>
                <c:pt idx="98">
                  <c:v>1814</c:v>
                </c:pt>
                <c:pt idx="99">
                  <c:v>1366</c:v>
                </c:pt>
                <c:pt idx="100">
                  <c:v>1349</c:v>
                </c:pt>
                <c:pt idx="101">
                  <c:v>2062</c:v>
                </c:pt>
                <c:pt idx="102">
                  <c:v>1827</c:v>
                </c:pt>
                <c:pt idx="103">
                  <c:v>1645</c:v>
                </c:pt>
                <c:pt idx="104">
                  <c:v>1347</c:v>
                </c:pt>
                <c:pt idx="105">
                  <c:v>1347</c:v>
                </c:pt>
                <c:pt idx="106">
                  <c:v>1347</c:v>
                </c:pt>
                <c:pt idx="107">
                  <c:v>1348</c:v>
                </c:pt>
                <c:pt idx="108">
                  <c:v>1992</c:v>
                </c:pt>
                <c:pt idx="109">
                  <c:v>1856</c:v>
                </c:pt>
                <c:pt idx="110">
                  <c:v>1763</c:v>
                </c:pt>
                <c:pt idx="111">
                  <c:v>1541</c:v>
                </c:pt>
                <c:pt idx="112">
                  <c:v>1348</c:v>
                </c:pt>
                <c:pt idx="113">
                  <c:v>1742</c:v>
                </c:pt>
                <c:pt idx="114">
                  <c:v>1549</c:v>
                </c:pt>
                <c:pt idx="115">
                  <c:v>1589</c:v>
                </c:pt>
                <c:pt idx="116">
                  <c:v>1351</c:v>
                </c:pt>
                <c:pt idx="117">
                  <c:v>1347</c:v>
                </c:pt>
                <c:pt idx="118">
                  <c:v>1347</c:v>
                </c:pt>
                <c:pt idx="119">
                  <c:v>1347</c:v>
                </c:pt>
                <c:pt idx="120">
                  <c:v>1347</c:v>
                </c:pt>
                <c:pt idx="121">
                  <c:v>1347</c:v>
                </c:pt>
                <c:pt idx="122">
                  <c:v>665</c:v>
                </c:pt>
                <c:pt idx="123">
                  <c:v>2220</c:v>
                </c:pt>
                <c:pt idx="124">
                  <c:v>2151</c:v>
                </c:pt>
                <c:pt idx="125">
                  <c:v>2383</c:v>
                </c:pt>
                <c:pt idx="126">
                  <c:v>2221</c:v>
                </c:pt>
                <c:pt idx="127">
                  <c:v>2064</c:v>
                </c:pt>
                <c:pt idx="128">
                  <c:v>2063</c:v>
                </c:pt>
                <c:pt idx="129">
                  <c:v>2111</c:v>
                </c:pt>
                <c:pt idx="130">
                  <c:v>2063</c:v>
                </c:pt>
                <c:pt idx="131">
                  <c:v>2063</c:v>
                </c:pt>
                <c:pt idx="132">
                  <c:v>2064</c:v>
                </c:pt>
                <c:pt idx="133">
                  <c:v>2093</c:v>
                </c:pt>
                <c:pt idx="134">
                  <c:v>2499</c:v>
                </c:pt>
                <c:pt idx="135">
                  <c:v>2324</c:v>
                </c:pt>
                <c:pt idx="136">
                  <c:v>2100</c:v>
                </c:pt>
                <c:pt idx="137">
                  <c:v>2638</c:v>
                </c:pt>
                <c:pt idx="138">
                  <c:v>2063</c:v>
                </c:pt>
                <c:pt idx="139">
                  <c:v>2351</c:v>
                </c:pt>
                <c:pt idx="140">
                  <c:v>2063</c:v>
                </c:pt>
                <c:pt idx="141">
                  <c:v>2064</c:v>
                </c:pt>
                <c:pt idx="142">
                  <c:v>2411</c:v>
                </c:pt>
                <c:pt idx="143">
                  <c:v>2505</c:v>
                </c:pt>
                <c:pt idx="144">
                  <c:v>2195</c:v>
                </c:pt>
                <c:pt idx="145">
                  <c:v>2338</c:v>
                </c:pt>
                <c:pt idx="146">
                  <c:v>2063</c:v>
                </c:pt>
                <c:pt idx="147">
                  <c:v>2383</c:v>
                </c:pt>
                <c:pt idx="148">
                  <c:v>2229</c:v>
                </c:pt>
                <c:pt idx="149">
                  <c:v>2063</c:v>
                </c:pt>
                <c:pt idx="150">
                  <c:v>2063</c:v>
                </c:pt>
                <c:pt idx="151">
                  <c:v>2063</c:v>
                </c:pt>
                <c:pt idx="152">
                  <c:v>2063</c:v>
                </c:pt>
                <c:pt idx="153">
                  <c:v>1383</c:v>
                </c:pt>
                <c:pt idx="154">
                  <c:v>2390</c:v>
                </c:pt>
                <c:pt idx="155">
                  <c:v>2601</c:v>
                </c:pt>
                <c:pt idx="156">
                  <c:v>2312</c:v>
                </c:pt>
                <c:pt idx="157">
                  <c:v>2525</c:v>
                </c:pt>
                <c:pt idx="158">
                  <c:v>2177</c:v>
                </c:pt>
                <c:pt idx="159">
                  <c:v>2782</c:v>
                </c:pt>
                <c:pt idx="160">
                  <c:v>2770</c:v>
                </c:pt>
                <c:pt idx="161">
                  <c:v>2489</c:v>
                </c:pt>
                <c:pt idx="162">
                  <c:v>2897</c:v>
                </c:pt>
                <c:pt idx="163">
                  <c:v>3158</c:v>
                </c:pt>
                <c:pt idx="164">
                  <c:v>2638</c:v>
                </c:pt>
                <c:pt idx="165">
                  <c:v>2069</c:v>
                </c:pt>
                <c:pt idx="166">
                  <c:v>2529</c:v>
                </c:pt>
                <c:pt idx="167">
                  <c:v>2470</c:v>
                </c:pt>
                <c:pt idx="168">
                  <c:v>2793</c:v>
                </c:pt>
                <c:pt idx="169">
                  <c:v>2463</c:v>
                </c:pt>
                <c:pt idx="170">
                  <c:v>2296</c:v>
                </c:pt>
                <c:pt idx="171">
                  <c:v>2611</c:v>
                </c:pt>
                <c:pt idx="172">
                  <c:v>2732</c:v>
                </c:pt>
                <c:pt idx="173">
                  <c:v>2380</c:v>
                </c:pt>
                <c:pt idx="174">
                  <c:v>2473</c:v>
                </c:pt>
                <c:pt idx="175">
                  <c:v>2752</c:v>
                </c:pt>
                <c:pt idx="176">
                  <c:v>2649</c:v>
                </c:pt>
                <c:pt idx="177">
                  <c:v>2609</c:v>
                </c:pt>
                <c:pt idx="178">
                  <c:v>2498</c:v>
                </c:pt>
                <c:pt idx="179">
                  <c:v>1995</c:v>
                </c:pt>
                <c:pt idx="180">
                  <c:v>1848</c:v>
                </c:pt>
                <c:pt idx="181">
                  <c:v>2709</c:v>
                </c:pt>
                <c:pt idx="182">
                  <c:v>2797</c:v>
                </c:pt>
                <c:pt idx="183">
                  <c:v>2544</c:v>
                </c:pt>
                <c:pt idx="184">
                  <c:v>1853</c:v>
                </c:pt>
                <c:pt idx="185">
                  <c:v>1459</c:v>
                </c:pt>
                <c:pt idx="186">
                  <c:v>1521</c:v>
                </c:pt>
                <c:pt idx="187">
                  <c:v>1431</c:v>
                </c:pt>
                <c:pt idx="188">
                  <c:v>1444</c:v>
                </c:pt>
                <c:pt idx="189">
                  <c:v>1373</c:v>
                </c:pt>
                <c:pt idx="190">
                  <c:v>1214</c:v>
                </c:pt>
                <c:pt idx="191">
                  <c:v>1419</c:v>
                </c:pt>
                <c:pt idx="192">
                  <c:v>1356</c:v>
                </c:pt>
                <c:pt idx="193">
                  <c:v>1667</c:v>
                </c:pt>
                <c:pt idx="194">
                  <c:v>1370</c:v>
                </c:pt>
                <c:pt idx="195">
                  <c:v>1399</c:v>
                </c:pt>
                <c:pt idx="196">
                  <c:v>1916</c:v>
                </c:pt>
                <c:pt idx="197">
                  <c:v>1401</c:v>
                </c:pt>
                <c:pt idx="198">
                  <c:v>1576</c:v>
                </c:pt>
                <c:pt idx="199">
                  <c:v>1595</c:v>
                </c:pt>
                <c:pt idx="200">
                  <c:v>1593</c:v>
                </c:pt>
                <c:pt idx="201">
                  <c:v>1649</c:v>
                </c:pt>
                <c:pt idx="202">
                  <c:v>1692</c:v>
                </c:pt>
                <c:pt idx="203">
                  <c:v>1506</c:v>
                </c:pt>
                <c:pt idx="204">
                  <c:v>1447</c:v>
                </c:pt>
                <c:pt idx="205">
                  <c:v>1690</c:v>
                </c:pt>
                <c:pt idx="206">
                  <c:v>1604</c:v>
                </c:pt>
                <c:pt idx="207">
                  <c:v>1658</c:v>
                </c:pt>
                <c:pt idx="208">
                  <c:v>1926</c:v>
                </c:pt>
                <c:pt idx="209">
                  <c:v>1736</c:v>
                </c:pt>
                <c:pt idx="210">
                  <c:v>1491</c:v>
                </c:pt>
                <c:pt idx="211">
                  <c:v>1555</c:v>
                </c:pt>
                <c:pt idx="212">
                  <c:v>1869</c:v>
                </c:pt>
                <c:pt idx="213">
                  <c:v>1141</c:v>
                </c:pt>
                <c:pt idx="214">
                  <c:v>1698</c:v>
                </c:pt>
                <c:pt idx="215">
                  <c:v>1364</c:v>
                </c:pt>
                <c:pt idx="216">
                  <c:v>2124</c:v>
                </c:pt>
                <c:pt idx="217">
                  <c:v>2003</c:v>
                </c:pt>
                <c:pt idx="218">
                  <c:v>1696</c:v>
                </c:pt>
                <c:pt idx="219">
                  <c:v>1801</c:v>
                </c:pt>
                <c:pt idx="220">
                  <c:v>1724</c:v>
                </c:pt>
                <c:pt idx="221">
                  <c:v>1852</c:v>
                </c:pt>
                <c:pt idx="222">
                  <c:v>1905</c:v>
                </c:pt>
                <c:pt idx="223">
                  <c:v>1811</c:v>
                </c:pt>
                <c:pt idx="224">
                  <c:v>1922</c:v>
                </c:pt>
                <c:pt idx="225">
                  <c:v>1610</c:v>
                </c:pt>
                <c:pt idx="226">
                  <c:v>1851</c:v>
                </c:pt>
                <c:pt idx="227">
                  <c:v>1804</c:v>
                </c:pt>
                <c:pt idx="228">
                  <c:v>1725</c:v>
                </c:pt>
                <c:pt idx="229">
                  <c:v>1654</c:v>
                </c:pt>
                <c:pt idx="230">
                  <c:v>1632</c:v>
                </c:pt>
                <c:pt idx="231">
                  <c:v>1481</c:v>
                </c:pt>
                <c:pt idx="232">
                  <c:v>1473</c:v>
                </c:pt>
                <c:pt idx="233">
                  <c:v>1410</c:v>
                </c:pt>
                <c:pt idx="234">
                  <c:v>1779</c:v>
                </c:pt>
                <c:pt idx="235">
                  <c:v>1403</c:v>
                </c:pt>
                <c:pt idx="236">
                  <c:v>1613</c:v>
                </c:pt>
                <c:pt idx="237">
                  <c:v>1878</c:v>
                </c:pt>
                <c:pt idx="238">
                  <c:v>1426</c:v>
                </c:pt>
                <c:pt idx="239">
                  <c:v>1780</c:v>
                </c:pt>
                <c:pt idx="240">
                  <c:v>1742</c:v>
                </c:pt>
                <c:pt idx="241">
                  <c:v>1972</c:v>
                </c:pt>
                <c:pt idx="242">
                  <c:v>1821</c:v>
                </c:pt>
                <c:pt idx="243">
                  <c:v>1630</c:v>
                </c:pt>
                <c:pt idx="244">
                  <c:v>1899</c:v>
                </c:pt>
                <c:pt idx="245">
                  <c:v>1903</c:v>
                </c:pt>
                <c:pt idx="246">
                  <c:v>1125</c:v>
                </c:pt>
                <c:pt idx="247">
                  <c:v>2344</c:v>
                </c:pt>
                <c:pt idx="248">
                  <c:v>2038</c:v>
                </c:pt>
                <c:pt idx="249">
                  <c:v>2010</c:v>
                </c:pt>
                <c:pt idx="250">
                  <c:v>2133</c:v>
                </c:pt>
                <c:pt idx="251">
                  <c:v>2670</c:v>
                </c:pt>
                <c:pt idx="252">
                  <c:v>1882</c:v>
                </c:pt>
                <c:pt idx="253">
                  <c:v>1944</c:v>
                </c:pt>
                <c:pt idx="254">
                  <c:v>2346</c:v>
                </c:pt>
                <c:pt idx="255">
                  <c:v>2198</c:v>
                </c:pt>
                <c:pt idx="256">
                  <c:v>2048</c:v>
                </c:pt>
                <c:pt idx="257">
                  <c:v>1946</c:v>
                </c:pt>
                <c:pt idx="258">
                  <c:v>2629</c:v>
                </c:pt>
                <c:pt idx="259">
                  <c:v>2187</c:v>
                </c:pt>
                <c:pt idx="260">
                  <c:v>2095</c:v>
                </c:pt>
                <c:pt idx="261">
                  <c:v>1861</c:v>
                </c:pt>
                <c:pt idx="262">
                  <c:v>2194</c:v>
                </c:pt>
                <c:pt idx="263">
                  <c:v>1854</c:v>
                </c:pt>
                <c:pt idx="264">
                  <c:v>403</c:v>
                </c:pt>
                <c:pt idx="265">
                  <c:v>1982</c:v>
                </c:pt>
                <c:pt idx="266">
                  <c:v>2004</c:v>
                </c:pt>
                <c:pt idx="267">
                  <c:v>1893</c:v>
                </c:pt>
                <c:pt idx="268">
                  <c:v>2063</c:v>
                </c:pt>
                <c:pt idx="269">
                  <c:v>2148</c:v>
                </c:pt>
                <c:pt idx="270">
                  <c:v>1529</c:v>
                </c:pt>
                <c:pt idx="271">
                  <c:v>1890</c:v>
                </c:pt>
                <c:pt idx="272">
                  <c:v>1956</c:v>
                </c:pt>
                <c:pt idx="273">
                  <c:v>2094</c:v>
                </c:pt>
                <c:pt idx="274">
                  <c:v>1970</c:v>
                </c:pt>
                <c:pt idx="275">
                  <c:v>2241</c:v>
                </c:pt>
                <c:pt idx="276">
                  <c:v>2021</c:v>
                </c:pt>
                <c:pt idx="277">
                  <c:v>1898</c:v>
                </c:pt>
                <c:pt idx="278">
                  <c:v>1907</c:v>
                </c:pt>
                <c:pt idx="279">
                  <c:v>1882</c:v>
                </c:pt>
                <c:pt idx="280">
                  <c:v>1966</c:v>
                </c:pt>
                <c:pt idx="281">
                  <c:v>1835</c:v>
                </c:pt>
                <c:pt idx="282">
                  <c:v>1780</c:v>
                </c:pt>
                <c:pt idx="283">
                  <c:v>1830</c:v>
                </c:pt>
                <c:pt idx="284">
                  <c:v>1739</c:v>
                </c:pt>
                <c:pt idx="285">
                  <c:v>1878</c:v>
                </c:pt>
                <c:pt idx="286">
                  <c:v>1906</c:v>
                </c:pt>
                <c:pt idx="287">
                  <c:v>2015</c:v>
                </c:pt>
                <c:pt idx="288">
                  <c:v>1971</c:v>
                </c:pt>
                <c:pt idx="289">
                  <c:v>1910</c:v>
                </c:pt>
                <c:pt idx="290">
                  <c:v>1897</c:v>
                </c:pt>
                <c:pt idx="291">
                  <c:v>2096</c:v>
                </c:pt>
                <c:pt idx="292">
                  <c:v>1906</c:v>
                </c:pt>
                <c:pt idx="293">
                  <c:v>1962</c:v>
                </c:pt>
                <c:pt idx="294">
                  <c:v>1826</c:v>
                </c:pt>
                <c:pt idx="295">
                  <c:v>1431</c:v>
                </c:pt>
                <c:pt idx="296">
                  <c:v>1788</c:v>
                </c:pt>
                <c:pt idx="297">
                  <c:v>2093</c:v>
                </c:pt>
                <c:pt idx="298">
                  <c:v>2065</c:v>
                </c:pt>
                <c:pt idx="299">
                  <c:v>1908</c:v>
                </c:pt>
                <c:pt idx="300">
                  <c:v>1908</c:v>
                </c:pt>
                <c:pt idx="301">
                  <c:v>1964</c:v>
                </c:pt>
                <c:pt idx="302">
                  <c:v>2014</c:v>
                </c:pt>
                <c:pt idx="303">
                  <c:v>1985</c:v>
                </c:pt>
                <c:pt idx="304">
                  <c:v>1867</c:v>
                </c:pt>
                <c:pt idx="305">
                  <c:v>2124</c:v>
                </c:pt>
                <c:pt idx="306">
                  <c:v>1669</c:v>
                </c:pt>
                <c:pt idx="307">
                  <c:v>1995</c:v>
                </c:pt>
                <c:pt idx="308">
                  <c:v>1921</c:v>
                </c:pt>
                <c:pt idx="309">
                  <c:v>2010</c:v>
                </c:pt>
                <c:pt idx="310">
                  <c:v>2057</c:v>
                </c:pt>
                <c:pt idx="311">
                  <c:v>2095</c:v>
                </c:pt>
                <c:pt idx="312">
                  <c:v>1972</c:v>
                </c:pt>
                <c:pt idx="313">
                  <c:v>2044</c:v>
                </c:pt>
                <c:pt idx="314">
                  <c:v>1946</c:v>
                </c:pt>
                <c:pt idx="315">
                  <c:v>1237</c:v>
                </c:pt>
                <c:pt idx="316">
                  <c:v>1450</c:v>
                </c:pt>
                <c:pt idx="317">
                  <c:v>1495</c:v>
                </c:pt>
                <c:pt idx="318">
                  <c:v>1433</c:v>
                </c:pt>
                <c:pt idx="319">
                  <c:v>1468</c:v>
                </c:pt>
                <c:pt idx="320">
                  <c:v>1625</c:v>
                </c:pt>
                <c:pt idx="321">
                  <c:v>1529</c:v>
                </c:pt>
                <c:pt idx="322">
                  <c:v>1584</c:v>
                </c:pt>
                <c:pt idx="323">
                  <c:v>1638</c:v>
                </c:pt>
                <c:pt idx="324">
                  <c:v>1554</c:v>
                </c:pt>
                <c:pt idx="325">
                  <c:v>1397</c:v>
                </c:pt>
                <c:pt idx="326">
                  <c:v>1481</c:v>
                </c:pt>
                <c:pt idx="327">
                  <c:v>1638</c:v>
                </c:pt>
                <c:pt idx="328">
                  <c:v>1655</c:v>
                </c:pt>
                <c:pt idx="329">
                  <c:v>1570</c:v>
                </c:pt>
                <c:pt idx="330">
                  <c:v>1551</c:v>
                </c:pt>
                <c:pt idx="331">
                  <c:v>1377</c:v>
                </c:pt>
                <c:pt idx="332">
                  <c:v>1407</c:v>
                </c:pt>
                <c:pt idx="333">
                  <c:v>1545</c:v>
                </c:pt>
                <c:pt idx="334">
                  <c:v>1650</c:v>
                </c:pt>
                <c:pt idx="335">
                  <c:v>1501</c:v>
                </c:pt>
                <c:pt idx="336">
                  <c:v>1760</c:v>
                </c:pt>
                <c:pt idx="337">
                  <c:v>1710</c:v>
                </c:pt>
                <c:pt idx="338">
                  <c:v>1628</c:v>
                </c:pt>
                <c:pt idx="339">
                  <c:v>1618</c:v>
                </c:pt>
                <c:pt idx="340">
                  <c:v>1590</c:v>
                </c:pt>
                <c:pt idx="341">
                  <c:v>1574</c:v>
                </c:pt>
                <c:pt idx="342">
                  <c:v>1633</c:v>
                </c:pt>
                <c:pt idx="343">
                  <c:v>1667</c:v>
                </c:pt>
                <c:pt idx="344">
                  <c:v>1630</c:v>
                </c:pt>
                <c:pt idx="345">
                  <c:v>52</c:v>
                </c:pt>
                <c:pt idx="346">
                  <c:v>3654</c:v>
                </c:pt>
                <c:pt idx="347">
                  <c:v>1981</c:v>
                </c:pt>
                <c:pt idx="348">
                  <c:v>2011</c:v>
                </c:pt>
                <c:pt idx="349">
                  <c:v>2951</c:v>
                </c:pt>
                <c:pt idx="350">
                  <c:v>3051</c:v>
                </c:pt>
                <c:pt idx="351">
                  <c:v>1990</c:v>
                </c:pt>
                <c:pt idx="352">
                  <c:v>1995</c:v>
                </c:pt>
                <c:pt idx="353">
                  <c:v>1980</c:v>
                </c:pt>
                <c:pt idx="354">
                  <c:v>1980</c:v>
                </c:pt>
                <c:pt idx="355">
                  <c:v>1980</c:v>
                </c:pt>
                <c:pt idx="356">
                  <c:v>1980</c:v>
                </c:pt>
                <c:pt idx="357">
                  <c:v>1980</c:v>
                </c:pt>
                <c:pt idx="358">
                  <c:v>1980</c:v>
                </c:pt>
                <c:pt idx="359">
                  <c:v>1980</c:v>
                </c:pt>
                <c:pt idx="360">
                  <c:v>1980</c:v>
                </c:pt>
                <c:pt idx="361">
                  <c:v>1980</c:v>
                </c:pt>
                <c:pt idx="362">
                  <c:v>1980</c:v>
                </c:pt>
                <c:pt idx="363">
                  <c:v>1980</c:v>
                </c:pt>
                <c:pt idx="364">
                  <c:v>1980</c:v>
                </c:pt>
                <c:pt idx="365">
                  <c:v>1980</c:v>
                </c:pt>
                <c:pt idx="366">
                  <c:v>2207</c:v>
                </c:pt>
                <c:pt idx="367">
                  <c:v>2828</c:v>
                </c:pt>
                <c:pt idx="368">
                  <c:v>3879</c:v>
                </c:pt>
                <c:pt idx="369">
                  <c:v>3429</c:v>
                </c:pt>
                <c:pt idx="370">
                  <c:v>2704</c:v>
                </c:pt>
                <c:pt idx="371">
                  <c:v>2975</c:v>
                </c:pt>
                <c:pt idx="372">
                  <c:v>3089</c:v>
                </c:pt>
                <c:pt idx="373">
                  <c:v>2785</c:v>
                </c:pt>
                <c:pt idx="374">
                  <c:v>2926</c:v>
                </c:pt>
                <c:pt idx="375">
                  <c:v>2645</c:v>
                </c:pt>
                <c:pt idx="376">
                  <c:v>1120</c:v>
                </c:pt>
                <c:pt idx="377">
                  <c:v>2286</c:v>
                </c:pt>
                <c:pt idx="378">
                  <c:v>2306</c:v>
                </c:pt>
                <c:pt idx="379">
                  <c:v>1776</c:v>
                </c:pt>
                <c:pt idx="380">
                  <c:v>1527</c:v>
                </c:pt>
                <c:pt idx="381">
                  <c:v>2115</c:v>
                </c:pt>
                <c:pt idx="382">
                  <c:v>2135</c:v>
                </c:pt>
                <c:pt idx="383">
                  <c:v>2302</c:v>
                </c:pt>
                <c:pt idx="384">
                  <c:v>1985</c:v>
                </c:pt>
                <c:pt idx="385">
                  <c:v>1884</c:v>
                </c:pt>
                <c:pt idx="386">
                  <c:v>1464</c:v>
                </c:pt>
                <c:pt idx="387">
                  <c:v>1632</c:v>
                </c:pt>
                <c:pt idx="388">
                  <c:v>2200</c:v>
                </c:pt>
                <c:pt idx="389">
                  <c:v>2220</c:v>
                </c:pt>
                <c:pt idx="390">
                  <c:v>1792</c:v>
                </c:pt>
                <c:pt idx="391">
                  <c:v>1886</c:v>
                </c:pt>
                <c:pt idx="392">
                  <c:v>1945</c:v>
                </c:pt>
                <c:pt idx="393">
                  <c:v>1880</c:v>
                </c:pt>
                <c:pt idx="394">
                  <c:v>2314</c:v>
                </c:pt>
                <c:pt idx="395">
                  <c:v>2236</c:v>
                </c:pt>
                <c:pt idx="396">
                  <c:v>2324</c:v>
                </c:pt>
                <c:pt idx="397">
                  <c:v>2367</c:v>
                </c:pt>
                <c:pt idx="398">
                  <c:v>2175</c:v>
                </c:pt>
                <c:pt idx="399">
                  <c:v>2092</c:v>
                </c:pt>
                <c:pt idx="400">
                  <c:v>1593</c:v>
                </c:pt>
                <c:pt idx="401">
                  <c:v>2270</c:v>
                </c:pt>
                <c:pt idx="402">
                  <c:v>2235</c:v>
                </c:pt>
                <c:pt idx="403">
                  <c:v>2282</c:v>
                </c:pt>
                <c:pt idx="404">
                  <c:v>2530</c:v>
                </c:pt>
                <c:pt idx="405">
                  <c:v>2266</c:v>
                </c:pt>
                <c:pt idx="406">
                  <c:v>2158</c:v>
                </c:pt>
                <c:pt idx="407">
                  <c:v>1792</c:v>
                </c:pt>
                <c:pt idx="408">
                  <c:v>2345</c:v>
                </c:pt>
                <c:pt idx="409">
                  <c:v>2260</c:v>
                </c:pt>
                <c:pt idx="410">
                  <c:v>2232</c:v>
                </c:pt>
                <c:pt idx="411">
                  <c:v>257</c:v>
                </c:pt>
                <c:pt idx="412">
                  <c:v>2955</c:v>
                </c:pt>
                <c:pt idx="413">
                  <c:v>3092</c:v>
                </c:pt>
                <c:pt idx="414">
                  <c:v>2998</c:v>
                </c:pt>
                <c:pt idx="415">
                  <c:v>3066</c:v>
                </c:pt>
                <c:pt idx="416">
                  <c:v>3073</c:v>
                </c:pt>
                <c:pt idx="417">
                  <c:v>2572</c:v>
                </c:pt>
                <c:pt idx="418">
                  <c:v>3274</c:v>
                </c:pt>
                <c:pt idx="419">
                  <c:v>3015</c:v>
                </c:pt>
                <c:pt idx="420">
                  <c:v>3083</c:v>
                </c:pt>
                <c:pt idx="421">
                  <c:v>3069</c:v>
                </c:pt>
                <c:pt idx="422">
                  <c:v>3544</c:v>
                </c:pt>
                <c:pt idx="423">
                  <c:v>3306</c:v>
                </c:pt>
                <c:pt idx="424">
                  <c:v>2885</c:v>
                </c:pt>
                <c:pt idx="425">
                  <c:v>3288</c:v>
                </c:pt>
                <c:pt idx="426">
                  <c:v>2929</c:v>
                </c:pt>
                <c:pt idx="427">
                  <c:v>3074</c:v>
                </c:pt>
                <c:pt idx="428">
                  <c:v>2969</c:v>
                </c:pt>
                <c:pt idx="429">
                  <c:v>2979</c:v>
                </c:pt>
                <c:pt idx="430">
                  <c:v>3283</c:v>
                </c:pt>
                <c:pt idx="431">
                  <c:v>2926</c:v>
                </c:pt>
                <c:pt idx="432">
                  <c:v>3147</c:v>
                </c:pt>
                <c:pt idx="433">
                  <c:v>3290</c:v>
                </c:pt>
                <c:pt idx="434">
                  <c:v>3162</c:v>
                </c:pt>
                <c:pt idx="435">
                  <c:v>2899</c:v>
                </c:pt>
                <c:pt idx="436">
                  <c:v>3425</c:v>
                </c:pt>
                <c:pt idx="437">
                  <c:v>4022</c:v>
                </c:pt>
                <c:pt idx="438">
                  <c:v>3934</c:v>
                </c:pt>
                <c:pt idx="439">
                  <c:v>3013</c:v>
                </c:pt>
                <c:pt idx="440">
                  <c:v>3061</c:v>
                </c:pt>
                <c:pt idx="441">
                  <c:v>2954</c:v>
                </c:pt>
                <c:pt idx="442">
                  <c:v>1623</c:v>
                </c:pt>
                <c:pt idx="443">
                  <c:v>2113</c:v>
                </c:pt>
                <c:pt idx="444">
                  <c:v>2095</c:v>
                </c:pt>
                <c:pt idx="445">
                  <c:v>2194</c:v>
                </c:pt>
                <c:pt idx="446">
                  <c:v>2496</c:v>
                </c:pt>
                <c:pt idx="447">
                  <c:v>2180</c:v>
                </c:pt>
                <c:pt idx="448">
                  <c:v>1933</c:v>
                </c:pt>
                <c:pt idx="449">
                  <c:v>2248</c:v>
                </c:pt>
                <c:pt idx="450">
                  <c:v>1954</c:v>
                </c:pt>
                <c:pt idx="451">
                  <c:v>1974</c:v>
                </c:pt>
                <c:pt idx="452">
                  <c:v>2150</c:v>
                </c:pt>
                <c:pt idx="453">
                  <c:v>2432</c:v>
                </c:pt>
                <c:pt idx="454">
                  <c:v>2149</c:v>
                </c:pt>
                <c:pt idx="455">
                  <c:v>2247</c:v>
                </c:pt>
                <c:pt idx="456">
                  <c:v>2070</c:v>
                </c:pt>
                <c:pt idx="457">
                  <c:v>2291</c:v>
                </c:pt>
                <c:pt idx="458">
                  <c:v>2361</c:v>
                </c:pt>
                <c:pt idx="459">
                  <c:v>2203</c:v>
                </c:pt>
                <c:pt idx="460">
                  <c:v>2196</c:v>
                </c:pt>
                <c:pt idx="461">
                  <c:v>2363</c:v>
                </c:pt>
                <c:pt idx="462">
                  <c:v>2246</c:v>
                </c:pt>
                <c:pt idx="463">
                  <c:v>2336</c:v>
                </c:pt>
                <c:pt idx="464">
                  <c:v>2421</c:v>
                </c:pt>
                <c:pt idx="465">
                  <c:v>2070</c:v>
                </c:pt>
                <c:pt idx="466">
                  <c:v>2120</c:v>
                </c:pt>
                <c:pt idx="467">
                  <c:v>2211</c:v>
                </c:pt>
                <c:pt idx="468">
                  <c:v>2123</c:v>
                </c:pt>
                <c:pt idx="469">
                  <c:v>2423</c:v>
                </c:pt>
                <c:pt idx="470">
                  <c:v>2281</c:v>
                </c:pt>
                <c:pt idx="471">
                  <c:v>2181</c:v>
                </c:pt>
                <c:pt idx="472">
                  <c:v>2499</c:v>
                </c:pt>
                <c:pt idx="473">
                  <c:v>1212</c:v>
                </c:pt>
                <c:pt idx="474">
                  <c:v>1909</c:v>
                </c:pt>
                <c:pt idx="475">
                  <c:v>1722</c:v>
                </c:pt>
                <c:pt idx="476">
                  <c:v>1922</c:v>
                </c:pt>
                <c:pt idx="477">
                  <c:v>2121</c:v>
                </c:pt>
                <c:pt idx="478">
                  <c:v>1997</c:v>
                </c:pt>
                <c:pt idx="479">
                  <c:v>2117</c:v>
                </c:pt>
                <c:pt idx="480">
                  <c:v>2116</c:v>
                </c:pt>
                <c:pt idx="481">
                  <c:v>1876</c:v>
                </c:pt>
                <c:pt idx="482">
                  <c:v>1788</c:v>
                </c:pt>
                <c:pt idx="483">
                  <c:v>2486</c:v>
                </c:pt>
                <c:pt idx="484">
                  <c:v>2094</c:v>
                </c:pt>
                <c:pt idx="485">
                  <c:v>2085</c:v>
                </c:pt>
                <c:pt idx="486">
                  <c:v>2173</c:v>
                </c:pt>
                <c:pt idx="487">
                  <c:v>2225</c:v>
                </c:pt>
                <c:pt idx="488">
                  <c:v>2223</c:v>
                </c:pt>
                <c:pt idx="489">
                  <c:v>2098</c:v>
                </c:pt>
                <c:pt idx="490">
                  <c:v>2185</c:v>
                </c:pt>
                <c:pt idx="491">
                  <c:v>1918</c:v>
                </c:pt>
                <c:pt idx="492">
                  <c:v>2105</c:v>
                </c:pt>
                <c:pt idx="493">
                  <c:v>1692</c:v>
                </c:pt>
                <c:pt idx="494">
                  <c:v>2066</c:v>
                </c:pt>
                <c:pt idx="495">
                  <c:v>1953</c:v>
                </c:pt>
                <c:pt idx="496">
                  <c:v>1842</c:v>
                </c:pt>
                <c:pt idx="497">
                  <c:v>2262</c:v>
                </c:pt>
                <c:pt idx="498">
                  <c:v>1722</c:v>
                </c:pt>
                <c:pt idx="499">
                  <c:v>1973</c:v>
                </c:pt>
                <c:pt idx="500">
                  <c:v>2666</c:v>
                </c:pt>
                <c:pt idx="501">
                  <c:v>2223</c:v>
                </c:pt>
                <c:pt idx="502">
                  <c:v>1889</c:v>
                </c:pt>
                <c:pt idx="503">
                  <c:v>2131</c:v>
                </c:pt>
                <c:pt idx="504">
                  <c:v>1452</c:v>
                </c:pt>
                <c:pt idx="505">
                  <c:v>2947</c:v>
                </c:pt>
                <c:pt idx="506">
                  <c:v>2898</c:v>
                </c:pt>
                <c:pt idx="507">
                  <c:v>2984</c:v>
                </c:pt>
                <c:pt idx="508">
                  <c:v>2896</c:v>
                </c:pt>
                <c:pt idx="509">
                  <c:v>3328</c:v>
                </c:pt>
                <c:pt idx="510">
                  <c:v>3394</c:v>
                </c:pt>
                <c:pt idx="511">
                  <c:v>3013</c:v>
                </c:pt>
                <c:pt idx="512">
                  <c:v>2812</c:v>
                </c:pt>
                <c:pt idx="513">
                  <c:v>3061</c:v>
                </c:pt>
                <c:pt idx="514">
                  <c:v>2729</c:v>
                </c:pt>
                <c:pt idx="515">
                  <c:v>2241</c:v>
                </c:pt>
                <c:pt idx="516">
                  <c:v>3691</c:v>
                </c:pt>
                <c:pt idx="517">
                  <c:v>3538</c:v>
                </c:pt>
                <c:pt idx="518">
                  <c:v>3064</c:v>
                </c:pt>
                <c:pt idx="519">
                  <c:v>2784</c:v>
                </c:pt>
                <c:pt idx="520">
                  <c:v>2908</c:v>
                </c:pt>
                <c:pt idx="521">
                  <c:v>3033</c:v>
                </c:pt>
                <c:pt idx="522">
                  <c:v>3165</c:v>
                </c:pt>
                <c:pt idx="523">
                  <c:v>3115</c:v>
                </c:pt>
                <c:pt idx="524">
                  <c:v>2017</c:v>
                </c:pt>
                <c:pt idx="525">
                  <c:v>2859</c:v>
                </c:pt>
                <c:pt idx="526">
                  <c:v>3145</c:v>
                </c:pt>
                <c:pt idx="527">
                  <c:v>3004</c:v>
                </c:pt>
                <c:pt idx="528">
                  <c:v>3006</c:v>
                </c:pt>
                <c:pt idx="529">
                  <c:v>2859</c:v>
                </c:pt>
                <c:pt idx="530">
                  <c:v>3683</c:v>
                </c:pt>
                <c:pt idx="531">
                  <c:v>3287</c:v>
                </c:pt>
                <c:pt idx="532">
                  <c:v>2990</c:v>
                </c:pt>
                <c:pt idx="533">
                  <c:v>3172</c:v>
                </c:pt>
                <c:pt idx="534">
                  <c:v>3069</c:v>
                </c:pt>
                <c:pt idx="535">
                  <c:v>1240</c:v>
                </c:pt>
                <c:pt idx="536">
                  <c:v>2026</c:v>
                </c:pt>
                <c:pt idx="537">
                  <c:v>1718</c:v>
                </c:pt>
                <c:pt idx="538">
                  <c:v>2324</c:v>
                </c:pt>
                <c:pt idx="539">
                  <c:v>2254</c:v>
                </c:pt>
                <c:pt idx="540">
                  <c:v>1831</c:v>
                </c:pt>
                <c:pt idx="541">
                  <c:v>1397</c:v>
                </c:pt>
                <c:pt idx="542">
                  <c:v>1683</c:v>
                </c:pt>
                <c:pt idx="543">
                  <c:v>2284</c:v>
                </c:pt>
                <c:pt idx="544">
                  <c:v>1570</c:v>
                </c:pt>
                <c:pt idx="545">
                  <c:v>2066</c:v>
                </c:pt>
                <c:pt idx="546">
                  <c:v>2105</c:v>
                </c:pt>
                <c:pt idx="547">
                  <c:v>1776</c:v>
                </c:pt>
                <c:pt idx="548">
                  <c:v>1507</c:v>
                </c:pt>
                <c:pt idx="549">
                  <c:v>2033</c:v>
                </c:pt>
                <c:pt idx="550">
                  <c:v>2093</c:v>
                </c:pt>
                <c:pt idx="551">
                  <c:v>1922</c:v>
                </c:pt>
                <c:pt idx="552">
                  <c:v>1999</c:v>
                </c:pt>
                <c:pt idx="553">
                  <c:v>2169</c:v>
                </c:pt>
                <c:pt idx="554">
                  <c:v>1463</c:v>
                </c:pt>
                <c:pt idx="555">
                  <c:v>1747</c:v>
                </c:pt>
                <c:pt idx="556">
                  <c:v>1996</c:v>
                </c:pt>
                <c:pt idx="557">
                  <c:v>2116</c:v>
                </c:pt>
                <c:pt idx="558">
                  <c:v>1698</c:v>
                </c:pt>
                <c:pt idx="559">
                  <c:v>2156</c:v>
                </c:pt>
                <c:pt idx="560">
                  <c:v>1916</c:v>
                </c:pt>
                <c:pt idx="561">
                  <c:v>1494</c:v>
                </c:pt>
                <c:pt idx="562">
                  <c:v>1762</c:v>
                </c:pt>
                <c:pt idx="563">
                  <c:v>2272</c:v>
                </c:pt>
                <c:pt idx="564">
                  <c:v>2335</c:v>
                </c:pt>
                <c:pt idx="565">
                  <c:v>1693</c:v>
                </c:pt>
                <c:pt idx="566">
                  <c:v>741</c:v>
                </c:pt>
                <c:pt idx="567">
                  <c:v>3405</c:v>
                </c:pt>
                <c:pt idx="568">
                  <c:v>2551</c:v>
                </c:pt>
                <c:pt idx="569">
                  <c:v>4022</c:v>
                </c:pt>
                <c:pt idx="570">
                  <c:v>4005</c:v>
                </c:pt>
                <c:pt idx="571">
                  <c:v>4274</c:v>
                </c:pt>
                <c:pt idx="572">
                  <c:v>4552</c:v>
                </c:pt>
                <c:pt idx="573">
                  <c:v>3625</c:v>
                </c:pt>
                <c:pt idx="574">
                  <c:v>3501</c:v>
                </c:pt>
                <c:pt idx="575">
                  <c:v>3192</c:v>
                </c:pt>
                <c:pt idx="576">
                  <c:v>4018</c:v>
                </c:pt>
                <c:pt idx="577">
                  <c:v>3329</c:v>
                </c:pt>
                <c:pt idx="578">
                  <c:v>3152</c:v>
                </c:pt>
                <c:pt idx="579">
                  <c:v>4392</c:v>
                </c:pt>
                <c:pt idx="580">
                  <c:v>3374</c:v>
                </c:pt>
                <c:pt idx="581">
                  <c:v>3088</c:v>
                </c:pt>
                <c:pt idx="582">
                  <c:v>3294</c:v>
                </c:pt>
                <c:pt idx="583">
                  <c:v>3580</c:v>
                </c:pt>
                <c:pt idx="584">
                  <c:v>3544</c:v>
                </c:pt>
                <c:pt idx="585">
                  <c:v>4501</c:v>
                </c:pt>
                <c:pt idx="586">
                  <c:v>4546</c:v>
                </c:pt>
                <c:pt idx="587">
                  <c:v>3014</c:v>
                </c:pt>
                <c:pt idx="588">
                  <c:v>3795</c:v>
                </c:pt>
                <c:pt idx="589">
                  <c:v>2755</c:v>
                </c:pt>
                <c:pt idx="590">
                  <c:v>3004</c:v>
                </c:pt>
                <c:pt idx="591">
                  <c:v>2643</c:v>
                </c:pt>
                <c:pt idx="592">
                  <c:v>1819</c:v>
                </c:pt>
                <c:pt idx="593">
                  <c:v>1819</c:v>
                </c:pt>
                <c:pt idx="594">
                  <c:v>2489</c:v>
                </c:pt>
                <c:pt idx="595">
                  <c:v>3841</c:v>
                </c:pt>
                <c:pt idx="596">
                  <c:v>1665</c:v>
                </c:pt>
                <c:pt idx="597">
                  <c:v>1496</c:v>
                </c:pt>
                <c:pt idx="598">
                  <c:v>1496</c:v>
                </c:pt>
                <c:pt idx="599">
                  <c:v>1496</c:v>
                </c:pt>
                <c:pt idx="600">
                  <c:v>2865</c:v>
                </c:pt>
                <c:pt idx="601">
                  <c:v>2828</c:v>
                </c:pt>
                <c:pt idx="602">
                  <c:v>2225</c:v>
                </c:pt>
                <c:pt idx="603">
                  <c:v>2018</c:v>
                </c:pt>
                <c:pt idx="604">
                  <c:v>2606</c:v>
                </c:pt>
                <c:pt idx="605">
                  <c:v>2536</c:v>
                </c:pt>
                <c:pt idx="606">
                  <c:v>4900</c:v>
                </c:pt>
                <c:pt idx="607">
                  <c:v>2409</c:v>
                </c:pt>
                <c:pt idx="608">
                  <c:v>2651</c:v>
                </c:pt>
                <c:pt idx="609">
                  <c:v>2305</c:v>
                </c:pt>
                <c:pt idx="610">
                  <c:v>1497</c:v>
                </c:pt>
                <c:pt idx="611">
                  <c:v>2450</c:v>
                </c:pt>
                <c:pt idx="612">
                  <c:v>2576</c:v>
                </c:pt>
                <c:pt idx="613">
                  <c:v>1879</c:v>
                </c:pt>
                <c:pt idx="614">
                  <c:v>2560</c:v>
                </c:pt>
                <c:pt idx="615">
                  <c:v>2275</c:v>
                </c:pt>
                <c:pt idx="616">
                  <c:v>2361</c:v>
                </c:pt>
                <c:pt idx="617">
                  <c:v>2044</c:v>
                </c:pt>
                <c:pt idx="618">
                  <c:v>1496</c:v>
                </c:pt>
                <c:pt idx="619">
                  <c:v>1902</c:v>
                </c:pt>
                <c:pt idx="620">
                  <c:v>2636</c:v>
                </c:pt>
                <c:pt idx="621">
                  <c:v>1838</c:v>
                </c:pt>
                <c:pt idx="622">
                  <c:v>2469</c:v>
                </c:pt>
                <c:pt idx="623">
                  <c:v>2250</c:v>
                </c:pt>
                <c:pt idx="624">
                  <c:v>1248</c:v>
                </c:pt>
                <c:pt idx="625">
                  <c:v>2560</c:v>
                </c:pt>
                <c:pt idx="626">
                  <c:v>2905</c:v>
                </c:pt>
                <c:pt idx="627">
                  <c:v>2952</c:v>
                </c:pt>
                <c:pt idx="628">
                  <c:v>2896</c:v>
                </c:pt>
                <c:pt idx="629">
                  <c:v>2783</c:v>
                </c:pt>
                <c:pt idx="630">
                  <c:v>3171</c:v>
                </c:pt>
                <c:pt idx="631">
                  <c:v>2766</c:v>
                </c:pt>
                <c:pt idx="632">
                  <c:v>2839</c:v>
                </c:pt>
                <c:pt idx="633">
                  <c:v>2701</c:v>
                </c:pt>
                <c:pt idx="634">
                  <c:v>2060</c:v>
                </c:pt>
                <c:pt idx="635">
                  <c:v>2796</c:v>
                </c:pt>
                <c:pt idx="636">
                  <c:v>2664</c:v>
                </c:pt>
                <c:pt idx="637">
                  <c:v>2703</c:v>
                </c:pt>
                <c:pt idx="638">
                  <c:v>2771</c:v>
                </c:pt>
                <c:pt idx="639">
                  <c:v>2060</c:v>
                </c:pt>
                <c:pt idx="640">
                  <c:v>2743</c:v>
                </c:pt>
                <c:pt idx="641">
                  <c:v>2687</c:v>
                </c:pt>
                <c:pt idx="642">
                  <c:v>2060</c:v>
                </c:pt>
                <c:pt idx="643">
                  <c:v>2843</c:v>
                </c:pt>
                <c:pt idx="644">
                  <c:v>3327</c:v>
                </c:pt>
                <c:pt idx="645">
                  <c:v>2725</c:v>
                </c:pt>
                <c:pt idx="646">
                  <c:v>2671</c:v>
                </c:pt>
                <c:pt idx="647">
                  <c:v>2718</c:v>
                </c:pt>
                <c:pt idx="648">
                  <c:v>2682</c:v>
                </c:pt>
                <c:pt idx="649">
                  <c:v>2806</c:v>
                </c:pt>
                <c:pt idx="650">
                  <c:v>2613</c:v>
                </c:pt>
                <c:pt idx="651">
                  <c:v>2712</c:v>
                </c:pt>
                <c:pt idx="652">
                  <c:v>2175</c:v>
                </c:pt>
                <c:pt idx="653">
                  <c:v>0</c:v>
                </c:pt>
                <c:pt idx="654">
                  <c:v>1841</c:v>
                </c:pt>
                <c:pt idx="655">
                  <c:v>2400</c:v>
                </c:pt>
                <c:pt idx="656">
                  <c:v>2507</c:v>
                </c:pt>
                <c:pt idx="657">
                  <c:v>2127</c:v>
                </c:pt>
                <c:pt idx="658">
                  <c:v>2225</c:v>
                </c:pt>
                <c:pt idx="659">
                  <c:v>2067</c:v>
                </c:pt>
                <c:pt idx="660">
                  <c:v>2798</c:v>
                </c:pt>
                <c:pt idx="661">
                  <c:v>1841</c:v>
                </c:pt>
                <c:pt idx="662">
                  <c:v>3727</c:v>
                </c:pt>
                <c:pt idx="663">
                  <c:v>1841</c:v>
                </c:pt>
                <c:pt idx="664">
                  <c:v>1922</c:v>
                </c:pt>
                <c:pt idx="665">
                  <c:v>1841</c:v>
                </c:pt>
                <c:pt idx="666">
                  <c:v>2053</c:v>
                </c:pt>
                <c:pt idx="667">
                  <c:v>2484</c:v>
                </c:pt>
                <c:pt idx="668">
                  <c:v>2584</c:v>
                </c:pt>
                <c:pt idx="669">
                  <c:v>1841</c:v>
                </c:pt>
                <c:pt idx="670">
                  <c:v>1993</c:v>
                </c:pt>
                <c:pt idx="671">
                  <c:v>1841</c:v>
                </c:pt>
                <c:pt idx="672">
                  <c:v>2280</c:v>
                </c:pt>
                <c:pt idx="673">
                  <c:v>2319</c:v>
                </c:pt>
                <c:pt idx="674">
                  <c:v>1841</c:v>
                </c:pt>
                <c:pt idx="675">
                  <c:v>1843</c:v>
                </c:pt>
                <c:pt idx="676">
                  <c:v>1841</c:v>
                </c:pt>
                <c:pt idx="677">
                  <c:v>1841</c:v>
                </c:pt>
                <c:pt idx="678">
                  <c:v>2496</c:v>
                </c:pt>
                <c:pt idx="679">
                  <c:v>1032</c:v>
                </c:pt>
                <c:pt idx="680">
                  <c:v>1994</c:v>
                </c:pt>
                <c:pt idx="681">
                  <c:v>1718</c:v>
                </c:pt>
                <c:pt idx="682">
                  <c:v>1466</c:v>
                </c:pt>
                <c:pt idx="683">
                  <c:v>1756</c:v>
                </c:pt>
                <c:pt idx="684">
                  <c:v>2173</c:v>
                </c:pt>
                <c:pt idx="685">
                  <c:v>2027</c:v>
                </c:pt>
                <c:pt idx="686">
                  <c:v>2039</c:v>
                </c:pt>
                <c:pt idx="687">
                  <c:v>2046</c:v>
                </c:pt>
                <c:pt idx="688">
                  <c:v>2174</c:v>
                </c:pt>
                <c:pt idx="689">
                  <c:v>2179</c:v>
                </c:pt>
                <c:pt idx="690">
                  <c:v>2086</c:v>
                </c:pt>
                <c:pt idx="691">
                  <c:v>2571</c:v>
                </c:pt>
                <c:pt idx="692">
                  <c:v>1705</c:v>
                </c:pt>
                <c:pt idx="693">
                  <c:v>2194</c:v>
                </c:pt>
                <c:pt idx="694">
                  <c:v>2012</c:v>
                </c:pt>
                <c:pt idx="695">
                  <c:v>2034</c:v>
                </c:pt>
                <c:pt idx="696">
                  <c:v>2182</c:v>
                </c:pt>
                <c:pt idx="697">
                  <c:v>2254</c:v>
                </c:pt>
                <c:pt idx="698">
                  <c:v>2002</c:v>
                </c:pt>
                <c:pt idx="699">
                  <c:v>1740</c:v>
                </c:pt>
                <c:pt idx="700">
                  <c:v>2162</c:v>
                </c:pt>
                <c:pt idx="701">
                  <c:v>2072</c:v>
                </c:pt>
                <c:pt idx="702">
                  <c:v>2086</c:v>
                </c:pt>
                <c:pt idx="703">
                  <c:v>2066</c:v>
                </c:pt>
                <c:pt idx="704">
                  <c:v>1850</c:v>
                </c:pt>
                <c:pt idx="705">
                  <c:v>1947</c:v>
                </c:pt>
                <c:pt idx="706">
                  <c:v>1659</c:v>
                </c:pt>
                <c:pt idx="707">
                  <c:v>2105</c:v>
                </c:pt>
                <c:pt idx="708">
                  <c:v>2361</c:v>
                </c:pt>
                <c:pt idx="709">
                  <c:v>1855</c:v>
                </c:pt>
                <c:pt idx="710">
                  <c:v>928</c:v>
                </c:pt>
                <c:pt idx="711">
                  <c:v>2937</c:v>
                </c:pt>
                <c:pt idx="712">
                  <c:v>2742</c:v>
                </c:pt>
                <c:pt idx="713">
                  <c:v>2668</c:v>
                </c:pt>
                <c:pt idx="714">
                  <c:v>2098</c:v>
                </c:pt>
                <c:pt idx="715">
                  <c:v>2076</c:v>
                </c:pt>
                <c:pt idx="716">
                  <c:v>2383</c:v>
                </c:pt>
                <c:pt idx="717">
                  <c:v>2832</c:v>
                </c:pt>
                <c:pt idx="718">
                  <c:v>2812</c:v>
                </c:pt>
                <c:pt idx="719">
                  <c:v>3096</c:v>
                </c:pt>
                <c:pt idx="720">
                  <c:v>2763</c:v>
                </c:pt>
                <c:pt idx="721">
                  <c:v>2889</c:v>
                </c:pt>
                <c:pt idx="722">
                  <c:v>2284</c:v>
                </c:pt>
                <c:pt idx="723">
                  <c:v>2667</c:v>
                </c:pt>
                <c:pt idx="724">
                  <c:v>3055</c:v>
                </c:pt>
                <c:pt idx="725">
                  <c:v>2939</c:v>
                </c:pt>
                <c:pt idx="726">
                  <c:v>2830</c:v>
                </c:pt>
                <c:pt idx="727">
                  <c:v>2836</c:v>
                </c:pt>
                <c:pt idx="728">
                  <c:v>3180</c:v>
                </c:pt>
                <c:pt idx="729">
                  <c:v>2051</c:v>
                </c:pt>
                <c:pt idx="730">
                  <c:v>2225</c:v>
                </c:pt>
                <c:pt idx="731">
                  <c:v>2642</c:v>
                </c:pt>
                <c:pt idx="732">
                  <c:v>2976</c:v>
                </c:pt>
                <c:pt idx="733">
                  <c:v>1557</c:v>
                </c:pt>
                <c:pt idx="734">
                  <c:v>2933</c:v>
                </c:pt>
                <c:pt idx="735">
                  <c:v>2553</c:v>
                </c:pt>
                <c:pt idx="736">
                  <c:v>120</c:v>
                </c:pt>
                <c:pt idx="737">
                  <c:v>2772</c:v>
                </c:pt>
                <c:pt idx="738">
                  <c:v>2516</c:v>
                </c:pt>
                <c:pt idx="739">
                  <c:v>2734</c:v>
                </c:pt>
                <c:pt idx="740">
                  <c:v>2395</c:v>
                </c:pt>
                <c:pt idx="741">
                  <c:v>1635</c:v>
                </c:pt>
                <c:pt idx="742">
                  <c:v>1629</c:v>
                </c:pt>
                <c:pt idx="743">
                  <c:v>2743</c:v>
                </c:pt>
                <c:pt idx="744">
                  <c:v>2944</c:v>
                </c:pt>
                <c:pt idx="745">
                  <c:v>2997</c:v>
                </c:pt>
                <c:pt idx="746">
                  <c:v>2463</c:v>
                </c:pt>
                <c:pt idx="747">
                  <c:v>2846</c:v>
                </c:pt>
                <c:pt idx="748">
                  <c:v>1965</c:v>
                </c:pt>
                <c:pt idx="749">
                  <c:v>2049</c:v>
                </c:pt>
                <c:pt idx="750">
                  <c:v>2752</c:v>
                </c:pt>
                <c:pt idx="751">
                  <c:v>2781</c:v>
                </c:pt>
                <c:pt idx="752">
                  <c:v>2693</c:v>
                </c:pt>
                <c:pt idx="753">
                  <c:v>2862</c:v>
                </c:pt>
                <c:pt idx="754">
                  <c:v>2616</c:v>
                </c:pt>
                <c:pt idx="755">
                  <c:v>2995</c:v>
                </c:pt>
                <c:pt idx="756">
                  <c:v>2730</c:v>
                </c:pt>
                <c:pt idx="757">
                  <c:v>2754</c:v>
                </c:pt>
                <c:pt idx="758">
                  <c:v>2754</c:v>
                </c:pt>
                <c:pt idx="759">
                  <c:v>2655</c:v>
                </c:pt>
                <c:pt idx="760">
                  <c:v>2386</c:v>
                </c:pt>
                <c:pt idx="761">
                  <c:v>2924</c:v>
                </c:pt>
                <c:pt idx="762">
                  <c:v>2739</c:v>
                </c:pt>
                <c:pt idx="763">
                  <c:v>2534</c:v>
                </c:pt>
                <c:pt idx="764">
                  <c:v>2960</c:v>
                </c:pt>
                <c:pt idx="765">
                  <c:v>2800</c:v>
                </c:pt>
                <c:pt idx="766">
                  <c:v>2735</c:v>
                </c:pt>
                <c:pt idx="767">
                  <c:v>1199</c:v>
                </c:pt>
                <c:pt idx="768">
                  <c:v>3186</c:v>
                </c:pt>
                <c:pt idx="769">
                  <c:v>3140</c:v>
                </c:pt>
                <c:pt idx="770">
                  <c:v>3411</c:v>
                </c:pt>
                <c:pt idx="771">
                  <c:v>3410</c:v>
                </c:pt>
                <c:pt idx="772">
                  <c:v>2867</c:v>
                </c:pt>
                <c:pt idx="773">
                  <c:v>3213</c:v>
                </c:pt>
                <c:pt idx="774">
                  <c:v>3133</c:v>
                </c:pt>
                <c:pt idx="775">
                  <c:v>3114</c:v>
                </c:pt>
                <c:pt idx="776">
                  <c:v>3043</c:v>
                </c:pt>
                <c:pt idx="777">
                  <c:v>3103</c:v>
                </c:pt>
                <c:pt idx="778">
                  <c:v>2655</c:v>
                </c:pt>
                <c:pt idx="779">
                  <c:v>3554</c:v>
                </c:pt>
                <c:pt idx="780">
                  <c:v>3577</c:v>
                </c:pt>
                <c:pt idx="781">
                  <c:v>3403</c:v>
                </c:pt>
                <c:pt idx="782">
                  <c:v>2846</c:v>
                </c:pt>
                <c:pt idx="783">
                  <c:v>2852</c:v>
                </c:pt>
                <c:pt idx="784">
                  <c:v>3062</c:v>
                </c:pt>
                <c:pt idx="785">
                  <c:v>2794</c:v>
                </c:pt>
                <c:pt idx="786">
                  <c:v>2408</c:v>
                </c:pt>
                <c:pt idx="787">
                  <c:v>1886</c:v>
                </c:pt>
                <c:pt idx="788">
                  <c:v>1988</c:v>
                </c:pt>
                <c:pt idx="789">
                  <c:v>3023</c:v>
                </c:pt>
                <c:pt idx="790">
                  <c:v>2918</c:v>
                </c:pt>
                <c:pt idx="791">
                  <c:v>2950</c:v>
                </c:pt>
                <c:pt idx="792">
                  <c:v>2859</c:v>
                </c:pt>
                <c:pt idx="793">
                  <c:v>3331</c:v>
                </c:pt>
                <c:pt idx="794">
                  <c:v>3589</c:v>
                </c:pt>
                <c:pt idx="795">
                  <c:v>2765</c:v>
                </c:pt>
                <c:pt idx="796">
                  <c:v>2926</c:v>
                </c:pt>
                <c:pt idx="797">
                  <c:v>2809</c:v>
                </c:pt>
                <c:pt idx="798">
                  <c:v>1505</c:v>
                </c:pt>
                <c:pt idx="799">
                  <c:v>2044</c:v>
                </c:pt>
                <c:pt idx="800">
                  <c:v>1935</c:v>
                </c:pt>
                <c:pt idx="801">
                  <c:v>1705</c:v>
                </c:pt>
                <c:pt idx="802">
                  <c:v>1632</c:v>
                </c:pt>
                <c:pt idx="803">
                  <c:v>1880</c:v>
                </c:pt>
                <c:pt idx="804">
                  <c:v>2112</c:v>
                </c:pt>
                <c:pt idx="805">
                  <c:v>1829</c:v>
                </c:pt>
                <c:pt idx="806">
                  <c:v>1763</c:v>
                </c:pt>
                <c:pt idx="807">
                  <c:v>1931</c:v>
                </c:pt>
                <c:pt idx="808">
                  <c:v>2218</c:v>
                </c:pt>
                <c:pt idx="809">
                  <c:v>1651</c:v>
                </c:pt>
                <c:pt idx="810">
                  <c:v>2132</c:v>
                </c:pt>
                <c:pt idx="811">
                  <c:v>1976</c:v>
                </c:pt>
                <c:pt idx="812">
                  <c:v>1909</c:v>
                </c:pt>
                <c:pt idx="813">
                  <c:v>1813</c:v>
                </c:pt>
                <c:pt idx="814">
                  <c:v>2008</c:v>
                </c:pt>
                <c:pt idx="815">
                  <c:v>1580</c:v>
                </c:pt>
                <c:pt idx="816">
                  <c:v>1854</c:v>
                </c:pt>
                <c:pt idx="817">
                  <c:v>0</c:v>
                </c:pt>
                <c:pt idx="818">
                  <c:v>3635</c:v>
                </c:pt>
                <c:pt idx="819">
                  <c:v>4079</c:v>
                </c:pt>
                <c:pt idx="820">
                  <c:v>4163</c:v>
                </c:pt>
                <c:pt idx="821">
                  <c:v>3666</c:v>
                </c:pt>
                <c:pt idx="822">
                  <c:v>3363</c:v>
                </c:pt>
                <c:pt idx="823">
                  <c:v>2572</c:v>
                </c:pt>
                <c:pt idx="824">
                  <c:v>4157</c:v>
                </c:pt>
                <c:pt idx="825">
                  <c:v>4092</c:v>
                </c:pt>
                <c:pt idx="826">
                  <c:v>3787</c:v>
                </c:pt>
                <c:pt idx="827">
                  <c:v>4236</c:v>
                </c:pt>
                <c:pt idx="828">
                  <c:v>4044</c:v>
                </c:pt>
                <c:pt idx="829">
                  <c:v>2908</c:v>
                </c:pt>
                <c:pt idx="830">
                  <c:v>2741</c:v>
                </c:pt>
                <c:pt idx="831">
                  <c:v>4005</c:v>
                </c:pt>
                <c:pt idx="832">
                  <c:v>3763</c:v>
                </c:pt>
                <c:pt idx="833">
                  <c:v>3061</c:v>
                </c:pt>
                <c:pt idx="834">
                  <c:v>2884</c:v>
                </c:pt>
                <c:pt idx="835">
                  <c:v>2982</c:v>
                </c:pt>
                <c:pt idx="836">
                  <c:v>2660</c:v>
                </c:pt>
                <c:pt idx="837">
                  <c:v>3369</c:v>
                </c:pt>
                <c:pt idx="838">
                  <c:v>3491</c:v>
                </c:pt>
                <c:pt idx="839">
                  <c:v>3784</c:v>
                </c:pt>
                <c:pt idx="840">
                  <c:v>3110</c:v>
                </c:pt>
                <c:pt idx="841">
                  <c:v>3783</c:v>
                </c:pt>
                <c:pt idx="842">
                  <c:v>3644</c:v>
                </c:pt>
                <c:pt idx="843">
                  <c:v>2799</c:v>
                </c:pt>
                <c:pt idx="844">
                  <c:v>2685</c:v>
                </c:pt>
                <c:pt idx="845">
                  <c:v>3721</c:v>
                </c:pt>
                <c:pt idx="846">
                  <c:v>3586</c:v>
                </c:pt>
                <c:pt idx="847">
                  <c:v>3788</c:v>
                </c:pt>
                <c:pt idx="848">
                  <c:v>1976</c:v>
                </c:pt>
                <c:pt idx="849">
                  <c:v>2650</c:v>
                </c:pt>
                <c:pt idx="850">
                  <c:v>2654</c:v>
                </c:pt>
                <c:pt idx="851">
                  <c:v>2443</c:v>
                </c:pt>
                <c:pt idx="852">
                  <c:v>2505</c:v>
                </c:pt>
                <c:pt idx="853">
                  <c:v>2693</c:v>
                </c:pt>
                <c:pt idx="854">
                  <c:v>2439</c:v>
                </c:pt>
                <c:pt idx="855">
                  <c:v>2536</c:v>
                </c:pt>
                <c:pt idx="856">
                  <c:v>2668</c:v>
                </c:pt>
                <c:pt idx="857">
                  <c:v>2647</c:v>
                </c:pt>
                <c:pt idx="858">
                  <c:v>2883</c:v>
                </c:pt>
                <c:pt idx="859">
                  <c:v>2944</c:v>
                </c:pt>
                <c:pt idx="860">
                  <c:v>3012</c:v>
                </c:pt>
                <c:pt idx="861">
                  <c:v>2889</c:v>
                </c:pt>
                <c:pt idx="862">
                  <c:v>2547</c:v>
                </c:pt>
                <c:pt idx="863">
                  <c:v>3093</c:v>
                </c:pt>
                <c:pt idx="864">
                  <c:v>3142</c:v>
                </c:pt>
                <c:pt idx="865">
                  <c:v>2757</c:v>
                </c:pt>
                <c:pt idx="866">
                  <c:v>3513</c:v>
                </c:pt>
                <c:pt idx="867">
                  <c:v>3164</c:v>
                </c:pt>
                <c:pt idx="868">
                  <c:v>2596</c:v>
                </c:pt>
                <c:pt idx="869">
                  <c:v>2894</c:v>
                </c:pt>
                <c:pt idx="870">
                  <c:v>3212</c:v>
                </c:pt>
                <c:pt idx="871">
                  <c:v>2516</c:v>
                </c:pt>
                <c:pt idx="872">
                  <c:v>3266</c:v>
                </c:pt>
                <c:pt idx="873">
                  <c:v>2683</c:v>
                </c:pt>
                <c:pt idx="874">
                  <c:v>2810</c:v>
                </c:pt>
                <c:pt idx="875">
                  <c:v>2940</c:v>
                </c:pt>
                <c:pt idx="876">
                  <c:v>2947</c:v>
                </c:pt>
                <c:pt idx="877">
                  <c:v>2846</c:v>
                </c:pt>
                <c:pt idx="878">
                  <c:v>2804</c:v>
                </c:pt>
                <c:pt idx="879">
                  <c:v>0</c:v>
                </c:pt>
                <c:pt idx="880">
                  <c:v>2044</c:v>
                </c:pt>
                <c:pt idx="881">
                  <c:v>1934</c:v>
                </c:pt>
                <c:pt idx="882">
                  <c:v>1963</c:v>
                </c:pt>
                <c:pt idx="883">
                  <c:v>2009</c:v>
                </c:pt>
                <c:pt idx="884">
                  <c:v>1721</c:v>
                </c:pt>
                <c:pt idx="885">
                  <c:v>1688</c:v>
                </c:pt>
                <c:pt idx="886">
                  <c:v>1688</c:v>
                </c:pt>
                <c:pt idx="887">
                  <c:v>1688</c:v>
                </c:pt>
                <c:pt idx="888">
                  <c:v>2188</c:v>
                </c:pt>
                <c:pt idx="889">
                  <c:v>1720</c:v>
                </c:pt>
                <c:pt idx="890">
                  <c:v>2419</c:v>
                </c:pt>
                <c:pt idx="891">
                  <c:v>2748</c:v>
                </c:pt>
                <c:pt idx="892">
                  <c:v>1799</c:v>
                </c:pt>
                <c:pt idx="893">
                  <c:v>1688</c:v>
                </c:pt>
                <c:pt idx="894">
                  <c:v>1928</c:v>
                </c:pt>
                <c:pt idx="895">
                  <c:v>2067</c:v>
                </c:pt>
                <c:pt idx="896">
                  <c:v>2780</c:v>
                </c:pt>
                <c:pt idx="897">
                  <c:v>3101</c:v>
                </c:pt>
                <c:pt idx="898">
                  <c:v>2896</c:v>
                </c:pt>
                <c:pt idx="899">
                  <c:v>1962</c:v>
                </c:pt>
                <c:pt idx="900">
                  <c:v>2015</c:v>
                </c:pt>
                <c:pt idx="901">
                  <c:v>2297</c:v>
                </c:pt>
                <c:pt idx="902">
                  <c:v>2067</c:v>
                </c:pt>
                <c:pt idx="903">
                  <c:v>1688</c:v>
                </c:pt>
                <c:pt idx="904">
                  <c:v>1688</c:v>
                </c:pt>
                <c:pt idx="905">
                  <c:v>1688</c:v>
                </c:pt>
                <c:pt idx="906">
                  <c:v>1688</c:v>
                </c:pt>
                <c:pt idx="907">
                  <c:v>1688</c:v>
                </c:pt>
                <c:pt idx="908">
                  <c:v>57</c:v>
                </c:pt>
                <c:pt idx="909">
                  <c:v>3921</c:v>
                </c:pt>
                <c:pt idx="910">
                  <c:v>3566</c:v>
                </c:pt>
                <c:pt idx="911">
                  <c:v>3793</c:v>
                </c:pt>
                <c:pt idx="912">
                  <c:v>3934</c:v>
                </c:pt>
                <c:pt idx="913">
                  <c:v>4547</c:v>
                </c:pt>
                <c:pt idx="914">
                  <c:v>3545</c:v>
                </c:pt>
                <c:pt idx="915">
                  <c:v>2761</c:v>
                </c:pt>
                <c:pt idx="916">
                  <c:v>3676</c:v>
                </c:pt>
                <c:pt idx="917">
                  <c:v>3679</c:v>
                </c:pt>
                <c:pt idx="918">
                  <c:v>3659</c:v>
                </c:pt>
                <c:pt idx="919">
                  <c:v>3427</c:v>
                </c:pt>
                <c:pt idx="920">
                  <c:v>3891</c:v>
                </c:pt>
                <c:pt idx="921">
                  <c:v>3455</c:v>
                </c:pt>
                <c:pt idx="922">
                  <c:v>3802</c:v>
                </c:pt>
                <c:pt idx="923">
                  <c:v>2860</c:v>
                </c:pt>
                <c:pt idx="924">
                  <c:v>3808</c:v>
                </c:pt>
                <c:pt idx="925">
                  <c:v>3060</c:v>
                </c:pt>
                <c:pt idx="926">
                  <c:v>2698</c:v>
                </c:pt>
                <c:pt idx="927">
                  <c:v>4398</c:v>
                </c:pt>
                <c:pt idx="928">
                  <c:v>2786</c:v>
                </c:pt>
                <c:pt idx="929">
                  <c:v>2189</c:v>
                </c:pt>
                <c:pt idx="930">
                  <c:v>2817</c:v>
                </c:pt>
                <c:pt idx="931">
                  <c:v>3477</c:v>
                </c:pt>
                <c:pt idx="932">
                  <c:v>3052</c:v>
                </c:pt>
                <c:pt idx="933">
                  <c:v>4015</c:v>
                </c:pt>
                <c:pt idx="934">
                  <c:v>4142</c:v>
                </c:pt>
                <c:pt idx="935">
                  <c:v>2847</c:v>
                </c:pt>
                <c:pt idx="936">
                  <c:v>3710</c:v>
                </c:pt>
                <c:pt idx="937">
                  <c:v>2832</c:v>
                </c:pt>
                <c:pt idx="938">
                  <c:v>3832</c:v>
                </c:pt>
                <c:pt idx="939">
                  <c:v>1849</c:v>
                </c:pt>
              </c:numCache>
            </c:numRef>
          </c:yVal>
          <c:smooth val="0"/>
          <c:extLst>
            <c:ext xmlns:c16="http://schemas.microsoft.com/office/drawing/2014/chart" uri="{C3380CC4-5D6E-409C-BE32-E72D297353CC}">
              <c16:uniqueId val="{00000001-2F6D-495B-9499-6D00F11B4DFE}"/>
            </c:ext>
          </c:extLst>
        </c:ser>
        <c:dLbls>
          <c:showLegendKey val="0"/>
          <c:showVal val="0"/>
          <c:showCatName val="0"/>
          <c:showSerName val="0"/>
          <c:showPercent val="0"/>
          <c:showBubbleSize val="0"/>
        </c:dLbls>
        <c:axId val="1290784384"/>
        <c:axId val="1290784864"/>
      </c:scatterChart>
      <c:valAx>
        <c:axId val="1290784384"/>
        <c:scaling>
          <c:orientation val="minMax"/>
          <c:max val="4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Total</a:t>
                </a:r>
                <a:r>
                  <a:rPr lang="en-US" altLang="ko-KR" sz="1400" baseline="0"/>
                  <a:t> Steps</a:t>
                </a:r>
                <a:endParaRPr lang="en-US" altLang="ko-KR"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1290784864"/>
        <c:crosses val="autoZero"/>
        <c:crossBetween val="midCat"/>
        <c:majorUnit val="10000"/>
      </c:valAx>
      <c:valAx>
        <c:axId val="1290784864"/>
        <c:scaling>
          <c:orientation val="minMax"/>
          <c:max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Calories</a:t>
                </a:r>
                <a:endParaRPr lang="en-US" altLang="ko-K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1290784384"/>
        <c:crosses val="autoZero"/>
        <c:crossBetween val="midCat"/>
        <c:majorUnit val="1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a:solidFill>
                  <a:srgbClr val="002060"/>
                </a:solidFill>
              </a:rPr>
              <a:t>Very</a:t>
            </a:r>
            <a:r>
              <a:rPr lang="en-US" altLang="ko-KR" sz="1800" b="1" baseline="0">
                <a:solidFill>
                  <a:srgbClr val="002060"/>
                </a:solidFill>
              </a:rPr>
              <a:t> Active Minutes VS Calories </a:t>
            </a:r>
            <a:endParaRPr lang="en-US" altLang="ko-KR"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 VeryActiveMinutes VS Calories'!$B$1</c:f>
              <c:strCache>
                <c:ptCount val="1"/>
                <c:pt idx="0">
                  <c:v>Calories</c:v>
                </c:pt>
              </c:strCache>
            </c:strRef>
          </c:tx>
          <c:spPr>
            <a:ln w="38100" cap="rnd">
              <a:noFill/>
              <a:round/>
            </a:ln>
            <a:effectLst/>
          </c:spPr>
          <c:marker>
            <c:symbol val="circle"/>
            <c:size val="3"/>
            <c:spPr>
              <a:solidFill>
                <a:schemeClr val="accent2">
                  <a:lumMod val="75000"/>
                </a:schemeClr>
              </a:solidFill>
              <a:ln w="9525">
                <a:solidFill>
                  <a:schemeClr val="accent2">
                    <a:lumMod val="50000"/>
                  </a:schemeClr>
                </a:solidFill>
              </a:ln>
              <a:effectLst/>
            </c:spPr>
          </c:marker>
          <c:trendline>
            <c:spPr>
              <a:ln w="25400" cap="rnd" cmpd="sng">
                <a:solidFill>
                  <a:srgbClr val="E65014"/>
                </a:solidFill>
                <a:prstDash val="solid"/>
              </a:ln>
              <a:effectLst/>
            </c:spPr>
            <c:trendlineType val="poly"/>
            <c:order val="3"/>
            <c:dispRSqr val="0"/>
            <c:dispEq val="0"/>
          </c:trendline>
          <c:xVal>
            <c:numRef>
              <c:f>' VeryActiveMinutes VS Calories'!$A$2:$A$941</c:f>
              <c:numCache>
                <c:formatCode>General</c:formatCode>
                <c:ptCount val="940"/>
                <c:pt idx="0">
                  <c:v>25</c:v>
                </c:pt>
                <c:pt idx="1">
                  <c:v>21</c:v>
                </c:pt>
                <c:pt idx="2">
                  <c:v>30</c:v>
                </c:pt>
                <c:pt idx="3">
                  <c:v>29</c:v>
                </c:pt>
                <c:pt idx="4">
                  <c:v>36</c:v>
                </c:pt>
                <c:pt idx="5">
                  <c:v>38</c:v>
                </c:pt>
                <c:pt idx="6">
                  <c:v>42</c:v>
                </c:pt>
                <c:pt idx="7">
                  <c:v>50</c:v>
                </c:pt>
                <c:pt idx="8">
                  <c:v>28</c:v>
                </c:pt>
                <c:pt idx="9">
                  <c:v>19</c:v>
                </c:pt>
                <c:pt idx="10">
                  <c:v>66</c:v>
                </c:pt>
                <c:pt idx="11">
                  <c:v>41</c:v>
                </c:pt>
                <c:pt idx="12">
                  <c:v>39</c:v>
                </c:pt>
                <c:pt idx="13">
                  <c:v>73</c:v>
                </c:pt>
                <c:pt idx="14">
                  <c:v>31</c:v>
                </c:pt>
                <c:pt idx="15">
                  <c:v>78</c:v>
                </c:pt>
                <c:pt idx="16">
                  <c:v>48</c:v>
                </c:pt>
                <c:pt idx="17">
                  <c:v>16</c:v>
                </c:pt>
                <c:pt idx="18">
                  <c:v>52</c:v>
                </c:pt>
                <c:pt idx="19">
                  <c:v>33</c:v>
                </c:pt>
                <c:pt idx="20">
                  <c:v>41</c:v>
                </c:pt>
                <c:pt idx="21">
                  <c:v>50</c:v>
                </c:pt>
                <c:pt idx="22">
                  <c:v>36</c:v>
                </c:pt>
                <c:pt idx="23">
                  <c:v>45</c:v>
                </c:pt>
                <c:pt idx="24">
                  <c:v>24</c:v>
                </c:pt>
                <c:pt idx="25">
                  <c:v>37</c:v>
                </c:pt>
                <c:pt idx="26">
                  <c:v>44</c:v>
                </c:pt>
                <c:pt idx="27">
                  <c:v>46</c:v>
                </c:pt>
                <c:pt idx="28">
                  <c:v>46</c:v>
                </c:pt>
                <c:pt idx="29">
                  <c:v>36</c:v>
                </c:pt>
                <c:pt idx="30">
                  <c:v>0</c:v>
                </c:pt>
                <c:pt idx="31">
                  <c:v>0</c:v>
                </c:pt>
                <c:pt idx="32">
                  <c:v>0</c:v>
                </c:pt>
                <c:pt idx="33">
                  <c:v>0</c:v>
                </c:pt>
                <c:pt idx="34">
                  <c:v>0</c:v>
                </c:pt>
                <c:pt idx="35">
                  <c:v>0</c:v>
                </c:pt>
                <c:pt idx="36">
                  <c:v>15</c:v>
                </c:pt>
                <c:pt idx="37">
                  <c:v>17</c:v>
                </c:pt>
                <c:pt idx="38">
                  <c:v>0</c:v>
                </c:pt>
                <c:pt idx="39">
                  <c:v>0</c:v>
                </c:pt>
                <c:pt idx="40">
                  <c:v>0</c:v>
                </c:pt>
                <c:pt idx="41">
                  <c:v>0</c:v>
                </c:pt>
                <c:pt idx="42">
                  <c:v>0</c:v>
                </c:pt>
                <c:pt idx="43">
                  <c:v>16</c:v>
                </c:pt>
                <c:pt idx="44">
                  <c:v>0</c:v>
                </c:pt>
                <c:pt idx="45">
                  <c:v>0</c:v>
                </c:pt>
                <c:pt idx="46">
                  <c:v>17</c:v>
                </c:pt>
                <c:pt idx="47">
                  <c:v>0</c:v>
                </c:pt>
                <c:pt idx="48">
                  <c:v>0</c:v>
                </c:pt>
                <c:pt idx="49">
                  <c:v>11</c:v>
                </c:pt>
                <c:pt idx="50">
                  <c:v>186</c:v>
                </c:pt>
                <c:pt idx="51">
                  <c:v>7</c:v>
                </c:pt>
                <c:pt idx="52">
                  <c:v>0</c:v>
                </c:pt>
                <c:pt idx="53">
                  <c:v>0</c:v>
                </c:pt>
                <c:pt idx="54">
                  <c:v>0</c:v>
                </c:pt>
                <c:pt idx="55">
                  <c:v>0</c:v>
                </c:pt>
                <c:pt idx="56">
                  <c:v>0</c:v>
                </c:pt>
                <c:pt idx="57">
                  <c:v>0</c:v>
                </c:pt>
                <c:pt idx="58">
                  <c:v>0</c:v>
                </c:pt>
                <c:pt idx="59">
                  <c:v>0</c:v>
                </c:pt>
                <c:pt idx="60">
                  <c:v>0</c:v>
                </c:pt>
                <c:pt idx="61">
                  <c:v>0</c:v>
                </c:pt>
                <c:pt idx="62">
                  <c:v>2</c:v>
                </c:pt>
                <c:pt idx="63">
                  <c:v>30</c:v>
                </c:pt>
                <c:pt idx="64">
                  <c:v>5</c:v>
                </c:pt>
                <c:pt idx="65">
                  <c:v>3</c:v>
                </c:pt>
                <c:pt idx="66">
                  <c:v>51</c:v>
                </c:pt>
                <c:pt idx="67">
                  <c:v>29</c:v>
                </c:pt>
                <c:pt idx="68">
                  <c:v>15</c:v>
                </c:pt>
                <c:pt idx="69">
                  <c:v>5</c:v>
                </c:pt>
                <c:pt idx="70">
                  <c:v>0</c:v>
                </c:pt>
                <c:pt idx="71">
                  <c:v>0</c:v>
                </c:pt>
                <c:pt idx="72">
                  <c:v>0</c:v>
                </c:pt>
                <c:pt idx="73">
                  <c:v>0</c:v>
                </c:pt>
                <c:pt idx="74">
                  <c:v>0</c:v>
                </c:pt>
                <c:pt idx="75">
                  <c:v>8</c:v>
                </c:pt>
                <c:pt idx="76">
                  <c:v>11</c:v>
                </c:pt>
                <c:pt idx="77">
                  <c:v>0</c:v>
                </c:pt>
                <c:pt idx="78">
                  <c:v>3</c:v>
                </c:pt>
                <c:pt idx="79">
                  <c:v>0</c:v>
                </c:pt>
                <c:pt idx="80">
                  <c:v>9</c:v>
                </c:pt>
                <c:pt idx="81">
                  <c:v>3</c:v>
                </c:pt>
                <c:pt idx="82">
                  <c:v>1</c:v>
                </c:pt>
                <c:pt idx="83">
                  <c:v>10</c:v>
                </c:pt>
                <c:pt idx="84">
                  <c:v>0</c:v>
                </c:pt>
                <c:pt idx="85">
                  <c:v>6</c:v>
                </c:pt>
                <c:pt idx="86">
                  <c:v>11</c:v>
                </c:pt>
                <c:pt idx="87">
                  <c:v>41</c:v>
                </c:pt>
                <c:pt idx="88">
                  <c:v>0</c:v>
                </c:pt>
                <c:pt idx="89">
                  <c:v>32</c:v>
                </c:pt>
                <c:pt idx="90">
                  <c:v>12</c:v>
                </c:pt>
                <c:pt idx="91">
                  <c:v>0</c:v>
                </c:pt>
                <c:pt idx="92">
                  <c:v>0</c:v>
                </c:pt>
                <c:pt idx="93">
                  <c:v>0</c:v>
                </c:pt>
                <c:pt idx="94">
                  <c:v>0</c:v>
                </c:pt>
                <c:pt idx="95">
                  <c:v>0</c:v>
                </c:pt>
                <c:pt idx="96">
                  <c:v>0</c:v>
                </c:pt>
                <c:pt idx="97">
                  <c:v>2</c:v>
                </c:pt>
                <c:pt idx="98">
                  <c:v>0</c:v>
                </c:pt>
                <c:pt idx="99">
                  <c:v>0</c:v>
                </c:pt>
                <c:pt idx="100">
                  <c:v>0</c:v>
                </c:pt>
                <c:pt idx="101">
                  <c:v>2</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1</c:v>
                </c:pt>
                <c:pt idx="136">
                  <c:v>0</c:v>
                </c:pt>
                <c:pt idx="137">
                  <c:v>0</c:v>
                </c:pt>
                <c:pt idx="138">
                  <c:v>0</c:v>
                </c:pt>
                <c:pt idx="139">
                  <c:v>0</c:v>
                </c:pt>
                <c:pt idx="140">
                  <c:v>0</c:v>
                </c:pt>
                <c:pt idx="141">
                  <c:v>0</c:v>
                </c:pt>
                <c:pt idx="142">
                  <c:v>14</c:v>
                </c:pt>
                <c:pt idx="143">
                  <c:v>16</c:v>
                </c:pt>
                <c:pt idx="144">
                  <c:v>10</c:v>
                </c:pt>
                <c:pt idx="145">
                  <c:v>0</c:v>
                </c:pt>
                <c:pt idx="146">
                  <c:v>0</c:v>
                </c:pt>
                <c:pt idx="147">
                  <c:v>0</c:v>
                </c:pt>
                <c:pt idx="148">
                  <c:v>0</c:v>
                </c:pt>
                <c:pt idx="149">
                  <c:v>0</c:v>
                </c:pt>
                <c:pt idx="150">
                  <c:v>0</c:v>
                </c:pt>
                <c:pt idx="151">
                  <c:v>0</c:v>
                </c:pt>
                <c:pt idx="152">
                  <c:v>0</c:v>
                </c:pt>
                <c:pt idx="153">
                  <c:v>0</c:v>
                </c:pt>
                <c:pt idx="154">
                  <c:v>42</c:v>
                </c:pt>
                <c:pt idx="155">
                  <c:v>43</c:v>
                </c:pt>
                <c:pt idx="156">
                  <c:v>32</c:v>
                </c:pt>
                <c:pt idx="157">
                  <c:v>27</c:v>
                </c:pt>
                <c:pt idx="158">
                  <c:v>41</c:v>
                </c:pt>
                <c:pt idx="159">
                  <c:v>28</c:v>
                </c:pt>
                <c:pt idx="160">
                  <c:v>48</c:v>
                </c:pt>
                <c:pt idx="161">
                  <c:v>31</c:v>
                </c:pt>
                <c:pt idx="162">
                  <c:v>48</c:v>
                </c:pt>
                <c:pt idx="163">
                  <c:v>104</c:v>
                </c:pt>
                <c:pt idx="164">
                  <c:v>52</c:v>
                </c:pt>
                <c:pt idx="165">
                  <c:v>0</c:v>
                </c:pt>
                <c:pt idx="166">
                  <c:v>37</c:v>
                </c:pt>
                <c:pt idx="167">
                  <c:v>44</c:v>
                </c:pt>
                <c:pt idx="168">
                  <c:v>55</c:v>
                </c:pt>
                <c:pt idx="169">
                  <c:v>19</c:v>
                </c:pt>
                <c:pt idx="170">
                  <c:v>6</c:v>
                </c:pt>
                <c:pt idx="171">
                  <c:v>21</c:v>
                </c:pt>
                <c:pt idx="172">
                  <c:v>13</c:v>
                </c:pt>
                <c:pt idx="173">
                  <c:v>25</c:v>
                </c:pt>
                <c:pt idx="174">
                  <c:v>36</c:v>
                </c:pt>
                <c:pt idx="175">
                  <c:v>72</c:v>
                </c:pt>
                <c:pt idx="176">
                  <c:v>36</c:v>
                </c:pt>
                <c:pt idx="177">
                  <c:v>55</c:v>
                </c:pt>
                <c:pt idx="178">
                  <c:v>24</c:v>
                </c:pt>
                <c:pt idx="179">
                  <c:v>20</c:v>
                </c:pt>
                <c:pt idx="180">
                  <c:v>0</c:v>
                </c:pt>
                <c:pt idx="181">
                  <c:v>35</c:v>
                </c:pt>
                <c:pt idx="182">
                  <c:v>57</c:v>
                </c:pt>
                <c:pt idx="183">
                  <c:v>58</c:v>
                </c:pt>
                <c:pt idx="184">
                  <c:v>16</c:v>
                </c:pt>
                <c:pt idx="185">
                  <c:v>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13</c:v>
                </c:pt>
                <c:pt idx="217">
                  <c:v>0</c:v>
                </c:pt>
                <c:pt idx="218">
                  <c:v>0</c:v>
                </c:pt>
                <c:pt idx="219">
                  <c:v>0</c:v>
                </c:pt>
                <c:pt idx="220">
                  <c:v>0</c:v>
                </c:pt>
                <c:pt idx="221">
                  <c:v>0</c:v>
                </c:pt>
                <c:pt idx="222">
                  <c:v>0</c:v>
                </c:pt>
                <c:pt idx="223">
                  <c:v>0</c:v>
                </c:pt>
                <c:pt idx="224">
                  <c:v>0</c:v>
                </c:pt>
                <c:pt idx="225">
                  <c:v>1</c:v>
                </c:pt>
                <c:pt idx="226">
                  <c:v>0</c:v>
                </c:pt>
                <c:pt idx="227">
                  <c:v>0</c:v>
                </c:pt>
                <c:pt idx="228">
                  <c:v>0</c:v>
                </c:pt>
                <c:pt idx="229">
                  <c:v>3</c:v>
                </c:pt>
                <c:pt idx="230">
                  <c:v>0</c:v>
                </c:pt>
                <c:pt idx="231">
                  <c:v>0</c:v>
                </c:pt>
                <c:pt idx="232">
                  <c:v>0</c:v>
                </c:pt>
                <c:pt idx="233">
                  <c:v>0</c:v>
                </c:pt>
                <c:pt idx="234">
                  <c:v>0</c:v>
                </c:pt>
                <c:pt idx="235">
                  <c:v>0</c:v>
                </c:pt>
                <c:pt idx="236">
                  <c:v>5</c:v>
                </c:pt>
                <c:pt idx="237">
                  <c:v>20</c:v>
                </c:pt>
                <c:pt idx="238">
                  <c:v>0</c:v>
                </c:pt>
                <c:pt idx="239">
                  <c:v>0</c:v>
                </c:pt>
                <c:pt idx="240">
                  <c:v>0</c:v>
                </c:pt>
                <c:pt idx="241">
                  <c:v>0</c:v>
                </c:pt>
                <c:pt idx="242">
                  <c:v>0</c:v>
                </c:pt>
                <c:pt idx="243">
                  <c:v>0</c:v>
                </c:pt>
                <c:pt idx="244">
                  <c:v>0</c:v>
                </c:pt>
                <c:pt idx="245">
                  <c:v>0</c:v>
                </c:pt>
                <c:pt idx="246">
                  <c:v>0</c:v>
                </c:pt>
                <c:pt idx="247">
                  <c:v>28</c:v>
                </c:pt>
                <c:pt idx="248">
                  <c:v>19</c:v>
                </c:pt>
                <c:pt idx="249">
                  <c:v>1</c:v>
                </c:pt>
                <c:pt idx="250">
                  <c:v>1</c:v>
                </c:pt>
                <c:pt idx="251">
                  <c:v>66</c:v>
                </c:pt>
                <c:pt idx="252">
                  <c:v>1</c:v>
                </c:pt>
                <c:pt idx="253">
                  <c:v>11</c:v>
                </c:pt>
                <c:pt idx="254">
                  <c:v>0</c:v>
                </c:pt>
                <c:pt idx="255">
                  <c:v>11</c:v>
                </c:pt>
                <c:pt idx="256">
                  <c:v>23</c:v>
                </c:pt>
                <c:pt idx="257">
                  <c:v>9</c:v>
                </c:pt>
                <c:pt idx="258">
                  <c:v>32</c:v>
                </c:pt>
                <c:pt idx="259">
                  <c:v>0</c:v>
                </c:pt>
                <c:pt idx="260">
                  <c:v>15</c:v>
                </c:pt>
                <c:pt idx="261">
                  <c:v>0</c:v>
                </c:pt>
                <c:pt idx="262">
                  <c:v>26</c:v>
                </c:pt>
                <c:pt idx="263">
                  <c:v>0</c:v>
                </c:pt>
                <c:pt idx="264">
                  <c:v>0</c:v>
                </c:pt>
                <c:pt idx="265">
                  <c:v>2</c:v>
                </c:pt>
                <c:pt idx="266">
                  <c:v>0</c:v>
                </c:pt>
                <c:pt idx="267">
                  <c:v>0</c:v>
                </c:pt>
                <c:pt idx="268">
                  <c:v>0</c:v>
                </c:pt>
                <c:pt idx="269">
                  <c:v>47</c:v>
                </c:pt>
                <c:pt idx="270">
                  <c:v>0</c:v>
                </c:pt>
                <c:pt idx="271">
                  <c:v>1</c:v>
                </c:pt>
                <c:pt idx="272">
                  <c:v>0</c:v>
                </c:pt>
                <c:pt idx="273">
                  <c:v>22</c:v>
                </c:pt>
                <c:pt idx="274">
                  <c:v>2</c:v>
                </c:pt>
                <c:pt idx="275">
                  <c:v>46</c:v>
                </c:pt>
                <c:pt idx="276">
                  <c:v>28</c:v>
                </c:pt>
                <c:pt idx="277">
                  <c:v>46</c:v>
                </c:pt>
                <c:pt idx="278">
                  <c:v>0</c:v>
                </c:pt>
                <c:pt idx="279">
                  <c:v>2</c:v>
                </c:pt>
                <c:pt idx="280">
                  <c:v>46</c:v>
                </c:pt>
                <c:pt idx="281">
                  <c:v>28</c:v>
                </c:pt>
                <c:pt idx="282">
                  <c:v>20</c:v>
                </c:pt>
                <c:pt idx="283">
                  <c:v>5</c:v>
                </c:pt>
                <c:pt idx="284">
                  <c:v>7</c:v>
                </c:pt>
                <c:pt idx="285">
                  <c:v>0</c:v>
                </c:pt>
                <c:pt idx="286">
                  <c:v>1</c:v>
                </c:pt>
                <c:pt idx="287">
                  <c:v>0</c:v>
                </c:pt>
                <c:pt idx="288">
                  <c:v>13</c:v>
                </c:pt>
                <c:pt idx="289">
                  <c:v>0</c:v>
                </c:pt>
                <c:pt idx="290">
                  <c:v>75</c:v>
                </c:pt>
                <c:pt idx="291">
                  <c:v>46</c:v>
                </c:pt>
                <c:pt idx="292">
                  <c:v>0</c:v>
                </c:pt>
                <c:pt idx="293">
                  <c:v>0</c:v>
                </c:pt>
                <c:pt idx="294">
                  <c:v>0</c:v>
                </c:pt>
                <c:pt idx="295">
                  <c:v>0</c:v>
                </c:pt>
                <c:pt idx="296">
                  <c:v>0</c:v>
                </c:pt>
                <c:pt idx="297">
                  <c:v>16</c:v>
                </c:pt>
                <c:pt idx="298">
                  <c:v>6</c:v>
                </c:pt>
                <c:pt idx="299">
                  <c:v>0</c:v>
                </c:pt>
                <c:pt idx="300">
                  <c:v>0</c:v>
                </c:pt>
                <c:pt idx="301">
                  <c:v>11</c:v>
                </c:pt>
                <c:pt idx="302">
                  <c:v>20</c:v>
                </c:pt>
                <c:pt idx="303">
                  <c:v>0</c:v>
                </c:pt>
                <c:pt idx="304">
                  <c:v>15</c:v>
                </c:pt>
                <c:pt idx="305">
                  <c:v>18</c:v>
                </c:pt>
                <c:pt idx="306">
                  <c:v>0</c:v>
                </c:pt>
                <c:pt idx="307">
                  <c:v>20</c:v>
                </c:pt>
                <c:pt idx="308">
                  <c:v>14</c:v>
                </c:pt>
                <c:pt idx="309">
                  <c:v>0</c:v>
                </c:pt>
                <c:pt idx="310">
                  <c:v>22</c:v>
                </c:pt>
                <c:pt idx="311">
                  <c:v>24</c:v>
                </c:pt>
                <c:pt idx="312">
                  <c:v>0</c:v>
                </c:pt>
                <c:pt idx="313">
                  <c:v>0</c:v>
                </c:pt>
                <c:pt idx="314">
                  <c:v>17</c:v>
                </c:pt>
                <c:pt idx="315">
                  <c:v>0</c:v>
                </c:pt>
                <c:pt idx="316">
                  <c:v>44</c:v>
                </c:pt>
                <c:pt idx="317">
                  <c:v>31</c:v>
                </c:pt>
                <c:pt idx="318">
                  <c:v>5</c:v>
                </c:pt>
                <c:pt idx="319">
                  <c:v>15</c:v>
                </c:pt>
                <c:pt idx="320">
                  <c:v>31</c:v>
                </c:pt>
                <c:pt idx="321">
                  <c:v>11</c:v>
                </c:pt>
                <c:pt idx="322">
                  <c:v>4</c:v>
                </c:pt>
                <c:pt idx="323">
                  <c:v>19</c:v>
                </c:pt>
                <c:pt idx="324">
                  <c:v>2</c:v>
                </c:pt>
                <c:pt idx="325">
                  <c:v>0</c:v>
                </c:pt>
                <c:pt idx="326">
                  <c:v>33</c:v>
                </c:pt>
                <c:pt idx="327">
                  <c:v>0</c:v>
                </c:pt>
                <c:pt idx="328">
                  <c:v>30</c:v>
                </c:pt>
                <c:pt idx="329">
                  <c:v>50</c:v>
                </c:pt>
                <c:pt idx="330">
                  <c:v>7</c:v>
                </c:pt>
                <c:pt idx="331">
                  <c:v>0</c:v>
                </c:pt>
                <c:pt idx="332">
                  <c:v>15</c:v>
                </c:pt>
                <c:pt idx="333">
                  <c:v>36</c:v>
                </c:pt>
                <c:pt idx="334">
                  <c:v>43</c:v>
                </c:pt>
                <c:pt idx="335">
                  <c:v>41</c:v>
                </c:pt>
                <c:pt idx="336">
                  <c:v>24</c:v>
                </c:pt>
                <c:pt idx="337">
                  <c:v>47</c:v>
                </c:pt>
                <c:pt idx="338">
                  <c:v>14</c:v>
                </c:pt>
                <c:pt idx="339">
                  <c:v>14</c:v>
                </c:pt>
                <c:pt idx="340">
                  <c:v>29</c:v>
                </c:pt>
                <c:pt idx="341">
                  <c:v>0</c:v>
                </c:pt>
                <c:pt idx="342">
                  <c:v>9</c:v>
                </c:pt>
                <c:pt idx="343">
                  <c:v>8</c:v>
                </c:pt>
                <c:pt idx="344">
                  <c:v>1</c:v>
                </c:pt>
                <c:pt idx="345">
                  <c:v>4</c:v>
                </c:pt>
                <c:pt idx="346">
                  <c:v>4</c:v>
                </c:pt>
                <c:pt idx="347">
                  <c:v>0</c:v>
                </c:pt>
                <c:pt idx="348">
                  <c:v>0</c:v>
                </c:pt>
                <c:pt idx="349">
                  <c:v>36</c:v>
                </c:pt>
                <c:pt idx="350">
                  <c:v>65</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13</c:v>
                </c:pt>
                <c:pt idx="369">
                  <c:v>38</c:v>
                </c:pt>
                <c:pt idx="370">
                  <c:v>0</c:v>
                </c:pt>
                <c:pt idx="371">
                  <c:v>0</c:v>
                </c:pt>
                <c:pt idx="372">
                  <c:v>0</c:v>
                </c:pt>
                <c:pt idx="373">
                  <c:v>3</c:v>
                </c:pt>
                <c:pt idx="374">
                  <c:v>0</c:v>
                </c:pt>
                <c:pt idx="375">
                  <c:v>2</c:v>
                </c:pt>
                <c:pt idx="376">
                  <c:v>0</c:v>
                </c:pt>
                <c:pt idx="377">
                  <c:v>0</c:v>
                </c:pt>
                <c:pt idx="378">
                  <c:v>0</c:v>
                </c:pt>
                <c:pt idx="379">
                  <c:v>0</c:v>
                </c:pt>
                <c:pt idx="380">
                  <c:v>3</c:v>
                </c:pt>
                <c:pt idx="381">
                  <c:v>0</c:v>
                </c:pt>
                <c:pt idx="382">
                  <c:v>8</c:v>
                </c:pt>
                <c:pt idx="383">
                  <c:v>1</c:v>
                </c:pt>
                <c:pt idx="384">
                  <c:v>0</c:v>
                </c:pt>
                <c:pt idx="385">
                  <c:v>0</c:v>
                </c:pt>
                <c:pt idx="386">
                  <c:v>0</c:v>
                </c:pt>
                <c:pt idx="387">
                  <c:v>1</c:v>
                </c:pt>
                <c:pt idx="388">
                  <c:v>0</c:v>
                </c:pt>
                <c:pt idx="389">
                  <c:v>0</c:v>
                </c:pt>
                <c:pt idx="390">
                  <c:v>0</c:v>
                </c:pt>
                <c:pt idx="391">
                  <c:v>1</c:v>
                </c:pt>
                <c:pt idx="392">
                  <c:v>0</c:v>
                </c:pt>
                <c:pt idx="393">
                  <c:v>1</c:v>
                </c:pt>
                <c:pt idx="394">
                  <c:v>0</c:v>
                </c:pt>
                <c:pt idx="395">
                  <c:v>8</c:v>
                </c:pt>
                <c:pt idx="396">
                  <c:v>6</c:v>
                </c:pt>
                <c:pt idx="397">
                  <c:v>13</c:v>
                </c:pt>
                <c:pt idx="398">
                  <c:v>6</c:v>
                </c:pt>
                <c:pt idx="399">
                  <c:v>6</c:v>
                </c:pt>
                <c:pt idx="400">
                  <c:v>0</c:v>
                </c:pt>
                <c:pt idx="401">
                  <c:v>0</c:v>
                </c:pt>
                <c:pt idx="402">
                  <c:v>8</c:v>
                </c:pt>
                <c:pt idx="403">
                  <c:v>8</c:v>
                </c:pt>
                <c:pt idx="404">
                  <c:v>27</c:v>
                </c:pt>
                <c:pt idx="405">
                  <c:v>6</c:v>
                </c:pt>
                <c:pt idx="406">
                  <c:v>3</c:v>
                </c:pt>
                <c:pt idx="407">
                  <c:v>0</c:v>
                </c:pt>
                <c:pt idx="408">
                  <c:v>2</c:v>
                </c:pt>
                <c:pt idx="409">
                  <c:v>3</c:v>
                </c:pt>
                <c:pt idx="410">
                  <c:v>3</c:v>
                </c:pt>
                <c:pt idx="411">
                  <c:v>0</c:v>
                </c:pt>
                <c:pt idx="412">
                  <c:v>0</c:v>
                </c:pt>
                <c:pt idx="413">
                  <c:v>1</c:v>
                </c:pt>
                <c:pt idx="414">
                  <c:v>10</c:v>
                </c:pt>
                <c:pt idx="415">
                  <c:v>0</c:v>
                </c:pt>
                <c:pt idx="416">
                  <c:v>6</c:v>
                </c:pt>
                <c:pt idx="417">
                  <c:v>0</c:v>
                </c:pt>
                <c:pt idx="418">
                  <c:v>27</c:v>
                </c:pt>
                <c:pt idx="419">
                  <c:v>20</c:v>
                </c:pt>
                <c:pt idx="420">
                  <c:v>19</c:v>
                </c:pt>
                <c:pt idx="421">
                  <c:v>7</c:v>
                </c:pt>
                <c:pt idx="422">
                  <c:v>77</c:v>
                </c:pt>
                <c:pt idx="423">
                  <c:v>58</c:v>
                </c:pt>
                <c:pt idx="424">
                  <c:v>14</c:v>
                </c:pt>
                <c:pt idx="425">
                  <c:v>11</c:v>
                </c:pt>
                <c:pt idx="426">
                  <c:v>14</c:v>
                </c:pt>
                <c:pt idx="427">
                  <c:v>11</c:v>
                </c:pt>
                <c:pt idx="428">
                  <c:v>19</c:v>
                </c:pt>
                <c:pt idx="429">
                  <c:v>13</c:v>
                </c:pt>
                <c:pt idx="430">
                  <c:v>14</c:v>
                </c:pt>
                <c:pt idx="431">
                  <c:v>12</c:v>
                </c:pt>
                <c:pt idx="432">
                  <c:v>33</c:v>
                </c:pt>
                <c:pt idx="433">
                  <c:v>18</c:v>
                </c:pt>
                <c:pt idx="434">
                  <c:v>35</c:v>
                </c:pt>
                <c:pt idx="435">
                  <c:v>12</c:v>
                </c:pt>
                <c:pt idx="436">
                  <c:v>33</c:v>
                </c:pt>
                <c:pt idx="437">
                  <c:v>120</c:v>
                </c:pt>
                <c:pt idx="438">
                  <c:v>107</c:v>
                </c:pt>
                <c:pt idx="439">
                  <c:v>6</c:v>
                </c:pt>
                <c:pt idx="440">
                  <c:v>13</c:v>
                </c:pt>
                <c:pt idx="441">
                  <c:v>8</c:v>
                </c:pt>
                <c:pt idx="442">
                  <c:v>0</c:v>
                </c:pt>
                <c:pt idx="443">
                  <c:v>0</c:v>
                </c:pt>
                <c:pt idx="444">
                  <c:v>0</c:v>
                </c:pt>
                <c:pt idx="445">
                  <c:v>0</c:v>
                </c:pt>
                <c:pt idx="446">
                  <c:v>0</c:v>
                </c:pt>
                <c:pt idx="447">
                  <c:v>0</c:v>
                </c:pt>
                <c:pt idx="448">
                  <c:v>0</c:v>
                </c:pt>
                <c:pt idx="449">
                  <c:v>25</c:v>
                </c:pt>
                <c:pt idx="450">
                  <c:v>0</c:v>
                </c:pt>
                <c:pt idx="451">
                  <c:v>0</c:v>
                </c:pt>
                <c:pt idx="452">
                  <c:v>0</c:v>
                </c:pt>
                <c:pt idx="453">
                  <c:v>0</c:v>
                </c:pt>
                <c:pt idx="454">
                  <c:v>0</c:v>
                </c:pt>
                <c:pt idx="455">
                  <c:v>0</c:v>
                </c:pt>
                <c:pt idx="456">
                  <c:v>0</c:v>
                </c:pt>
                <c:pt idx="457">
                  <c:v>29</c:v>
                </c:pt>
                <c:pt idx="458">
                  <c:v>32</c:v>
                </c:pt>
                <c:pt idx="459">
                  <c:v>0</c:v>
                </c:pt>
                <c:pt idx="460">
                  <c:v>0</c:v>
                </c:pt>
                <c:pt idx="461">
                  <c:v>0</c:v>
                </c:pt>
                <c:pt idx="462">
                  <c:v>0</c:v>
                </c:pt>
                <c:pt idx="463">
                  <c:v>27</c:v>
                </c:pt>
                <c:pt idx="464">
                  <c:v>30</c:v>
                </c:pt>
                <c:pt idx="465">
                  <c:v>0</c:v>
                </c:pt>
                <c:pt idx="466">
                  <c:v>2</c:v>
                </c:pt>
                <c:pt idx="467">
                  <c:v>0</c:v>
                </c:pt>
                <c:pt idx="468">
                  <c:v>26</c:v>
                </c:pt>
                <c:pt idx="469">
                  <c:v>0</c:v>
                </c:pt>
                <c:pt idx="470">
                  <c:v>0</c:v>
                </c:pt>
                <c:pt idx="471">
                  <c:v>0</c:v>
                </c:pt>
                <c:pt idx="472">
                  <c:v>34</c:v>
                </c:pt>
                <c:pt idx="473">
                  <c:v>0</c:v>
                </c:pt>
                <c:pt idx="474">
                  <c:v>0</c:v>
                </c:pt>
                <c:pt idx="475">
                  <c:v>19</c:v>
                </c:pt>
                <c:pt idx="476">
                  <c:v>0</c:v>
                </c:pt>
                <c:pt idx="477">
                  <c:v>17</c:v>
                </c:pt>
                <c:pt idx="478">
                  <c:v>8</c:v>
                </c:pt>
                <c:pt idx="479">
                  <c:v>7</c:v>
                </c:pt>
                <c:pt idx="480">
                  <c:v>14</c:v>
                </c:pt>
                <c:pt idx="481">
                  <c:v>1</c:v>
                </c:pt>
                <c:pt idx="482">
                  <c:v>0</c:v>
                </c:pt>
                <c:pt idx="483">
                  <c:v>6</c:v>
                </c:pt>
                <c:pt idx="484">
                  <c:v>20</c:v>
                </c:pt>
                <c:pt idx="485">
                  <c:v>5</c:v>
                </c:pt>
                <c:pt idx="486">
                  <c:v>0</c:v>
                </c:pt>
                <c:pt idx="487">
                  <c:v>18</c:v>
                </c:pt>
                <c:pt idx="488">
                  <c:v>12</c:v>
                </c:pt>
                <c:pt idx="489">
                  <c:v>27</c:v>
                </c:pt>
                <c:pt idx="490">
                  <c:v>1</c:v>
                </c:pt>
                <c:pt idx="491">
                  <c:v>15</c:v>
                </c:pt>
                <c:pt idx="492">
                  <c:v>7</c:v>
                </c:pt>
                <c:pt idx="493">
                  <c:v>0</c:v>
                </c:pt>
                <c:pt idx="494">
                  <c:v>0</c:v>
                </c:pt>
                <c:pt idx="495">
                  <c:v>21</c:v>
                </c:pt>
                <c:pt idx="496">
                  <c:v>0</c:v>
                </c:pt>
                <c:pt idx="497">
                  <c:v>14</c:v>
                </c:pt>
                <c:pt idx="498">
                  <c:v>0</c:v>
                </c:pt>
                <c:pt idx="499">
                  <c:v>23</c:v>
                </c:pt>
                <c:pt idx="500">
                  <c:v>66</c:v>
                </c:pt>
                <c:pt idx="501">
                  <c:v>6</c:v>
                </c:pt>
                <c:pt idx="502">
                  <c:v>11</c:v>
                </c:pt>
                <c:pt idx="503">
                  <c:v>4</c:v>
                </c:pt>
                <c:pt idx="504">
                  <c:v>0</c:v>
                </c:pt>
                <c:pt idx="505">
                  <c:v>0</c:v>
                </c:pt>
                <c:pt idx="506">
                  <c:v>0</c:v>
                </c:pt>
                <c:pt idx="507">
                  <c:v>0</c:v>
                </c:pt>
                <c:pt idx="508">
                  <c:v>1</c:v>
                </c:pt>
                <c:pt idx="509">
                  <c:v>3</c:v>
                </c:pt>
                <c:pt idx="510">
                  <c:v>12</c:v>
                </c:pt>
                <c:pt idx="511">
                  <c:v>22</c:v>
                </c:pt>
                <c:pt idx="512">
                  <c:v>10</c:v>
                </c:pt>
                <c:pt idx="513">
                  <c:v>2</c:v>
                </c:pt>
                <c:pt idx="514">
                  <c:v>4</c:v>
                </c:pt>
                <c:pt idx="515">
                  <c:v>0</c:v>
                </c:pt>
                <c:pt idx="516">
                  <c:v>9</c:v>
                </c:pt>
                <c:pt idx="517">
                  <c:v>15</c:v>
                </c:pt>
                <c:pt idx="518">
                  <c:v>6</c:v>
                </c:pt>
                <c:pt idx="519">
                  <c:v>1</c:v>
                </c:pt>
                <c:pt idx="520">
                  <c:v>1</c:v>
                </c:pt>
                <c:pt idx="521">
                  <c:v>14</c:v>
                </c:pt>
                <c:pt idx="522">
                  <c:v>12</c:v>
                </c:pt>
                <c:pt idx="523">
                  <c:v>4</c:v>
                </c:pt>
                <c:pt idx="524">
                  <c:v>0</c:v>
                </c:pt>
                <c:pt idx="525">
                  <c:v>5</c:v>
                </c:pt>
                <c:pt idx="526">
                  <c:v>0</c:v>
                </c:pt>
                <c:pt idx="527">
                  <c:v>4</c:v>
                </c:pt>
                <c:pt idx="528">
                  <c:v>8</c:v>
                </c:pt>
                <c:pt idx="529">
                  <c:v>1</c:v>
                </c:pt>
                <c:pt idx="530">
                  <c:v>5</c:v>
                </c:pt>
                <c:pt idx="531">
                  <c:v>9</c:v>
                </c:pt>
                <c:pt idx="532">
                  <c:v>0</c:v>
                </c:pt>
                <c:pt idx="533">
                  <c:v>1</c:v>
                </c:pt>
                <c:pt idx="534">
                  <c:v>10</c:v>
                </c:pt>
                <c:pt idx="535">
                  <c:v>0</c:v>
                </c:pt>
                <c:pt idx="536">
                  <c:v>19</c:v>
                </c:pt>
                <c:pt idx="537">
                  <c:v>0</c:v>
                </c:pt>
                <c:pt idx="538">
                  <c:v>61</c:v>
                </c:pt>
                <c:pt idx="539">
                  <c:v>58</c:v>
                </c:pt>
                <c:pt idx="540">
                  <c:v>0</c:v>
                </c:pt>
                <c:pt idx="541">
                  <c:v>0</c:v>
                </c:pt>
                <c:pt idx="542">
                  <c:v>0</c:v>
                </c:pt>
                <c:pt idx="543">
                  <c:v>69</c:v>
                </c:pt>
                <c:pt idx="544">
                  <c:v>0</c:v>
                </c:pt>
                <c:pt idx="545">
                  <c:v>47</c:v>
                </c:pt>
                <c:pt idx="546">
                  <c:v>25</c:v>
                </c:pt>
                <c:pt idx="547">
                  <c:v>0</c:v>
                </c:pt>
                <c:pt idx="548">
                  <c:v>0</c:v>
                </c:pt>
                <c:pt idx="549">
                  <c:v>51</c:v>
                </c:pt>
                <c:pt idx="550">
                  <c:v>40</c:v>
                </c:pt>
                <c:pt idx="551">
                  <c:v>16</c:v>
                </c:pt>
                <c:pt idx="552">
                  <c:v>49</c:v>
                </c:pt>
                <c:pt idx="553">
                  <c:v>46</c:v>
                </c:pt>
                <c:pt idx="554">
                  <c:v>0</c:v>
                </c:pt>
                <c:pt idx="555">
                  <c:v>0</c:v>
                </c:pt>
                <c:pt idx="556">
                  <c:v>23</c:v>
                </c:pt>
                <c:pt idx="557">
                  <c:v>26</c:v>
                </c:pt>
                <c:pt idx="558">
                  <c:v>0</c:v>
                </c:pt>
                <c:pt idx="559">
                  <c:v>44</c:v>
                </c:pt>
                <c:pt idx="560">
                  <c:v>21</c:v>
                </c:pt>
                <c:pt idx="561">
                  <c:v>0</c:v>
                </c:pt>
                <c:pt idx="562">
                  <c:v>3</c:v>
                </c:pt>
                <c:pt idx="563">
                  <c:v>59</c:v>
                </c:pt>
                <c:pt idx="564">
                  <c:v>61</c:v>
                </c:pt>
                <c:pt idx="565">
                  <c:v>0</c:v>
                </c:pt>
                <c:pt idx="566">
                  <c:v>8</c:v>
                </c:pt>
                <c:pt idx="567">
                  <c:v>86</c:v>
                </c:pt>
                <c:pt idx="568">
                  <c:v>15</c:v>
                </c:pt>
                <c:pt idx="569">
                  <c:v>118</c:v>
                </c:pt>
                <c:pt idx="570">
                  <c:v>115</c:v>
                </c:pt>
                <c:pt idx="571">
                  <c:v>184</c:v>
                </c:pt>
                <c:pt idx="572">
                  <c:v>200</c:v>
                </c:pt>
                <c:pt idx="573">
                  <c:v>114</c:v>
                </c:pt>
                <c:pt idx="574">
                  <c:v>108</c:v>
                </c:pt>
                <c:pt idx="575">
                  <c:v>87</c:v>
                </c:pt>
                <c:pt idx="576">
                  <c:v>110</c:v>
                </c:pt>
                <c:pt idx="577">
                  <c:v>62</c:v>
                </c:pt>
                <c:pt idx="578">
                  <c:v>24</c:v>
                </c:pt>
                <c:pt idx="579">
                  <c:v>210</c:v>
                </c:pt>
                <c:pt idx="580">
                  <c:v>61</c:v>
                </c:pt>
                <c:pt idx="581">
                  <c:v>38</c:v>
                </c:pt>
                <c:pt idx="582">
                  <c:v>63</c:v>
                </c:pt>
                <c:pt idx="583">
                  <c:v>99</c:v>
                </c:pt>
                <c:pt idx="584">
                  <c:v>97</c:v>
                </c:pt>
                <c:pt idx="585">
                  <c:v>207</c:v>
                </c:pt>
                <c:pt idx="586">
                  <c:v>194</c:v>
                </c:pt>
                <c:pt idx="587">
                  <c:v>37</c:v>
                </c:pt>
                <c:pt idx="588">
                  <c:v>97</c:v>
                </c:pt>
                <c:pt idx="589">
                  <c:v>25</c:v>
                </c:pt>
                <c:pt idx="590">
                  <c:v>45</c:v>
                </c:pt>
                <c:pt idx="591">
                  <c:v>41</c:v>
                </c:pt>
                <c:pt idx="592">
                  <c:v>0</c:v>
                </c:pt>
                <c:pt idx="593">
                  <c:v>0</c:v>
                </c:pt>
                <c:pt idx="594">
                  <c:v>34</c:v>
                </c:pt>
                <c:pt idx="595">
                  <c:v>104</c:v>
                </c:pt>
                <c:pt idx="596">
                  <c:v>45</c:v>
                </c:pt>
                <c:pt idx="597">
                  <c:v>0</c:v>
                </c:pt>
                <c:pt idx="598">
                  <c:v>0</c:v>
                </c:pt>
                <c:pt idx="599">
                  <c:v>0</c:v>
                </c:pt>
                <c:pt idx="600">
                  <c:v>0</c:v>
                </c:pt>
                <c:pt idx="601">
                  <c:v>7</c:v>
                </c:pt>
                <c:pt idx="602">
                  <c:v>0</c:v>
                </c:pt>
                <c:pt idx="603">
                  <c:v>0</c:v>
                </c:pt>
                <c:pt idx="604">
                  <c:v>0</c:v>
                </c:pt>
                <c:pt idx="605">
                  <c:v>26</c:v>
                </c:pt>
                <c:pt idx="606">
                  <c:v>11</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31</c:v>
                </c:pt>
                <c:pt idx="631">
                  <c:v>0</c:v>
                </c:pt>
                <c:pt idx="632">
                  <c:v>0</c:v>
                </c:pt>
                <c:pt idx="633">
                  <c:v>0</c:v>
                </c:pt>
                <c:pt idx="634">
                  <c:v>0</c:v>
                </c:pt>
                <c:pt idx="635">
                  <c:v>0</c:v>
                </c:pt>
                <c:pt idx="636">
                  <c:v>33</c:v>
                </c:pt>
                <c:pt idx="637">
                  <c:v>0</c:v>
                </c:pt>
                <c:pt idx="638">
                  <c:v>8</c:v>
                </c:pt>
                <c:pt idx="639">
                  <c:v>0</c:v>
                </c:pt>
                <c:pt idx="640">
                  <c:v>0</c:v>
                </c:pt>
                <c:pt idx="641">
                  <c:v>0</c:v>
                </c:pt>
                <c:pt idx="642">
                  <c:v>0</c:v>
                </c:pt>
                <c:pt idx="643">
                  <c:v>0</c:v>
                </c:pt>
                <c:pt idx="644">
                  <c:v>8</c:v>
                </c:pt>
                <c:pt idx="645">
                  <c:v>0</c:v>
                </c:pt>
                <c:pt idx="646">
                  <c:v>0</c:v>
                </c:pt>
                <c:pt idx="647">
                  <c:v>0</c:v>
                </c:pt>
                <c:pt idx="648">
                  <c:v>0</c:v>
                </c:pt>
                <c:pt idx="649">
                  <c:v>0</c:v>
                </c:pt>
                <c:pt idx="650">
                  <c:v>0</c:v>
                </c:pt>
                <c:pt idx="651">
                  <c:v>0</c:v>
                </c:pt>
                <c:pt idx="652">
                  <c:v>0</c:v>
                </c:pt>
                <c:pt idx="653">
                  <c:v>0</c:v>
                </c:pt>
                <c:pt idx="654">
                  <c:v>0</c:v>
                </c:pt>
                <c:pt idx="655">
                  <c:v>17</c:v>
                </c:pt>
                <c:pt idx="656">
                  <c:v>14</c:v>
                </c:pt>
                <c:pt idx="657">
                  <c:v>0</c:v>
                </c:pt>
                <c:pt idx="658">
                  <c:v>36</c:v>
                </c:pt>
                <c:pt idx="659">
                  <c:v>5</c:v>
                </c:pt>
                <c:pt idx="660">
                  <c:v>30</c:v>
                </c:pt>
                <c:pt idx="661">
                  <c:v>0</c:v>
                </c:pt>
                <c:pt idx="662">
                  <c:v>70</c:v>
                </c:pt>
                <c:pt idx="663">
                  <c:v>0</c:v>
                </c:pt>
                <c:pt idx="664">
                  <c:v>0</c:v>
                </c:pt>
                <c:pt idx="665">
                  <c:v>0</c:v>
                </c:pt>
                <c:pt idx="666">
                  <c:v>11</c:v>
                </c:pt>
                <c:pt idx="667">
                  <c:v>33</c:v>
                </c:pt>
                <c:pt idx="668">
                  <c:v>42</c:v>
                </c:pt>
                <c:pt idx="669">
                  <c:v>0</c:v>
                </c:pt>
                <c:pt idx="670">
                  <c:v>2</c:v>
                </c:pt>
                <c:pt idx="671">
                  <c:v>0</c:v>
                </c:pt>
                <c:pt idx="672">
                  <c:v>3</c:v>
                </c:pt>
                <c:pt idx="673">
                  <c:v>9</c:v>
                </c:pt>
                <c:pt idx="674">
                  <c:v>0</c:v>
                </c:pt>
                <c:pt idx="675">
                  <c:v>0</c:v>
                </c:pt>
                <c:pt idx="676">
                  <c:v>0</c:v>
                </c:pt>
                <c:pt idx="677">
                  <c:v>0</c:v>
                </c:pt>
                <c:pt idx="678">
                  <c:v>12</c:v>
                </c:pt>
                <c:pt idx="679">
                  <c:v>2</c:v>
                </c:pt>
                <c:pt idx="680">
                  <c:v>50</c:v>
                </c:pt>
                <c:pt idx="681">
                  <c:v>8</c:v>
                </c:pt>
                <c:pt idx="682">
                  <c:v>0</c:v>
                </c:pt>
                <c:pt idx="683">
                  <c:v>0</c:v>
                </c:pt>
                <c:pt idx="684">
                  <c:v>50</c:v>
                </c:pt>
                <c:pt idx="685">
                  <c:v>5</c:v>
                </c:pt>
                <c:pt idx="686">
                  <c:v>13</c:v>
                </c:pt>
                <c:pt idx="687">
                  <c:v>35</c:v>
                </c:pt>
                <c:pt idx="688">
                  <c:v>48</c:v>
                </c:pt>
                <c:pt idx="689">
                  <c:v>53</c:v>
                </c:pt>
                <c:pt idx="690">
                  <c:v>30</c:v>
                </c:pt>
                <c:pt idx="691">
                  <c:v>58</c:v>
                </c:pt>
                <c:pt idx="692">
                  <c:v>0</c:v>
                </c:pt>
                <c:pt idx="693">
                  <c:v>35</c:v>
                </c:pt>
                <c:pt idx="694">
                  <c:v>36</c:v>
                </c:pt>
                <c:pt idx="695">
                  <c:v>7</c:v>
                </c:pt>
                <c:pt idx="696">
                  <c:v>38</c:v>
                </c:pt>
                <c:pt idx="697">
                  <c:v>12</c:v>
                </c:pt>
                <c:pt idx="698">
                  <c:v>32</c:v>
                </c:pt>
                <c:pt idx="699">
                  <c:v>0</c:v>
                </c:pt>
                <c:pt idx="700">
                  <c:v>18</c:v>
                </c:pt>
                <c:pt idx="701">
                  <c:v>21</c:v>
                </c:pt>
                <c:pt idx="702">
                  <c:v>15</c:v>
                </c:pt>
                <c:pt idx="703">
                  <c:v>14</c:v>
                </c:pt>
                <c:pt idx="704">
                  <c:v>0</c:v>
                </c:pt>
                <c:pt idx="705">
                  <c:v>0</c:v>
                </c:pt>
                <c:pt idx="706">
                  <c:v>0</c:v>
                </c:pt>
                <c:pt idx="707">
                  <c:v>43</c:v>
                </c:pt>
                <c:pt idx="708">
                  <c:v>62</c:v>
                </c:pt>
                <c:pt idx="709">
                  <c:v>24</c:v>
                </c:pt>
                <c:pt idx="710">
                  <c:v>0</c:v>
                </c:pt>
                <c:pt idx="711">
                  <c:v>53</c:v>
                </c:pt>
                <c:pt idx="712">
                  <c:v>56</c:v>
                </c:pt>
                <c:pt idx="713">
                  <c:v>34</c:v>
                </c:pt>
                <c:pt idx="714">
                  <c:v>0</c:v>
                </c:pt>
                <c:pt idx="715">
                  <c:v>0</c:v>
                </c:pt>
                <c:pt idx="716">
                  <c:v>0</c:v>
                </c:pt>
                <c:pt idx="717">
                  <c:v>48</c:v>
                </c:pt>
                <c:pt idx="718">
                  <c:v>53</c:v>
                </c:pt>
                <c:pt idx="719">
                  <c:v>60</c:v>
                </c:pt>
                <c:pt idx="720">
                  <c:v>30</c:v>
                </c:pt>
                <c:pt idx="721">
                  <c:v>64</c:v>
                </c:pt>
                <c:pt idx="722">
                  <c:v>2</c:v>
                </c:pt>
                <c:pt idx="723">
                  <c:v>0</c:v>
                </c:pt>
                <c:pt idx="724">
                  <c:v>51</c:v>
                </c:pt>
                <c:pt idx="725">
                  <c:v>16</c:v>
                </c:pt>
                <c:pt idx="726">
                  <c:v>50</c:v>
                </c:pt>
                <c:pt idx="727">
                  <c:v>16</c:v>
                </c:pt>
                <c:pt idx="728">
                  <c:v>55</c:v>
                </c:pt>
                <c:pt idx="729">
                  <c:v>0</c:v>
                </c:pt>
                <c:pt idx="730">
                  <c:v>0</c:v>
                </c:pt>
                <c:pt idx="731">
                  <c:v>64</c:v>
                </c:pt>
                <c:pt idx="732">
                  <c:v>58</c:v>
                </c:pt>
                <c:pt idx="733">
                  <c:v>0</c:v>
                </c:pt>
                <c:pt idx="734">
                  <c:v>53</c:v>
                </c:pt>
                <c:pt idx="735">
                  <c:v>44</c:v>
                </c:pt>
                <c:pt idx="736">
                  <c:v>0</c:v>
                </c:pt>
                <c:pt idx="737">
                  <c:v>59</c:v>
                </c:pt>
                <c:pt idx="738">
                  <c:v>31</c:v>
                </c:pt>
                <c:pt idx="739">
                  <c:v>35</c:v>
                </c:pt>
                <c:pt idx="740">
                  <c:v>30</c:v>
                </c:pt>
                <c:pt idx="741">
                  <c:v>0</c:v>
                </c:pt>
                <c:pt idx="742">
                  <c:v>0</c:v>
                </c:pt>
                <c:pt idx="743">
                  <c:v>61</c:v>
                </c:pt>
                <c:pt idx="744">
                  <c:v>67</c:v>
                </c:pt>
                <c:pt idx="745">
                  <c:v>87</c:v>
                </c:pt>
                <c:pt idx="746">
                  <c:v>19</c:v>
                </c:pt>
                <c:pt idx="747">
                  <c:v>58</c:v>
                </c:pt>
                <c:pt idx="748">
                  <c:v>0</c:v>
                </c:pt>
                <c:pt idx="749">
                  <c:v>0</c:v>
                </c:pt>
                <c:pt idx="750">
                  <c:v>69</c:v>
                </c:pt>
                <c:pt idx="751">
                  <c:v>70</c:v>
                </c:pt>
                <c:pt idx="752">
                  <c:v>55</c:v>
                </c:pt>
                <c:pt idx="753">
                  <c:v>54</c:v>
                </c:pt>
                <c:pt idx="754">
                  <c:v>24</c:v>
                </c:pt>
                <c:pt idx="755">
                  <c:v>42</c:v>
                </c:pt>
                <c:pt idx="756">
                  <c:v>30</c:v>
                </c:pt>
                <c:pt idx="757">
                  <c:v>66</c:v>
                </c:pt>
                <c:pt idx="758">
                  <c:v>57</c:v>
                </c:pt>
                <c:pt idx="759">
                  <c:v>45</c:v>
                </c:pt>
                <c:pt idx="760">
                  <c:v>24</c:v>
                </c:pt>
                <c:pt idx="761">
                  <c:v>84</c:v>
                </c:pt>
                <c:pt idx="762">
                  <c:v>20</c:v>
                </c:pt>
                <c:pt idx="763">
                  <c:v>32</c:v>
                </c:pt>
                <c:pt idx="764">
                  <c:v>67</c:v>
                </c:pt>
                <c:pt idx="765">
                  <c:v>72</c:v>
                </c:pt>
                <c:pt idx="766">
                  <c:v>57</c:v>
                </c:pt>
                <c:pt idx="767">
                  <c:v>5</c:v>
                </c:pt>
                <c:pt idx="768">
                  <c:v>116</c:v>
                </c:pt>
                <c:pt idx="769">
                  <c:v>95</c:v>
                </c:pt>
                <c:pt idx="770">
                  <c:v>119</c:v>
                </c:pt>
                <c:pt idx="771">
                  <c:v>132</c:v>
                </c:pt>
                <c:pt idx="772">
                  <c:v>96</c:v>
                </c:pt>
                <c:pt idx="773">
                  <c:v>111</c:v>
                </c:pt>
                <c:pt idx="774">
                  <c:v>102</c:v>
                </c:pt>
                <c:pt idx="775">
                  <c:v>90</c:v>
                </c:pt>
                <c:pt idx="776">
                  <c:v>89</c:v>
                </c:pt>
                <c:pt idx="777">
                  <c:v>100</c:v>
                </c:pt>
                <c:pt idx="778">
                  <c:v>60</c:v>
                </c:pt>
                <c:pt idx="779">
                  <c:v>125</c:v>
                </c:pt>
                <c:pt idx="780">
                  <c:v>129</c:v>
                </c:pt>
                <c:pt idx="781">
                  <c:v>118</c:v>
                </c:pt>
                <c:pt idx="782">
                  <c:v>68</c:v>
                </c:pt>
                <c:pt idx="783">
                  <c:v>60</c:v>
                </c:pt>
                <c:pt idx="784">
                  <c:v>90</c:v>
                </c:pt>
                <c:pt idx="785">
                  <c:v>58</c:v>
                </c:pt>
                <c:pt idx="786">
                  <c:v>27</c:v>
                </c:pt>
                <c:pt idx="787">
                  <c:v>0</c:v>
                </c:pt>
                <c:pt idx="788">
                  <c:v>0</c:v>
                </c:pt>
                <c:pt idx="789">
                  <c:v>87</c:v>
                </c:pt>
                <c:pt idx="790">
                  <c:v>89</c:v>
                </c:pt>
                <c:pt idx="791">
                  <c:v>93</c:v>
                </c:pt>
                <c:pt idx="792">
                  <c:v>90</c:v>
                </c:pt>
                <c:pt idx="793">
                  <c:v>121</c:v>
                </c:pt>
                <c:pt idx="794">
                  <c:v>125</c:v>
                </c:pt>
                <c:pt idx="795">
                  <c:v>66</c:v>
                </c:pt>
                <c:pt idx="796">
                  <c:v>96</c:v>
                </c:pt>
                <c:pt idx="797">
                  <c:v>60</c:v>
                </c:pt>
                <c:pt idx="798">
                  <c:v>28</c:v>
                </c:pt>
                <c:pt idx="799">
                  <c:v>40</c:v>
                </c:pt>
                <c:pt idx="800">
                  <c:v>35</c:v>
                </c:pt>
                <c:pt idx="801">
                  <c:v>29</c:v>
                </c:pt>
                <c:pt idx="802">
                  <c:v>0</c:v>
                </c:pt>
                <c:pt idx="803">
                  <c:v>6</c:v>
                </c:pt>
                <c:pt idx="804">
                  <c:v>41</c:v>
                </c:pt>
                <c:pt idx="805">
                  <c:v>16</c:v>
                </c:pt>
                <c:pt idx="806">
                  <c:v>0</c:v>
                </c:pt>
                <c:pt idx="807">
                  <c:v>5</c:v>
                </c:pt>
                <c:pt idx="808">
                  <c:v>49</c:v>
                </c:pt>
                <c:pt idx="809">
                  <c:v>0</c:v>
                </c:pt>
                <c:pt idx="810">
                  <c:v>30</c:v>
                </c:pt>
                <c:pt idx="811">
                  <c:v>41</c:v>
                </c:pt>
                <c:pt idx="812">
                  <c:v>7</c:v>
                </c:pt>
                <c:pt idx="813">
                  <c:v>19</c:v>
                </c:pt>
                <c:pt idx="814">
                  <c:v>45</c:v>
                </c:pt>
                <c:pt idx="815">
                  <c:v>11</c:v>
                </c:pt>
                <c:pt idx="816">
                  <c:v>16</c:v>
                </c:pt>
                <c:pt idx="817">
                  <c:v>0</c:v>
                </c:pt>
                <c:pt idx="818">
                  <c:v>65</c:v>
                </c:pt>
                <c:pt idx="819">
                  <c:v>116</c:v>
                </c:pt>
                <c:pt idx="820">
                  <c:v>123</c:v>
                </c:pt>
                <c:pt idx="821">
                  <c:v>60</c:v>
                </c:pt>
                <c:pt idx="822">
                  <c:v>64</c:v>
                </c:pt>
                <c:pt idx="823">
                  <c:v>0</c:v>
                </c:pt>
                <c:pt idx="824">
                  <c:v>117</c:v>
                </c:pt>
                <c:pt idx="825">
                  <c:v>120</c:v>
                </c:pt>
                <c:pt idx="826">
                  <c:v>82</c:v>
                </c:pt>
                <c:pt idx="827">
                  <c:v>137</c:v>
                </c:pt>
                <c:pt idx="828">
                  <c:v>113</c:v>
                </c:pt>
                <c:pt idx="829">
                  <c:v>19</c:v>
                </c:pt>
                <c:pt idx="830">
                  <c:v>0</c:v>
                </c:pt>
                <c:pt idx="831">
                  <c:v>117</c:v>
                </c:pt>
                <c:pt idx="832">
                  <c:v>90</c:v>
                </c:pt>
                <c:pt idx="833">
                  <c:v>4</c:v>
                </c:pt>
                <c:pt idx="834">
                  <c:v>11</c:v>
                </c:pt>
                <c:pt idx="835">
                  <c:v>3</c:v>
                </c:pt>
                <c:pt idx="836">
                  <c:v>0</c:v>
                </c:pt>
                <c:pt idx="837">
                  <c:v>71</c:v>
                </c:pt>
                <c:pt idx="838">
                  <c:v>63</c:v>
                </c:pt>
                <c:pt idx="839">
                  <c:v>71</c:v>
                </c:pt>
                <c:pt idx="840">
                  <c:v>19</c:v>
                </c:pt>
                <c:pt idx="841">
                  <c:v>66</c:v>
                </c:pt>
                <c:pt idx="842">
                  <c:v>74</c:v>
                </c:pt>
                <c:pt idx="843">
                  <c:v>0</c:v>
                </c:pt>
                <c:pt idx="844">
                  <c:v>0</c:v>
                </c:pt>
                <c:pt idx="845">
                  <c:v>71</c:v>
                </c:pt>
                <c:pt idx="846">
                  <c:v>63</c:v>
                </c:pt>
                <c:pt idx="847">
                  <c:v>72</c:v>
                </c:pt>
                <c:pt idx="848">
                  <c:v>8</c:v>
                </c:pt>
                <c:pt idx="849">
                  <c:v>0</c:v>
                </c:pt>
                <c:pt idx="850">
                  <c:v>2</c:v>
                </c:pt>
                <c:pt idx="851">
                  <c:v>0</c:v>
                </c:pt>
                <c:pt idx="852">
                  <c:v>0</c:v>
                </c:pt>
                <c:pt idx="853">
                  <c:v>0</c:v>
                </c:pt>
                <c:pt idx="854">
                  <c:v>0</c:v>
                </c:pt>
                <c:pt idx="855">
                  <c:v>4</c:v>
                </c:pt>
                <c:pt idx="856">
                  <c:v>7</c:v>
                </c:pt>
                <c:pt idx="857">
                  <c:v>0</c:v>
                </c:pt>
                <c:pt idx="858">
                  <c:v>35</c:v>
                </c:pt>
                <c:pt idx="859">
                  <c:v>4</c:v>
                </c:pt>
                <c:pt idx="860">
                  <c:v>7</c:v>
                </c:pt>
                <c:pt idx="861">
                  <c:v>2</c:v>
                </c:pt>
                <c:pt idx="862">
                  <c:v>18</c:v>
                </c:pt>
                <c:pt idx="863">
                  <c:v>1</c:v>
                </c:pt>
                <c:pt idx="864">
                  <c:v>77</c:v>
                </c:pt>
                <c:pt idx="865">
                  <c:v>0</c:v>
                </c:pt>
                <c:pt idx="866">
                  <c:v>46</c:v>
                </c:pt>
                <c:pt idx="867">
                  <c:v>2</c:v>
                </c:pt>
                <c:pt idx="868">
                  <c:v>10</c:v>
                </c:pt>
                <c:pt idx="869">
                  <c:v>0</c:v>
                </c:pt>
                <c:pt idx="870">
                  <c:v>0</c:v>
                </c:pt>
                <c:pt idx="871">
                  <c:v>0</c:v>
                </c:pt>
                <c:pt idx="872">
                  <c:v>0</c:v>
                </c:pt>
                <c:pt idx="873">
                  <c:v>2</c:v>
                </c:pt>
                <c:pt idx="874">
                  <c:v>0</c:v>
                </c:pt>
                <c:pt idx="875">
                  <c:v>3</c:v>
                </c:pt>
                <c:pt idx="876">
                  <c:v>66</c:v>
                </c:pt>
                <c:pt idx="877">
                  <c:v>9</c:v>
                </c:pt>
                <c:pt idx="878">
                  <c:v>5</c:v>
                </c:pt>
                <c:pt idx="879">
                  <c:v>0</c:v>
                </c:pt>
                <c:pt idx="880">
                  <c:v>0</c:v>
                </c:pt>
                <c:pt idx="881">
                  <c:v>0</c:v>
                </c:pt>
                <c:pt idx="882">
                  <c:v>0</c:v>
                </c:pt>
                <c:pt idx="883">
                  <c:v>0</c:v>
                </c:pt>
                <c:pt idx="884">
                  <c:v>0</c:v>
                </c:pt>
                <c:pt idx="885">
                  <c:v>0</c:v>
                </c:pt>
                <c:pt idx="886">
                  <c:v>0</c:v>
                </c:pt>
                <c:pt idx="887">
                  <c:v>0</c:v>
                </c:pt>
                <c:pt idx="888">
                  <c:v>0</c:v>
                </c:pt>
                <c:pt idx="889">
                  <c:v>0</c:v>
                </c:pt>
                <c:pt idx="890">
                  <c:v>1</c:v>
                </c:pt>
                <c:pt idx="891">
                  <c:v>8</c:v>
                </c:pt>
                <c:pt idx="892">
                  <c:v>3</c:v>
                </c:pt>
                <c:pt idx="893">
                  <c:v>0</c:v>
                </c:pt>
                <c:pt idx="894">
                  <c:v>0</c:v>
                </c:pt>
                <c:pt idx="895">
                  <c:v>0</c:v>
                </c:pt>
                <c:pt idx="896">
                  <c:v>0</c:v>
                </c:pt>
                <c:pt idx="897">
                  <c:v>6</c:v>
                </c:pt>
                <c:pt idx="898">
                  <c:v>10</c:v>
                </c:pt>
                <c:pt idx="899">
                  <c:v>0</c:v>
                </c:pt>
                <c:pt idx="900">
                  <c:v>0</c:v>
                </c:pt>
                <c:pt idx="901">
                  <c:v>0</c:v>
                </c:pt>
                <c:pt idx="902">
                  <c:v>0</c:v>
                </c:pt>
                <c:pt idx="903">
                  <c:v>0</c:v>
                </c:pt>
                <c:pt idx="904">
                  <c:v>0</c:v>
                </c:pt>
                <c:pt idx="905">
                  <c:v>0</c:v>
                </c:pt>
                <c:pt idx="906">
                  <c:v>0</c:v>
                </c:pt>
                <c:pt idx="907">
                  <c:v>0</c:v>
                </c:pt>
                <c:pt idx="908">
                  <c:v>0</c:v>
                </c:pt>
                <c:pt idx="909">
                  <c:v>85</c:v>
                </c:pt>
                <c:pt idx="910">
                  <c:v>108</c:v>
                </c:pt>
                <c:pt idx="911">
                  <c:v>68</c:v>
                </c:pt>
                <c:pt idx="912">
                  <c:v>106</c:v>
                </c:pt>
                <c:pt idx="913">
                  <c:v>94</c:v>
                </c:pt>
                <c:pt idx="914">
                  <c:v>58</c:v>
                </c:pt>
                <c:pt idx="915">
                  <c:v>29</c:v>
                </c:pt>
                <c:pt idx="916">
                  <c:v>82</c:v>
                </c:pt>
                <c:pt idx="917">
                  <c:v>73</c:v>
                </c:pt>
                <c:pt idx="918">
                  <c:v>82</c:v>
                </c:pt>
                <c:pt idx="919">
                  <c:v>61</c:v>
                </c:pt>
                <c:pt idx="920">
                  <c:v>102</c:v>
                </c:pt>
                <c:pt idx="921">
                  <c:v>64</c:v>
                </c:pt>
                <c:pt idx="922">
                  <c:v>113</c:v>
                </c:pt>
                <c:pt idx="923">
                  <c:v>22</c:v>
                </c:pt>
                <c:pt idx="924">
                  <c:v>93</c:v>
                </c:pt>
                <c:pt idx="925">
                  <c:v>58</c:v>
                </c:pt>
                <c:pt idx="926">
                  <c:v>18</c:v>
                </c:pt>
                <c:pt idx="927">
                  <c:v>124</c:v>
                </c:pt>
                <c:pt idx="928">
                  <c:v>36</c:v>
                </c:pt>
                <c:pt idx="929">
                  <c:v>0</c:v>
                </c:pt>
                <c:pt idx="930">
                  <c:v>19</c:v>
                </c:pt>
                <c:pt idx="931">
                  <c:v>66</c:v>
                </c:pt>
                <c:pt idx="932">
                  <c:v>67</c:v>
                </c:pt>
                <c:pt idx="933">
                  <c:v>96</c:v>
                </c:pt>
                <c:pt idx="934">
                  <c:v>105</c:v>
                </c:pt>
                <c:pt idx="935">
                  <c:v>17</c:v>
                </c:pt>
                <c:pt idx="936">
                  <c:v>73</c:v>
                </c:pt>
                <c:pt idx="937">
                  <c:v>18</c:v>
                </c:pt>
                <c:pt idx="938">
                  <c:v>88</c:v>
                </c:pt>
                <c:pt idx="939">
                  <c:v>23</c:v>
                </c:pt>
              </c:numCache>
            </c:numRef>
          </c:xVal>
          <c:yVal>
            <c:numRef>
              <c:f>' VeryActiveMinutes VS Calories'!$B$2:$B$941</c:f>
              <c:numCache>
                <c:formatCode>General</c:formatCode>
                <c:ptCount val="940"/>
                <c:pt idx="0">
                  <c:v>1985</c:v>
                </c:pt>
                <c:pt idx="1">
                  <c:v>1797</c:v>
                </c:pt>
                <c:pt idx="2">
                  <c:v>1776</c:v>
                </c:pt>
                <c:pt idx="3">
                  <c:v>1745</c:v>
                </c:pt>
                <c:pt idx="4">
                  <c:v>1863</c:v>
                </c:pt>
                <c:pt idx="5">
                  <c:v>1728</c:v>
                </c:pt>
                <c:pt idx="6">
                  <c:v>1921</c:v>
                </c:pt>
                <c:pt idx="7">
                  <c:v>2035</c:v>
                </c:pt>
                <c:pt idx="8">
                  <c:v>1786</c:v>
                </c:pt>
                <c:pt idx="9">
                  <c:v>1775</c:v>
                </c:pt>
                <c:pt idx="10">
                  <c:v>1827</c:v>
                </c:pt>
                <c:pt idx="11">
                  <c:v>1949</c:v>
                </c:pt>
                <c:pt idx="12">
                  <c:v>1788</c:v>
                </c:pt>
                <c:pt idx="13">
                  <c:v>2013</c:v>
                </c:pt>
                <c:pt idx="14">
                  <c:v>1970</c:v>
                </c:pt>
                <c:pt idx="15">
                  <c:v>2159</c:v>
                </c:pt>
                <c:pt idx="16">
                  <c:v>1898</c:v>
                </c:pt>
                <c:pt idx="17">
                  <c:v>1837</c:v>
                </c:pt>
                <c:pt idx="18">
                  <c:v>1947</c:v>
                </c:pt>
                <c:pt idx="19">
                  <c:v>1820</c:v>
                </c:pt>
                <c:pt idx="20">
                  <c:v>2004</c:v>
                </c:pt>
                <c:pt idx="21">
                  <c:v>1990</c:v>
                </c:pt>
                <c:pt idx="22">
                  <c:v>1819</c:v>
                </c:pt>
                <c:pt idx="23">
                  <c:v>1959</c:v>
                </c:pt>
                <c:pt idx="24">
                  <c:v>1896</c:v>
                </c:pt>
                <c:pt idx="25">
                  <c:v>1821</c:v>
                </c:pt>
                <c:pt idx="26">
                  <c:v>1740</c:v>
                </c:pt>
                <c:pt idx="27">
                  <c:v>1819</c:v>
                </c:pt>
                <c:pt idx="28">
                  <c:v>1859</c:v>
                </c:pt>
                <c:pt idx="29">
                  <c:v>1783</c:v>
                </c:pt>
                <c:pt idx="30">
                  <c:v>0</c:v>
                </c:pt>
                <c:pt idx="31">
                  <c:v>1432</c:v>
                </c:pt>
                <c:pt idx="32">
                  <c:v>1411</c:v>
                </c:pt>
                <c:pt idx="33">
                  <c:v>1572</c:v>
                </c:pt>
                <c:pt idx="34">
                  <c:v>1344</c:v>
                </c:pt>
                <c:pt idx="35">
                  <c:v>1463</c:v>
                </c:pt>
                <c:pt idx="36">
                  <c:v>1554</c:v>
                </c:pt>
                <c:pt idx="37">
                  <c:v>1604</c:v>
                </c:pt>
                <c:pt idx="38">
                  <c:v>1435</c:v>
                </c:pt>
                <c:pt idx="39">
                  <c:v>1446</c:v>
                </c:pt>
                <c:pt idx="40">
                  <c:v>1467</c:v>
                </c:pt>
                <c:pt idx="41">
                  <c:v>1470</c:v>
                </c:pt>
                <c:pt idx="42">
                  <c:v>1562</c:v>
                </c:pt>
                <c:pt idx="43">
                  <c:v>1617</c:v>
                </c:pt>
                <c:pt idx="44">
                  <c:v>1492</c:v>
                </c:pt>
                <c:pt idx="45">
                  <c:v>1402</c:v>
                </c:pt>
                <c:pt idx="46">
                  <c:v>1670</c:v>
                </c:pt>
                <c:pt idx="47">
                  <c:v>1401</c:v>
                </c:pt>
                <c:pt idx="48">
                  <c:v>1404</c:v>
                </c:pt>
                <c:pt idx="49">
                  <c:v>1655</c:v>
                </c:pt>
                <c:pt idx="50">
                  <c:v>2690</c:v>
                </c:pt>
                <c:pt idx="51">
                  <c:v>1497</c:v>
                </c:pt>
                <c:pt idx="52">
                  <c:v>1334</c:v>
                </c:pt>
                <c:pt idx="53">
                  <c:v>1368</c:v>
                </c:pt>
                <c:pt idx="54">
                  <c:v>1370</c:v>
                </c:pt>
                <c:pt idx="55">
                  <c:v>1341</c:v>
                </c:pt>
                <c:pt idx="56">
                  <c:v>1474</c:v>
                </c:pt>
                <c:pt idx="57">
                  <c:v>1427</c:v>
                </c:pt>
                <c:pt idx="58">
                  <c:v>1328</c:v>
                </c:pt>
                <c:pt idx="59">
                  <c:v>1393</c:v>
                </c:pt>
                <c:pt idx="60">
                  <c:v>1359</c:v>
                </c:pt>
                <c:pt idx="61">
                  <c:v>1002</c:v>
                </c:pt>
                <c:pt idx="62">
                  <c:v>3199</c:v>
                </c:pt>
                <c:pt idx="63">
                  <c:v>2902</c:v>
                </c:pt>
                <c:pt idx="64">
                  <c:v>3226</c:v>
                </c:pt>
                <c:pt idx="65">
                  <c:v>2750</c:v>
                </c:pt>
                <c:pt idx="66">
                  <c:v>3493</c:v>
                </c:pt>
                <c:pt idx="67">
                  <c:v>3011</c:v>
                </c:pt>
                <c:pt idx="68">
                  <c:v>2806</c:v>
                </c:pt>
                <c:pt idx="69">
                  <c:v>3300</c:v>
                </c:pt>
                <c:pt idx="70">
                  <c:v>2430</c:v>
                </c:pt>
                <c:pt idx="71">
                  <c:v>2140</c:v>
                </c:pt>
                <c:pt idx="72">
                  <c:v>2344</c:v>
                </c:pt>
                <c:pt idx="73">
                  <c:v>2677</c:v>
                </c:pt>
                <c:pt idx="74">
                  <c:v>2413</c:v>
                </c:pt>
                <c:pt idx="75">
                  <c:v>2497</c:v>
                </c:pt>
                <c:pt idx="76">
                  <c:v>3123</c:v>
                </c:pt>
                <c:pt idx="77">
                  <c:v>2489</c:v>
                </c:pt>
                <c:pt idx="78">
                  <c:v>3108</c:v>
                </c:pt>
                <c:pt idx="79">
                  <c:v>2498</c:v>
                </c:pt>
                <c:pt idx="80">
                  <c:v>3846</c:v>
                </c:pt>
                <c:pt idx="81">
                  <c:v>2696</c:v>
                </c:pt>
                <c:pt idx="82">
                  <c:v>2580</c:v>
                </c:pt>
                <c:pt idx="83">
                  <c:v>3324</c:v>
                </c:pt>
                <c:pt idx="84">
                  <c:v>2222</c:v>
                </c:pt>
                <c:pt idx="85">
                  <c:v>2463</c:v>
                </c:pt>
                <c:pt idx="86">
                  <c:v>3328</c:v>
                </c:pt>
                <c:pt idx="87">
                  <c:v>3404</c:v>
                </c:pt>
                <c:pt idx="88">
                  <c:v>2987</c:v>
                </c:pt>
                <c:pt idx="89">
                  <c:v>3008</c:v>
                </c:pt>
                <c:pt idx="90">
                  <c:v>2799</c:v>
                </c:pt>
                <c:pt idx="91">
                  <c:v>1276</c:v>
                </c:pt>
                <c:pt idx="92">
                  <c:v>2030</c:v>
                </c:pt>
                <c:pt idx="93">
                  <c:v>1860</c:v>
                </c:pt>
                <c:pt idx="94">
                  <c:v>2130</c:v>
                </c:pt>
                <c:pt idx="95">
                  <c:v>1725</c:v>
                </c:pt>
                <c:pt idx="96">
                  <c:v>1657</c:v>
                </c:pt>
                <c:pt idx="97">
                  <c:v>1793</c:v>
                </c:pt>
                <c:pt idx="98">
                  <c:v>1814</c:v>
                </c:pt>
                <c:pt idx="99">
                  <c:v>1366</c:v>
                </c:pt>
                <c:pt idx="100">
                  <c:v>1349</c:v>
                </c:pt>
                <c:pt idx="101">
                  <c:v>2062</c:v>
                </c:pt>
                <c:pt idx="102">
                  <c:v>1827</c:v>
                </c:pt>
                <c:pt idx="103">
                  <c:v>1645</c:v>
                </c:pt>
                <c:pt idx="104">
                  <c:v>1347</c:v>
                </c:pt>
                <c:pt idx="105">
                  <c:v>1347</c:v>
                </c:pt>
                <c:pt idx="106">
                  <c:v>1347</c:v>
                </c:pt>
                <c:pt idx="107">
                  <c:v>1348</c:v>
                </c:pt>
                <c:pt idx="108">
                  <c:v>1992</c:v>
                </c:pt>
                <c:pt idx="109">
                  <c:v>1856</c:v>
                </c:pt>
                <c:pt idx="110">
                  <c:v>1763</c:v>
                </c:pt>
                <c:pt idx="111">
                  <c:v>1541</c:v>
                </c:pt>
                <c:pt idx="112">
                  <c:v>1348</c:v>
                </c:pt>
                <c:pt idx="113">
                  <c:v>1742</c:v>
                </c:pt>
                <c:pt idx="114">
                  <c:v>1549</c:v>
                </c:pt>
                <c:pt idx="115">
                  <c:v>1589</c:v>
                </c:pt>
                <c:pt idx="116">
                  <c:v>1351</c:v>
                </c:pt>
                <c:pt idx="117">
                  <c:v>1347</c:v>
                </c:pt>
                <c:pt idx="118">
                  <c:v>1347</c:v>
                </c:pt>
                <c:pt idx="119">
                  <c:v>1347</c:v>
                </c:pt>
                <c:pt idx="120">
                  <c:v>1347</c:v>
                </c:pt>
                <c:pt idx="121">
                  <c:v>1347</c:v>
                </c:pt>
                <c:pt idx="122">
                  <c:v>665</c:v>
                </c:pt>
                <c:pt idx="123">
                  <c:v>2220</c:v>
                </c:pt>
                <c:pt idx="124">
                  <c:v>2151</c:v>
                </c:pt>
                <c:pt idx="125">
                  <c:v>2383</c:v>
                </c:pt>
                <c:pt idx="126">
                  <c:v>2221</c:v>
                </c:pt>
                <c:pt idx="127">
                  <c:v>2064</c:v>
                </c:pt>
                <c:pt idx="128">
                  <c:v>2063</c:v>
                </c:pt>
                <c:pt idx="129">
                  <c:v>2111</c:v>
                </c:pt>
                <c:pt idx="130">
                  <c:v>2063</c:v>
                </c:pt>
                <c:pt idx="131">
                  <c:v>2063</c:v>
                </c:pt>
                <c:pt idx="132">
                  <c:v>2064</c:v>
                </c:pt>
                <c:pt idx="133">
                  <c:v>2093</c:v>
                </c:pt>
                <c:pt idx="134">
                  <c:v>2499</c:v>
                </c:pt>
                <c:pt idx="135">
                  <c:v>2324</c:v>
                </c:pt>
                <c:pt idx="136">
                  <c:v>2100</c:v>
                </c:pt>
                <c:pt idx="137">
                  <c:v>2638</c:v>
                </c:pt>
                <c:pt idx="138">
                  <c:v>2063</c:v>
                </c:pt>
                <c:pt idx="139">
                  <c:v>2351</c:v>
                </c:pt>
                <c:pt idx="140">
                  <c:v>2063</c:v>
                </c:pt>
                <c:pt idx="141">
                  <c:v>2064</c:v>
                </c:pt>
                <c:pt idx="142">
                  <c:v>2411</c:v>
                </c:pt>
                <c:pt idx="143">
                  <c:v>2505</c:v>
                </c:pt>
                <c:pt idx="144">
                  <c:v>2195</c:v>
                </c:pt>
                <c:pt idx="145">
                  <c:v>2338</c:v>
                </c:pt>
                <c:pt idx="146">
                  <c:v>2063</c:v>
                </c:pt>
                <c:pt idx="147">
                  <c:v>2383</c:v>
                </c:pt>
                <c:pt idx="148">
                  <c:v>2229</c:v>
                </c:pt>
                <c:pt idx="149">
                  <c:v>2063</c:v>
                </c:pt>
                <c:pt idx="150">
                  <c:v>2063</c:v>
                </c:pt>
                <c:pt idx="151">
                  <c:v>2063</c:v>
                </c:pt>
                <c:pt idx="152">
                  <c:v>2063</c:v>
                </c:pt>
                <c:pt idx="153">
                  <c:v>1383</c:v>
                </c:pt>
                <c:pt idx="154">
                  <c:v>2390</c:v>
                </c:pt>
                <c:pt idx="155">
                  <c:v>2601</c:v>
                </c:pt>
                <c:pt idx="156">
                  <c:v>2312</c:v>
                </c:pt>
                <c:pt idx="157">
                  <c:v>2525</c:v>
                </c:pt>
                <c:pt idx="158">
                  <c:v>2177</c:v>
                </c:pt>
                <c:pt idx="159">
                  <c:v>2782</c:v>
                </c:pt>
                <c:pt idx="160">
                  <c:v>2770</c:v>
                </c:pt>
                <c:pt idx="161">
                  <c:v>2489</c:v>
                </c:pt>
                <c:pt idx="162">
                  <c:v>2897</c:v>
                </c:pt>
                <c:pt idx="163">
                  <c:v>3158</c:v>
                </c:pt>
                <c:pt idx="164">
                  <c:v>2638</c:v>
                </c:pt>
                <c:pt idx="165">
                  <c:v>2069</c:v>
                </c:pt>
                <c:pt idx="166">
                  <c:v>2529</c:v>
                </c:pt>
                <c:pt idx="167">
                  <c:v>2470</c:v>
                </c:pt>
                <c:pt idx="168">
                  <c:v>2793</c:v>
                </c:pt>
                <c:pt idx="169">
                  <c:v>2463</c:v>
                </c:pt>
                <c:pt idx="170">
                  <c:v>2296</c:v>
                </c:pt>
                <c:pt idx="171">
                  <c:v>2611</c:v>
                </c:pt>
                <c:pt idx="172">
                  <c:v>2732</c:v>
                </c:pt>
                <c:pt idx="173">
                  <c:v>2380</c:v>
                </c:pt>
                <c:pt idx="174">
                  <c:v>2473</c:v>
                </c:pt>
                <c:pt idx="175">
                  <c:v>2752</c:v>
                </c:pt>
                <c:pt idx="176">
                  <c:v>2649</c:v>
                </c:pt>
                <c:pt idx="177">
                  <c:v>2609</c:v>
                </c:pt>
                <c:pt idx="178">
                  <c:v>2498</c:v>
                </c:pt>
                <c:pt idx="179">
                  <c:v>1995</c:v>
                </c:pt>
                <c:pt idx="180">
                  <c:v>1848</c:v>
                </c:pt>
                <c:pt idx="181">
                  <c:v>2709</c:v>
                </c:pt>
                <c:pt idx="182">
                  <c:v>2797</c:v>
                </c:pt>
                <c:pt idx="183">
                  <c:v>2544</c:v>
                </c:pt>
                <c:pt idx="184">
                  <c:v>1853</c:v>
                </c:pt>
                <c:pt idx="185">
                  <c:v>1459</c:v>
                </c:pt>
                <c:pt idx="186">
                  <c:v>1521</c:v>
                </c:pt>
                <c:pt idx="187">
                  <c:v>1431</c:v>
                </c:pt>
                <c:pt idx="188">
                  <c:v>1444</c:v>
                </c:pt>
                <c:pt idx="189">
                  <c:v>1373</c:v>
                </c:pt>
                <c:pt idx="190">
                  <c:v>1214</c:v>
                </c:pt>
                <c:pt idx="191">
                  <c:v>1419</c:v>
                </c:pt>
                <c:pt idx="192">
                  <c:v>1356</c:v>
                </c:pt>
                <c:pt idx="193">
                  <c:v>1667</c:v>
                </c:pt>
                <c:pt idx="194">
                  <c:v>1370</c:v>
                </c:pt>
                <c:pt idx="195">
                  <c:v>1399</c:v>
                </c:pt>
                <c:pt idx="196">
                  <c:v>1916</c:v>
                </c:pt>
                <c:pt idx="197">
                  <c:v>1401</c:v>
                </c:pt>
                <c:pt idx="198">
                  <c:v>1576</c:v>
                </c:pt>
                <c:pt idx="199">
                  <c:v>1595</c:v>
                </c:pt>
                <c:pt idx="200">
                  <c:v>1593</c:v>
                </c:pt>
                <c:pt idx="201">
                  <c:v>1649</c:v>
                </c:pt>
                <c:pt idx="202">
                  <c:v>1692</c:v>
                </c:pt>
                <c:pt idx="203">
                  <c:v>1506</c:v>
                </c:pt>
                <c:pt idx="204">
                  <c:v>1447</c:v>
                </c:pt>
                <c:pt idx="205">
                  <c:v>1690</c:v>
                </c:pt>
                <c:pt idx="206">
                  <c:v>1604</c:v>
                </c:pt>
                <c:pt idx="207">
                  <c:v>1658</c:v>
                </c:pt>
                <c:pt idx="208">
                  <c:v>1926</c:v>
                </c:pt>
                <c:pt idx="209">
                  <c:v>1736</c:v>
                </c:pt>
                <c:pt idx="210">
                  <c:v>1491</c:v>
                </c:pt>
                <c:pt idx="211">
                  <c:v>1555</c:v>
                </c:pt>
                <c:pt idx="212">
                  <c:v>1869</c:v>
                </c:pt>
                <c:pt idx="213">
                  <c:v>1141</c:v>
                </c:pt>
                <c:pt idx="214">
                  <c:v>1698</c:v>
                </c:pt>
                <c:pt idx="215">
                  <c:v>1364</c:v>
                </c:pt>
                <c:pt idx="216">
                  <c:v>2124</c:v>
                </c:pt>
                <c:pt idx="217">
                  <c:v>2003</c:v>
                </c:pt>
                <c:pt idx="218">
                  <c:v>1696</c:v>
                </c:pt>
                <c:pt idx="219">
                  <c:v>1801</c:v>
                </c:pt>
                <c:pt idx="220">
                  <c:v>1724</c:v>
                </c:pt>
                <c:pt idx="221">
                  <c:v>1852</c:v>
                </c:pt>
                <c:pt idx="222">
                  <c:v>1905</c:v>
                </c:pt>
                <c:pt idx="223">
                  <c:v>1811</c:v>
                </c:pt>
                <c:pt idx="224">
                  <c:v>1922</c:v>
                </c:pt>
                <c:pt idx="225">
                  <c:v>1610</c:v>
                </c:pt>
                <c:pt idx="226">
                  <c:v>1851</c:v>
                </c:pt>
                <c:pt idx="227">
                  <c:v>1804</c:v>
                </c:pt>
                <c:pt idx="228">
                  <c:v>1725</c:v>
                </c:pt>
                <c:pt idx="229">
                  <c:v>1654</c:v>
                </c:pt>
                <c:pt idx="230">
                  <c:v>1632</c:v>
                </c:pt>
                <c:pt idx="231">
                  <c:v>1481</c:v>
                </c:pt>
                <c:pt idx="232">
                  <c:v>1473</c:v>
                </c:pt>
                <c:pt idx="233">
                  <c:v>1410</c:v>
                </c:pt>
                <c:pt idx="234">
                  <c:v>1779</c:v>
                </c:pt>
                <c:pt idx="235">
                  <c:v>1403</c:v>
                </c:pt>
                <c:pt idx="236">
                  <c:v>1613</c:v>
                </c:pt>
                <c:pt idx="237">
                  <c:v>1878</c:v>
                </c:pt>
                <c:pt idx="238">
                  <c:v>1426</c:v>
                </c:pt>
                <c:pt idx="239">
                  <c:v>1780</c:v>
                </c:pt>
                <c:pt idx="240">
                  <c:v>1742</c:v>
                </c:pt>
                <c:pt idx="241">
                  <c:v>1972</c:v>
                </c:pt>
                <c:pt idx="242">
                  <c:v>1821</c:v>
                </c:pt>
                <c:pt idx="243">
                  <c:v>1630</c:v>
                </c:pt>
                <c:pt idx="244">
                  <c:v>1899</c:v>
                </c:pt>
                <c:pt idx="245">
                  <c:v>1903</c:v>
                </c:pt>
                <c:pt idx="246">
                  <c:v>1125</c:v>
                </c:pt>
                <c:pt idx="247">
                  <c:v>2344</c:v>
                </c:pt>
                <c:pt idx="248">
                  <c:v>2038</c:v>
                </c:pt>
                <c:pt idx="249">
                  <c:v>2010</c:v>
                </c:pt>
                <c:pt idx="250">
                  <c:v>2133</c:v>
                </c:pt>
                <c:pt idx="251">
                  <c:v>2670</c:v>
                </c:pt>
                <c:pt idx="252">
                  <c:v>1882</c:v>
                </c:pt>
                <c:pt idx="253">
                  <c:v>1944</c:v>
                </c:pt>
                <c:pt idx="254">
                  <c:v>2346</c:v>
                </c:pt>
                <c:pt idx="255">
                  <c:v>2198</c:v>
                </c:pt>
                <c:pt idx="256">
                  <c:v>2048</c:v>
                </c:pt>
                <c:pt idx="257">
                  <c:v>1946</c:v>
                </c:pt>
                <c:pt idx="258">
                  <c:v>2629</c:v>
                </c:pt>
                <c:pt idx="259">
                  <c:v>2187</c:v>
                </c:pt>
                <c:pt idx="260">
                  <c:v>2095</c:v>
                </c:pt>
                <c:pt idx="261">
                  <c:v>1861</c:v>
                </c:pt>
                <c:pt idx="262">
                  <c:v>2194</c:v>
                </c:pt>
                <c:pt idx="263">
                  <c:v>1854</c:v>
                </c:pt>
                <c:pt idx="264">
                  <c:v>403</c:v>
                </c:pt>
                <c:pt idx="265">
                  <c:v>1982</c:v>
                </c:pt>
                <c:pt idx="266">
                  <c:v>2004</c:v>
                </c:pt>
                <c:pt idx="267">
                  <c:v>1893</c:v>
                </c:pt>
                <c:pt idx="268">
                  <c:v>2063</c:v>
                </c:pt>
                <c:pt idx="269">
                  <c:v>2148</c:v>
                </c:pt>
                <c:pt idx="270">
                  <c:v>1529</c:v>
                </c:pt>
                <c:pt idx="271">
                  <c:v>1890</c:v>
                </c:pt>
                <c:pt idx="272">
                  <c:v>1956</c:v>
                </c:pt>
                <c:pt idx="273">
                  <c:v>2094</c:v>
                </c:pt>
                <c:pt idx="274">
                  <c:v>1970</c:v>
                </c:pt>
                <c:pt idx="275">
                  <c:v>2241</c:v>
                </c:pt>
                <c:pt idx="276">
                  <c:v>2021</c:v>
                </c:pt>
                <c:pt idx="277">
                  <c:v>1898</c:v>
                </c:pt>
                <c:pt idx="278">
                  <c:v>1907</c:v>
                </c:pt>
                <c:pt idx="279">
                  <c:v>1882</c:v>
                </c:pt>
                <c:pt idx="280">
                  <c:v>1966</c:v>
                </c:pt>
                <c:pt idx="281">
                  <c:v>1835</c:v>
                </c:pt>
                <c:pt idx="282">
                  <c:v>1780</c:v>
                </c:pt>
                <c:pt idx="283">
                  <c:v>1830</c:v>
                </c:pt>
                <c:pt idx="284">
                  <c:v>1739</c:v>
                </c:pt>
                <c:pt idx="285">
                  <c:v>1878</c:v>
                </c:pt>
                <c:pt idx="286">
                  <c:v>1906</c:v>
                </c:pt>
                <c:pt idx="287">
                  <c:v>2015</c:v>
                </c:pt>
                <c:pt idx="288">
                  <c:v>1971</c:v>
                </c:pt>
                <c:pt idx="289">
                  <c:v>1910</c:v>
                </c:pt>
                <c:pt idx="290">
                  <c:v>1897</c:v>
                </c:pt>
                <c:pt idx="291">
                  <c:v>2096</c:v>
                </c:pt>
                <c:pt idx="292">
                  <c:v>1906</c:v>
                </c:pt>
                <c:pt idx="293">
                  <c:v>1962</c:v>
                </c:pt>
                <c:pt idx="294">
                  <c:v>1826</c:v>
                </c:pt>
                <c:pt idx="295">
                  <c:v>1431</c:v>
                </c:pt>
                <c:pt idx="296">
                  <c:v>1788</c:v>
                </c:pt>
                <c:pt idx="297">
                  <c:v>2093</c:v>
                </c:pt>
                <c:pt idx="298">
                  <c:v>2065</c:v>
                </c:pt>
                <c:pt idx="299">
                  <c:v>1908</c:v>
                </c:pt>
                <c:pt idx="300">
                  <c:v>1908</c:v>
                </c:pt>
                <c:pt idx="301">
                  <c:v>1964</c:v>
                </c:pt>
                <c:pt idx="302">
                  <c:v>2014</c:v>
                </c:pt>
                <c:pt idx="303">
                  <c:v>1985</c:v>
                </c:pt>
                <c:pt idx="304">
                  <c:v>1867</c:v>
                </c:pt>
                <c:pt idx="305">
                  <c:v>2124</c:v>
                </c:pt>
                <c:pt idx="306">
                  <c:v>1669</c:v>
                </c:pt>
                <c:pt idx="307">
                  <c:v>1995</c:v>
                </c:pt>
                <c:pt idx="308">
                  <c:v>1921</c:v>
                </c:pt>
                <c:pt idx="309">
                  <c:v>2010</c:v>
                </c:pt>
                <c:pt idx="310">
                  <c:v>2057</c:v>
                </c:pt>
                <c:pt idx="311">
                  <c:v>2095</c:v>
                </c:pt>
                <c:pt idx="312">
                  <c:v>1972</c:v>
                </c:pt>
                <c:pt idx="313">
                  <c:v>2044</c:v>
                </c:pt>
                <c:pt idx="314">
                  <c:v>1946</c:v>
                </c:pt>
                <c:pt idx="315">
                  <c:v>1237</c:v>
                </c:pt>
                <c:pt idx="316">
                  <c:v>1450</c:v>
                </c:pt>
                <c:pt idx="317">
                  <c:v>1495</c:v>
                </c:pt>
                <c:pt idx="318">
                  <c:v>1433</c:v>
                </c:pt>
                <c:pt idx="319">
                  <c:v>1468</c:v>
                </c:pt>
                <c:pt idx="320">
                  <c:v>1625</c:v>
                </c:pt>
                <c:pt idx="321">
                  <c:v>1529</c:v>
                </c:pt>
                <c:pt idx="322">
                  <c:v>1584</c:v>
                </c:pt>
                <c:pt idx="323">
                  <c:v>1638</c:v>
                </c:pt>
                <c:pt idx="324">
                  <c:v>1554</c:v>
                </c:pt>
                <c:pt idx="325">
                  <c:v>1397</c:v>
                </c:pt>
                <c:pt idx="326">
                  <c:v>1481</c:v>
                </c:pt>
                <c:pt idx="327">
                  <c:v>1638</c:v>
                </c:pt>
                <c:pt idx="328">
                  <c:v>1655</c:v>
                </c:pt>
                <c:pt idx="329">
                  <c:v>1570</c:v>
                </c:pt>
                <c:pt idx="330">
                  <c:v>1551</c:v>
                </c:pt>
                <c:pt idx="331">
                  <c:v>1377</c:v>
                </c:pt>
                <c:pt idx="332">
                  <c:v>1407</c:v>
                </c:pt>
                <c:pt idx="333">
                  <c:v>1545</c:v>
                </c:pt>
                <c:pt idx="334">
                  <c:v>1650</c:v>
                </c:pt>
                <c:pt idx="335">
                  <c:v>1501</c:v>
                </c:pt>
                <c:pt idx="336">
                  <c:v>1760</c:v>
                </c:pt>
                <c:pt idx="337">
                  <c:v>1710</c:v>
                </c:pt>
                <c:pt idx="338">
                  <c:v>1628</c:v>
                </c:pt>
                <c:pt idx="339">
                  <c:v>1618</c:v>
                </c:pt>
                <c:pt idx="340">
                  <c:v>1590</c:v>
                </c:pt>
                <c:pt idx="341">
                  <c:v>1574</c:v>
                </c:pt>
                <c:pt idx="342">
                  <c:v>1633</c:v>
                </c:pt>
                <c:pt idx="343">
                  <c:v>1667</c:v>
                </c:pt>
                <c:pt idx="344">
                  <c:v>1630</c:v>
                </c:pt>
                <c:pt idx="345">
                  <c:v>52</c:v>
                </c:pt>
                <c:pt idx="346">
                  <c:v>3654</c:v>
                </c:pt>
                <c:pt idx="347">
                  <c:v>1981</c:v>
                </c:pt>
                <c:pt idx="348">
                  <c:v>2011</c:v>
                </c:pt>
                <c:pt idx="349">
                  <c:v>2951</c:v>
                </c:pt>
                <c:pt idx="350">
                  <c:v>3051</c:v>
                </c:pt>
                <c:pt idx="351">
                  <c:v>1990</c:v>
                </c:pt>
                <c:pt idx="352">
                  <c:v>1995</c:v>
                </c:pt>
                <c:pt idx="353">
                  <c:v>1980</c:v>
                </c:pt>
                <c:pt idx="354">
                  <c:v>1980</c:v>
                </c:pt>
                <c:pt idx="355">
                  <c:v>1980</c:v>
                </c:pt>
                <c:pt idx="356">
                  <c:v>1980</c:v>
                </c:pt>
                <c:pt idx="357">
                  <c:v>1980</c:v>
                </c:pt>
                <c:pt idx="358">
                  <c:v>1980</c:v>
                </c:pt>
                <c:pt idx="359">
                  <c:v>1980</c:v>
                </c:pt>
                <c:pt idx="360">
                  <c:v>1980</c:v>
                </c:pt>
                <c:pt idx="361">
                  <c:v>1980</c:v>
                </c:pt>
                <c:pt idx="362">
                  <c:v>1980</c:v>
                </c:pt>
                <c:pt idx="363">
                  <c:v>1980</c:v>
                </c:pt>
                <c:pt idx="364">
                  <c:v>1980</c:v>
                </c:pt>
                <c:pt idx="365">
                  <c:v>1980</c:v>
                </c:pt>
                <c:pt idx="366">
                  <c:v>2207</c:v>
                </c:pt>
                <c:pt idx="367">
                  <c:v>2828</c:v>
                </c:pt>
                <c:pt idx="368">
                  <c:v>3879</c:v>
                </c:pt>
                <c:pt idx="369">
                  <c:v>3429</c:v>
                </c:pt>
                <c:pt idx="370">
                  <c:v>2704</c:v>
                </c:pt>
                <c:pt idx="371">
                  <c:v>2975</c:v>
                </c:pt>
                <c:pt idx="372">
                  <c:v>3089</c:v>
                </c:pt>
                <c:pt idx="373">
                  <c:v>2785</c:v>
                </c:pt>
                <c:pt idx="374">
                  <c:v>2926</c:v>
                </c:pt>
                <c:pt idx="375">
                  <c:v>2645</c:v>
                </c:pt>
                <c:pt idx="376">
                  <c:v>1120</c:v>
                </c:pt>
                <c:pt idx="377">
                  <c:v>2286</c:v>
                </c:pt>
                <c:pt idx="378">
                  <c:v>2306</c:v>
                </c:pt>
                <c:pt idx="379">
                  <c:v>1776</c:v>
                </c:pt>
                <c:pt idx="380">
                  <c:v>1527</c:v>
                </c:pt>
                <c:pt idx="381">
                  <c:v>2115</c:v>
                </c:pt>
                <c:pt idx="382">
                  <c:v>2135</c:v>
                </c:pt>
                <c:pt idx="383">
                  <c:v>2302</c:v>
                </c:pt>
                <c:pt idx="384">
                  <c:v>1985</c:v>
                </c:pt>
                <c:pt idx="385">
                  <c:v>1884</c:v>
                </c:pt>
                <c:pt idx="386">
                  <c:v>1464</c:v>
                </c:pt>
                <c:pt idx="387">
                  <c:v>1632</c:v>
                </c:pt>
                <c:pt idx="388">
                  <c:v>2200</c:v>
                </c:pt>
                <c:pt idx="389">
                  <c:v>2220</c:v>
                </c:pt>
                <c:pt idx="390">
                  <c:v>1792</c:v>
                </c:pt>
                <c:pt idx="391">
                  <c:v>1886</c:v>
                </c:pt>
                <c:pt idx="392">
                  <c:v>1945</c:v>
                </c:pt>
                <c:pt idx="393">
                  <c:v>1880</c:v>
                </c:pt>
                <c:pt idx="394">
                  <c:v>2314</c:v>
                </c:pt>
                <c:pt idx="395">
                  <c:v>2236</c:v>
                </c:pt>
                <c:pt idx="396">
                  <c:v>2324</c:v>
                </c:pt>
                <c:pt idx="397">
                  <c:v>2367</c:v>
                </c:pt>
                <c:pt idx="398">
                  <c:v>2175</c:v>
                </c:pt>
                <c:pt idx="399">
                  <c:v>2092</c:v>
                </c:pt>
                <c:pt idx="400">
                  <c:v>1593</c:v>
                </c:pt>
                <c:pt idx="401">
                  <c:v>2270</c:v>
                </c:pt>
                <c:pt idx="402">
                  <c:v>2235</c:v>
                </c:pt>
                <c:pt idx="403">
                  <c:v>2282</c:v>
                </c:pt>
                <c:pt idx="404">
                  <c:v>2530</c:v>
                </c:pt>
                <c:pt idx="405">
                  <c:v>2266</c:v>
                </c:pt>
                <c:pt idx="406">
                  <c:v>2158</c:v>
                </c:pt>
                <c:pt idx="407">
                  <c:v>1792</c:v>
                </c:pt>
                <c:pt idx="408">
                  <c:v>2345</c:v>
                </c:pt>
                <c:pt idx="409">
                  <c:v>2260</c:v>
                </c:pt>
                <c:pt idx="410">
                  <c:v>2232</c:v>
                </c:pt>
                <c:pt idx="411">
                  <c:v>257</c:v>
                </c:pt>
                <c:pt idx="412">
                  <c:v>2955</c:v>
                </c:pt>
                <c:pt idx="413">
                  <c:v>3092</c:v>
                </c:pt>
                <c:pt idx="414">
                  <c:v>2998</c:v>
                </c:pt>
                <c:pt idx="415">
                  <c:v>3066</c:v>
                </c:pt>
                <c:pt idx="416">
                  <c:v>3073</c:v>
                </c:pt>
                <c:pt idx="417">
                  <c:v>2572</c:v>
                </c:pt>
                <c:pt idx="418">
                  <c:v>3274</c:v>
                </c:pt>
                <c:pt idx="419">
                  <c:v>3015</c:v>
                </c:pt>
                <c:pt idx="420">
                  <c:v>3083</c:v>
                </c:pt>
                <c:pt idx="421">
                  <c:v>3069</c:v>
                </c:pt>
                <c:pt idx="422">
                  <c:v>3544</c:v>
                </c:pt>
                <c:pt idx="423">
                  <c:v>3306</c:v>
                </c:pt>
                <c:pt idx="424">
                  <c:v>2885</c:v>
                </c:pt>
                <c:pt idx="425">
                  <c:v>3288</c:v>
                </c:pt>
                <c:pt idx="426">
                  <c:v>2929</c:v>
                </c:pt>
                <c:pt idx="427">
                  <c:v>3074</c:v>
                </c:pt>
                <c:pt idx="428">
                  <c:v>2969</c:v>
                </c:pt>
                <c:pt idx="429">
                  <c:v>2979</c:v>
                </c:pt>
                <c:pt idx="430">
                  <c:v>3283</c:v>
                </c:pt>
                <c:pt idx="431">
                  <c:v>2926</c:v>
                </c:pt>
                <c:pt idx="432">
                  <c:v>3147</c:v>
                </c:pt>
                <c:pt idx="433">
                  <c:v>3290</c:v>
                </c:pt>
                <c:pt idx="434">
                  <c:v>3162</c:v>
                </c:pt>
                <c:pt idx="435">
                  <c:v>2899</c:v>
                </c:pt>
                <c:pt idx="436">
                  <c:v>3425</c:v>
                </c:pt>
                <c:pt idx="437">
                  <c:v>4022</c:v>
                </c:pt>
                <c:pt idx="438">
                  <c:v>3934</c:v>
                </c:pt>
                <c:pt idx="439">
                  <c:v>3013</c:v>
                </c:pt>
                <c:pt idx="440">
                  <c:v>3061</c:v>
                </c:pt>
                <c:pt idx="441">
                  <c:v>2954</c:v>
                </c:pt>
                <c:pt idx="442">
                  <c:v>1623</c:v>
                </c:pt>
                <c:pt idx="443">
                  <c:v>2113</c:v>
                </c:pt>
                <c:pt idx="444">
                  <c:v>2095</c:v>
                </c:pt>
                <c:pt idx="445">
                  <c:v>2194</c:v>
                </c:pt>
                <c:pt idx="446">
                  <c:v>2496</c:v>
                </c:pt>
                <c:pt idx="447">
                  <c:v>2180</c:v>
                </c:pt>
                <c:pt idx="448">
                  <c:v>1933</c:v>
                </c:pt>
                <c:pt idx="449">
                  <c:v>2248</c:v>
                </c:pt>
                <c:pt idx="450">
                  <c:v>1954</c:v>
                </c:pt>
                <c:pt idx="451">
                  <c:v>1974</c:v>
                </c:pt>
                <c:pt idx="452">
                  <c:v>2150</c:v>
                </c:pt>
                <c:pt idx="453">
                  <c:v>2432</c:v>
                </c:pt>
                <c:pt idx="454">
                  <c:v>2149</c:v>
                </c:pt>
                <c:pt idx="455">
                  <c:v>2247</c:v>
                </c:pt>
                <c:pt idx="456">
                  <c:v>2070</c:v>
                </c:pt>
                <c:pt idx="457">
                  <c:v>2291</c:v>
                </c:pt>
                <c:pt idx="458">
                  <c:v>2361</c:v>
                </c:pt>
                <c:pt idx="459">
                  <c:v>2203</c:v>
                </c:pt>
                <c:pt idx="460">
                  <c:v>2196</c:v>
                </c:pt>
                <c:pt idx="461">
                  <c:v>2363</c:v>
                </c:pt>
                <c:pt idx="462">
                  <c:v>2246</c:v>
                </c:pt>
                <c:pt idx="463">
                  <c:v>2336</c:v>
                </c:pt>
                <c:pt idx="464">
                  <c:v>2421</c:v>
                </c:pt>
                <c:pt idx="465">
                  <c:v>2070</c:v>
                </c:pt>
                <c:pt idx="466">
                  <c:v>2120</c:v>
                </c:pt>
                <c:pt idx="467">
                  <c:v>2211</c:v>
                </c:pt>
                <c:pt idx="468">
                  <c:v>2123</c:v>
                </c:pt>
                <c:pt idx="469">
                  <c:v>2423</c:v>
                </c:pt>
                <c:pt idx="470">
                  <c:v>2281</c:v>
                </c:pt>
                <c:pt idx="471">
                  <c:v>2181</c:v>
                </c:pt>
                <c:pt idx="472">
                  <c:v>2499</c:v>
                </c:pt>
                <c:pt idx="473">
                  <c:v>1212</c:v>
                </c:pt>
                <c:pt idx="474">
                  <c:v>1909</c:v>
                </c:pt>
                <c:pt idx="475">
                  <c:v>1722</c:v>
                </c:pt>
                <c:pt idx="476">
                  <c:v>1922</c:v>
                </c:pt>
                <c:pt idx="477">
                  <c:v>2121</c:v>
                </c:pt>
                <c:pt idx="478">
                  <c:v>1997</c:v>
                </c:pt>
                <c:pt idx="479">
                  <c:v>2117</c:v>
                </c:pt>
                <c:pt idx="480">
                  <c:v>2116</c:v>
                </c:pt>
                <c:pt idx="481">
                  <c:v>1876</c:v>
                </c:pt>
                <c:pt idx="482">
                  <c:v>1788</c:v>
                </c:pt>
                <c:pt idx="483">
                  <c:v>2486</c:v>
                </c:pt>
                <c:pt idx="484">
                  <c:v>2094</c:v>
                </c:pt>
                <c:pt idx="485">
                  <c:v>2085</c:v>
                </c:pt>
                <c:pt idx="486">
                  <c:v>2173</c:v>
                </c:pt>
                <c:pt idx="487">
                  <c:v>2225</c:v>
                </c:pt>
                <c:pt idx="488">
                  <c:v>2223</c:v>
                </c:pt>
                <c:pt idx="489">
                  <c:v>2098</c:v>
                </c:pt>
                <c:pt idx="490">
                  <c:v>2185</c:v>
                </c:pt>
                <c:pt idx="491">
                  <c:v>1918</c:v>
                </c:pt>
                <c:pt idx="492">
                  <c:v>2105</c:v>
                </c:pt>
                <c:pt idx="493">
                  <c:v>1692</c:v>
                </c:pt>
                <c:pt idx="494">
                  <c:v>2066</c:v>
                </c:pt>
                <c:pt idx="495">
                  <c:v>1953</c:v>
                </c:pt>
                <c:pt idx="496">
                  <c:v>1842</c:v>
                </c:pt>
                <c:pt idx="497">
                  <c:v>2262</c:v>
                </c:pt>
                <c:pt idx="498">
                  <c:v>1722</c:v>
                </c:pt>
                <c:pt idx="499">
                  <c:v>1973</c:v>
                </c:pt>
                <c:pt idx="500">
                  <c:v>2666</c:v>
                </c:pt>
                <c:pt idx="501">
                  <c:v>2223</c:v>
                </c:pt>
                <c:pt idx="502">
                  <c:v>1889</c:v>
                </c:pt>
                <c:pt idx="503">
                  <c:v>2131</c:v>
                </c:pt>
                <c:pt idx="504">
                  <c:v>1452</c:v>
                </c:pt>
                <c:pt idx="505">
                  <c:v>2947</c:v>
                </c:pt>
                <c:pt idx="506">
                  <c:v>2898</c:v>
                </c:pt>
                <c:pt idx="507">
                  <c:v>2984</c:v>
                </c:pt>
                <c:pt idx="508">
                  <c:v>2896</c:v>
                </c:pt>
                <c:pt idx="509">
                  <c:v>3328</c:v>
                </c:pt>
                <c:pt idx="510">
                  <c:v>3394</c:v>
                </c:pt>
                <c:pt idx="511">
                  <c:v>3013</c:v>
                </c:pt>
                <c:pt idx="512">
                  <c:v>2812</c:v>
                </c:pt>
                <c:pt idx="513">
                  <c:v>3061</c:v>
                </c:pt>
                <c:pt idx="514">
                  <c:v>2729</c:v>
                </c:pt>
                <c:pt idx="515">
                  <c:v>2241</c:v>
                </c:pt>
                <c:pt idx="516">
                  <c:v>3691</c:v>
                </c:pt>
                <c:pt idx="517">
                  <c:v>3538</c:v>
                </c:pt>
                <c:pt idx="518">
                  <c:v>3064</c:v>
                </c:pt>
                <c:pt idx="519">
                  <c:v>2784</c:v>
                </c:pt>
                <c:pt idx="520">
                  <c:v>2908</c:v>
                </c:pt>
                <c:pt idx="521">
                  <c:v>3033</c:v>
                </c:pt>
                <c:pt idx="522">
                  <c:v>3165</c:v>
                </c:pt>
                <c:pt idx="523">
                  <c:v>3115</c:v>
                </c:pt>
                <c:pt idx="524">
                  <c:v>2017</c:v>
                </c:pt>
                <c:pt idx="525">
                  <c:v>2859</c:v>
                </c:pt>
                <c:pt idx="526">
                  <c:v>3145</c:v>
                </c:pt>
                <c:pt idx="527">
                  <c:v>3004</c:v>
                </c:pt>
                <c:pt idx="528">
                  <c:v>3006</c:v>
                </c:pt>
                <c:pt idx="529">
                  <c:v>2859</c:v>
                </c:pt>
                <c:pt idx="530">
                  <c:v>3683</c:v>
                </c:pt>
                <c:pt idx="531">
                  <c:v>3287</c:v>
                </c:pt>
                <c:pt idx="532">
                  <c:v>2990</c:v>
                </c:pt>
                <c:pt idx="533">
                  <c:v>3172</c:v>
                </c:pt>
                <c:pt idx="534">
                  <c:v>3069</c:v>
                </c:pt>
                <c:pt idx="535">
                  <c:v>1240</c:v>
                </c:pt>
                <c:pt idx="536">
                  <c:v>2026</c:v>
                </c:pt>
                <c:pt idx="537">
                  <c:v>1718</c:v>
                </c:pt>
                <c:pt idx="538">
                  <c:v>2324</c:v>
                </c:pt>
                <c:pt idx="539">
                  <c:v>2254</c:v>
                </c:pt>
                <c:pt idx="540">
                  <c:v>1831</c:v>
                </c:pt>
                <c:pt idx="541">
                  <c:v>1397</c:v>
                </c:pt>
                <c:pt idx="542">
                  <c:v>1683</c:v>
                </c:pt>
                <c:pt idx="543">
                  <c:v>2284</c:v>
                </c:pt>
                <c:pt idx="544">
                  <c:v>1570</c:v>
                </c:pt>
                <c:pt idx="545">
                  <c:v>2066</c:v>
                </c:pt>
                <c:pt idx="546">
                  <c:v>2105</c:v>
                </c:pt>
                <c:pt idx="547">
                  <c:v>1776</c:v>
                </c:pt>
                <c:pt idx="548">
                  <c:v>1507</c:v>
                </c:pt>
                <c:pt idx="549">
                  <c:v>2033</c:v>
                </c:pt>
                <c:pt idx="550">
                  <c:v>2093</c:v>
                </c:pt>
                <c:pt idx="551">
                  <c:v>1922</c:v>
                </c:pt>
                <c:pt idx="552">
                  <c:v>1999</c:v>
                </c:pt>
                <c:pt idx="553">
                  <c:v>2169</c:v>
                </c:pt>
                <c:pt idx="554">
                  <c:v>1463</c:v>
                </c:pt>
                <c:pt idx="555">
                  <c:v>1747</c:v>
                </c:pt>
                <c:pt idx="556">
                  <c:v>1996</c:v>
                </c:pt>
                <c:pt idx="557">
                  <c:v>2116</c:v>
                </c:pt>
                <c:pt idx="558">
                  <c:v>1698</c:v>
                </c:pt>
                <c:pt idx="559">
                  <c:v>2156</c:v>
                </c:pt>
                <c:pt idx="560">
                  <c:v>1916</c:v>
                </c:pt>
                <c:pt idx="561">
                  <c:v>1494</c:v>
                </c:pt>
                <c:pt idx="562">
                  <c:v>1762</c:v>
                </c:pt>
                <c:pt idx="563">
                  <c:v>2272</c:v>
                </c:pt>
                <c:pt idx="564">
                  <c:v>2335</c:v>
                </c:pt>
                <c:pt idx="565">
                  <c:v>1693</c:v>
                </c:pt>
                <c:pt idx="566">
                  <c:v>741</c:v>
                </c:pt>
                <c:pt idx="567">
                  <c:v>3405</c:v>
                </c:pt>
                <c:pt idx="568">
                  <c:v>2551</c:v>
                </c:pt>
                <c:pt idx="569">
                  <c:v>4022</c:v>
                </c:pt>
                <c:pt idx="570">
                  <c:v>4005</c:v>
                </c:pt>
                <c:pt idx="571">
                  <c:v>4274</c:v>
                </c:pt>
                <c:pt idx="572">
                  <c:v>4552</c:v>
                </c:pt>
                <c:pt idx="573">
                  <c:v>3625</c:v>
                </c:pt>
                <c:pt idx="574">
                  <c:v>3501</c:v>
                </c:pt>
                <c:pt idx="575">
                  <c:v>3192</c:v>
                </c:pt>
                <c:pt idx="576">
                  <c:v>4018</c:v>
                </c:pt>
                <c:pt idx="577">
                  <c:v>3329</c:v>
                </c:pt>
                <c:pt idx="578">
                  <c:v>3152</c:v>
                </c:pt>
                <c:pt idx="579">
                  <c:v>4392</c:v>
                </c:pt>
                <c:pt idx="580">
                  <c:v>3374</c:v>
                </c:pt>
                <c:pt idx="581">
                  <c:v>3088</c:v>
                </c:pt>
                <c:pt idx="582">
                  <c:v>3294</c:v>
                </c:pt>
                <c:pt idx="583">
                  <c:v>3580</c:v>
                </c:pt>
                <c:pt idx="584">
                  <c:v>3544</c:v>
                </c:pt>
                <c:pt idx="585">
                  <c:v>4501</c:v>
                </c:pt>
                <c:pt idx="586">
                  <c:v>4546</c:v>
                </c:pt>
                <c:pt idx="587">
                  <c:v>3014</c:v>
                </c:pt>
                <c:pt idx="588">
                  <c:v>3795</c:v>
                </c:pt>
                <c:pt idx="589">
                  <c:v>2755</c:v>
                </c:pt>
                <c:pt idx="590">
                  <c:v>3004</c:v>
                </c:pt>
                <c:pt idx="591">
                  <c:v>2643</c:v>
                </c:pt>
                <c:pt idx="592">
                  <c:v>1819</c:v>
                </c:pt>
                <c:pt idx="593">
                  <c:v>1819</c:v>
                </c:pt>
                <c:pt idx="594">
                  <c:v>2489</c:v>
                </c:pt>
                <c:pt idx="595">
                  <c:v>3841</c:v>
                </c:pt>
                <c:pt idx="596">
                  <c:v>1665</c:v>
                </c:pt>
                <c:pt idx="597">
                  <c:v>1496</c:v>
                </c:pt>
                <c:pt idx="598">
                  <c:v>1496</c:v>
                </c:pt>
                <c:pt idx="599">
                  <c:v>1496</c:v>
                </c:pt>
                <c:pt idx="600">
                  <c:v>2865</c:v>
                </c:pt>
                <c:pt idx="601">
                  <c:v>2828</c:v>
                </c:pt>
                <c:pt idx="602">
                  <c:v>2225</c:v>
                </c:pt>
                <c:pt idx="603">
                  <c:v>2018</c:v>
                </c:pt>
                <c:pt idx="604">
                  <c:v>2606</c:v>
                </c:pt>
                <c:pt idx="605">
                  <c:v>2536</c:v>
                </c:pt>
                <c:pt idx="606">
                  <c:v>4900</c:v>
                </c:pt>
                <c:pt idx="607">
                  <c:v>2409</c:v>
                </c:pt>
                <c:pt idx="608">
                  <c:v>2651</c:v>
                </c:pt>
                <c:pt idx="609">
                  <c:v>2305</c:v>
                </c:pt>
                <c:pt idx="610">
                  <c:v>1497</c:v>
                </c:pt>
                <c:pt idx="611">
                  <c:v>2450</c:v>
                </c:pt>
                <c:pt idx="612">
                  <c:v>2576</c:v>
                </c:pt>
                <c:pt idx="613">
                  <c:v>1879</c:v>
                </c:pt>
                <c:pt idx="614">
                  <c:v>2560</c:v>
                </c:pt>
                <c:pt idx="615">
                  <c:v>2275</c:v>
                </c:pt>
                <c:pt idx="616">
                  <c:v>2361</c:v>
                </c:pt>
                <c:pt idx="617">
                  <c:v>2044</c:v>
                </c:pt>
                <c:pt idx="618">
                  <c:v>1496</c:v>
                </c:pt>
                <c:pt idx="619">
                  <c:v>1902</c:v>
                </c:pt>
                <c:pt idx="620">
                  <c:v>2636</c:v>
                </c:pt>
                <c:pt idx="621">
                  <c:v>1838</c:v>
                </c:pt>
                <c:pt idx="622">
                  <c:v>2469</c:v>
                </c:pt>
                <c:pt idx="623">
                  <c:v>2250</c:v>
                </c:pt>
                <c:pt idx="624">
                  <c:v>1248</c:v>
                </c:pt>
                <c:pt idx="625">
                  <c:v>2560</c:v>
                </c:pt>
                <c:pt idx="626">
                  <c:v>2905</c:v>
                </c:pt>
                <c:pt idx="627">
                  <c:v>2952</c:v>
                </c:pt>
                <c:pt idx="628">
                  <c:v>2896</c:v>
                </c:pt>
                <c:pt idx="629">
                  <c:v>2783</c:v>
                </c:pt>
                <c:pt idx="630">
                  <c:v>3171</c:v>
                </c:pt>
                <c:pt idx="631">
                  <c:v>2766</c:v>
                </c:pt>
                <c:pt idx="632">
                  <c:v>2839</c:v>
                </c:pt>
                <c:pt idx="633">
                  <c:v>2701</c:v>
                </c:pt>
                <c:pt idx="634">
                  <c:v>2060</c:v>
                </c:pt>
                <c:pt idx="635">
                  <c:v>2796</c:v>
                </c:pt>
                <c:pt idx="636">
                  <c:v>2664</c:v>
                </c:pt>
                <c:pt idx="637">
                  <c:v>2703</c:v>
                </c:pt>
                <c:pt idx="638">
                  <c:v>2771</c:v>
                </c:pt>
                <c:pt idx="639">
                  <c:v>2060</c:v>
                </c:pt>
                <c:pt idx="640">
                  <c:v>2743</c:v>
                </c:pt>
                <c:pt idx="641">
                  <c:v>2687</c:v>
                </c:pt>
                <c:pt idx="642">
                  <c:v>2060</c:v>
                </c:pt>
                <c:pt idx="643">
                  <c:v>2843</c:v>
                </c:pt>
                <c:pt idx="644">
                  <c:v>3327</c:v>
                </c:pt>
                <c:pt idx="645">
                  <c:v>2725</c:v>
                </c:pt>
                <c:pt idx="646">
                  <c:v>2671</c:v>
                </c:pt>
                <c:pt idx="647">
                  <c:v>2718</c:v>
                </c:pt>
                <c:pt idx="648">
                  <c:v>2682</c:v>
                </c:pt>
                <c:pt idx="649">
                  <c:v>2806</c:v>
                </c:pt>
                <c:pt idx="650">
                  <c:v>2613</c:v>
                </c:pt>
                <c:pt idx="651">
                  <c:v>2712</c:v>
                </c:pt>
                <c:pt idx="652">
                  <c:v>2175</c:v>
                </c:pt>
                <c:pt idx="653">
                  <c:v>0</c:v>
                </c:pt>
                <c:pt idx="654">
                  <c:v>1841</c:v>
                </c:pt>
                <c:pt idx="655">
                  <c:v>2400</c:v>
                </c:pt>
                <c:pt idx="656">
                  <c:v>2507</c:v>
                </c:pt>
                <c:pt idx="657">
                  <c:v>2127</c:v>
                </c:pt>
                <c:pt idx="658">
                  <c:v>2225</c:v>
                </c:pt>
                <c:pt idx="659">
                  <c:v>2067</c:v>
                </c:pt>
                <c:pt idx="660">
                  <c:v>2798</c:v>
                </c:pt>
                <c:pt idx="661">
                  <c:v>1841</c:v>
                </c:pt>
                <c:pt idx="662">
                  <c:v>3727</c:v>
                </c:pt>
                <c:pt idx="663">
                  <c:v>1841</c:v>
                </c:pt>
                <c:pt idx="664">
                  <c:v>1922</c:v>
                </c:pt>
                <c:pt idx="665">
                  <c:v>1841</c:v>
                </c:pt>
                <c:pt idx="666">
                  <c:v>2053</c:v>
                </c:pt>
                <c:pt idx="667">
                  <c:v>2484</c:v>
                </c:pt>
                <c:pt idx="668">
                  <c:v>2584</c:v>
                </c:pt>
                <c:pt idx="669">
                  <c:v>1841</c:v>
                </c:pt>
                <c:pt idx="670">
                  <c:v>1993</c:v>
                </c:pt>
                <c:pt idx="671">
                  <c:v>1841</c:v>
                </c:pt>
                <c:pt idx="672">
                  <c:v>2280</c:v>
                </c:pt>
                <c:pt idx="673">
                  <c:v>2319</c:v>
                </c:pt>
                <c:pt idx="674">
                  <c:v>1841</c:v>
                </c:pt>
                <c:pt idx="675">
                  <c:v>1843</c:v>
                </c:pt>
                <c:pt idx="676">
                  <c:v>1841</c:v>
                </c:pt>
                <c:pt idx="677">
                  <c:v>1841</c:v>
                </c:pt>
                <c:pt idx="678">
                  <c:v>2496</c:v>
                </c:pt>
                <c:pt idx="679">
                  <c:v>1032</c:v>
                </c:pt>
                <c:pt idx="680">
                  <c:v>1994</c:v>
                </c:pt>
                <c:pt idx="681">
                  <c:v>1718</c:v>
                </c:pt>
                <c:pt idx="682">
                  <c:v>1466</c:v>
                </c:pt>
                <c:pt idx="683">
                  <c:v>1756</c:v>
                </c:pt>
                <c:pt idx="684">
                  <c:v>2173</c:v>
                </c:pt>
                <c:pt idx="685">
                  <c:v>2027</c:v>
                </c:pt>
                <c:pt idx="686">
                  <c:v>2039</c:v>
                </c:pt>
                <c:pt idx="687">
                  <c:v>2046</c:v>
                </c:pt>
                <c:pt idx="688">
                  <c:v>2174</c:v>
                </c:pt>
                <c:pt idx="689">
                  <c:v>2179</c:v>
                </c:pt>
                <c:pt idx="690">
                  <c:v>2086</c:v>
                </c:pt>
                <c:pt idx="691">
                  <c:v>2571</c:v>
                </c:pt>
                <c:pt idx="692">
                  <c:v>1705</c:v>
                </c:pt>
                <c:pt idx="693">
                  <c:v>2194</c:v>
                </c:pt>
                <c:pt idx="694">
                  <c:v>2012</c:v>
                </c:pt>
                <c:pt idx="695">
                  <c:v>2034</c:v>
                </c:pt>
                <c:pt idx="696">
                  <c:v>2182</c:v>
                </c:pt>
                <c:pt idx="697">
                  <c:v>2254</c:v>
                </c:pt>
                <c:pt idx="698">
                  <c:v>2002</c:v>
                </c:pt>
                <c:pt idx="699">
                  <c:v>1740</c:v>
                </c:pt>
                <c:pt idx="700">
                  <c:v>2162</c:v>
                </c:pt>
                <c:pt idx="701">
                  <c:v>2072</c:v>
                </c:pt>
                <c:pt idx="702">
                  <c:v>2086</c:v>
                </c:pt>
                <c:pt idx="703">
                  <c:v>2066</c:v>
                </c:pt>
                <c:pt idx="704">
                  <c:v>1850</c:v>
                </c:pt>
                <c:pt idx="705">
                  <c:v>1947</c:v>
                </c:pt>
                <c:pt idx="706">
                  <c:v>1659</c:v>
                </c:pt>
                <c:pt idx="707">
                  <c:v>2105</c:v>
                </c:pt>
                <c:pt idx="708">
                  <c:v>2361</c:v>
                </c:pt>
                <c:pt idx="709">
                  <c:v>1855</c:v>
                </c:pt>
                <c:pt idx="710">
                  <c:v>928</c:v>
                </c:pt>
                <c:pt idx="711">
                  <c:v>2937</c:v>
                </c:pt>
                <c:pt idx="712">
                  <c:v>2742</c:v>
                </c:pt>
                <c:pt idx="713">
                  <c:v>2668</c:v>
                </c:pt>
                <c:pt idx="714">
                  <c:v>2098</c:v>
                </c:pt>
                <c:pt idx="715">
                  <c:v>2076</c:v>
                </c:pt>
                <c:pt idx="716">
                  <c:v>2383</c:v>
                </c:pt>
                <c:pt idx="717">
                  <c:v>2832</c:v>
                </c:pt>
                <c:pt idx="718">
                  <c:v>2812</c:v>
                </c:pt>
                <c:pt idx="719">
                  <c:v>3096</c:v>
                </c:pt>
                <c:pt idx="720">
                  <c:v>2763</c:v>
                </c:pt>
                <c:pt idx="721">
                  <c:v>2889</c:v>
                </c:pt>
                <c:pt idx="722">
                  <c:v>2284</c:v>
                </c:pt>
                <c:pt idx="723">
                  <c:v>2667</c:v>
                </c:pt>
                <c:pt idx="724">
                  <c:v>3055</c:v>
                </c:pt>
                <c:pt idx="725">
                  <c:v>2939</c:v>
                </c:pt>
                <c:pt idx="726">
                  <c:v>2830</c:v>
                </c:pt>
                <c:pt idx="727">
                  <c:v>2836</c:v>
                </c:pt>
                <c:pt idx="728">
                  <c:v>3180</c:v>
                </c:pt>
                <c:pt idx="729">
                  <c:v>2051</c:v>
                </c:pt>
                <c:pt idx="730">
                  <c:v>2225</c:v>
                </c:pt>
                <c:pt idx="731">
                  <c:v>2642</c:v>
                </c:pt>
                <c:pt idx="732">
                  <c:v>2976</c:v>
                </c:pt>
                <c:pt idx="733">
                  <c:v>1557</c:v>
                </c:pt>
                <c:pt idx="734">
                  <c:v>2933</c:v>
                </c:pt>
                <c:pt idx="735">
                  <c:v>2553</c:v>
                </c:pt>
                <c:pt idx="736">
                  <c:v>120</c:v>
                </c:pt>
                <c:pt idx="737">
                  <c:v>2772</c:v>
                </c:pt>
                <c:pt idx="738">
                  <c:v>2516</c:v>
                </c:pt>
                <c:pt idx="739">
                  <c:v>2734</c:v>
                </c:pt>
                <c:pt idx="740">
                  <c:v>2395</c:v>
                </c:pt>
                <c:pt idx="741">
                  <c:v>1635</c:v>
                </c:pt>
                <c:pt idx="742">
                  <c:v>1629</c:v>
                </c:pt>
                <c:pt idx="743">
                  <c:v>2743</c:v>
                </c:pt>
                <c:pt idx="744">
                  <c:v>2944</c:v>
                </c:pt>
                <c:pt idx="745">
                  <c:v>2997</c:v>
                </c:pt>
                <c:pt idx="746">
                  <c:v>2463</c:v>
                </c:pt>
                <c:pt idx="747">
                  <c:v>2846</c:v>
                </c:pt>
                <c:pt idx="748">
                  <c:v>1965</c:v>
                </c:pt>
                <c:pt idx="749">
                  <c:v>2049</c:v>
                </c:pt>
                <c:pt idx="750">
                  <c:v>2752</c:v>
                </c:pt>
                <c:pt idx="751">
                  <c:v>2781</c:v>
                </c:pt>
                <c:pt idx="752">
                  <c:v>2693</c:v>
                </c:pt>
                <c:pt idx="753">
                  <c:v>2862</c:v>
                </c:pt>
                <c:pt idx="754">
                  <c:v>2616</c:v>
                </c:pt>
                <c:pt idx="755">
                  <c:v>2995</c:v>
                </c:pt>
                <c:pt idx="756">
                  <c:v>2730</c:v>
                </c:pt>
                <c:pt idx="757">
                  <c:v>2754</c:v>
                </c:pt>
                <c:pt idx="758">
                  <c:v>2754</c:v>
                </c:pt>
                <c:pt idx="759">
                  <c:v>2655</c:v>
                </c:pt>
                <c:pt idx="760">
                  <c:v>2386</c:v>
                </c:pt>
                <c:pt idx="761">
                  <c:v>2924</c:v>
                </c:pt>
                <c:pt idx="762">
                  <c:v>2739</c:v>
                </c:pt>
                <c:pt idx="763">
                  <c:v>2534</c:v>
                </c:pt>
                <c:pt idx="764">
                  <c:v>2960</c:v>
                </c:pt>
                <c:pt idx="765">
                  <c:v>2800</c:v>
                </c:pt>
                <c:pt idx="766">
                  <c:v>2735</c:v>
                </c:pt>
                <c:pt idx="767">
                  <c:v>1199</c:v>
                </c:pt>
                <c:pt idx="768">
                  <c:v>3186</c:v>
                </c:pt>
                <c:pt idx="769">
                  <c:v>3140</c:v>
                </c:pt>
                <c:pt idx="770">
                  <c:v>3411</c:v>
                </c:pt>
                <c:pt idx="771">
                  <c:v>3410</c:v>
                </c:pt>
                <c:pt idx="772">
                  <c:v>2867</c:v>
                </c:pt>
                <c:pt idx="773">
                  <c:v>3213</c:v>
                </c:pt>
                <c:pt idx="774">
                  <c:v>3133</c:v>
                </c:pt>
                <c:pt idx="775">
                  <c:v>3114</c:v>
                </c:pt>
                <c:pt idx="776">
                  <c:v>3043</c:v>
                </c:pt>
                <c:pt idx="777">
                  <c:v>3103</c:v>
                </c:pt>
                <c:pt idx="778">
                  <c:v>2655</c:v>
                </c:pt>
                <c:pt idx="779">
                  <c:v>3554</c:v>
                </c:pt>
                <c:pt idx="780">
                  <c:v>3577</c:v>
                </c:pt>
                <c:pt idx="781">
                  <c:v>3403</c:v>
                </c:pt>
                <c:pt idx="782">
                  <c:v>2846</c:v>
                </c:pt>
                <c:pt idx="783">
                  <c:v>2852</c:v>
                </c:pt>
                <c:pt idx="784">
                  <c:v>3062</c:v>
                </c:pt>
                <c:pt idx="785">
                  <c:v>2794</c:v>
                </c:pt>
                <c:pt idx="786">
                  <c:v>2408</c:v>
                </c:pt>
                <c:pt idx="787">
                  <c:v>1886</c:v>
                </c:pt>
                <c:pt idx="788">
                  <c:v>1988</c:v>
                </c:pt>
                <c:pt idx="789">
                  <c:v>3023</c:v>
                </c:pt>
                <c:pt idx="790">
                  <c:v>2918</c:v>
                </c:pt>
                <c:pt idx="791">
                  <c:v>2950</c:v>
                </c:pt>
                <c:pt idx="792">
                  <c:v>2859</c:v>
                </c:pt>
                <c:pt idx="793">
                  <c:v>3331</c:v>
                </c:pt>
                <c:pt idx="794">
                  <c:v>3589</c:v>
                </c:pt>
                <c:pt idx="795">
                  <c:v>2765</c:v>
                </c:pt>
                <c:pt idx="796">
                  <c:v>2926</c:v>
                </c:pt>
                <c:pt idx="797">
                  <c:v>2809</c:v>
                </c:pt>
                <c:pt idx="798">
                  <c:v>1505</c:v>
                </c:pt>
                <c:pt idx="799">
                  <c:v>2044</c:v>
                </c:pt>
                <c:pt idx="800">
                  <c:v>1935</c:v>
                </c:pt>
                <c:pt idx="801">
                  <c:v>1705</c:v>
                </c:pt>
                <c:pt idx="802">
                  <c:v>1632</c:v>
                </c:pt>
                <c:pt idx="803">
                  <c:v>1880</c:v>
                </c:pt>
                <c:pt idx="804">
                  <c:v>2112</c:v>
                </c:pt>
                <c:pt idx="805">
                  <c:v>1829</c:v>
                </c:pt>
                <c:pt idx="806">
                  <c:v>1763</c:v>
                </c:pt>
                <c:pt idx="807">
                  <c:v>1931</c:v>
                </c:pt>
                <c:pt idx="808">
                  <c:v>2218</c:v>
                </c:pt>
                <c:pt idx="809">
                  <c:v>1651</c:v>
                </c:pt>
                <c:pt idx="810">
                  <c:v>2132</c:v>
                </c:pt>
                <c:pt idx="811">
                  <c:v>1976</c:v>
                </c:pt>
                <c:pt idx="812">
                  <c:v>1909</c:v>
                </c:pt>
                <c:pt idx="813">
                  <c:v>1813</c:v>
                </c:pt>
                <c:pt idx="814">
                  <c:v>2008</c:v>
                </c:pt>
                <c:pt idx="815">
                  <c:v>1580</c:v>
                </c:pt>
                <c:pt idx="816">
                  <c:v>1854</c:v>
                </c:pt>
                <c:pt idx="817">
                  <c:v>0</c:v>
                </c:pt>
                <c:pt idx="818">
                  <c:v>3635</c:v>
                </c:pt>
                <c:pt idx="819">
                  <c:v>4079</c:v>
                </c:pt>
                <c:pt idx="820">
                  <c:v>4163</c:v>
                </c:pt>
                <c:pt idx="821">
                  <c:v>3666</c:v>
                </c:pt>
                <c:pt idx="822">
                  <c:v>3363</c:v>
                </c:pt>
                <c:pt idx="823">
                  <c:v>2572</c:v>
                </c:pt>
                <c:pt idx="824">
                  <c:v>4157</c:v>
                </c:pt>
                <c:pt idx="825">
                  <c:v>4092</c:v>
                </c:pt>
                <c:pt idx="826">
                  <c:v>3787</c:v>
                </c:pt>
                <c:pt idx="827">
                  <c:v>4236</c:v>
                </c:pt>
                <c:pt idx="828">
                  <c:v>4044</c:v>
                </c:pt>
                <c:pt idx="829">
                  <c:v>2908</c:v>
                </c:pt>
                <c:pt idx="830">
                  <c:v>2741</c:v>
                </c:pt>
                <c:pt idx="831">
                  <c:v>4005</c:v>
                </c:pt>
                <c:pt idx="832">
                  <c:v>3763</c:v>
                </c:pt>
                <c:pt idx="833">
                  <c:v>3061</c:v>
                </c:pt>
                <c:pt idx="834">
                  <c:v>2884</c:v>
                </c:pt>
                <c:pt idx="835">
                  <c:v>2982</c:v>
                </c:pt>
                <c:pt idx="836">
                  <c:v>2660</c:v>
                </c:pt>
                <c:pt idx="837">
                  <c:v>3369</c:v>
                </c:pt>
                <c:pt idx="838">
                  <c:v>3491</c:v>
                </c:pt>
                <c:pt idx="839">
                  <c:v>3784</c:v>
                </c:pt>
                <c:pt idx="840">
                  <c:v>3110</c:v>
                </c:pt>
                <c:pt idx="841">
                  <c:v>3783</c:v>
                </c:pt>
                <c:pt idx="842">
                  <c:v>3644</c:v>
                </c:pt>
                <c:pt idx="843">
                  <c:v>2799</c:v>
                </c:pt>
                <c:pt idx="844">
                  <c:v>2685</c:v>
                </c:pt>
                <c:pt idx="845">
                  <c:v>3721</c:v>
                </c:pt>
                <c:pt idx="846">
                  <c:v>3586</c:v>
                </c:pt>
                <c:pt idx="847">
                  <c:v>3788</c:v>
                </c:pt>
                <c:pt idx="848">
                  <c:v>1976</c:v>
                </c:pt>
                <c:pt idx="849">
                  <c:v>2650</c:v>
                </c:pt>
                <c:pt idx="850">
                  <c:v>2654</c:v>
                </c:pt>
                <c:pt idx="851">
                  <c:v>2443</c:v>
                </c:pt>
                <c:pt idx="852">
                  <c:v>2505</c:v>
                </c:pt>
                <c:pt idx="853">
                  <c:v>2693</c:v>
                </c:pt>
                <c:pt idx="854">
                  <c:v>2439</c:v>
                </c:pt>
                <c:pt idx="855">
                  <c:v>2536</c:v>
                </c:pt>
                <c:pt idx="856">
                  <c:v>2668</c:v>
                </c:pt>
                <c:pt idx="857">
                  <c:v>2647</c:v>
                </c:pt>
                <c:pt idx="858">
                  <c:v>2883</c:v>
                </c:pt>
                <c:pt idx="859">
                  <c:v>2944</c:v>
                </c:pt>
                <c:pt idx="860">
                  <c:v>3012</c:v>
                </c:pt>
                <c:pt idx="861">
                  <c:v>2889</c:v>
                </c:pt>
                <c:pt idx="862">
                  <c:v>2547</c:v>
                </c:pt>
                <c:pt idx="863">
                  <c:v>3093</c:v>
                </c:pt>
                <c:pt idx="864">
                  <c:v>3142</c:v>
                </c:pt>
                <c:pt idx="865">
                  <c:v>2757</c:v>
                </c:pt>
                <c:pt idx="866">
                  <c:v>3513</c:v>
                </c:pt>
                <c:pt idx="867">
                  <c:v>3164</c:v>
                </c:pt>
                <c:pt idx="868">
                  <c:v>2596</c:v>
                </c:pt>
                <c:pt idx="869">
                  <c:v>2894</c:v>
                </c:pt>
                <c:pt idx="870">
                  <c:v>3212</c:v>
                </c:pt>
                <c:pt idx="871">
                  <c:v>2516</c:v>
                </c:pt>
                <c:pt idx="872">
                  <c:v>3266</c:v>
                </c:pt>
                <c:pt idx="873">
                  <c:v>2683</c:v>
                </c:pt>
                <c:pt idx="874">
                  <c:v>2810</c:v>
                </c:pt>
                <c:pt idx="875">
                  <c:v>2940</c:v>
                </c:pt>
                <c:pt idx="876">
                  <c:v>2947</c:v>
                </c:pt>
                <c:pt idx="877">
                  <c:v>2846</c:v>
                </c:pt>
                <c:pt idx="878">
                  <c:v>2804</c:v>
                </c:pt>
                <c:pt idx="879">
                  <c:v>0</c:v>
                </c:pt>
                <c:pt idx="880">
                  <c:v>2044</c:v>
                </c:pt>
                <c:pt idx="881">
                  <c:v>1934</c:v>
                </c:pt>
                <c:pt idx="882">
                  <c:v>1963</c:v>
                </c:pt>
                <c:pt idx="883">
                  <c:v>2009</c:v>
                </c:pt>
                <c:pt idx="884">
                  <c:v>1721</c:v>
                </c:pt>
                <c:pt idx="885">
                  <c:v>1688</c:v>
                </c:pt>
                <c:pt idx="886">
                  <c:v>1688</c:v>
                </c:pt>
                <c:pt idx="887">
                  <c:v>1688</c:v>
                </c:pt>
                <c:pt idx="888">
                  <c:v>2188</c:v>
                </c:pt>
                <c:pt idx="889">
                  <c:v>1720</c:v>
                </c:pt>
                <c:pt idx="890">
                  <c:v>2419</c:v>
                </c:pt>
                <c:pt idx="891">
                  <c:v>2748</c:v>
                </c:pt>
                <c:pt idx="892">
                  <c:v>1799</c:v>
                </c:pt>
                <c:pt idx="893">
                  <c:v>1688</c:v>
                </c:pt>
                <c:pt idx="894">
                  <c:v>1928</c:v>
                </c:pt>
                <c:pt idx="895">
                  <c:v>2067</c:v>
                </c:pt>
                <c:pt idx="896">
                  <c:v>2780</c:v>
                </c:pt>
                <c:pt idx="897">
                  <c:v>3101</c:v>
                </c:pt>
                <c:pt idx="898">
                  <c:v>2896</c:v>
                </c:pt>
                <c:pt idx="899">
                  <c:v>1962</c:v>
                </c:pt>
                <c:pt idx="900">
                  <c:v>2015</c:v>
                </c:pt>
                <c:pt idx="901">
                  <c:v>2297</c:v>
                </c:pt>
                <c:pt idx="902">
                  <c:v>2067</c:v>
                </c:pt>
                <c:pt idx="903">
                  <c:v>1688</c:v>
                </c:pt>
                <c:pt idx="904">
                  <c:v>1688</c:v>
                </c:pt>
                <c:pt idx="905">
                  <c:v>1688</c:v>
                </c:pt>
                <c:pt idx="906">
                  <c:v>1688</c:v>
                </c:pt>
                <c:pt idx="907">
                  <c:v>1688</c:v>
                </c:pt>
                <c:pt idx="908">
                  <c:v>57</c:v>
                </c:pt>
                <c:pt idx="909">
                  <c:v>3921</c:v>
                </c:pt>
                <c:pt idx="910">
                  <c:v>3566</c:v>
                </c:pt>
                <c:pt idx="911">
                  <c:v>3793</c:v>
                </c:pt>
                <c:pt idx="912">
                  <c:v>3934</c:v>
                </c:pt>
                <c:pt idx="913">
                  <c:v>4547</c:v>
                </c:pt>
                <c:pt idx="914">
                  <c:v>3545</c:v>
                </c:pt>
                <c:pt idx="915">
                  <c:v>2761</c:v>
                </c:pt>
                <c:pt idx="916">
                  <c:v>3676</c:v>
                </c:pt>
                <c:pt idx="917">
                  <c:v>3679</c:v>
                </c:pt>
                <c:pt idx="918">
                  <c:v>3659</c:v>
                </c:pt>
                <c:pt idx="919">
                  <c:v>3427</c:v>
                </c:pt>
                <c:pt idx="920">
                  <c:v>3891</c:v>
                </c:pt>
                <c:pt idx="921">
                  <c:v>3455</c:v>
                </c:pt>
                <c:pt idx="922">
                  <c:v>3802</c:v>
                </c:pt>
                <c:pt idx="923">
                  <c:v>2860</c:v>
                </c:pt>
                <c:pt idx="924">
                  <c:v>3808</c:v>
                </c:pt>
                <c:pt idx="925">
                  <c:v>3060</c:v>
                </c:pt>
                <c:pt idx="926">
                  <c:v>2698</c:v>
                </c:pt>
                <c:pt idx="927">
                  <c:v>4398</c:v>
                </c:pt>
                <c:pt idx="928">
                  <c:v>2786</c:v>
                </c:pt>
                <c:pt idx="929">
                  <c:v>2189</c:v>
                </c:pt>
                <c:pt idx="930">
                  <c:v>2817</c:v>
                </c:pt>
                <c:pt idx="931">
                  <c:v>3477</c:v>
                </c:pt>
                <c:pt idx="932">
                  <c:v>3052</c:v>
                </c:pt>
                <c:pt idx="933">
                  <c:v>4015</c:v>
                </c:pt>
                <c:pt idx="934">
                  <c:v>4142</c:v>
                </c:pt>
                <c:pt idx="935">
                  <c:v>2847</c:v>
                </c:pt>
                <c:pt idx="936">
                  <c:v>3710</c:v>
                </c:pt>
                <c:pt idx="937">
                  <c:v>2832</c:v>
                </c:pt>
                <c:pt idx="938">
                  <c:v>3832</c:v>
                </c:pt>
                <c:pt idx="939">
                  <c:v>1849</c:v>
                </c:pt>
              </c:numCache>
            </c:numRef>
          </c:yVal>
          <c:smooth val="0"/>
          <c:extLst>
            <c:ext xmlns:c16="http://schemas.microsoft.com/office/drawing/2014/chart" uri="{C3380CC4-5D6E-409C-BE32-E72D297353CC}">
              <c16:uniqueId val="{00000001-EA96-46CB-86EB-1DA09E9F7258}"/>
            </c:ext>
          </c:extLst>
        </c:ser>
        <c:dLbls>
          <c:showLegendKey val="0"/>
          <c:showVal val="0"/>
          <c:showCatName val="0"/>
          <c:showSerName val="0"/>
          <c:showPercent val="0"/>
          <c:showBubbleSize val="0"/>
        </c:dLbls>
        <c:axId val="889545871"/>
        <c:axId val="889542031"/>
      </c:scatterChart>
      <c:valAx>
        <c:axId val="88954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Very</a:t>
                </a:r>
                <a:r>
                  <a:rPr lang="en-US" altLang="ko-KR" sz="1400" baseline="0"/>
                  <a:t> Active Minutes</a:t>
                </a:r>
                <a:endParaRPr lang="en-US" altLang="ko-KR"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889542031"/>
        <c:crosses val="autoZero"/>
        <c:crossBetween val="midCat"/>
      </c:valAx>
      <c:valAx>
        <c:axId val="8895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8895458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a:solidFill>
                  <a:srgbClr val="002060"/>
                </a:solidFill>
              </a:rPr>
              <a:t>Total Time In Bed</a:t>
            </a:r>
            <a:r>
              <a:rPr lang="en-US" altLang="ko-KR" sz="1800" b="1" baseline="0">
                <a:solidFill>
                  <a:srgbClr val="002060"/>
                </a:solidFill>
              </a:rPr>
              <a:t> VS Total Time Asleep</a:t>
            </a:r>
            <a:endParaRPr lang="en-US" altLang="ko-KR"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'Time In Bed VS Time Asleep'!$B$1</c:f>
              <c:strCache>
                <c:ptCount val="1"/>
                <c:pt idx="0">
                  <c:v>TotalMinutesAsleep</c:v>
                </c:pt>
              </c:strCache>
            </c:strRef>
          </c:tx>
          <c:spPr>
            <a:ln w="38100" cap="rnd">
              <a:noFill/>
              <a:round/>
            </a:ln>
            <a:effectLst/>
          </c:spPr>
          <c:marker>
            <c:symbol val="circle"/>
            <c:size val="3"/>
            <c:spPr>
              <a:solidFill>
                <a:srgbClr val="FFFF00"/>
              </a:solidFill>
              <a:ln w="9525">
                <a:solidFill>
                  <a:schemeClr val="accent3">
                    <a:lumMod val="75000"/>
                  </a:schemeClr>
                </a:solidFill>
              </a:ln>
              <a:effectLst/>
            </c:spPr>
          </c:marker>
          <c:trendline>
            <c:spPr>
              <a:ln w="25400" cap="rnd" cmpd="sng">
                <a:solidFill>
                  <a:srgbClr val="FFC000"/>
                </a:solidFill>
                <a:prstDash val="solid"/>
              </a:ln>
              <a:effectLst/>
            </c:spPr>
            <c:trendlineType val="poly"/>
            <c:order val="4"/>
            <c:dispRSqr val="0"/>
            <c:dispEq val="0"/>
          </c:trendline>
          <c:xVal>
            <c:numRef>
              <c:f>'Time In Bed VS Time Asleep'!$A$2:$A$411</c:f>
              <c:numCache>
                <c:formatCode>General</c:formatCode>
                <c:ptCount val="410"/>
                <c:pt idx="0">
                  <c:v>346</c:v>
                </c:pt>
                <c:pt idx="1">
                  <c:v>407</c:v>
                </c:pt>
                <c:pt idx="2">
                  <c:v>442</c:v>
                </c:pt>
                <c:pt idx="3">
                  <c:v>367</c:v>
                </c:pt>
                <c:pt idx="4">
                  <c:v>712</c:v>
                </c:pt>
                <c:pt idx="5">
                  <c:v>320</c:v>
                </c:pt>
                <c:pt idx="6">
                  <c:v>377</c:v>
                </c:pt>
                <c:pt idx="7">
                  <c:v>364</c:v>
                </c:pt>
                <c:pt idx="8">
                  <c:v>384</c:v>
                </c:pt>
                <c:pt idx="9">
                  <c:v>449</c:v>
                </c:pt>
                <c:pt idx="10">
                  <c:v>323</c:v>
                </c:pt>
                <c:pt idx="11">
                  <c:v>274</c:v>
                </c:pt>
                <c:pt idx="12">
                  <c:v>393</c:v>
                </c:pt>
                <c:pt idx="13">
                  <c:v>354</c:v>
                </c:pt>
                <c:pt idx="14">
                  <c:v>425</c:v>
                </c:pt>
                <c:pt idx="15">
                  <c:v>396</c:v>
                </c:pt>
                <c:pt idx="16">
                  <c:v>309</c:v>
                </c:pt>
                <c:pt idx="17">
                  <c:v>296</c:v>
                </c:pt>
                <c:pt idx="18">
                  <c:v>264</c:v>
                </c:pt>
                <c:pt idx="19">
                  <c:v>367</c:v>
                </c:pt>
                <c:pt idx="20">
                  <c:v>349</c:v>
                </c:pt>
                <c:pt idx="21">
                  <c:v>611</c:v>
                </c:pt>
                <c:pt idx="22">
                  <c:v>342</c:v>
                </c:pt>
                <c:pt idx="23">
                  <c:v>403</c:v>
                </c:pt>
                <c:pt idx="24">
                  <c:v>306</c:v>
                </c:pt>
                <c:pt idx="25">
                  <c:v>127</c:v>
                </c:pt>
                <c:pt idx="26">
                  <c:v>142</c:v>
                </c:pt>
                <c:pt idx="27">
                  <c:v>961</c:v>
                </c:pt>
                <c:pt idx="28">
                  <c:v>154</c:v>
                </c:pt>
                <c:pt idx="29">
                  <c:v>961</c:v>
                </c:pt>
                <c:pt idx="30">
                  <c:v>961</c:v>
                </c:pt>
                <c:pt idx="31">
                  <c:v>961</c:v>
                </c:pt>
                <c:pt idx="32">
                  <c:v>775</c:v>
                </c:pt>
                <c:pt idx="33">
                  <c:v>422</c:v>
                </c:pt>
                <c:pt idx="34">
                  <c:v>499</c:v>
                </c:pt>
                <c:pt idx="35">
                  <c:v>315</c:v>
                </c:pt>
                <c:pt idx="36">
                  <c:v>178</c:v>
                </c:pt>
                <c:pt idx="37">
                  <c:v>546</c:v>
                </c:pt>
                <c:pt idx="38">
                  <c:v>565</c:v>
                </c:pt>
                <c:pt idx="39">
                  <c:v>568</c:v>
                </c:pt>
                <c:pt idx="40">
                  <c:v>573</c:v>
                </c:pt>
                <c:pt idx="41">
                  <c:v>567</c:v>
                </c:pt>
                <c:pt idx="42">
                  <c:v>498</c:v>
                </c:pt>
                <c:pt idx="43">
                  <c:v>540</c:v>
                </c:pt>
                <c:pt idx="44">
                  <c:v>510</c:v>
                </c:pt>
                <c:pt idx="45">
                  <c:v>514</c:v>
                </c:pt>
                <c:pt idx="46">
                  <c:v>545</c:v>
                </c:pt>
                <c:pt idx="47">
                  <c:v>554</c:v>
                </c:pt>
                <c:pt idx="48">
                  <c:v>591</c:v>
                </c:pt>
                <c:pt idx="49">
                  <c:v>531</c:v>
                </c:pt>
                <c:pt idx="50">
                  <c:v>545</c:v>
                </c:pt>
                <c:pt idx="51">
                  <c:v>545</c:v>
                </c:pt>
                <c:pt idx="52">
                  <c:v>510</c:v>
                </c:pt>
                <c:pt idx="53">
                  <c:v>607</c:v>
                </c:pt>
                <c:pt idx="54">
                  <c:v>546</c:v>
                </c:pt>
                <c:pt idx="55">
                  <c:v>543</c:v>
                </c:pt>
                <c:pt idx="56">
                  <c:v>560</c:v>
                </c:pt>
                <c:pt idx="57">
                  <c:v>485</c:v>
                </c:pt>
                <c:pt idx="58">
                  <c:v>548</c:v>
                </c:pt>
                <c:pt idx="59">
                  <c:v>521</c:v>
                </c:pt>
                <c:pt idx="60">
                  <c:v>568</c:v>
                </c:pt>
                <c:pt idx="61">
                  <c:v>556</c:v>
                </c:pt>
                <c:pt idx="62">
                  <c:v>380</c:v>
                </c:pt>
                <c:pt idx="63">
                  <c:v>553</c:v>
                </c:pt>
                <c:pt idx="64">
                  <c:v>485</c:v>
                </c:pt>
                <c:pt idx="65">
                  <c:v>69</c:v>
                </c:pt>
                <c:pt idx="66">
                  <c:v>531</c:v>
                </c:pt>
                <c:pt idx="67">
                  <c:v>489</c:v>
                </c:pt>
                <c:pt idx="68">
                  <c:v>504</c:v>
                </c:pt>
                <c:pt idx="69">
                  <c:v>602</c:v>
                </c:pt>
                <c:pt idx="70">
                  <c:v>557</c:v>
                </c:pt>
                <c:pt idx="71">
                  <c:v>514</c:v>
                </c:pt>
                <c:pt idx="72">
                  <c:v>484</c:v>
                </c:pt>
                <c:pt idx="73">
                  <c:v>461</c:v>
                </c:pt>
                <c:pt idx="74">
                  <c:v>386</c:v>
                </c:pt>
                <c:pt idx="75">
                  <c:v>459</c:v>
                </c:pt>
                <c:pt idx="76">
                  <c:v>471</c:v>
                </c:pt>
                <c:pt idx="77">
                  <c:v>490</c:v>
                </c:pt>
                <c:pt idx="78">
                  <c:v>499</c:v>
                </c:pt>
                <c:pt idx="79">
                  <c:v>450</c:v>
                </c:pt>
                <c:pt idx="80">
                  <c:v>473</c:v>
                </c:pt>
                <c:pt idx="81">
                  <c:v>469</c:v>
                </c:pt>
                <c:pt idx="82">
                  <c:v>456</c:v>
                </c:pt>
                <c:pt idx="83">
                  <c:v>397</c:v>
                </c:pt>
                <c:pt idx="84">
                  <c:v>556</c:v>
                </c:pt>
                <c:pt idx="85">
                  <c:v>510</c:v>
                </c:pt>
                <c:pt idx="86">
                  <c:v>566</c:v>
                </c:pt>
                <c:pt idx="87">
                  <c:v>522</c:v>
                </c:pt>
                <c:pt idx="88">
                  <c:v>395</c:v>
                </c:pt>
                <c:pt idx="89">
                  <c:v>305</c:v>
                </c:pt>
                <c:pt idx="90">
                  <c:v>512</c:v>
                </c:pt>
                <c:pt idx="91">
                  <c:v>476</c:v>
                </c:pt>
                <c:pt idx="92">
                  <c:v>372</c:v>
                </c:pt>
                <c:pt idx="93">
                  <c:v>526</c:v>
                </c:pt>
                <c:pt idx="94">
                  <c:v>467</c:v>
                </c:pt>
                <c:pt idx="95">
                  <c:v>371</c:v>
                </c:pt>
                <c:pt idx="96">
                  <c:v>540</c:v>
                </c:pt>
                <c:pt idx="97">
                  <c:v>423</c:v>
                </c:pt>
                <c:pt idx="98">
                  <c:v>478</c:v>
                </c:pt>
                <c:pt idx="99">
                  <c:v>382</c:v>
                </c:pt>
                <c:pt idx="100">
                  <c:v>626</c:v>
                </c:pt>
                <c:pt idx="101">
                  <c:v>384</c:v>
                </c:pt>
                <c:pt idx="102">
                  <c:v>500</c:v>
                </c:pt>
                <c:pt idx="103">
                  <c:v>336</c:v>
                </c:pt>
                <c:pt idx="104">
                  <c:v>480</c:v>
                </c:pt>
                <c:pt idx="105">
                  <c:v>512</c:v>
                </c:pt>
                <c:pt idx="106">
                  <c:v>443</c:v>
                </c:pt>
                <c:pt idx="107">
                  <c:v>456</c:v>
                </c:pt>
                <c:pt idx="108">
                  <c:v>452</c:v>
                </c:pt>
                <c:pt idx="109">
                  <c:v>541</c:v>
                </c:pt>
                <c:pt idx="110">
                  <c:v>77</c:v>
                </c:pt>
                <c:pt idx="111">
                  <c:v>332</c:v>
                </c:pt>
                <c:pt idx="112">
                  <c:v>536</c:v>
                </c:pt>
                <c:pt idx="113">
                  <c:v>248</c:v>
                </c:pt>
                <c:pt idx="114">
                  <c:v>408</c:v>
                </c:pt>
                <c:pt idx="115">
                  <c:v>402</c:v>
                </c:pt>
                <c:pt idx="116">
                  <c:v>494</c:v>
                </c:pt>
                <c:pt idx="117">
                  <c:v>557</c:v>
                </c:pt>
                <c:pt idx="118">
                  <c:v>491</c:v>
                </c:pt>
                <c:pt idx="119">
                  <c:v>522</c:v>
                </c:pt>
                <c:pt idx="120">
                  <c:v>551</c:v>
                </c:pt>
                <c:pt idx="121">
                  <c:v>498</c:v>
                </c:pt>
                <c:pt idx="122">
                  <c:v>543</c:v>
                </c:pt>
                <c:pt idx="123">
                  <c:v>65</c:v>
                </c:pt>
                <c:pt idx="124">
                  <c:v>550</c:v>
                </c:pt>
                <c:pt idx="125">
                  <c:v>722</c:v>
                </c:pt>
                <c:pt idx="126">
                  <c:v>501</c:v>
                </c:pt>
                <c:pt idx="127">
                  <c:v>506</c:v>
                </c:pt>
                <c:pt idx="128">
                  <c:v>516</c:v>
                </c:pt>
                <c:pt idx="129">
                  <c:v>307</c:v>
                </c:pt>
                <c:pt idx="130">
                  <c:v>522</c:v>
                </c:pt>
                <c:pt idx="131">
                  <c:v>546</c:v>
                </c:pt>
                <c:pt idx="132">
                  <c:v>516</c:v>
                </c:pt>
                <c:pt idx="133">
                  <c:v>500</c:v>
                </c:pt>
                <c:pt idx="134">
                  <c:v>506</c:v>
                </c:pt>
                <c:pt idx="135">
                  <c:v>512</c:v>
                </c:pt>
                <c:pt idx="136">
                  <c:v>491</c:v>
                </c:pt>
                <c:pt idx="137">
                  <c:v>530</c:v>
                </c:pt>
                <c:pt idx="138">
                  <c:v>638</c:v>
                </c:pt>
                <c:pt idx="139">
                  <c:v>565</c:v>
                </c:pt>
                <c:pt idx="140">
                  <c:v>517</c:v>
                </c:pt>
                <c:pt idx="141">
                  <c:v>558</c:v>
                </c:pt>
                <c:pt idx="142">
                  <c:v>321</c:v>
                </c:pt>
                <c:pt idx="143">
                  <c:v>526</c:v>
                </c:pt>
                <c:pt idx="144">
                  <c:v>448</c:v>
                </c:pt>
                <c:pt idx="145">
                  <c:v>641</c:v>
                </c:pt>
                <c:pt idx="146">
                  <c:v>104</c:v>
                </c:pt>
                <c:pt idx="147">
                  <c:v>338</c:v>
                </c:pt>
                <c:pt idx="148">
                  <c:v>451</c:v>
                </c:pt>
                <c:pt idx="149">
                  <c:v>458</c:v>
                </c:pt>
                <c:pt idx="150">
                  <c:v>85</c:v>
                </c:pt>
                <c:pt idx="151">
                  <c:v>501</c:v>
                </c:pt>
                <c:pt idx="152">
                  <c:v>595</c:v>
                </c:pt>
                <c:pt idx="153">
                  <c:v>346</c:v>
                </c:pt>
                <c:pt idx="154">
                  <c:v>500</c:v>
                </c:pt>
                <c:pt idx="155">
                  <c:v>458</c:v>
                </c:pt>
                <c:pt idx="156">
                  <c:v>430</c:v>
                </c:pt>
                <c:pt idx="157">
                  <c:v>597</c:v>
                </c:pt>
                <c:pt idx="158">
                  <c:v>376</c:v>
                </c:pt>
                <c:pt idx="159">
                  <c:v>414</c:v>
                </c:pt>
                <c:pt idx="160">
                  <c:v>495</c:v>
                </c:pt>
                <c:pt idx="161">
                  <c:v>496</c:v>
                </c:pt>
                <c:pt idx="162">
                  <c:v>541</c:v>
                </c:pt>
                <c:pt idx="163">
                  <c:v>65</c:v>
                </c:pt>
                <c:pt idx="164">
                  <c:v>375</c:v>
                </c:pt>
                <c:pt idx="165">
                  <c:v>494</c:v>
                </c:pt>
                <c:pt idx="166">
                  <c:v>457</c:v>
                </c:pt>
                <c:pt idx="167">
                  <c:v>406</c:v>
                </c:pt>
                <c:pt idx="168">
                  <c:v>492</c:v>
                </c:pt>
                <c:pt idx="169">
                  <c:v>379</c:v>
                </c:pt>
                <c:pt idx="170">
                  <c:v>499</c:v>
                </c:pt>
                <c:pt idx="171">
                  <c:v>107</c:v>
                </c:pt>
                <c:pt idx="172">
                  <c:v>424</c:v>
                </c:pt>
                <c:pt idx="173">
                  <c:v>462</c:v>
                </c:pt>
                <c:pt idx="174">
                  <c:v>469</c:v>
                </c:pt>
                <c:pt idx="175">
                  <c:v>417</c:v>
                </c:pt>
                <c:pt idx="176">
                  <c:v>345</c:v>
                </c:pt>
                <c:pt idx="177">
                  <c:v>391</c:v>
                </c:pt>
                <c:pt idx="178">
                  <c:v>374</c:v>
                </c:pt>
                <c:pt idx="179">
                  <c:v>442</c:v>
                </c:pt>
                <c:pt idx="180">
                  <c:v>108</c:v>
                </c:pt>
                <c:pt idx="181">
                  <c:v>353</c:v>
                </c:pt>
                <c:pt idx="182">
                  <c:v>459</c:v>
                </c:pt>
                <c:pt idx="183">
                  <c:v>542</c:v>
                </c:pt>
                <c:pt idx="184">
                  <c:v>450</c:v>
                </c:pt>
                <c:pt idx="185">
                  <c:v>363</c:v>
                </c:pt>
                <c:pt idx="186">
                  <c:v>513</c:v>
                </c:pt>
                <c:pt idx="187">
                  <c:v>402</c:v>
                </c:pt>
                <c:pt idx="188">
                  <c:v>436</c:v>
                </c:pt>
                <c:pt idx="189">
                  <c:v>391</c:v>
                </c:pt>
                <c:pt idx="190">
                  <c:v>533</c:v>
                </c:pt>
                <c:pt idx="191">
                  <c:v>426</c:v>
                </c:pt>
                <c:pt idx="192">
                  <c:v>530</c:v>
                </c:pt>
                <c:pt idx="193">
                  <c:v>501</c:v>
                </c:pt>
                <c:pt idx="194">
                  <c:v>137</c:v>
                </c:pt>
                <c:pt idx="195">
                  <c:v>121</c:v>
                </c:pt>
                <c:pt idx="196">
                  <c:v>179</c:v>
                </c:pt>
                <c:pt idx="197">
                  <c:v>129</c:v>
                </c:pt>
                <c:pt idx="198">
                  <c:v>134</c:v>
                </c:pt>
                <c:pt idx="199">
                  <c:v>439</c:v>
                </c:pt>
                <c:pt idx="200">
                  <c:v>430</c:v>
                </c:pt>
                <c:pt idx="201">
                  <c:v>415</c:v>
                </c:pt>
                <c:pt idx="202">
                  <c:v>257</c:v>
                </c:pt>
                <c:pt idx="203">
                  <c:v>406</c:v>
                </c:pt>
                <c:pt idx="204">
                  <c:v>612</c:v>
                </c:pt>
                <c:pt idx="205">
                  <c:v>312</c:v>
                </c:pt>
                <c:pt idx="206">
                  <c:v>487</c:v>
                </c:pt>
                <c:pt idx="207">
                  <c:v>468</c:v>
                </c:pt>
                <c:pt idx="208">
                  <c:v>434</c:v>
                </c:pt>
                <c:pt idx="209">
                  <c:v>475</c:v>
                </c:pt>
                <c:pt idx="210">
                  <c:v>506</c:v>
                </c:pt>
                <c:pt idx="211">
                  <c:v>380</c:v>
                </c:pt>
                <c:pt idx="212">
                  <c:v>429</c:v>
                </c:pt>
                <c:pt idx="213">
                  <c:v>449</c:v>
                </c:pt>
                <c:pt idx="214">
                  <c:v>461</c:v>
                </c:pt>
                <c:pt idx="215">
                  <c:v>447</c:v>
                </c:pt>
                <c:pt idx="216">
                  <c:v>501</c:v>
                </c:pt>
                <c:pt idx="217">
                  <c:v>373</c:v>
                </c:pt>
                <c:pt idx="218">
                  <c:v>434</c:v>
                </c:pt>
                <c:pt idx="219">
                  <c:v>428</c:v>
                </c:pt>
                <c:pt idx="220">
                  <c:v>449</c:v>
                </c:pt>
                <c:pt idx="221">
                  <c:v>543</c:v>
                </c:pt>
                <c:pt idx="222">
                  <c:v>458</c:v>
                </c:pt>
                <c:pt idx="223">
                  <c:v>431</c:v>
                </c:pt>
                <c:pt idx="224">
                  <c:v>366</c:v>
                </c:pt>
                <c:pt idx="225">
                  <c:v>442</c:v>
                </c:pt>
                <c:pt idx="226">
                  <c:v>464</c:v>
                </c:pt>
                <c:pt idx="227">
                  <c:v>488</c:v>
                </c:pt>
                <c:pt idx="228">
                  <c:v>418</c:v>
                </c:pt>
                <c:pt idx="229">
                  <c:v>409</c:v>
                </c:pt>
                <c:pt idx="230">
                  <c:v>686</c:v>
                </c:pt>
                <c:pt idx="231">
                  <c:v>402</c:v>
                </c:pt>
                <c:pt idx="232">
                  <c:v>541</c:v>
                </c:pt>
                <c:pt idx="233">
                  <c:v>410</c:v>
                </c:pt>
                <c:pt idx="234">
                  <c:v>678</c:v>
                </c:pt>
                <c:pt idx="235">
                  <c:v>431</c:v>
                </c:pt>
                <c:pt idx="236">
                  <c:v>353</c:v>
                </c:pt>
                <c:pt idx="237">
                  <c:v>725</c:v>
                </c:pt>
                <c:pt idx="238">
                  <c:v>640</c:v>
                </c:pt>
                <c:pt idx="239">
                  <c:v>468</c:v>
                </c:pt>
                <c:pt idx="240">
                  <c:v>453</c:v>
                </c:pt>
                <c:pt idx="241">
                  <c:v>391</c:v>
                </c:pt>
                <c:pt idx="242">
                  <c:v>457</c:v>
                </c:pt>
                <c:pt idx="243">
                  <c:v>495</c:v>
                </c:pt>
                <c:pt idx="244">
                  <c:v>843</c:v>
                </c:pt>
                <c:pt idx="245">
                  <c:v>686</c:v>
                </c:pt>
                <c:pt idx="246">
                  <c:v>471</c:v>
                </c:pt>
                <c:pt idx="247">
                  <c:v>429</c:v>
                </c:pt>
                <c:pt idx="248">
                  <c:v>470</c:v>
                </c:pt>
                <c:pt idx="249">
                  <c:v>464</c:v>
                </c:pt>
                <c:pt idx="250">
                  <c:v>434</c:v>
                </c:pt>
                <c:pt idx="251">
                  <c:v>470</c:v>
                </c:pt>
                <c:pt idx="252">
                  <c:v>608</c:v>
                </c:pt>
                <c:pt idx="253">
                  <c:v>494</c:v>
                </c:pt>
                <c:pt idx="254">
                  <c:v>443</c:v>
                </c:pt>
                <c:pt idx="255">
                  <c:v>486</c:v>
                </c:pt>
                <c:pt idx="256">
                  <c:v>475</c:v>
                </c:pt>
                <c:pt idx="257">
                  <c:v>438</c:v>
                </c:pt>
                <c:pt idx="258">
                  <c:v>458</c:v>
                </c:pt>
                <c:pt idx="259">
                  <c:v>497</c:v>
                </c:pt>
                <c:pt idx="260">
                  <c:v>413</c:v>
                </c:pt>
                <c:pt idx="261">
                  <c:v>445</c:v>
                </c:pt>
                <c:pt idx="262">
                  <c:v>583</c:v>
                </c:pt>
                <c:pt idx="263">
                  <c:v>553</c:v>
                </c:pt>
                <c:pt idx="264">
                  <c:v>465</c:v>
                </c:pt>
                <c:pt idx="265">
                  <c:v>480</c:v>
                </c:pt>
                <c:pt idx="266">
                  <c:v>437</c:v>
                </c:pt>
                <c:pt idx="267">
                  <c:v>366</c:v>
                </c:pt>
                <c:pt idx="268">
                  <c:v>402</c:v>
                </c:pt>
                <c:pt idx="269">
                  <c:v>615</c:v>
                </c:pt>
                <c:pt idx="270">
                  <c:v>461</c:v>
                </c:pt>
                <c:pt idx="271">
                  <c:v>377</c:v>
                </c:pt>
                <c:pt idx="272">
                  <c:v>452</c:v>
                </c:pt>
                <c:pt idx="273">
                  <c:v>372</c:v>
                </c:pt>
                <c:pt idx="274">
                  <c:v>485</c:v>
                </c:pt>
                <c:pt idx="275">
                  <c:v>433</c:v>
                </c:pt>
                <c:pt idx="276">
                  <c:v>398</c:v>
                </c:pt>
                <c:pt idx="277">
                  <c:v>553</c:v>
                </c:pt>
                <c:pt idx="278">
                  <c:v>543</c:v>
                </c:pt>
                <c:pt idx="279">
                  <c:v>634</c:v>
                </c:pt>
                <c:pt idx="280">
                  <c:v>78</c:v>
                </c:pt>
                <c:pt idx="281">
                  <c:v>562</c:v>
                </c:pt>
                <c:pt idx="282">
                  <c:v>476</c:v>
                </c:pt>
                <c:pt idx="283">
                  <c:v>398</c:v>
                </c:pt>
                <c:pt idx="284">
                  <c:v>350</c:v>
                </c:pt>
                <c:pt idx="285">
                  <c:v>510</c:v>
                </c:pt>
                <c:pt idx="286">
                  <c:v>492</c:v>
                </c:pt>
                <c:pt idx="287">
                  <c:v>502</c:v>
                </c:pt>
                <c:pt idx="288">
                  <c:v>550</c:v>
                </c:pt>
                <c:pt idx="289">
                  <c:v>546</c:v>
                </c:pt>
                <c:pt idx="290">
                  <c:v>539</c:v>
                </c:pt>
                <c:pt idx="291">
                  <c:v>367</c:v>
                </c:pt>
                <c:pt idx="292">
                  <c:v>557</c:v>
                </c:pt>
                <c:pt idx="293">
                  <c:v>416</c:v>
                </c:pt>
                <c:pt idx="294">
                  <c:v>636</c:v>
                </c:pt>
                <c:pt idx="295">
                  <c:v>575</c:v>
                </c:pt>
                <c:pt idx="296">
                  <c:v>415</c:v>
                </c:pt>
                <c:pt idx="297">
                  <c:v>698</c:v>
                </c:pt>
                <c:pt idx="298">
                  <c:v>507</c:v>
                </c:pt>
                <c:pt idx="299">
                  <c:v>603</c:v>
                </c:pt>
                <c:pt idx="300">
                  <c:v>522</c:v>
                </c:pt>
                <c:pt idx="301">
                  <c:v>260</c:v>
                </c:pt>
                <c:pt idx="302">
                  <c:v>441</c:v>
                </c:pt>
                <c:pt idx="303">
                  <c:v>406</c:v>
                </c:pt>
                <c:pt idx="304">
                  <c:v>387</c:v>
                </c:pt>
                <c:pt idx="305">
                  <c:v>679</c:v>
                </c:pt>
                <c:pt idx="306">
                  <c:v>535</c:v>
                </c:pt>
                <c:pt idx="307">
                  <c:v>386</c:v>
                </c:pt>
                <c:pt idx="308">
                  <c:v>366</c:v>
                </c:pt>
                <c:pt idx="309">
                  <c:v>446</c:v>
                </c:pt>
                <c:pt idx="310">
                  <c:v>458</c:v>
                </c:pt>
                <c:pt idx="311">
                  <c:v>535</c:v>
                </c:pt>
                <c:pt idx="312">
                  <c:v>424</c:v>
                </c:pt>
                <c:pt idx="313">
                  <c:v>457</c:v>
                </c:pt>
                <c:pt idx="314">
                  <c:v>435</c:v>
                </c:pt>
                <c:pt idx="315">
                  <c:v>546</c:v>
                </c:pt>
                <c:pt idx="316">
                  <c:v>514</c:v>
                </c:pt>
                <c:pt idx="317">
                  <c:v>415</c:v>
                </c:pt>
                <c:pt idx="318">
                  <c:v>446</c:v>
                </c:pt>
                <c:pt idx="319">
                  <c:v>467</c:v>
                </c:pt>
                <c:pt idx="320">
                  <c:v>453</c:v>
                </c:pt>
                <c:pt idx="321">
                  <c:v>447</c:v>
                </c:pt>
                <c:pt idx="322">
                  <c:v>424</c:v>
                </c:pt>
                <c:pt idx="323">
                  <c:v>426</c:v>
                </c:pt>
                <c:pt idx="324">
                  <c:v>482</c:v>
                </c:pt>
                <c:pt idx="325">
                  <c:v>418</c:v>
                </c:pt>
                <c:pt idx="326">
                  <c:v>455</c:v>
                </c:pt>
                <c:pt idx="327">
                  <c:v>491</c:v>
                </c:pt>
                <c:pt idx="328">
                  <c:v>462</c:v>
                </c:pt>
                <c:pt idx="329">
                  <c:v>334</c:v>
                </c:pt>
                <c:pt idx="330">
                  <c:v>569</c:v>
                </c:pt>
                <c:pt idx="331">
                  <c:v>497</c:v>
                </c:pt>
                <c:pt idx="332">
                  <c:v>481</c:v>
                </c:pt>
                <c:pt idx="333">
                  <c:v>480</c:v>
                </c:pt>
                <c:pt idx="334">
                  <c:v>535</c:v>
                </c:pt>
                <c:pt idx="335">
                  <c:v>82</c:v>
                </c:pt>
                <c:pt idx="336">
                  <c:v>61</c:v>
                </c:pt>
                <c:pt idx="337">
                  <c:v>525</c:v>
                </c:pt>
                <c:pt idx="338">
                  <c:v>465</c:v>
                </c:pt>
                <c:pt idx="339">
                  <c:v>476</c:v>
                </c:pt>
                <c:pt idx="340">
                  <c:v>386</c:v>
                </c:pt>
                <c:pt idx="341">
                  <c:v>483</c:v>
                </c:pt>
                <c:pt idx="342">
                  <c:v>502</c:v>
                </c:pt>
                <c:pt idx="343">
                  <c:v>411</c:v>
                </c:pt>
                <c:pt idx="344">
                  <c:v>448</c:v>
                </c:pt>
                <c:pt idx="345">
                  <c:v>704</c:v>
                </c:pt>
                <c:pt idx="346">
                  <c:v>447</c:v>
                </c:pt>
                <c:pt idx="347">
                  <c:v>500</c:v>
                </c:pt>
                <c:pt idx="348">
                  <c:v>479</c:v>
                </c:pt>
                <c:pt idx="349">
                  <c:v>367</c:v>
                </c:pt>
                <c:pt idx="350">
                  <c:v>489</c:v>
                </c:pt>
                <c:pt idx="351">
                  <c:v>407</c:v>
                </c:pt>
                <c:pt idx="352">
                  <c:v>459</c:v>
                </c:pt>
                <c:pt idx="353">
                  <c:v>461</c:v>
                </c:pt>
                <c:pt idx="354">
                  <c:v>436</c:v>
                </c:pt>
                <c:pt idx="355">
                  <c:v>333</c:v>
                </c:pt>
                <c:pt idx="356">
                  <c:v>548</c:v>
                </c:pt>
                <c:pt idx="357">
                  <c:v>510</c:v>
                </c:pt>
                <c:pt idx="358">
                  <c:v>438</c:v>
                </c:pt>
                <c:pt idx="359">
                  <c:v>463</c:v>
                </c:pt>
                <c:pt idx="360">
                  <c:v>457</c:v>
                </c:pt>
                <c:pt idx="361">
                  <c:v>493</c:v>
                </c:pt>
                <c:pt idx="362">
                  <c:v>337</c:v>
                </c:pt>
                <c:pt idx="363">
                  <c:v>75</c:v>
                </c:pt>
                <c:pt idx="364">
                  <c:v>356</c:v>
                </c:pt>
                <c:pt idx="365">
                  <c:v>487</c:v>
                </c:pt>
                <c:pt idx="366">
                  <c:v>455</c:v>
                </c:pt>
                <c:pt idx="367">
                  <c:v>533</c:v>
                </c:pt>
                <c:pt idx="368">
                  <c:v>689</c:v>
                </c:pt>
                <c:pt idx="369">
                  <c:v>591</c:v>
                </c:pt>
                <c:pt idx="370">
                  <c:v>451</c:v>
                </c:pt>
                <c:pt idx="371">
                  <c:v>421</c:v>
                </c:pt>
                <c:pt idx="372">
                  <c:v>409</c:v>
                </c:pt>
                <c:pt idx="373">
                  <c:v>417</c:v>
                </c:pt>
                <c:pt idx="374">
                  <c:v>469</c:v>
                </c:pt>
                <c:pt idx="375">
                  <c:v>591</c:v>
                </c:pt>
                <c:pt idx="376">
                  <c:v>492</c:v>
                </c:pt>
                <c:pt idx="377">
                  <c:v>402</c:v>
                </c:pt>
                <c:pt idx="378">
                  <c:v>584</c:v>
                </c:pt>
                <c:pt idx="379">
                  <c:v>600</c:v>
                </c:pt>
                <c:pt idx="380">
                  <c:v>556</c:v>
                </c:pt>
                <c:pt idx="381">
                  <c:v>562</c:v>
                </c:pt>
                <c:pt idx="382">
                  <c:v>555</c:v>
                </c:pt>
                <c:pt idx="383">
                  <c:v>539</c:v>
                </c:pt>
                <c:pt idx="384">
                  <c:v>385</c:v>
                </c:pt>
                <c:pt idx="385">
                  <c:v>429</c:v>
                </c:pt>
                <c:pt idx="386">
                  <c:v>477</c:v>
                </c:pt>
                <c:pt idx="387">
                  <c:v>417</c:v>
                </c:pt>
                <c:pt idx="388">
                  <c:v>355</c:v>
                </c:pt>
                <c:pt idx="389">
                  <c:v>513</c:v>
                </c:pt>
                <c:pt idx="390">
                  <c:v>606</c:v>
                </c:pt>
                <c:pt idx="391">
                  <c:v>399</c:v>
                </c:pt>
                <c:pt idx="392">
                  <c:v>391</c:v>
                </c:pt>
                <c:pt idx="393">
                  <c:v>387</c:v>
                </c:pt>
                <c:pt idx="394">
                  <c:v>546</c:v>
                </c:pt>
                <c:pt idx="395">
                  <c:v>493</c:v>
                </c:pt>
                <c:pt idx="396">
                  <c:v>552</c:v>
                </c:pt>
                <c:pt idx="397">
                  <c:v>503</c:v>
                </c:pt>
                <c:pt idx="398">
                  <c:v>377</c:v>
                </c:pt>
                <c:pt idx="399">
                  <c:v>547</c:v>
                </c:pt>
                <c:pt idx="400">
                  <c:v>407</c:v>
                </c:pt>
                <c:pt idx="401">
                  <c:v>360</c:v>
                </c:pt>
                <c:pt idx="402">
                  <c:v>428</c:v>
                </c:pt>
                <c:pt idx="403">
                  <c:v>416</c:v>
                </c:pt>
                <c:pt idx="404">
                  <c:v>406</c:v>
                </c:pt>
                <c:pt idx="405">
                  <c:v>360</c:v>
                </c:pt>
                <c:pt idx="406">
                  <c:v>527</c:v>
                </c:pt>
                <c:pt idx="407">
                  <c:v>423</c:v>
                </c:pt>
                <c:pt idx="408">
                  <c:v>545</c:v>
                </c:pt>
                <c:pt idx="409">
                  <c:v>463</c:v>
                </c:pt>
              </c:numCache>
            </c:numRef>
          </c:xVal>
          <c:yVal>
            <c:numRef>
              <c:f>'Time In Bed VS Time Asleep'!$B$2:$B$411</c:f>
              <c:numCache>
                <c:formatCode>General</c:formatCode>
                <c:ptCount val="410"/>
                <c:pt idx="0">
                  <c:v>327</c:v>
                </c:pt>
                <c:pt idx="1">
                  <c:v>384</c:v>
                </c:pt>
                <c:pt idx="2">
                  <c:v>412</c:v>
                </c:pt>
                <c:pt idx="3">
                  <c:v>340</c:v>
                </c:pt>
                <c:pt idx="4">
                  <c:v>700</c:v>
                </c:pt>
                <c:pt idx="5">
                  <c:v>304</c:v>
                </c:pt>
                <c:pt idx="6">
                  <c:v>360</c:v>
                </c:pt>
                <c:pt idx="7">
                  <c:v>325</c:v>
                </c:pt>
                <c:pt idx="8">
                  <c:v>361</c:v>
                </c:pt>
                <c:pt idx="9">
                  <c:v>430</c:v>
                </c:pt>
                <c:pt idx="10">
                  <c:v>277</c:v>
                </c:pt>
                <c:pt idx="11">
                  <c:v>245</c:v>
                </c:pt>
                <c:pt idx="12">
                  <c:v>366</c:v>
                </c:pt>
                <c:pt idx="13">
                  <c:v>341</c:v>
                </c:pt>
                <c:pt idx="14">
                  <c:v>404</c:v>
                </c:pt>
                <c:pt idx="15">
                  <c:v>369</c:v>
                </c:pt>
                <c:pt idx="16">
                  <c:v>277</c:v>
                </c:pt>
                <c:pt idx="17">
                  <c:v>273</c:v>
                </c:pt>
                <c:pt idx="18">
                  <c:v>247</c:v>
                </c:pt>
                <c:pt idx="19">
                  <c:v>334</c:v>
                </c:pt>
                <c:pt idx="20">
                  <c:v>331</c:v>
                </c:pt>
                <c:pt idx="21">
                  <c:v>594</c:v>
                </c:pt>
                <c:pt idx="22">
                  <c:v>338</c:v>
                </c:pt>
                <c:pt idx="23">
                  <c:v>383</c:v>
                </c:pt>
                <c:pt idx="24">
                  <c:v>285</c:v>
                </c:pt>
                <c:pt idx="25">
                  <c:v>119</c:v>
                </c:pt>
                <c:pt idx="26">
                  <c:v>124</c:v>
                </c:pt>
                <c:pt idx="27">
                  <c:v>796</c:v>
                </c:pt>
                <c:pt idx="28">
                  <c:v>137</c:v>
                </c:pt>
                <c:pt idx="29">
                  <c:v>644</c:v>
                </c:pt>
                <c:pt idx="30">
                  <c:v>722</c:v>
                </c:pt>
                <c:pt idx="31">
                  <c:v>590</c:v>
                </c:pt>
                <c:pt idx="32">
                  <c:v>750</c:v>
                </c:pt>
                <c:pt idx="33">
                  <c:v>398</c:v>
                </c:pt>
                <c:pt idx="34">
                  <c:v>475</c:v>
                </c:pt>
                <c:pt idx="35">
                  <c:v>296</c:v>
                </c:pt>
                <c:pt idx="36">
                  <c:v>166</c:v>
                </c:pt>
                <c:pt idx="37">
                  <c:v>503</c:v>
                </c:pt>
                <c:pt idx="38">
                  <c:v>531</c:v>
                </c:pt>
                <c:pt idx="39">
                  <c:v>545</c:v>
                </c:pt>
                <c:pt idx="40">
                  <c:v>523</c:v>
                </c:pt>
                <c:pt idx="41">
                  <c:v>524</c:v>
                </c:pt>
                <c:pt idx="42">
                  <c:v>437</c:v>
                </c:pt>
                <c:pt idx="43">
                  <c:v>498</c:v>
                </c:pt>
                <c:pt idx="44">
                  <c:v>461</c:v>
                </c:pt>
                <c:pt idx="45">
                  <c:v>477</c:v>
                </c:pt>
                <c:pt idx="46">
                  <c:v>520</c:v>
                </c:pt>
                <c:pt idx="47">
                  <c:v>522</c:v>
                </c:pt>
                <c:pt idx="48">
                  <c:v>555</c:v>
                </c:pt>
                <c:pt idx="49">
                  <c:v>506</c:v>
                </c:pt>
                <c:pt idx="50">
                  <c:v>508</c:v>
                </c:pt>
                <c:pt idx="51">
                  <c:v>513</c:v>
                </c:pt>
                <c:pt idx="52">
                  <c:v>490</c:v>
                </c:pt>
                <c:pt idx="53">
                  <c:v>573</c:v>
                </c:pt>
                <c:pt idx="54">
                  <c:v>527</c:v>
                </c:pt>
                <c:pt idx="55">
                  <c:v>511</c:v>
                </c:pt>
                <c:pt idx="56">
                  <c:v>538</c:v>
                </c:pt>
                <c:pt idx="57">
                  <c:v>468</c:v>
                </c:pt>
                <c:pt idx="58">
                  <c:v>524</c:v>
                </c:pt>
                <c:pt idx="59">
                  <c:v>511</c:v>
                </c:pt>
                <c:pt idx="60">
                  <c:v>541</c:v>
                </c:pt>
                <c:pt idx="61">
                  <c:v>531</c:v>
                </c:pt>
                <c:pt idx="62">
                  <c:v>357</c:v>
                </c:pt>
                <c:pt idx="63">
                  <c:v>523</c:v>
                </c:pt>
                <c:pt idx="64">
                  <c:v>456</c:v>
                </c:pt>
                <c:pt idx="65">
                  <c:v>61</c:v>
                </c:pt>
                <c:pt idx="66">
                  <c:v>467</c:v>
                </c:pt>
                <c:pt idx="67">
                  <c:v>445</c:v>
                </c:pt>
                <c:pt idx="68">
                  <c:v>452</c:v>
                </c:pt>
                <c:pt idx="69">
                  <c:v>556</c:v>
                </c:pt>
                <c:pt idx="70">
                  <c:v>500</c:v>
                </c:pt>
                <c:pt idx="71">
                  <c:v>465</c:v>
                </c:pt>
                <c:pt idx="72">
                  <c:v>460</c:v>
                </c:pt>
                <c:pt idx="73">
                  <c:v>405</c:v>
                </c:pt>
                <c:pt idx="74">
                  <c:v>374</c:v>
                </c:pt>
                <c:pt idx="75">
                  <c:v>442</c:v>
                </c:pt>
                <c:pt idx="76">
                  <c:v>433</c:v>
                </c:pt>
                <c:pt idx="77">
                  <c:v>436</c:v>
                </c:pt>
                <c:pt idx="78">
                  <c:v>448</c:v>
                </c:pt>
                <c:pt idx="79">
                  <c:v>408</c:v>
                </c:pt>
                <c:pt idx="80">
                  <c:v>411</c:v>
                </c:pt>
                <c:pt idx="81">
                  <c:v>274</c:v>
                </c:pt>
                <c:pt idx="82">
                  <c:v>295</c:v>
                </c:pt>
                <c:pt idx="83">
                  <c:v>291</c:v>
                </c:pt>
                <c:pt idx="84">
                  <c:v>424</c:v>
                </c:pt>
                <c:pt idx="85">
                  <c:v>283</c:v>
                </c:pt>
                <c:pt idx="86">
                  <c:v>381</c:v>
                </c:pt>
                <c:pt idx="87">
                  <c:v>412</c:v>
                </c:pt>
                <c:pt idx="88">
                  <c:v>219</c:v>
                </c:pt>
                <c:pt idx="89">
                  <c:v>152</c:v>
                </c:pt>
                <c:pt idx="90">
                  <c:v>332</c:v>
                </c:pt>
                <c:pt idx="91">
                  <c:v>355</c:v>
                </c:pt>
                <c:pt idx="92">
                  <c:v>235</c:v>
                </c:pt>
                <c:pt idx="93">
                  <c:v>310</c:v>
                </c:pt>
                <c:pt idx="94">
                  <c:v>262</c:v>
                </c:pt>
                <c:pt idx="95">
                  <c:v>250</c:v>
                </c:pt>
                <c:pt idx="96">
                  <c:v>349</c:v>
                </c:pt>
                <c:pt idx="97">
                  <c:v>261</c:v>
                </c:pt>
                <c:pt idx="98">
                  <c:v>333</c:v>
                </c:pt>
                <c:pt idx="99">
                  <c:v>237</c:v>
                </c:pt>
                <c:pt idx="100">
                  <c:v>383</c:v>
                </c:pt>
                <c:pt idx="101">
                  <c:v>230</c:v>
                </c:pt>
                <c:pt idx="102">
                  <c:v>292</c:v>
                </c:pt>
                <c:pt idx="103">
                  <c:v>213</c:v>
                </c:pt>
                <c:pt idx="104">
                  <c:v>318</c:v>
                </c:pt>
                <c:pt idx="105">
                  <c:v>323</c:v>
                </c:pt>
                <c:pt idx="106">
                  <c:v>237</c:v>
                </c:pt>
                <c:pt idx="107">
                  <c:v>259</c:v>
                </c:pt>
                <c:pt idx="108">
                  <c:v>312</c:v>
                </c:pt>
                <c:pt idx="109">
                  <c:v>501</c:v>
                </c:pt>
                <c:pt idx="110">
                  <c:v>77</c:v>
                </c:pt>
                <c:pt idx="111">
                  <c:v>322</c:v>
                </c:pt>
                <c:pt idx="112">
                  <c:v>478</c:v>
                </c:pt>
                <c:pt idx="113">
                  <c:v>226</c:v>
                </c:pt>
                <c:pt idx="114">
                  <c:v>385</c:v>
                </c:pt>
                <c:pt idx="115">
                  <c:v>364</c:v>
                </c:pt>
                <c:pt idx="116">
                  <c:v>442</c:v>
                </c:pt>
                <c:pt idx="117">
                  <c:v>535</c:v>
                </c:pt>
                <c:pt idx="118">
                  <c:v>465</c:v>
                </c:pt>
                <c:pt idx="119">
                  <c:v>506</c:v>
                </c:pt>
                <c:pt idx="120">
                  <c:v>515</c:v>
                </c:pt>
                <c:pt idx="121">
                  <c:v>461</c:v>
                </c:pt>
                <c:pt idx="122">
                  <c:v>523</c:v>
                </c:pt>
                <c:pt idx="123">
                  <c:v>59</c:v>
                </c:pt>
                <c:pt idx="124">
                  <c:v>533</c:v>
                </c:pt>
                <c:pt idx="125">
                  <c:v>692</c:v>
                </c:pt>
                <c:pt idx="126">
                  <c:v>467</c:v>
                </c:pt>
                <c:pt idx="127">
                  <c:v>488</c:v>
                </c:pt>
                <c:pt idx="128">
                  <c:v>505</c:v>
                </c:pt>
                <c:pt idx="129">
                  <c:v>286</c:v>
                </c:pt>
                <c:pt idx="130">
                  <c:v>497</c:v>
                </c:pt>
                <c:pt idx="131">
                  <c:v>523</c:v>
                </c:pt>
                <c:pt idx="132">
                  <c:v>490</c:v>
                </c:pt>
                <c:pt idx="133">
                  <c:v>484</c:v>
                </c:pt>
                <c:pt idx="134">
                  <c:v>478</c:v>
                </c:pt>
                <c:pt idx="135">
                  <c:v>474</c:v>
                </c:pt>
                <c:pt idx="136">
                  <c:v>450</c:v>
                </c:pt>
                <c:pt idx="137">
                  <c:v>507</c:v>
                </c:pt>
                <c:pt idx="138">
                  <c:v>602</c:v>
                </c:pt>
                <c:pt idx="139">
                  <c:v>535</c:v>
                </c:pt>
                <c:pt idx="140">
                  <c:v>487</c:v>
                </c:pt>
                <c:pt idx="141">
                  <c:v>529</c:v>
                </c:pt>
                <c:pt idx="142">
                  <c:v>302</c:v>
                </c:pt>
                <c:pt idx="143">
                  <c:v>499</c:v>
                </c:pt>
                <c:pt idx="144">
                  <c:v>426</c:v>
                </c:pt>
                <c:pt idx="145">
                  <c:v>619</c:v>
                </c:pt>
                <c:pt idx="146">
                  <c:v>99</c:v>
                </c:pt>
                <c:pt idx="147">
                  <c:v>329</c:v>
                </c:pt>
                <c:pt idx="148">
                  <c:v>421</c:v>
                </c:pt>
                <c:pt idx="149">
                  <c:v>442</c:v>
                </c:pt>
                <c:pt idx="150">
                  <c:v>82</c:v>
                </c:pt>
                <c:pt idx="151">
                  <c:v>478</c:v>
                </c:pt>
                <c:pt idx="152">
                  <c:v>552</c:v>
                </c:pt>
                <c:pt idx="153">
                  <c:v>319</c:v>
                </c:pt>
                <c:pt idx="154">
                  <c:v>439</c:v>
                </c:pt>
                <c:pt idx="155">
                  <c:v>428</c:v>
                </c:pt>
                <c:pt idx="156">
                  <c:v>409</c:v>
                </c:pt>
                <c:pt idx="157">
                  <c:v>547</c:v>
                </c:pt>
                <c:pt idx="158">
                  <c:v>368</c:v>
                </c:pt>
                <c:pt idx="159">
                  <c:v>390</c:v>
                </c:pt>
                <c:pt idx="160">
                  <c:v>471</c:v>
                </c:pt>
                <c:pt idx="161">
                  <c:v>472</c:v>
                </c:pt>
                <c:pt idx="162">
                  <c:v>529</c:v>
                </c:pt>
                <c:pt idx="163">
                  <c:v>62</c:v>
                </c:pt>
                <c:pt idx="164">
                  <c:v>354</c:v>
                </c:pt>
                <c:pt idx="165">
                  <c:v>469</c:v>
                </c:pt>
                <c:pt idx="166">
                  <c:v>429</c:v>
                </c:pt>
                <c:pt idx="167">
                  <c:v>370</c:v>
                </c:pt>
                <c:pt idx="168">
                  <c:v>441</c:v>
                </c:pt>
                <c:pt idx="169">
                  <c:v>337</c:v>
                </c:pt>
                <c:pt idx="170">
                  <c:v>462</c:v>
                </c:pt>
                <c:pt idx="171">
                  <c:v>98</c:v>
                </c:pt>
                <c:pt idx="172">
                  <c:v>388</c:v>
                </c:pt>
                <c:pt idx="173">
                  <c:v>439</c:v>
                </c:pt>
                <c:pt idx="174">
                  <c:v>436</c:v>
                </c:pt>
                <c:pt idx="175">
                  <c:v>388</c:v>
                </c:pt>
                <c:pt idx="176">
                  <c:v>328</c:v>
                </c:pt>
                <c:pt idx="177">
                  <c:v>353</c:v>
                </c:pt>
                <c:pt idx="178">
                  <c:v>332</c:v>
                </c:pt>
                <c:pt idx="179">
                  <c:v>419</c:v>
                </c:pt>
                <c:pt idx="180">
                  <c:v>106</c:v>
                </c:pt>
                <c:pt idx="181">
                  <c:v>322</c:v>
                </c:pt>
                <c:pt idx="182">
                  <c:v>439</c:v>
                </c:pt>
                <c:pt idx="183">
                  <c:v>502</c:v>
                </c:pt>
                <c:pt idx="184">
                  <c:v>417</c:v>
                </c:pt>
                <c:pt idx="185">
                  <c:v>337</c:v>
                </c:pt>
                <c:pt idx="186">
                  <c:v>462</c:v>
                </c:pt>
                <c:pt idx="187">
                  <c:v>374</c:v>
                </c:pt>
                <c:pt idx="188">
                  <c:v>401</c:v>
                </c:pt>
                <c:pt idx="189">
                  <c:v>361</c:v>
                </c:pt>
                <c:pt idx="190">
                  <c:v>457</c:v>
                </c:pt>
                <c:pt idx="191">
                  <c:v>405</c:v>
                </c:pt>
                <c:pt idx="192">
                  <c:v>499</c:v>
                </c:pt>
                <c:pt idx="193">
                  <c:v>483</c:v>
                </c:pt>
                <c:pt idx="194">
                  <c:v>126</c:v>
                </c:pt>
                <c:pt idx="195">
                  <c:v>103</c:v>
                </c:pt>
                <c:pt idx="196">
                  <c:v>171</c:v>
                </c:pt>
                <c:pt idx="197">
                  <c:v>115</c:v>
                </c:pt>
                <c:pt idx="198">
                  <c:v>123</c:v>
                </c:pt>
                <c:pt idx="199">
                  <c:v>425</c:v>
                </c:pt>
                <c:pt idx="200">
                  <c:v>400</c:v>
                </c:pt>
                <c:pt idx="201">
                  <c:v>384</c:v>
                </c:pt>
                <c:pt idx="202">
                  <c:v>253</c:v>
                </c:pt>
                <c:pt idx="203">
                  <c:v>382</c:v>
                </c:pt>
                <c:pt idx="204">
                  <c:v>591</c:v>
                </c:pt>
                <c:pt idx="205">
                  <c:v>293</c:v>
                </c:pt>
                <c:pt idx="206">
                  <c:v>457</c:v>
                </c:pt>
                <c:pt idx="207">
                  <c:v>454</c:v>
                </c:pt>
                <c:pt idx="208">
                  <c:v>425</c:v>
                </c:pt>
                <c:pt idx="209">
                  <c:v>465</c:v>
                </c:pt>
                <c:pt idx="210">
                  <c:v>480</c:v>
                </c:pt>
                <c:pt idx="211">
                  <c:v>370</c:v>
                </c:pt>
                <c:pt idx="212">
                  <c:v>421</c:v>
                </c:pt>
                <c:pt idx="213">
                  <c:v>432</c:v>
                </c:pt>
                <c:pt idx="214">
                  <c:v>442</c:v>
                </c:pt>
                <c:pt idx="215">
                  <c:v>433</c:v>
                </c:pt>
                <c:pt idx="216">
                  <c:v>479</c:v>
                </c:pt>
                <c:pt idx="217">
                  <c:v>327</c:v>
                </c:pt>
                <c:pt idx="218">
                  <c:v>412</c:v>
                </c:pt>
                <c:pt idx="219">
                  <c:v>414</c:v>
                </c:pt>
                <c:pt idx="220">
                  <c:v>404</c:v>
                </c:pt>
                <c:pt idx="221">
                  <c:v>520</c:v>
                </c:pt>
                <c:pt idx="222">
                  <c:v>435</c:v>
                </c:pt>
                <c:pt idx="223">
                  <c:v>416</c:v>
                </c:pt>
                <c:pt idx="224">
                  <c:v>354</c:v>
                </c:pt>
                <c:pt idx="225">
                  <c:v>404</c:v>
                </c:pt>
                <c:pt idx="226">
                  <c:v>441</c:v>
                </c:pt>
                <c:pt idx="227">
                  <c:v>455</c:v>
                </c:pt>
                <c:pt idx="228">
                  <c:v>357</c:v>
                </c:pt>
                <c:pt idx="229">
                  <c:v>377</c:v>
                </c:pt>
                <c:pt idx="230">
                  <c:v>651</c:v>
                </c:pt>
                <c:pt idx="231">
                  <c:v>350</c:v>
                </c:pt>
                <c:pt idx="232">
                  <c:v>520</c:v>
                </c:pt>
                <c:pt idx="233">
                  <c:v>357</c:v>
                </c:pt>
                <c:pt idx="234">
                  <c:v>658</c:v>
                </c:pt>
                <c:pt idx="235">
                  <c:v>399</c:v>
                </c:pt>
                <c:pt idx="236">
                  <c:v>322</c:v>
                </c:pt>
                <c:pt idx="237">
                  <c:v>631</c:v>
                </c:pt>
                <c:pt idx="238">
                  <c:v>553</c:v>
                </c:pt>
                <c:pt idx="239">
                  <c:v>433</c:v>
                </c:pt>
                <c:pt idx="240">
                  <c:v>412</c:v>
                </c:pt>
                <c:pt idx="241">
                  <c:v>347</c:v>
                </c:pt>
                <c:pt idx="242">
                  <c:v>421</c:v>
                </c:pt>
                <c:pt idx="243">
                  <c:v>450</c:v>
                </c:pt>
                <c:pt idx="244">
                  <c:v>775</c:v>
                </c:pt>
                <c:pt idx="245">
                  <c:v>622</c:v>
                </c:pt>
                <c:pt idx="246">
                  <c:v>409</c:v>
                </c:pt>
                <c:pt idx="247">
                  <c:v>380</c:v>
                </c:pt>
                <c:pt idx="248">
                  <c:v>447</c:v>
                </c:pt>
                <c:pt idx="249">
                  <c:v>419</c:v>
                </c:pt>
                <c:pt idx="250">
                  <c:v>400</c:v>
                </c:pt>
                <c:pt idx="251">
                  <c:v>442</c:v>
                </c:pt>
                <c:pt idx="252">
                  <c:v>568</c:v>
                </c:pt>
                <c:pt idx="253">
                  <c:v>453</c:v>
                </c:pt>
                <c:pt idx="254">
                  <c:v>418</c:v>
                </c:pt>
                <c:pt idx="255">
                  <c:v>463</c:v>
                </c:pt>
                <c:pt idx="256">
                  <c:v>438</c:v>
                </c:pt>
                <c:pt idx="257">
                  <c:v>419</c:v>
                </c:pt>
                <c:pt idx="258">
                  <c:v>432</c:v>
                </c:pt>
                <c:pt idx="259">
                  <c:v>477</c:v>
                </c:pt>
                <c:pt idx="260">
                  <c:v>392</c:v>
                </c:pt>
                <c:pt idx="261">
                  <c:v>406</c:v>
                </c:pt>
                <c:pt idx="262">
                  <c:v>549</c:v>
                </c:pt>
                <c:pt idx="263">
                  <c:v>527</c:v>
                </c:pt>
                <c:pt idx="264">
                  <c:v>449</c:v>
                </c:pt>
                <c:pt idx="265">
                  <c:v>447</c:v>
                </c:pt>
                <c:pt idx="266">
                  <c:v>414</c:v>
                </c:pt>
                <c:pt idx="267">
                  <c:v>338</c:v>
                </c:pt>
                <c:pt idx="268">
                  <c:v>384</c:v>
                </c:pt>
                <c:pt idx="269">
                  <c:v>543</c:v>
                </c:pt>
                <c:pt idx="270">
                  <c:v>421</c:v>
                </c:pt>
                <c:pt idx="271">
                  <c:v>354</c:v>
                </c:pt>
                <c:pt idx="272">
                  <c:v>424</c:v>
                </c:pt>
                <c:pt idx="273">
                  <c:v>361</c:v>
                </c:pt>
                <c:pt idx="274">
                  <c:v>459</c:v>
                </c:pt>
                <c:pt idx="275">
                  <c:v>412</c:v>
                </c:pt>
                <c:pt idx="276">
                  <c:v>379</c:v>
                </c:pt>
                <c:pt idx="277">
                  <c:v>525</c:v>
                </c:pt>
                <c:pt idx="278">
                  <c:v>508</c:v>
                </c:pt>
                <c:pt idx="279">
                  <c:v>603</c:v>
                </c:pt>
                <c:pt idx="280">
                  <c:v>74</c:v>
                </c:pt>
                <c:pt idx="281">
                  <c:v>504</c:v>
                </c:pt>
                <c:pt idx="282">
                  <c:v>431</c:v>
                </c:pt>
                <c:pt idx="283">
                  <c:v>380</c:v>
                </c:pt>
                <c:pt idx="284">
                  <c:v>336</c:v>
                </c:pt>
                <c:pt idx="285">
                  <c:v>493</c:v>
                </c:pt>
                <c:pt idx="286">
                  <c:v>465</c:v>
                </c:pt>
                <c:pt idx="287">
                  <c:v>474</c:v>
                </c:pt>
                <c:pt idx="288">
                  <c:v>508</c:v>
                </c:pt>
                <c:pt idx="289">
                  <c:v>480</c:v>
                </c:pt>
                <c:pt idx="290">
                  <c:v>492</c:v>
                </c:pt>
                <c:pt idx="291">
                  <c:v>353</c:v>
                </c:pt>
                <c:pt idx="292">
                  <c:v>542</c:v>
                </c:pt>
                <c:pt idx="293">
                  <c:v>393</c:v>
                </c:pt>
                <c:pt idx="294">
                  <c:v>600</c:v>
                </c:pt>
                <c:pt idx="295">
                  <c:v>507</c:v>
                </c:pt>
                <c:pt idx="296">
                  <c:v>392</c:v>
                </c:pt>
                <c:pt idx="297">
                  <c:v>658</c:v>
                </c:pt>
                <c:pt idx="298">
                  <c:v>498</c:v>
                </c:pt>
                <c:pt idx="299">
                  <c:v>555</c:v>
                </c:pt>
                <c:pt idx="300">
                  <c:v>492</c:v>
                </c:pt>
                <c:pt idx="301">
                  <c:v>235</c:v>
                </c:pt>
                <c:pt idx="302">
                  <c:v>423</c:v>
                </c:pt>
                <c:pt idx="303">
                  <c:v>391</c:v>
                </c:pt>
                <c:pt idx="304">
                  <c:v>366</c:v>
                </c:pt>
                <c:pt idx="305">
                  <c:v>630</c:v>
                </c:pt>
                <c:pt idx="306">
                  <c:v>508</c:v>
                </c:pt>
                <c:pt idx="307">
                  <c:v>370</c:v>
                </c:pt>
                <c:pt idx="308">
                  <c:v>357</c:v>
                </c:pt>
                <c:pt idx="309">
                  <c:v>427</c:v>
                </c:pt>
                <c:pt idx="310">
                  <c:v>442</c:v>
                </c:pt>
                <c:pt idx="311">
                  <c:v>476</c:v>
                </c:pt>
                <c:pt idx="312">
                  <c:v>418</c:v>
                </c:pt>
                <c:pt idx="313">
                  <c:v>451</c:v>
                </c:pt>
                <c:pt idx="314">
                  <c:v>425</c:v>
                </c:pt>
                <c:pt idx="315">
                  <c:v>528</c:v>
                </c:pt>
                <c:pt idx="316">
                  <c:v>511</c:v>
                </c:pt>
                <c:pt idx="317">
                  <c:v>400</c:v>
                </c:pt>
                <c:pt idx="318">
                  <c:v>441</c:v>
                </c:pt>
                <c:pt idx="319">
                  <c:v>455</c:v>
                </c:pt>
                <c:pt idx="320">
                  <c:v>440</c:v>
                </c:pt>
                <c:pt idx="321">
                  <c:v>433</c:v>
                </c:pt>
                <c:pt idx="322">
                  <c:v>422</c:v>
                </c:pt>
                <c:pt idx="323">
                  <c:v>411</c:v>
                </c:pt>
                <c:pt idx="324">
                  <c:v>466</c:v>
                </c:pt>
                <c:pt idx="325">
                  <c:v>394</c:v>
                </c:pt>
                <c:pt idx="326">
                  <c:v>442</c:v>
                </c:pt>
                <c:pt idx="327">
                  <c:v>467</c:v>
                </c:pt>
                <c:pt idx="328">
                  <c:v>443</c:v>
                </c:pt>
                <c:pt idx="329">
                  <c:v>298</c:v>
                </c:pt>
                <c:pt idx="330">
                  <c:v>541</c:v>
                </c:pt>
                <c:pt idx="331">
                  <c:v>489</c:v>
                </c:pt>
                <c:pt idx="332">
                  <c:v>469</c:v>
                </c:pt>
                <c:pt idx="333">
                  <c:v>452</c:v>
                </c:pt>
                <c:pt idx="334">
                  <c:v>516</c:v>
                </c:pt>
                <c:pt idx="335">
                  <c:v>79</c:v>
                </c:pt>
                <c:pt idx="336">
                  <c:v>58</c:v>
                </c:pt>
                <c:pt idx="337">
                  <c:v>514</c:v>
                </c:pt>
                <c:pt idx="338">
                  <c:v>451</c:v>
                </c:pt>
                <c:pt idx="339">
                  <c:v>472</c:v>
                </c:pt>
                <c:pt idx="340">
                  <c:v>377</c:v>
                </c:pt>
                <c:pt idx="341">
                  <c:v>472</c:v>
                </c:pt>
                <c:pt idx="342">
                  <c:v>492</c:v>
                </c:pt>
                <c:pt idx="343">
                  <c:v>390</c:v>
                </c:pt>
                <c:pt idx="344">
                  <c:v>428</c:v>
                </c:pt>
                <c:pt idx="345">
                  <c:v>681</c:v>
                </c:pt>
                <c:pt idx="346">
                  <c:v>446</c:v>
                </c:pt>
                <c:pt idx="347">
                  <c:v>485</c:v>
                </c:pt>
                <c:pt idx="348">
                  <c:v>469</c:v>
                </c:pt>
                <c:pt idx="349">
                  <c:v>354</c:v>
                </c:pt>
                <c:pt idx="350">
                  <c:v>485</c:v>
                </c:pt>
                <c:pt idx="351">
                  <c:v>388</c:v>
                </c:pt>
                <c:pt idx="352">
                  <c:v>440</c:v>
                </c:pt>
                <c:pt idx="353">
                  <c:v>456</c:v>
                </c:pt>
                <c:pt idx="354">
                  <c:v>420</c:v>
                </c:pt>
                <c:pt idx="355">
                  <c:v>322</c:v>
                </c:pt>
                <c:pt idx="356">
                  <c:v>530</c:v>
                </c:pt>
                <c:pt idx="357">
                  <c:v>481</c:v>
                </c:pt>
                <c:pt idx="358">
                  <c:v>427</c:v>
                </c:pt>
                <c:pt idx="359">
                  <c:v>451</c:v>
                </c:pt>
                <c:pt idx="360">
                  <c:v>444</c:v>
                </c:pt>
                <c:pt idx="361">
                  <c:v>486</c:v>
                </c:pt>
                <c:pt idx="362">
                  <c:v>331</c:v>
                </c:pt>
                <c:pt idx="363">
                  <c:v>74</c:v>
                </c:pt>
                <c:pt idx="364">
                  <c:v>338</c:v>
                </c:pt>
                <c:pt idx="365">
                  <c:v>447</c:v>
                </c:pt>
                <c:pt idx="366">
                  <c:v>424</c:v>
                </c:pt>
                <c:pt idx="367">
                  <c:v>513</c:v>
                </c:pt>
                <c:pt idx="368">
                  <c:v>611</c:v>
                </c:pt>
                <c:pt idx="369">
                  <c:v>525</c:v>
                </c:pt>
                <c:pt idx="370">
                  <c:v>398</c:v>
                </c:pt>
                <c:pt idx="371">
                  <c:v>387</c:v>
                </c:pt>
                <c:pt idx="372">
                  <c:v>381</c:v>
                </c:pt>
                <c:pt idx="373">
                  <c:v>396</c:v>
                </c:pt>
                <c:pt idx="374">
                  <c:v>441</c:v>
                </c:pt>
                <c:pt idx="375">
                  <c:v>565</c:v>
                </c:pt>
                <c:pt idx="376">
                  <c:v>458</c:v>
                </c:pt>
                <c:pt idx="377">
                  <c:v>388</c:v>
                </c:pt>
                <c:pt idx="378">
                  <c:v>550</c:v>
                </c:pt>
                <c:pt idx="379">
                  <c:v>531</c:v>
                </c:pt>
                <c:pt idx="380">
                  <c:v>506</c:v>
                </c:pt>
                <c:pt idx="381">
                  <c:v>527</c:v>
                </c:pt>
                <c:pt idx="382">
                  <c:v>468</c:v>
                </c:pt>
                <c:pt idx="383">
                  <c:v>475</c:v>
                </c:pt>
                <c:pt idx="384">
                  <c:v>351</c:v>
                </c:pt>
                <c:pt idx="385">
                  <c:v>405</c:v>
                </c:pt>
                <c:pt idx="386">
                  <c:v>441</c:v>
                </c:pt>
                <c:pt idx="387">
                  <c:v>381</c:v>
                </c:pt>
                <c:pt idx="388">
                  <c:v>323</c:v>
                </c:pt>
                <c:pt idx="389">
                  <c:v>459</c:v>
                </c:pt>
                <c:pt idx="390">
                  <c:v>545</c:v>
                </c:pt>
                <c:pt idx="391">
                  <c:v>359</c:v>
                </c:pt>
                <c:pt idx="392">
                  <c:v>342</c:v>
                </c:pt>
                <c:pt idx="393">
                  <c:v>368</c:v>
                </c:pt>
                <c:pt idx="394">
                  <c:v>496</c:v>
                </c:pt>
                <c:pt idx="395">
                  <c:v>458</c:v>
                </c:pt>
                <c:pt idx="396">
                  <c:v>531</c:v>
                </c:pt>
                <c:pt idx="397">
                  <c:v>486</c:v>
                </c:pt>
                <c:pt idx="398">
                  <c:v>363</c:v>
                </c:pt>
                <c:pt idx="399">
                  <c:v>528</c:v>
                </c:pt>
                <c:pt idx="400">
                  <c:v>391</c:v>
                </c:pt>
                <c:pt idx="401">
                  <c:v>339</c:v>
                </c:pt>
                <c:pt idx="402">
                  <c:v>423</c:v>
                </c:pt>
                <c:pt idx="403">
                  <c:v>402</c:v>
                </c:pt>
                <c:pt idx="404">
                  <c:v>398</c:v>
                </c:pt>
                <c:pt idx="405">
                  <c:v>343</c:v>
                </c:pt>
                <c:pt idx="406">
                  <c:v>503</c:v>
                </c:pt>
                <c:pt idx="407">
                  <c:v>415</c:v>
                </c:pt>
                <c:pt idx="408">
                  <c:v>516</c:v>
                </c:pt>
                <c:pt idx="409">
                  <c:v>439</c:v>
                </c:pt>
              </c:numCache>
            </c:numRef>
          </c:yVal>
          <c:smooth val="0"/>
          <c:extLst>
            <c:ext xmlns:c16="http://schemas.microsoft.com/office/drawing/2014/chart" uri="{C3380CC4-5D6E-409C-BE32-E72D297353CC}">
              <c16:uniqueId val="{00000001-AC70-4FAB-BEBE-5D8D3A34B892}"/>
            </c:ext>
          </c:extLst>
        </c:ser>
        <c:dLbls>
          <c:showLegendKey val="0"/>
          <c:showVal val="0"/>
          <c:showCatName val="0"/>
          <c:showSerName val="0"/>
          <c:showPercent val="0"/>
          <c:showBubbleSize val="0"/>
        </c:dLbls>
        <c:axId val="953661808"/>
        <c:axId val="953647408"/>
      </c:scatterChart>
      <c:valAx>
        <c:axId val="9536618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Minutes</a:t>
                </a:r>
                <a:r>
                  <a:rPr lang="en-US" altLang="ko-KR" sz="1400" baseline="0"/>
                  <a:t> In Bed</a:t>
                </a:r>
                <a:endParaRPr lang="en-US" altLang="ko-KR"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953647408"/>
        <c:crosses val="autoZero"/>
        <c:crossBetween val="midCat"/>
      </c:valAx>
      <c:valAx>
        <c:axId val="953647408"/>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Minutes</a:t>
                </a:r>
                <a:r>
                  <a:rPr lang="en-US" altLang="ko-KR" sz="1400" baseline="0"/>
                  <a:t> Asleep</a:t>
                </a:r>
                <a:endParaRPr lang="en-US" altLang="ko-KR"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953661808"/>
        <c:crosses val="autoZero"/>
        <c:crossBetween val="midCat"/>
        <c:maj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a:solidFill>
                  <a:srgbClr val="002060"/>
                </a:solidFill>
              </a:rPr>
              <a:t>SedentaryMinutes</a:t>
            </a:r>
            <a:r>
              <a:rPr lang="en-US" altLang="ko-KR" sz="1800" b="1" baseline="0">
                <a:solidFill>
                  <a:srgbClr val="002060"/>
                </a:solidFill>
              </a:rPr>
              <a:t> VS TotalMinutesAsleep</a:t>
            </a:r>
            <a:endParaRPr lang="en-US" altLang="ko-KR"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'Sedentary VS MinutesAsleep'!$B$1</c:f>
              <c:strCache>
                <c:ptCount val="1"/>
                <c:pt idx="0">
                  <c:v>TotalMinutesAsleep</c:v>
                </c:pt>
              </c:strCache>
            </c:strRef>
          </c:tx>
          <c:spPr>
            <a:ln w="38100" cap="rnd">
              <a:noFill/>
              <a:round/>
            </a:ln>
            <a:effectLst/>
          </c:spPr>
          <c:marker>
            <c:symbol val="circle"/>
            <c:size val="3"/>
            <c:spPr>
              <a:solidFill>
                <a:srgbClr val="0070C0"/>
              </a:solidFill>
              <a:ln w="9525">
                <a:solidFill>
                  <a:schemeClr val="accent1"/>
                </a:solidFill>
              </a:ln>
              <a:effectLst/>
            </c:spPr>
          </c:marker>
          <c:trendline>
            <c:spPr>
              <a:ln w="25400" cap="rnd" cmpd="sng">
                <a:solidFill>
                  <a:srgbClr val="00B0F0"/>
                </a:solidFill>
                <a:prstDash val="solid"/>
              </a:ln>
              <a:effectLst/>
            </c:spPr>
            <c:trendlineType val="poly"/>
            <c:order val="3"/>
            <c:dispRSqr val="0"/>
            <c:dispEq val="0"/>
          </c:trendline>
          <c:xVal>
            <c:numRef>
              <c:f>'Sedentary VS MinutesAsleep'!$A$2:$A$411</c:f>
              <c:numCache>
                <c:formatCode>General</c:formatCode>
                <c:ptCount val="410"/>
                <c:pt idx="0">
                  <c:v>728</c:v>
                </c:pt>
                <c:pt idx="1">
                  <c:v>776</c:v>
                </c:pt>
                <c:pt idx="2">
                  <c:v>726</c:v>
                </c:pt>
                <c:pt idx="3">
                  <c:v>773</c:v>
                </c:pt>
                <c:pt idx="4">
                  <c:v>539</c:v>
                </c:pt>
                <c:pt idx="5">
                  <c:v>775</c:v>
                </c:pt>
                <c:pt idx="6">
                  <c:v>818</c:v>
                </c:pt>
                <c:pt idx="7">
                  <c:v>838</c:v>
                </c:pt>
                <c:pt idx="8">
                  <c:v>732</c:v>
                </c:pt>
                <c:pt idx="9">
                  <c:v>709</c:v>
                </c:pt>
                <c:pt idx="10">
                  <c:v>814</c:v>
                </c:pt>
                <c:pt idx="11">
                  <c:v>833</c:v>
                </c:pt>
                <c:pt idx="12">
                  <c:v>782</c:v>
                </c:pt>
                <c:pt idx="13">
                  <c:v>815</c:v>
                </c:pt>
                <c:pt idx="14">
                  <c:v>712</c:v>
                </c:pt>
                <c:pt idx="15">
                  <c:v>730</c:v>
                </c:pt>
                <c:pt idx="16">
                  <c:v>798</c:v>
                </c:pt>
                <c:pt idx="17">
                  <c:v>816</c:v>
                </c:pt>
                <c:pt idx="18">
                  <c:v>857</c:v>
                </c:pt>
                <c:pt idx="19">
                  <c:v>754</c:v>
                </c:pt>
                <c:pt idx="20">
                  <c:v>833</c:v>
                </c:pt>
                <c:pt idx="21">
                  <c:v>574</c:v>
                </c:pt>
                <c:pt idx="22">
                  <c:v>835</c:v>
                </c:pt>
                <c:pt idx="23">
                  <c:v>746</c:v>
                </c:pt>
                <c:pt idx="24">
                  <c:v>669</c:v>
                </c:pt>
                <c:pt idx="25">
                  <c:v>1193</c:v>
                </c:pt>
                <c:pt idx="26">
                  <c:v>816</c:v>
                </c:pt>
                <c:pt idx="27">
                  <c:v>682</c:v>
                </c:pt>
                <c:pt idx="28">
                  <c:v>991</c:v>
                </c:pt>
                <c:pt idx="29">
                  <c:v>527</c:v>
                </c:pt>
                <c:pt idx="30">
                  <c:v>218</c:v>
                </c:pt>
                <c:pt idx="31">
                  <c:v>585</c:v>
                </c:pt>
                <c:pt idx="32">
                  <c:v>734</c:v>
                </c:pt>
                <c:pt idx="33">
                  <c:v>986</c:v>
                </c:pt>
                <c:pt idx="34">
                  <c:v>941</c:v>
                </c:pt>
                <c:pt idx="35">
                  <c:v>1058</c:v>
                </c:pt>
                <c:pt idx="36">
                  <c:v>1167</c:v>
                </c:pt>
                <c:pt idx="37">
                  <c:v>706</c:v>
                </c:pt>
                <c:pt idx="38">
                  <c:v>663</c:v>
                </c:pt>
                <c:pt idx="39">
                  <c:v>653</c:v>
                </c:pt>
                <c:pt idx="40">
                  <c:v>687</c:v>
                </c:pt>
                <c:pt idx="41">
                  <c:v>728</c:v>
                </c:pt>
                <c:pt idx="42">
                  <c:v>1053</c:v>
                </c:pt>
                <c:pt idx="43">
                  <c:v>785</c:v>
                </c:pt>
                <c:pt idx="44">
                  <c:v>623</c:v>
                </c:pt>
                <c:pt idx="45">
                  <c:v>749</c:v>
                </c:pt>
                <c:pt idx="46">
                  <c:v>712</c:v>
                </c:pt>
                <c:pt idx="47">
                  <c:v>458</c:v>
                </c:pt>
                <c:pt idx="48">
                  <c:v>704</c:v>
                </c:pt>
                <c:pt idx="49">
                  <c:v>821</c:v>
                </c:pt>
                <c:pt idx="50">
                  <c:v>586</c:v>
                </c:pt>
                <c:pt idx="51">
                  <c:v>626</c:v>
                </c:pt>
                <c:pt idx="52">
                  <c:v>492</c:v>
                </c:pt>
                <c:pt idx="53">
                  <c:v>594</c:v>
                </c:pt>
                <c:pt idx="54">
                  <c:v>716</c:v>
                </c:pt>
                <c:pt idx="55">
                  <c:v>716</c:v>
                </c:pt>
                <c:pt idx="56">
                  <c:v>530</c:v>
                </c:pt>
                <c:pt idx="57">
                  <c:v>479</c:v>
                </c:pt>
                <c:pt idx="58">
                  <c:v>511</c:v>
                </c:pt>
                <c:pt idx="59">
                  <c:v>665</c:v>
                </c:pt>
                <c:pt idx="60">
                  <c:v>610</c:v>
                </c:pt>
                <c:pt idx="61">
                  <c:v>543</c:v>
                </c:pt>
                <c:pt idx="62">
                  <c:v>1002</c:v>
                </c:pt>
                <c:pt idx="63">
                  <c:v>569</c:v>
                </c:pt>
                <c:pt idx="64">
                  <c:v>330</c:v>
                </c:pt>
                <c:pt idx="65">
                  <c:v>1129</c:v>
                </c:pt>
                <c:pt idx="66">
                  <c:v>676</c:v>
                </c:pt>
                <c:pt idx="67">
                  <c:v>705</c:v>
                </c:pt>
                <c:pt idx="68">
                  <c:v>720</c:v>
                </c:pt>
                <c:pt idx="69">
                  <c:v>508</c:v>
                </c:pt>
                <c:pt idx="70">
                  <c:v>678</c:v>
                </c:pt>
                <c:pt idx="71">
                  <c:v>648</c:v>
                </c:pt>
                <c:pt idx="72">
                  <c:v>761</c:v>
                </c:pt>
                <c:pt idx="73">
                  <c:v>781</c:v>
                </c:pt>
                <c:pt idx="74">
                  <c:v>591</c:v>
                </c:pt>
                <c:pt idx="75">
                  <c:v>584</c:v>
                </c:pt>
                <c:pt idx="76">
                  <c:v>653</c:v>
                </c:pt>
                <c:pt idx="77">
                  <c:v>732</c:v>
                </c:pt>
                <c:pt idx="78">
                  <c:v>623</c:v>
                </c:pt>
                <c:pt idx="79">
                  <c:v>764</c:v>
                </c:pt>
                <c:pt idx="80">
                  <c:v>2</c:v>
                </c:pt>
                <c:pt idx="81">
                  <c:v>777</c:v>
                </c:pt>
                <c:pt idx="82">
                  <c:v>754</c:v>
                </c:pt>
                <c:pt idx="83">
                  <c:v>801</c:v>
                </c:pt>
                <c:pt idx="84">
                  <c:v>644</c:v>
                </c:pt>
                <c:pt idx="85">
                  <c:v>663</c:v>
                </c:pt>
                <c:pt idx="86">
                  <c:v>600</c:v>
                </c:pt>
                <c:pt idx="87">
                  <c:v>605</c:v>
                </c:pt>
                <c:pt idx="88">
                  <c:v>738</c:v>
                </c:pt>
                <c:pt idx="89">
                  <c:v>845</c:v>
                </c:pt>
                <c:pt idx="90">
                  <c:v>712</c:v>
                </c:pt>
                <c:pt idx="91">
                  <c:v>731</c:v>
                </c:pt>
                <c:pt idx="92">
                  <c:v>724</c:v>
                </c:pt>
                <c:pt idx="93">
                  <c:v>660</c:v>
                </c:pt>
                <c:pt idx="94">
                  <c:v>781</c:v>
                </c:pt>
                <c:pt idx="95">
                  <c:v>797</c:v>
                </c:pt>
                <c:pt idx="96">
                  <c:v>714</c:v>
                </c:pt>
                <c:pt idx="97">
                  <c:v>804</c:v>
                </c:pt>
                <c:pt idx="98">
                  <c:v>744</c:v>
                </c:pt>
                <c:pt idx="99">
                  <c:v>687</c:v>
                </c:pt>
                <c:pt idx="100">
                  <c:v>691</c:v>
                </c:pt>
                <c:pt idx="101">
                  <c:v>713</c:v>
                </c:pt>
                <c:pt idx="102">
                  <c:v>594</c:v>
                </c:pt>
                <c:pt idx="103">
                  <c:v>852</c:v>
                </c:pt>
                <c:pt idx="104">
                  <c:v>680</c:v>
                </c:pt>
                <c:pt idx="105">
                  <c:v>676</c:v>
                </c:pt>
                <c:pt idx="106">
                  <c:v>703</c:v>
                </c:pt>
                <c:pt idx="107">
                  <c:v>688</c:v>
                </c:pt>
                <c:pt idx="108">
                  <c:v>676</c:v>
                </c:pt>
                <c:pt idx="109">
                  <c:v>712</c:v>
                </c:pt>
                <c:pt idx="110">
                  <c:v>1222</c:v>
                </c:pt>
                <c:pt idx="111">
                  <c:v>950</c:v>
                </c:pt>
                <c:pt idx="112">
                  <c:v>531</c:v>
                </c:pt>
                <c:pt idx="113">
                  <c:v>916</c:v>
                </c:pt>
                <c:pt idx="114">
                  <c:v>855</c:v>
                </c:pt>
                <c:pt idx="115">
                  <c:v>775</c:v>
                </c:pt>
                <c:pt idx="116">
                  <c:v>774</c:v>
                </c:pt>
                <c:pt idx="117">
                  <c:v>589</c:v>
                </c:pt>
                <c:pt idx="118">
                  <c:v>752</c:v>
                </c:pt>
                <c:pt idx="119">
                  <c:v>724</c:v>
                </c:pt>
                <c:pt idx="120">
                  <c:v>824</c:v>
                </c:pt>
                <c:pt idx="121">
                  <c:v>604</c:v>
                </c:pt>
                <c:pt idx="122">
                  <c:v>671</c:v>
                </c:pt>
                <c:pt idx="123">
                  <c:v>1265</c:v>
                </c:pt>
                <c:pt idx="124">
                  <c:v>709</c:v>
                </c:pt>
                <c:pt idx="125">
                  <c:v>546</c:v>
                </c:pt>
                <c:pt idx="126">
                  <c:v>692</c:v>
                </c:pt>
                <c:pt idx="127">
                  <c:v>544</c:v>
                </c:pt>
                <c:pt idx="128">
                  <c:v>649</c:v>
                </c:pt>
                <c:pt idx="129">
                  <c:v>680</c:v>
                </c:pt>
                <c:pt idx="130">
                  <c:v>552</c:v>
                </c:pt>
                <c:pt idx="131">
                  <c:v>624</c:v>
                </c:pt>
                <c:pt idx="132">
                  <c:v>695</c:v>
                </c:pt>
                <c:pt idx="133">
                  <c:v>836</c:v>
                </c:pt>
                <c:pt idx="134">
                  <c:v>585</c:v>
                </c:pt>
                <c:pt idx="135">
                  <c:v>669</c:v>
                </c:pt>
                <c:pt idx="136">
                  <c:v>692</c:v>
                </c:pt>
                <c:pt idx="137">
                  <c:v>586</c:v>
                </c:pt>
                <c:pt idx="138">
                  <c:v>603</c:v>
                </c:pt>
                <c:pt idx="139">
                  <c:v>490</c:v>
                </c:pt>
                <c:pt idx="140">
                  <c:v>555</c:v>
                </c:pt>
                <c:pt idx="141">
                  <c:v>574</c:v>
                </c:pt>
                <c:pt idx="142">
                  <c:v>0</c:v>
                </c:pt>
                <c:pt idx="143">
                  <c:v>837</c:v>
                </c:pt>
                <c:pt idx="144">
                  <c:v>609</c:v>
                </c:pt>
                <c:pt idx="145">
                  <c:v>721</c:v>
                </c:pt>
                <c:pt idx="146">
                  <c:v>1017</c:v>
                </c:pt>
                <c:pt idx="147">
                  <c:v>704</c:v>
                </c:pt>
                <c:pt idx="148">
                  <c:v>696</c:v>
                </c:pt>
                <c:pt idx="149">
                  <c:v>853</c:v>
                </c:pt>
                <c:pt idx="150">
                  <c:v>945</c:v>
                </c:pt>
                <c:pt idx="151">
                  <c:v>749</c:v>
                </c:pt>
                <c:pt idx="152">
                  <c:v>584</c:v>
                </c:pt>
                <c:pt idx="153">
                  <c:v>673</c:v>
                </c:pt>
                <c:pt idx="154">
                  <c:v>684</c:v>
                </c:pt>
                <c:pt idx="155">
                  <c:v>878</c:v>
                </c:pt>
                <c:pt idx="156">
                  <c:v>537</c:v>
                </c:pt>
                <c:pt idx="157">
                  <c:v>579</c:v>
                </c:pt>
                <c:pt idx="158">
                  <c:v>935</c:v>
                </c:pt>
                <c:pt idx="159">
                  <c:v>632</c:v>
                </c:pt>
                <c:pt idx="160">
                  <c:v>896</c:v>
                </c:pt>
                <c:pt idx="161">
                  <c:v>508</c:v>
                </c:pt>
                <c:pt idx="162">
                  <c:v>576</c:v>
                </c:pt>
                <c:pt idx="163">
                  <c:v>1020</c:v>
                </c:pt>
                <c:pt idx="164">
                  <c:v>648</c:v>
                </c:pt>
                <c:pt idx="165">
                  <c:v>858</c:v>
                </c:pt>
                <c:pt idx="166">
                  <c:v>787</c:v>
                </c:pt>
                <c:pt idx="167">
                  <c:v>840</c:v>
                </c:pt>
                <c:pt idx="168">
                  <c:v>717</c:v>
                </c:pt>
                <c:pt idx="169">
                  <c:v>711</c:v>
                </c:pt>
                <c:pt idx="170">
                  <c:v>716</c:v>
                </c:pt>
                <c:pt idx="171">
                  <c:v>1219</c:v>
                </c:pt>
                <c:pt idx="172">
                  <c:v>895</c:v>
                </c:pt>
                <c:pt idx="173">
                  <c:v>841</c:v>
                </c:pt>
                <c:pt idx="174">
                  <c:v>756</c:v>
                </c:pt>
                <c:pt idx="175">
                  <c:v>706</c:v>
                </c:pt>
                <c:pt idx="176">
                  <c:v>916</c:v>
                </c:pt>
                <c:pt idx="177">
                  <c:v>839</c:v>
                </c:pt>
                <c:pt idx="178">
                  <c:v>839</c:v>
                </c:pt>
                <c:pt idx="179">
                  <c:v>762</c:v>
                </c:pt>
                <c:pt idx="180">
                  <c:v>1106</c:v>
                </c:pt>
                <c:pt idx="181">
                  <c:v>797</c:v>
                </c:pt>
                <c:pt idx="182">
                  <c:v>741</c:v>
                </c:pt>
                <c:pt idx="183">
                  <c:v>667</c:v>
                </c:pt>
                <c:pt idx="184">
                  <c:v>725</c:v>
                </c:pt>
                <c:pt idx="185">
                  <c:v>897</c:v>
                </c:pt>
                <c:pt idx="186">
                  <c:v>734</c:v>
                </c:pt>
                <c:pt idx="187">
                  <c:v>809</c:v>
                </c:pt>
                <c:pt idx="188">
                  <c:v>866</c:v>
                </c:pt>
                <c:pt idx="189">
                  <c:v>733</c:v>
                </c:pt>
                <c:pt idx="190">
                  <c:v>641</c:v>
                </c:pt>
                <c:pt idx="191">
                  <c:v>783</c:v>
                </c:pt>
                <c:pt idx="192">
                  <c:v>622</c:v>
                </c:pt>
                <c:pt idx="193">
                  <c:v>380</c:v>
                </c:pt>
                <c:pt idx="194">
                  <c:v>844</c:v>
                </c:pt>
                <c:pt idx="195">
                  <c:v>1062</c:v>
                </c:pt>
                <c:pt idx="196">
                  <c:v>1096</c:v>
                </c:pt>
                <c:pt idx="197">
                  <c:v>1121</c:v>
                </c:pt>
                <c:pt idx="198">
                  <c:v>1019</c:v>
                </c:pt>
                <c:pt idx="199">
                  <c:v>718</c:v>
                </c:pt>
                <c:pt idx="200">
                  <c:v>777</c:v>
                </c:pt>
                <c:pt idx="201">
                  <c:v>772</c:v>
                </c:pt>
                <c:pt idx="202">
                  <c:v>944</c:v>
                </c:pt>
                <c:pt idx="203">
                  <c:v>556</c:v>
                </c:pt>
                <c:pt idx="204">
                  <c:v>437</c:v>
                </c:pt>
                <c:pt idx="205">
                  <c:v>890</c:v>
                </c:pt>
                <c:pt idx="206">
                  <c:v>757</c:v>
                </c:pt>
                <c:pt idx="207">
                  <c:v>717</c:v>
                </c:pt>
                <c:pt idx="208">
                  <c:v>901</c:v>
                </c:pt>
                <c:pt idx="209">
                  <c:v>469</c:v>
                </c:pt>
                <c:pt idx="210">
                  <c:v>542</c:v>
                </c:pt>
                <c:pt idx="211">
                  <c:v>730</c:v>
                </c:pt>
                <c:pt idx="212">
                  <c:v>765</c:v>
                </c:pt>
                <c:pt idx="213">
                  <c:v>733</c:v>
                </c:pt>
                <c:pt idx="214">
                  <c:v>738</c:v>
                </c:pt>
                <c:pt idx="215">
                  <c:v>692</c:v>
                </c:pt>
                <c:pt idx="216">
                  <c:v>728</c:v>
                </c:pt>
                <c:pt idx="217">
                  <c:v>729</c:v>
                </c:pt>
                <c:pt idx="218">
                  <c:v>757</c:v>
                </c:pt>
                <c:pt idx="219">
                  <c:v>745</c:v>
                </c:pt>
                <c:pt idx="220">
                  <c:v>682</c:v>
                </c:pt>
                <c:pt idx="221">
                  <c:v>577</c:v>
                </c:pt>
                <c:pt idx="222">
                  <c:v>746</c:v>
                </c:pt>
                <c:pt idx="223">
                  <c:v>701</c:v>
                </c:pt>
                <c:pt idx="224">
                  <c:v>784</c:v>
                </c:pt>
                <c:pt idx="225">
                  <c:v>241</c:v>
                </c:pt>
                <c:pt idx="226">
                  <c:v>767</c:v>
                </c:pt>
                <c:pt idx="227">
                  <c:v>647</c:v>
                </c:pt>
                <c:pt idx="228">
                  <c:v>693</c:v>
                </c:pt>
                <c:pt idx="229">
                  <c:v>689</c:v>
                </c:pt>
                <c:pt idx="230">
                  <c:v>521</c:v>
                </c:pt>
                <c:pt idx="231">
                  <c:v>943</c:v>
                </c:pt>
                <c:pt idx="232">
                  <c:v>622</c:v>
                </c:pt>
                <c:pt idx="233">
                  <c:v>756</c:v>
                </c:pt>
                <c:pt idx="234">
                  <c:v>598</c:v>
                </c:pt>
                <c:pt idx="235">
                  <c:v>801</c:v>
                </c:pt>
                <c:pt idx="236">
                  <c:v>781</c:v>
                </c:pt>
                <c:pt idx="237">
                  <c:v>443</c:v>
                </c:pt>
                <c:pt idx="238">
                  <c:v>582</c:v>
                </c:pt>
                <c:pt idx="239">
                  <c:v>732</c:v>
                </c:pt>
                <c:pt idx="240">
                  <c:v>750</c:v>
                </c:pt>
                <c:pt idx="241">
                  <c:v>745</c:v>
                </c:pt>
                <c:pt idx="242">
                  <c:v>727</c:v>
                </c:pt>
                <c:pt idx="243">
                  <c:v>709</c:v>
                </c:pt>
                <c:pt idx="244">
                  <c:v>506</c:v>
                </c:pt>
                <c:pt idx="245">
                  <c:v>436</c:v>
                </c:pt>
                <c:pt idx="246">
                  <c:v>724</c:v>
                </c:pt>
                <c:pt idx="247">
                  <c:v>812</c:v>
                </c:pt>
                <c:pt idx="248">
                  <c:v>651</c:v>
                </c:pt>
                <c:pt idx="249">
                  <c:v>692</c:v>
                </c:pt>
                <c:pt idx="250">
                  <c:v>761</c:v>
                </c:pt>
                <c:pt idx="251">
                  <c:v>902</c:v>
                </c:pt>
                <c:pt idx="252">
                  <c:v>505</c:v>
                </c:pt>
                <c:pt idx="253">
                  <c:v>667</c:v>
                </c:pt>
                <c:pt idx="254">
                  <c:v>707</c:v>
                </c:pt>
                <c:pt idx="255">
                  <c:v>628</c:v>
                </c:pt>
                <c:pt idx="256">
                  <c:v>222</c:v>
                </c:pt>
                <c:pt idx="257">
                  <c:v>728</c:v>
                </c:pt>
                <c:pt idx="258">
                  <c:v>776</c:v>
                </c:pt>
                <c:pt idx="259">
                  <c:v>662</c:v>
                </c:pt>
                <c:pt idx="260">
                  <c:v>695</c:v>
                </c:pt>
                <c:pt idx="261">
                  <c:v>472</c:v>
                </c:pt>
                <c:pt idx="262">
                  <c:v>525</c:v>
                </c:pt>
                <c:pt idx="263">
                  <c:v>623</c:v>
                </c:pt>
                <c:pt idx="264">
                  <c:v>733</c:v>
                </c:pt>
                <c:pt idx="265">
                  <c:v>773</c:v>
                </c:pt>
                <c:pt idx="266">
                  <c:v>670</c:v>
                </c:pt>
                <c:pt idx="267">
                  <c:v>823</c:v>
                </c:pt>
                <c:pt idx="268">
                  <c:v>627</c:v>
                </c:pt>
                <c:pt idx="269">
                  <c:v>425</c:v>
                </c:pt>
                <c:pt idx="270">
                  <c:v>743</c:v>
                </c:pt>
                <c:pt idx="271">
                  <c:v>759</c:v>
                </c:pt>
                <c:pt idx="272">
                  <c:v>773</c:v>
                </c:pt>
                <c:pt idx="273">
                  <c:v>692</c:v>
                </c:pt>
                <c:pt idx="274">
                  <c:v>739</c:v>
                </c:pt>
                <c:pt idx="275">
                  <c:v>621</c:v>
                </c:pt>
                <c:pt idx="276">
                  <c:v>499</c:v>
                </c:pt>
                <c:pt idx="277">
                  <c:v>732</c:v>
                </c:pt>
                <c:pt idx="278">
                  <c:v>580</c:v>
                </c:pt>
                <c:pt idx="279">
                  <c:v>631</c:v>
                </c:pt>
                <c:pt idx="280">
                  <c:v>1153</c:v>
                </c:pt>
                <c:pt idx="281">
                  <c:v>639</c:v>
                </c:pt>
                <c:pt idx="282">
                  <c:v>257</c:v>
                </c:pt>
                <c:pt idx="283">
                  <c:v>502</c:v>
                </c:pt>
                <c:pt idx="284">
                  <c:v>702</c:v>
                </c:pt>
                <c:pt idx="285">
                  <c:v>759</c:v>
                </c:pt>
                <c:pt idx="286">
                  <c:v>425</c:v>
                </c:pt>
                <c:pt idx="287">
                  <c:v>587</c:v>
                </c:pt>
                <c:pt idx="288">
                  <c:v>579</c:v>
                </c:pt>
                <c:pt idx="289">
                  <c:v>413</c:v>
                </c:pt>
                <c:pt idx="290">
                  <c:v>468</c:v>
                </c:pt>
                <c:pt idx="291">
                  <c:v>711</c:v>
                </c:pt>
                <c:pt idx="292">
                  <c:v>417</c:v>
                </c:pt>
                <c:pt idx="293">
                  <c:v>758</c:v>
                </c:pt>
                <c:pt idx="294">
                  <c:v>479</c:v>
                </c:pt>
                <c:pt idx="295">
                  <c:v>525</c:v>
                </c:pt>
                <c:pt idx="296">
                  <c:v>479</c:v>
                </c:pt>
                <c:pt idx="297">
                  <c:v>673</c:v>
                </c:pt>
                <c:pt idx="298">
                  <c:v>456</c:v>
                </c:pt>
                <c:pt idx="299">
                  <c:v>517</c:v>
                </c:pt>
                <c:pt idx="300">
                  <c:v>125</c:v>
                </c:pt>
                <c:pt idx="301">
                  <c:v>1053</c:v>
                </c:pt>
                <c:pt idx="302">
                  <c:v>863</c:v>
                </c:pt>
                <c:pt idx="303">
                  <c:v>976</c:v>
                </c:pt>
                <c:pt idx="304">
                  <c:v>796</c:v>
                </c:pt>
                <c:pt idx="305">
                  <c:v>548</c:v>
                </c:pt>
                <c:pt idx="306">
                  <c:v>862</c:v>
                </c:pt>
                <c:pt idx="307">
                  <c:v>837</c:v>
                </c:pt>
                <c:pt idx="308">
                  <c:v>741</c:v>
                </c:pt>
                <c:pt idx="309">
                  <c:v>634</c:v>
                </c:pt>
                <c:pt idx="310">
                  <c:v>689</c:v>
                </c:pt>
                <c:pt idx="311">
                  <c:v>659</c:v>
                </c:pt>
                <c:pt idx="312">
                  <c:v>639</c:v>
                </c:pt>
                <c:pt idx="313">
                  <c:v>708</c:v>
                </c:pt>
                <c:pt idx="314">
                  <c:v>659</c:v>
                </c:pt>
                <c:pt idx="315">
                  <c:v>484</c:v>
                </c:pt>
                <c:pt idx="316">
                  <c:v>720</c:v>
                </c:pt>
                <c:pt idx="317">
                  <c:v>637</c:v>
                </c:pt>
                <c:pt idx="318">
                  <c:v>680</c:v>
                </c:pt>
                <c:pt idx="319">
                  <c:v>697</c:v>
                </c:pt>
                <c:pt idx="320">
                  <c:v>621</c:v>
                </c:pt>
                <c:pt idx="321">
                  <c:v>645</c:v>
                </c:pt>
                <c:pt idx="322">
                  <c:v>731</c:v>
                </c:pt>
                <c:pt idx="323">
                  <c:v>722</c:v>
                </c:pt>
                <c:pt idx="324">
                  <c:v>655</c:v>
                </c:pt>
                <c:pt idx="325">
                  <c:v>654</c:v>
                </c:pt>
                <c:pt idx="326">
                  <c:v>683</c:v>
                </c:pt>
                <c:pt idx="327">
                  <c:v>591</c:v>
                </c:pt>
                <c:pt idx="328">
                  <c:v>717</c:v>
                </c:pt>
                <c:pt idx="329">
                  <c:v>745</c:v>
                </c:pt>
                <c:pt idx="330">
                  <c:v>709</c:v>
                </c:pt>
                <c:pt idx="331">
                  <c:v>607</c:v>
                </c:pt>
                <c:pt idx="332">
                  <c:v>626</c:v>
                </c:pt>
                <c:pt idx="333">
                  <c:v>709</c:v>
                </c:pt>
                <c:pt idx="334">
                  <c:v>127</c:v>
                </c:pt>
                <c:pt idx="335">
                  <c:v>1155</c:v>
                </c:pt>
                <c:pt idx="336">
                  <c:v>1142</c:v>
                </c:pt>
                <c:pt idx="337">
                  <c:v>745</c:v>
                </c:pt>
                <c:pt idx="338">
                  <c:v>744</c:v>
                </c:pt>
                <c:pt idx="339">
                  <c:v>787</c:v>
                </c:pt>
                <c:pt idx="340">
                  <c:v>864</c:v>
                </c:pt>
                <c:pt idx="341">
                  <c:v>671</c:v>
                </c:pt>
                <c:pt idx="342">
                  <c:v>797</c:v>
                </c:pt>
                <c:pt idx="343">
                  <c:v>758</c:v>
                </c:pt>
                <c:pt idx="344">
                  <c:v>762</c:v>
                </c:pt>
                <c:pt idx="345">
                  <c:v>566</c:v>
                </c:pt>
                <c:pt idx="346">
                  <c:v>706</c:v>
                </c:pt>
                <c:pt idx="347">
                  <c:v>726</c:v>
                </c:pt>
                <c:pt idx="348">
                  <c:v>829</c:v>
                </c:pt>
                <c:pt idx="349">
                  <c:v>810</c:v>
                </c:pt>
                <c:pt idx="350">
                  <c:v>584</c:v>
                </c:pt>
                <c:pt idx="351">
                  <c:v>685</c:v>
                </c:pt>
                <c:pt idx="352">
                  <c:v>737</c:v>
                </c:pt>
                <c:pt idx="353">
                  <c:v>761</c:v>
                </c:pt>
                <c:pt idx="354">
                  <c:v>843</c:v>
                </c:pt>
                <c:pt idx="355">
                  <c:v>834</c:v>
                </c:pt>
                <c:pt idx="356">
                  <c:v>621</c:v>
                </c:pt>
                <c:pt idx="357">
                  <c:v>695</c:v>
                </c:pt>
                <c:pt idx="358">
                  <c:v>743</c:v>
                </c:pt>
                <c:pt idx="359">
                  <c:v>757</c:v>
                </c:pt>
                <c:pt idx="360">
                  <c:v>343</c:v>
                </c:pt>
                <c:pt idx="361">
                  <c:v>695</c:v>
                </c:pt>
                <c:pt idx="362">
                  <c:v>741</c:v>
                </c:pt>
                <c:pt idx="363">
                  <c:v>1076</c:v>
                </c:pt>
                <c:pt idx="364">
                  <c:v>723</c:v>
                </c:pt>
                <c:pt idx="365">
                  <c:v>680</c:v>
                </c:pt>
                <c:pt idx="366">
                  <c:v>699</c:v>
                </c:pt>
                <c:pt idx="367">
                  <c:v>729</c:v>
                </c:pt>
                <c:pt idx="368">
                  <c:v>563</c:v>
                </c:pt>
                <c:pt idx="369">
                  <c:v>599</c:v>
                </c:pt>
                <c:pt idx="370">
                  <c:v>720</c:v>
                </c:pt>
                <c:pt idx="371">
                  <c:v>737</c:v>
                </c:pt>
                <c:pt idx="372">
                  <c:v>763</c:v>
                </c:pt>
                <c:pt idx="373">
                  <c:v>677</c:v>
                </c:pt>
                <c:pt idx="374">
                  <c:v>769</c:v>
                </c:pt>
                <c:pt idx="375">
                  <c:v>740</c:v>
                </c:pt>
                <c:pt idx="376">
                  <c:v>734</c:v>
                </c:pt>
                <c:pt idx="377">
                  <c:v>692</c:v>
                </c:pt>
                <c:pt idx="378">
                  <c:v>593</c:v>
                </c:pt>
                <c:pt idx="379">
                  <c:v>676</c:v>
                </c:pt>
                <c:pt idx="380">
                  <c:v>711</c:v>
                </c:pt>
                <c:pt idx="381">
                  <c:v>767</c:v>
                </c:pt>
                <c:pt idx="382">
                  <c:v>780</c:v>
                </c:pt>
                <c:pt idx="383">
                  <c:v>669</c:v>
                </c:pt>
                <c:pt idx="384">
                  <c:v>802</c:v>
                </c:pt>
                <c:pt idx="385">
                  <c:v>822</c:v>
                </c:pt>
                <c:pt idx="386">
                  <c:v>680</c:v>
                </c:pt>
                <c:pt idx="387">
                  <c:v>764</c:v>
                </c:pt>
                <c:pt idx="388">
                  <c:v>831</c:v>
                </c:pt>
                <c:pt idx="389">
                  <c:v>851</c:v>
                </c:pt>
                <c:pt idx="390">
                  <c:v>621</c:v>
                </c:pt>
                <c:pt idx="391">
                  <c:v>772</c:v>
                </c:pt>
                <c:pt idx="392">
                  <c:v>840</c:v>
                </c:pt>
                <c:pt idx="393">
                  <c:v>763</c:v>
                </c:pt>
                <c:pt idx="394">
                  <c:v>433</c:v>
                </c:pt>
                <c:pt idx="395">
                  <c:v>831</c:v>
                </c:pt>
                <c:pt idx="396">
                  <c:v>806</c:v>
                </c:pt>
                <c:pt idx="397">
                  <c:v>853</c:v>
                </c:pt>
                <c:pt idx="398">
                  <c:v>937</c:v>
                </c:pt>
                <c:pt idx="399">
                  <c:v>744</c:v>
                </c:pt>
                <c:pt idx="400">
                  <c:v>817</c:v>
                </c:pt>
                <c:pt idx="401">
                  <c:v>795</c:v>
                </c:pt>
                <c:pt idx="402">
                  <c:v>900</c:v>
                </c:pt>
                <c:pt idx="403">
                  <c:v>714</c:v>
                </c:pt>
                <c:pt idx="404">
                  <c:v>634</c:v>
                </c:pt>
                <c:pt idx="405">
                  <c:v>749</c:v>
                </c:pt>
                <c:pt idx="406">
                  <c:v>834</c:v>
                </c:pt>
                <c:pt idx="407">
                  <c:v>916</c:v>
                </c:pt>
                <c:pt idx="408">
                  <c:v>739</c:v>
                </c:pt>
                <c:pt idx="409">
                  <c:v>848</c:v>
                </c:pt>
              </c:numCache>
            </c:numRef>
          </c:xVal>
          <c:yVal>
            <c:numRef>
              <c:f>'Sedentary VS MinutesAsleep'!$B$2:$B$411</c:f>
              <c:numCache>
                <c:formatCode>General</c:formatCode>
                <c:ptCount val="410"/>
                <c:pt idx="0">
                  <c:v>327</c:v>
                </c:pt>
                <c:pt idx="1">
                  <c:v>384</c:v>
                </c:pt>
                <c:pt idx="2">
                  <c:v>412</c:v>
                </c:pt>
                <c:pt idx="3">
                  <c:v>340</c:v>
                </c:pt>
                <c:pt idx="4">
                  <c:v>700</c:v>
                </c:pt>
                <c:pt idx="5">
                  <c:v>304</c:v>
                </c:pt>
                <c:pt idx="6">
                  <c:v>360</c:v>
                </c:pt>
                <c:pt idx="7">
                  <c:v>325</c:v>
                </c:pt>
                <c:pt idx="8">
                  <c:v>361</c:v>
                </c:pt>
                <c:pt idx="9">
                  <c:v>430</c:v>
                </c:pt>
                <c:pt idx="10">
                  <c:v>277</c:v>
                </c:pt>
                <c:pt idx="11">
                  <c:v>245</c:v>
                </c:pt>
                <c:pt idx="12">
                  <c:v>366</c:v>
                </c:pt>
                <c:pt idx="13">
                  <c:v>341</c:v>
                </c:pt>
                <c:pt idx="14">
                  <c:v>404</c:v>
                </c:pt>
                <c:pt idx="15">
                  <c:v>369</c:v>
                </c:pt>
                <c:pt idx="16">
                  <c:v>277</c:v>
                </c:pt>
                <c:pt idx="17">
                  <c:v>273</c:v>
                </c:pt>
                <c:pt idx="18">
                  <c:v>247</c:v>
                </c:pt>
                <c:pt idx="19">
                  <c:v>334</c:v>
                </c:pt>
                <c:pt idx="20">
                  <c:v>331</c:v>
                </c:pt>
                <c:pt idx="21">
                  <c:v>594</c:v>
                </c:pt>
                <c:pt idx="22">
                  <c:v>338</c:v>
                </c:pt>
                <c:pt idx="23">
                  <c:v>383</c:v>
                </c:pt>
                <c:pt idx="24">
                  <c:v>285</c:v>
                </c:pt>
                <c:pt idx="25">
                  <c:v>119</c:v>
                </c:pt>
                <c:pt idx="26">
                  <c:v>124</c:v>
                </c:pt>
                <c:pt idx="27">
                  <c:v>796</c:v>
                </c:pt>
                <c:pt idx="28">
                  <c:v>137</c:v>
                </c:pt>
                <c:pt idx="29">
                  <c:v>644</c:v>
                </c:pt>
                <c:pt idx="30">
                  <c:v>722</c:v>
                </c:pt>
                <c:pt idx="31">
                  <c:v>590</c:v>
                </c:pt>
                <c:pt idx="32">
                  <c:v>750</c:v>
                </c:pt>
                <c:pt idx="33">
                  <c:v>398</c:v>
                </c:pt>
                <c:pt idx="34">
                  <c:v>475</c:v>
                </c:pt>
                <c:pt idx="35">
                  <c:v>296</c:v>
                </c:pt>
                <c:pt idx="36">
                  <c:v>166</c:v>
                </c:pt>
                <c:pt idx="37">
                  <c:v>503</c:v>
                </c:pt>
                <c:pt idx="38">
                  <c:v>531</c:v>
                </c:pt>
                <c:pt idx="39">
                  <c:v>545</c:v>
                </c:pt>
                <c:pt idx="40">
                  <c:v>523</c:v>
                </c:pt>
                <c:pt idx="41">
                  <c:v>524</c:v>
                </c:pt>
                <c:pt idx="42">
                  <c:v>437</c:v>
                </c:pt>
                <c:pt idx="43">
                  <c:v>498</c:v>
                </c:pt>
                <c:pt idx="44">
                  <c:v>461</c:v>
                </c:pt>
                <c:pt idx="45">
                  <c:v>477</c:v>
                </c:pt>
                <c:pt idx="46">
                  <c:v>520</c:v>
                </c:pt>
                <c:pt idx="47">
                  <c:v>522</c:v>
                </c:pt>
                <c:pt idx="48">
                  <c:v>555</c:v>
                </c:pt>
                <c:pt idx="49">
                  <c:v>506</c:v>
                </c:pt>
                <c:pt idx="50">
                  <c:v>508</c:v>
                </c:pt>
                <c:pt idx="51">
                  <c:v>513</c:v>
                </c:pt>
                <c:pt idx="52">
                  <c:v>490</c:v>
                </c:pt>
                <c:pt idx="53">
                  <c:v>573</c:v>
                </c:pt>
                <c:pt idx="54">
                  <c:v>527</c:v>
                </c:pt>
                <c:pt idx="55">
                  <c:v>511</c:v>
                </c:pt>
                <c:pt idx="56">
                  <c:v>538</c:v>
                </c:pt>
                <c:pt idx="57">
                  <c:v>468</c:v>
                </c:pt>
                <c:pt idx="58">
                  <c:v>524</c:v>
                </c:pt>
                <c:pt idx="59">
                  <c:v>511</c:v>
                </c:pt>
                <c:pt idx="60">
                  <c:v>541</c:v>
                </c:pt>
                <c:pt idx="61">
                  <c:v>531</c:v>
                </c:pt>
                <c:pt idx="62">
                  <c:v>357</c:v>
                </c:pt>
                <c:pt idx="63">
                  <c:v>523</c:v>
                </c:pt>
                <c:pt idx="64">
                  <c:v>456</c:v>
                </c:pt>
                <c:pt idx="65">
                  <c:v>61</c:v>
                </c:pt>
                <c:pt idx="66">
                  <c:v>467</c:v>
                </c:pt>
                <c:pt idx="67">
                  <c:v>445</c:v>
                </c:pt>
                <c:pt idx="68">
                  <c:v>452</c:v>
                </c:pt>
                <c:pt idx="69">
                  <c:v>556</c:v>
                </c:pt>
                <c:pt idx="70">
                  <c:v>500</c:v>
                </c:pt>
                <c:pt idx="71">
                  <c:v>465</c:v>
                </c:pt>
                <c:pt idx="72">
                  <c:v>460</c:v>
                </c:pt>
                <c:pt idx="73">
                  <c:v>405</c:v>
                </c:pt>
                <c:pt idx="74">
                  <c:v>374</c:v>
                </c:pt>
                <c:pt idx="75">
                  <c:v>442</c:v>
                </c:pt>
                <c:pt idx="76">
                  <c:v>433</c:v>
                </c:pt>
                <c:pt idx="77">
                  <c:v>436</c:v>
                </c:pt>
                <c:pt idx="78">
                  <c:v>448</c:v>
                </c:pt>
                <c:pt idx="79">
                  <c:v>408</c:v>
                </c:pt>
                <c:pt idx="80">
                  <c:v>411</c:v>
                </c:pt>
                <c:pt idx="81">
                  <c:v>274</c:v>
                </c:pt>
                <c:pt idx="82">
                  <c:v>295</c:v>
                </c:pt>
                <c:pt idx="83">
                  <c:v>291</c:v>
                </c:pt>
                <c:pt idx="84">
                  <c:v>424</c:v>
                </c:pt>
                <c:pt idx="85">
                  <c:v>283</c:v>
                </c:pt>
                <c:pt idx="86">
                  <c:v>381</c:v>
                </c:pt>
                <c:pt idx="87">
                  <c:v>412</c:v>
                </c:pt>
                <c:pt idx="88">
                  <c:v>219</c:v>
                </c:pt>
                <c:pt idx="89">
                  <c:v>152</c:v>
                </c:pt>
                <c:pt idx="90">
                  <c:v>332</c:v>
                </c:pt>
                <c:pt idx="91">
                  <c:v>355</c:v>
                </c:pt>
                <c:pt idx="92">
                  <c:v>235</c:v>
                </c:pt>
                <c:pt idx="93">
                  <c:v>310</c:v>
                </c:pt>
                <c:pt idx="94">
                  <c:v>262</c:v>
                </c:pt>
                <c:pt idx="95">
                  <c:v>250</c:v>
                </c:pt>
                <c:pt idx="96">
                  <c:v>349</c:v>
                </c:pt>
                <c:pt idx="97">
                  <c:v>261</c:v>
                </c:pt>
                <c:pt idx="98">
                  <c:v>333</c:v>
                </c:pt>
                <c:pt idx="99">
                  <c:v>237</c:v>
                </c:pt>
                <c:pt idx="100">
                  <c:v>383</c:v>
                </c:pt>
                <c:pt idx="101">
                  <c:v>230</c:v>
                </c:pt>
                <c:pt idx="102">
                  <c:v>292</c:v>
                </c:pt>
                <c:pt idx="103">
                  <c:v>213</c:v>
                </c:pt>
                <c:pt idx="104">
                  <c:v>318</c:v>
                </c:pt>
                <c:pt idx="105">
                  <c:v>323</c:v>
                </c:pt>
                <c:pt idx="106">
                  <c:v>237</c:v>
                </c:pt>
                <c:pt idx="107">
                  <c:v>259</c:v>
                </c:pt>
                <c:pt idx="108">
                  <c:v>312</c:v>
                </c:pt>
                <c:pt idx="109">
                  <c:v>501</c:v>
                </c:pt>
                <c:pt idx="110">
                  <c:v>77</c:v>
                </c:pt>
                <c:pt idx="111">
                  <c:v>322</c:v>
                </c:pt>
                <c:pt idx="112">
                  <c:v>478</c:v>
                </c:pt>
                <c:pt idx="113">
                  <c:v>226</c:v>
                </c:pt>
                <c:pt idx="114">
                  <c:v>385</c:v>
                </c:pt>
                <c:pt idx="115">
                  <c:v>364</c:v>
                </c:pt>
                <c:pt idx="116">
                  <c:v>442</c:v>
                </c:pt>
                <c:pt idx="117">
                  <c:v>535</c:v>
                </c:pt>
                <c:pt idx="118">
                  <c:v>465</c:v>
                </c:pt>
                <c:pt idx="119">
                  <c:v>506</c:v>
                </c:pt>
                <c:pt idx="120">
                  <c:v>515</c:v>
                </c:pt>
                <c:pt idx="121">
                  <c:v>461</c:v>
                </c:pt>
                <c:pt idx="122">
                  <c:v>523</c:v>
                </c:pt>
                <c:pt idx="123">
                  <c:v>59</c:v>
                </c:pt>
                <c:pt idx="124">
                  <c:v>533</c:v>
                </c:pt>
                <c:pt idx="125">
                  <c:v>692</c:v>
                </c:pt>
                <c:pt idx="126">
                  <c:v>467</c:v>
                </c:pt>
                <c:pt idx="127">
                  <c:v>488</c:v>
                </c:pt>
                <c:pt idx="128">
                  <c:v>505</c:v>
                </c:pt>
                <c:pt idx="129">
                  <c:v>286</c:v>
                </c:pt>
                <c:pt idx="130">
                  <c:v>497</c:v>
                </c:pt>
                <c:pt idx="131">
                  <c:v>523</c:v>
                </c:pt>
                <c:pt idx="132">
                  <c:v>490</c:v>
                </c:pt>
                <c:pt idx="133">
                  <c:v>484</c:v>
                </c:pt>
                <c:pt idx="134">
                  <c:v>478</c:v>
                </c:pt>
                <c:pt idx="135">
                  <c:v>474</c:v>
                </c:pt>
                <c:pt idx="136">
                  <c:v>450</c:v>
                </c:pt>
                <c:pt idx="137">
                  <c:v>507</c:v>
                </c:pt>
                <c:pt idx="138">
                  <c:v>602</c:v>
                </c:pt>
                <c:pt idx="139">
                  <c:v>535</c:v>
                </c:pt>
                <c:pt idx="140">
                  <c:v>487</c:v>
                </c:pt>
                <c:pt idx="141">
                  <c:v>529</c:v>
                </c:pt>
                <c:pt idx="142">
                  <c:v>302</c:v>
                </c:pt>
                <c:pt idx="143">
                  <c:v>499</c:v>
                </c:pt>
                <c:pt idx="144">
                  <c:v>426</c:v>
                </c:pt>
                <c:pt idx="145">
                  <c:v>619</c:v>
                </c:pt>
                <c:pt idx="146">
                  <c:v>99</c:v>
                </c:pt>
                <c:pt idx="147">
                  <c:v>329</c:v>
                </c:pt>
                <c:pt idx="148">
                  <c:v>421</c:v>
                </c:pt>
                <c:pt idx="149">
                  <c:v>442</c:v>
                </c:pt>
                <c:pt idx="150">
                  <c:v>82</c:v>
                </c:pt>
                <c:pt idx="151">
                  <c:v>478</c:v>
                </c:pt>
                <c:pt idx="152">
                  <c:v>552</c:v>
                </c:pt>
                <c:pt idx="153">
                  <c:v>319</c:v>
                </c:pt>
                <c:pt idx="154">
                  <c:v>439</c:v>
                </c:pt>
                <c:pt idx="155">
                  <c:v>428</c:v>
                </c:pt>
                <c:pt idx="156">
                  <c:v>409</c:v>
                </c:pt>
                <c:pt idx="157">
                  <c:v>547</c:v>
                </c:pt>
                <c:pt idx="158">
                  <c:v>368</c:v>
                </c:pt>
                <c:pt idx="159">
                  <c:v>390</c:v>
                </c:pt>
                <c:pt idx="160">
                  <c:v>471</c:v>
                </c:pt>
                <c:pt idx="161">
                  <c:v>472</c:v>
                </c:pt>
                <c:pt idx="162">
                  <c:v>529</c:v>
                </c:pt>
                <c:pt idx="163">
                  <c:v>62</c:v>
                </c:pt>
                <c:pt idx="164">
                  <c:v>354</c:v>
                </c:pt>
                <c:pt idx="165">
                  <c:v>469</c:v>
                </c:pt>
                <c:pt idx="166">
                  <c:v>429</c:v>
                </c:pt>
                <c:pt idx="167">
                  <c:v>370</c:v>
                </c:pt>
                <c:pt idx="168">
                  <c:v>441</c:v>
                </c:pt>
                <c:pt idx="169">
                  <c:v>337</c:v>
                </c:pt>
                <c:pt idx="170">
                  <c:v>462</c:v>
                </c:pt>
                <c:pt idx="171">
                  <c:v>98</c:v>
                </c:pt>
                <c:pt idx="172">
                  <c:v>388</c:v>
                </c:pt>
                <c:pt idx="173">
                  <c:v>439</c:v>
                </c:pt>
                <c:pt idx="174">
                  <c:v>436</c:v>
                </c:pt>
                <c:pt idx="175">
                  <c:v>388</c:v>
                </c:pt>
                <c:pt idx="176">
                  <c:v>328</c:v>
                </c:pt>
                <c:pt idx="177">
                  <c:v>353</c:v>
                </c:pt>
                <c:pt idx="178">
                  <c:v>332</c:v>
                </c:pt>
                <c:pt idx="179">
                  <c:v>419</c:v>
                </c:pt>
                <c:pt idx="180">
                  <c:v>106</c:v>
                </c:pt>
                <c:pt idx="181">
                  <c:v>322</c:v>
                </c:pt>
                <c:pt idx="182">
                  <c:v>439</c:v>
                </c:pt>
                <c:pt idx="183">
                  <c:v>502</c:v>
                </c:pt>
                <c:pt idx="184">
                  <c:v>417</c:v>
                </c:pt>
                <c:pt idx="185">
                  <c:v>337</c:v>
                </c:pt>
                <c:pt idx="186">
                  <c:v>462</c:v>
                </c:pt>
                <c:pt idx="187">
                  <c:v>374</c:v>
                </c:pt>
                <c:pt idx="188">
                  <c:v>401</c:v>
                </c:pt>
                <c:pt idx="189">
                  <c:v>361</c:v>
                </c:pt>
                <c:pt idx="190">
                  <c:v>457</c:v>
                </c:pt>
                <c:pt idx="191">
                  <c:v>405</c:v>
                </c:pt>
                <c:pt idx="192">
                  <c:v>499</c:v>
                </c:pt>
                <c:pt idx="193">
                  <c:v>483</c:v>
                </c:pt>
                <c:pt idx="194">
                  <c:v>126</c:v>
                </c:pt>
                <c:pt idx="195">
                  <c:v>103</c:v>
                </c:pt>
                <c:pt idx="196">
                  <c:v>171</c:v>
                </c:pt>
                <c:pt idx="197">
                  <c:v>115</c:v>
                </c:pt>
                <c:pt idx="198">
                  <c:v>123</c:v>
                </c:pt>
                <c:pt idx="199">
                  <c:v>425</c:v>
                </c:pt>
                <c:pt idx="200">
                  <c:v>400</c:v>
                </c:pt>
                <c:pt idx="201">
                  <c:v>384</c:v>
                </c:pt>
                <c:pt idx="202">
                  <c:v>253</c:v>
                </c:pt>
                <c:pt idx="203">
                  <c:v>382</c:v>
                </c:pt>
                <c:pt idx="204">
                  <c:v>591</c:v>
                </c:pt>
                <c:pt idx="205">
                  <c:v>293</c:v>
                </c:pt>
                <c:pt idx="206">
                  <c:v>457</c:v>
                </c:pt>
                <c:pt idx="207">
                  <c:v>454</c:v>
                </c:pt>
                <c:pt idx="208">
                  <c:v>425</c:v>
                </c:pt>
                <c:pt idx="209">
                  <c:v>465</c:v>
                </c:pt>
                <c:pt idx="210">
                  <c:v>480</c:v>
                </c:pt>
                <c:pt idx="211">
                  <c:v>370</c:v>
                </c:pt>
                <c:pt idx="212">
                  <c:v>421</c:v>
                </c:pt>
                <c:pt idx="213">
                  <c:v>432</c:v>
                </c:pt>
                <c:pt idx="214">
                  <c:v>442</c:v>
                </c:pt>
                <c:pt idx="215">
                  <c:v>433</c:v>
                </c:pt>
                <c:pt idx="216">
                  <c:v>479</c:v>
                </c:pt>
                <c:pt idx="217">
                  <c:v>327</c:v>
                </c:pt>
                <c:pt idx="218">
                  <c:v>412</c:v>
                </c:pt>
                <c:pt idx="219">
                  <c:v>414</c:v>
                </c:pt>
                <c:pt idx="220">
                  <c:v>404</c:v>
                </c:pt>
                <c:pt idx="221">
                  <c:v>520</c:v>
                </c:pt>
                <c:pt idx="222">
                  <c:v>435</c:v>
                </c:pt>
                <c:pt idx="223">
                  <c:v>416</c:v>
                </c:pt>
                <c:pt idx="224">
                  <c:v>354</c:v>
                </c:pt>
                <c:pt idx="225">
                  <c:v>404</c:v>
                </c:pt>
                <c:pt idx="226">
                  <c:v>441</c:v>
                </c:pt>
                <c:pt idx="227">
                  <c:v>455</c:v>
                </c:pt>
                <c:pt idx="228">
                  <c:v>357</c:v>
                </c:pt>
                <c:pt idx="229">
                  <c:v>377</c:v>
                </c:pt>
                <c:pt idx="230">
                  <c:v>651</c:v>
                </c:pt>
                <c:pt idx="231">
                  <c:v>350</c:v>
                </c:pt>
                <c:pt idx="232">
                  <c:v>520</c:v>
                </c:pt>
                <c:pt idx="233">
                  <c:v>357</c:v>
                </c:pt>
                <c:pt idx="234">
                  <c:v>658</c:v>
                </c:pt>
                <c:pt idx="235">
                  <c:v>399</c:v>
                </c:pt>
                <c:pt idx="236">
                  <c:v>322</c:v>
                </c:pt>
                <c:pt idx="237">
                  <c:v>631</c:v>
                </c:pt>
                <c:pt idx="238">
                  <c:v>553</c:v>
                </c:pt>
                <c:pt idx="239">
                  <c:v>433</c:v>
                </c:pt>
                <c:pt idx="240">
                  <c:v>412</c:v>
                </c:pt>
                <c:pt idx="241">
                  <c:v>347</c:v>
                </c:pt>
                <c:pt idx="242">
                  <c:v>421</c:v>
                </c:pt>
                <c:pt idx="243">
                  <c:v>450</c:v>
                </c:pt>
                <c:pt idx="244">
                  <c:v>775</c:v>
                </c:pt>
                <c:pt idx="245">
                  <c:v>622</c:v>
                </c:pt>
                <c:pt idx="246">
                  <c:v>409</c:v>
                </c:pt>
                <c:pt idx="247">
                  <c:v>380</c:v>
                </c:pt>
                <c:pt idx="248">
                  <c:v>447</c:v>
                </c:pt>
                <c:pt idx="249">
                  <c:v>419</c:v>
                </c:pt>
                <c:pt idx="250">
                  <c:v>400</c:v>
                </c:pt>
                <c:pt idx="251">
                  <c:v>442</c:v>
                </c:pt>
                <c:pt idx="252">
                  <c:v>568</c:v>
                </c:pt>
                <c:pt idx="253">
                  <c:v>453</c:v>
                </c:pt>
                <c:pt idx="254">
                  <c:v>418</c:v>
                </c:pt>
                <c:pt idx="255">
                  <c:v>463</c:v>
                </c:pt>
                <c:pt idx="256">
                  <c:v>438</c:v>
                </c:pt>
                <c:pt idx="257">
                  <c:v>419</c:v>
                </c:pt>
                <c:pt idx="258">
                  <c:v>432</c:v>
                </c:pt>
                <c:pt idx="259">
                  <c:v>477</c:v>
                </c:pt>
                <c:pt idx="260">
                  <c:v>392</c:v>
                </c:pt>
                <c:pt idx="261">
                  <c:v>406</c:v>
                </c:pt>
                <c:pt idx="262">
                  <c:v>549</c:v>
                </c:pt>
                <c:pt idx="263">
                  <c:v>527</c:v>
                </c:pt>
                <c:pt idx="264">
                  <c:v>449</c:v>
                </c:pt>
                <c:pt idx="265">
                  <c:v>447</c:v>
                </c:pt>
                <c:pt idx="266">
                  <c:v>414</c:v>
                </c:pt>
                <c:pt idx="267">
                  <c:v>338</c:v>
                </c:pt>
                <c:pt idx="268">
                  <c:v>384</c:v>
                </c:pt>
                <c:pt idx="269">
                  <c:v>543</c:v>
                </c:pt>
                <c:pt idx="270">
                  <c:v>421</c:v>
                </c:pt>
                <c:pt idx="271">
                  <c:v>354</c:v>
                </c:pt>
                <c:pt idx="272">
                  <c:v>424</c:v>
                </c:pt>
                <c:pt idx="273">
                  <c:v>361</c:v>
                </c:pt>
                <c:pt idx="274">
                  <c:v>459</c:v>
                </c:pt>
                <c:pt idx="275">
                  <c:v>412</c:v>
                </c:pt>
                <c:pt idx="276">
                  <c:v>379</c:v>
                </c:pt>
                <c:pt idx="277">
                  <c:v>525</c:v>
                </c:pt>
                <c:pt idx="278">
                  <c:v>508</c:v>
                </c:pt>
                <c:pt idx="279">
                  <c:v>603</c:v>
                </c:pt>
                <c:pt idx="280">
                  <c:v>74</c:v>
                </c:pt>
                <c:pt idx="281">
                  <c:v>504</c:v>
                </c:pt>
                <c:pt idx="282">
                  <c:v>431</c:v>
                </c:pt>
                <c:pt idx="283">
                  <c:v>380</c:v>
                </c:pt>
                <c:pt idx="284">
                  <c:v>336</c:v>
                </c:pt>
                <c:pt idx="285">
                  <c:v>493</c:v>
                </c:pt>
                <c:pt idx="286">
                  <c:v>465</c:v>
                </c:pt>
                <c:pt idx="287">
                  <c:v>474</c:v>
                </c:pt>
                <c:pt idx="288">
                  <c:v>508</c:v>
                </c:pt>
                <c:pt idx="289">
                  <c:v>480</c:v>
                </c:pt>
                <c:pt idx="290">
                  <c:v>492</c:v>
                </c:pt>
                <c:pt idx="291">
                  <c:v>353</c:v>
                </c:pt>
                <c:pt idx="292">
                  <c:v>542</c:v>
                </c:pt>
                <c:pt idx="293">
                  <c:v>393</c:v>
                </c:pt>
                <c:pt idx="294">
                  <c:v>600</c:v>
                </c:pt>
                <c:pt idx="295">
                  <c:v>507</c:v>
                </c:pt>
                <c:pt idx="296">
                  <c:v>392</c:v>
                </c:pt>
                <c:pt idx="297">
                  <c:v>658</c:v>
                </c:pt>
                <c:pt idx="298">
                  <c:v>498</c:v>
                </c:pt>
                <c:pt idx="299">
                  <c:v>555</c:v>
                </c:pt>
                <c:pt idx="300">
                  <c:v>492</c:v>
                </c:pt>
                <c:pt idx="301">
                  <c:v>235</c:v>
                </c:pt>
                <c:pt idx="302">
                  <c:v>423</c:v>
                </c:pt>
                <c:pt idx="303">
                  <c:v>391</c:v>
                </c:pt>
                <c:pt idx="304">
                  <c:v>366</c:v>
                </c:pt>
                <c:pt idx="305">
                  <c:v>630</c:v>
                </c:pt>
                <c:pt idx="306">
                  <c:v>508</c:v>
                </c:pt>
                <c:pt idx="307">
                  <c:v>370</c:v>
                </c:pt>
                <c:pt idx="308">
                  <c:v>357</c:v>
                </c:pt>
                <c:pt idx="309">
                  <c:v>427</c:v>
                </c:pt>
                <c:pt idx="310">
                  <c:v>442</c:v>
                </c:pt>
                <c:pt idx="311">
                  <c:v>476</c:v>
                </c:pt>
                <c:pt idx="312">
                  <c:v>418</c:v>
                </c:pt>
                <c:pt idx="313">
                  <c:v>451</c:v>
                </c:pt>
                <c:pt idx="314">
                  <c:v>425</c:v>
                </c:pt>
                <c:pt idx="315">
                  <c:v>528</c:v>
                </c:pt>
                <c:pt idx="316">
                  <c:v>511</c:v>
                </c:pt>
                <c:pt idx="317">
                  <c:v>400</c:v>
                </c:pt>
                <c:pt idx="318">
                  <c:v>441</c:v>
                </c:pt>
                <c:pt idx="319">
                  <c:v>455</c:v>
                </c:pt>
                <c:pt idx="320">
                  <c:v>440</c:v>
                </c:pt>
                <c:pt idx="321">
                  <c:v>433</c:v>
                </c:pt>
                <c:pt idx="322">
                  <c:v>422</c:v>
                </c:pt>
                <c:pt idx="323">
                  <c:v>411</c:v>
                </c:pt>
                <c:pt idx="324">
                  <c:v>466</c:v>
                </c:pt>
                <c:pt idx="325">
                  <c:v>394</c:v>
                </c:pt>
                <c:pt idx="326">
                  <c:v>442</c:v>
                </c:pt>
                <c:pt idx="327">
                  <c:v>467</c:v>
                </c:pt>
                <c:pt idx="328">
                  <c:v>443</c:v>
                </c:pt>
                <c:pt idx="329">
                  <c:v>298</c:v>
                </c:pt>
                <c:pt idx="330">
                  <c:v>541</c:v>
                </c:pt>
                <c:pt idx="331">
                  <c:v>489</c:v>
                </c:pt>
                <c:pt idx="332">
                  <c:v>469</c:v>
                </c:pt>
                <c:pt idx="333">
                  <c:v>452</c:v>
                </c:pt>
                <c:pt idx="334">
                  <c:v>516</c:v>
                </c:pt>
                <c:pt idx="335">
                  <c:v>79</c:v>
                </c:pt>
                <c:pt idx="336">
                  <c:v>58</c:v>
                </c:pt>
                <c:pt idx="337">
                  <c:v>514</c:v>
                </c:pt>
                <c:pt idx="338">
                  <c:v>451</c:v>
                </c:pt>
                <c:pt idx="339">
                  <c:v>472</c:v>
                </c:pt>
                <c:pt idx="340">
                  <c:v>377</c:v>
                </c:pt>
                <c:pt idx="341">
                  <c:v>472</c:v>
                </c:pt>
                <c:pt idx="342">
                  <c:v>492</c:v>
                </c:pt>
                <c:pt idx="343">
                  <c:v>390</c:v>
                </c:pt>
                <c:pt idx="344">
                  <c:v>428</c:v>
                </c:pt>
                <c:pt idx="345">
                  <c:v>681</c:v>
                </c:pt>
                <c:pt idx="346">
                  <c:v>446</c:v>
                </c:pt>
                <c:pt idx="347">
                  <c:v>485</c:v>
                </c:pt>
                <c:pt idx="348">
                  <c:v>469</c:v>
                </c:pt>
                <c:pt idx="349">
                  <c:v>354</c:v>
                </c:pt>
                <c:pt idx="350">
                  <c:v>485</c:v>
                </c:pt>
                <c:pt idx="351">
                  <c:v>388</c:v>
                </c:pt>
                <c:pt idx="352">
                  <c:v>440</c:v>
                </c:pt>
                <c:pt idx="353">
                  <c:v>456</c:v>
                </c:pt>
                <c:pt idx="354">
                  <c:v>420</c:v>
                </c:pt>
                <c:pt idx="355">
                  <c:v>322</c:v>
                </c:pt>
                <c:pt idx="356">
                  <c:v>530</c:v>
                </c:pt>
                <c:pt idx="357">
                  <c:v>481</c:v>
                </c:pt>
                <c:pt idx="358">
                  <c:v>427</c:v>
                </c:pt>
                <c:pt idx="359">
                  <c:v>451</c:v>
                </c:pt>
                <c:pt idx="360">
                  <c:v>444</c:v>
                </c:pt>
                <c:pt idx="361">
                  <c:v>486</c:v>
                </c:pt>
                <c:pt idx="362">
                  <c:v>331</c:v>
                </c:pt>
                <c:pt idx="363">
                  <c:v>74</c:v>
                </c:pt>
                <c:pt idx="364">
                  <c:v>338</c:v>
                </c:pt>
                <c:pt idx="365">
                  <c:v>447</c:v>
                </c:pt>
                <c:pt idx="366">
                  <c:v>424</c:v>
                </c:pt>
                <c:pt idx="367">
                  <c:v>513</c:v>
                </c:pt>
                <c:pt idx="368">
                  <c:v>611</c:v>
                </c:pt>
                <c:pt idx="369">
                  <c:v>525</c:v>
                </c:pt>
                <c:pt idx="370">
                  <c:v>398</c:v>
                </c:pt>
                <c:pt idx="371">
                  <c:v>387</c:v>
                </c:pt>
                <c:pt idx="372">
                  <c:v>381</c:v>
                </c:pt>
                <c:pt idx="373">
                  <c:v>396</c:v>
                </c:pt>
                <c:pt idx="374">
                  <c:v>441</c:v>
                </c:pt>
                <c:pt idx="375">
                  <c:v>565</c:v>
                </c:pt>
                <c:pt idx="376">
                  <c:v>458</c:v>
                </c:pt>
                <c:pt idx="377">
                  <c:v>388</c:v>
                </c:pt>
                <c:pt idx="378">
                  <c:v>550</c:v>
                </c:pt>
                <c:pt idx="379">
                  <c:v>531</c:v>
                </c:pt>
                <c:pt idx="380">
                  <c:v>506</c:v>
                </c:pt>
                <c:pt idx="381">
                  <c:v>527</c:v>
                </c:pt>
                <c:pt idx="382">
                  <c:v>468</c:v>
                </c:pt>
                <c:pt idx="383">
                  <c:v>475</c:v>
                </c:pt>
                <c:pt idx="384">
                  <c:v>351</c:v>
                </c:pt>
                <c:pt idx="385">
                  <c:v>405</c:v>
                </c:pt>
                <c:pt idx="386">
                  <c:v>441</c:v>
                </c:pt>
                <c:pt idx="387">
                  <c:v>381</c:v>
                </c:pt>
                <c:pt idx="388">
                  <c:v>323</c:v>
                </c:pt>
                <c:pt idx="389">
                  <c:v>459</c:v>
                </c:pt>
                <c:pt idx="390">
                  <c:v>545</c:v>
                </c:pt>
                <c:pt idx="391">
                  <c:v>359</c:v>
                </c:pt>
                <c:pt idx="392">
                  <c:v>342</c:v>
                </c:pt>
                <c:pt idx="393">
                  <c:v>368</c:v>
                </c:pt>
                <c:pt idx="394">
                  <c:v>496</c:v>
                </c:pt>
                <c:pt idx="395">
                  <c:v>458</c:v>
                </c:pt>
                <c:pt idx="396">
                  <c:v>531</c:v>
                </c:pt>
                <c:pt idx="397">
                  <c:v>486</c:v>
                </c:pt>
                <c:pt idx="398">
                  <c:v>363</c:v>
                </c:pt>
                <c:pt idx="399">
                  <c:v>528</c:v>
                </c:pt>
                <c:pt idx="400">
                  <c:v>391</c:v>
                </c:pt>
                <c:pt idx="401">
                  <c:v>339</c:v>
                </c:pt>
                <c:pt idx="402">
                  <c:v>423</c:v>
                </c:pt>
                <c:pt idx="403">
                  <c:v>402</c:v>
                </c:pt>
                <c:pt idx="404">
                  <c:v>398</c:v>
                </c:pt>
                <c:pt idx="405">
                  <c:v>343</c:v>
                </c:pt>
                <c:pt idx="406">
                  <c:v>503</c:v>
                </c:pt>
                <c:pt idx="407">
                  <c:v>415</c:v>
                </c:pt>
                <c:pt idx="408">
                  <c:v>516</c:v>
                </c:pt>
                <c:pt idx="409">
                  <c:v>439</c:v>
                </c:pt>
              </c:numCache>
            </c:numRef>
          </c:yVal>
          <c:smooth val="0"/>
          <c:extLst>
            <c:ext xmlns:c16="http://schemas.microsoft.com/office/drawing/2014/chart" uri="{C3380CC4-5D6E-409C-BE32-E72D297353CC}">
              <c16:uniqueId val="{00000001-2949-45B2-9484-D4AAE9B318E0}"/>
            </c:ext>
          </c:extLst>
        </c:ser>
        <c:dLbls>
          <c:showLegendKey val="0"/>
          <c:showVal val="0"/>
          <c:showCatName val="0"/>
          <c:showSerName val="0"/>
          <c:showPercent val="0"/>
          <c:showBubbleSize val="0"/>
        </c:dLbls>
        <c:axId val="507143552"/>
        <c:axId val="507139232"/>
      </c:scatterChart>
      <c:valAx>
        <c:axId val="50714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Sedentary</a:t>
                </a:r>
                <a:r>
                  <a:rPr lang="en-US" altLang="ko-KR" sz="1400" baseline="0"/>
                  <a:t> Minutes</a:t>
                </a:r>
                <a:endParaRPr lang="en-US" altLang="ko-KR"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507139232"/>
        <c:crosses val="autoZero"/>
        <c:crossBetween val="midCat"/>
        <c:majorUnit val="200"/>
      </c:valAx>
      <c:valAx>
        <c:axId val="507139232"/>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400"/>
                  <a:t>Total Minutes Asleep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507143552"/>
        <c:crosses val="autoZero"/>
        <c:crossBetween val="midCat"/>
        <c:maj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ko-KR" sz="1800" b="1" i="0" u="none" strike="noStrike" kern="1200" spc="0" baseline="0">
                <a:solidFill>
                  <a:sysClr val="windowText" lastClr="000000">
                    <a:lumMod val="65000"/>
                    <a:lumOff val="35000"/>
                  </a:sysClr>
                </a:solidFill>
              </a:rPr>
              <a:t>Distribution of Daily Steps Among Participants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38100" dist="38100" dir="2700000" algn="tl" rotWithShape="0">
              <a:prstClr val="black">
                <a:alpha val="40000"/>
              </a:prstClr>
            </a:outerShdw>
          </a:effectLst>
        </c:spPr>
      </c:pivotFmt>
    </c:pivotFmts>
    <c:plotArea>
      <c:layout/>
      <c:barChart>
        <c:barDir val="col"/>
        <c:grouping val="clustered"/>
        <c:varyColors val="0"/>
        <c:ser>
          <c:idx val="0"/>
          <c:order val="0"/>
          <c:tx>
            <c:strRef>
              <c:f>'Pivot Table Collection'!$B$4</c:f>
              <c:strCache>
                <c:ptCount val="1"/>
                <c:pt idx="0">
                  <c:v>Total</c:v>
                </c:pt>
              </c:strCache>
            </c:strRef>
          </c:tx>
          <c:spPr>
            <a:solidFill>
              <a:schemeClr val="accent5">
                <a:lumMod val="60000"/>
                <a:lumOff val="40000"/>
              </a:schemeClr>
            </a:solidFill>
            <a:ln>
              <a:noFill/>
            </a:ln>
            <a:effectLst/>
          </c:spPr>
          <c:invertIfNegative val="0"/>
          <c:dPt>
            <c:idx val="2"/>
            <c:invertIfNegative val="0"/>
            <c:bubble3D val="0"/>
            <c:spPr>
              <a:solidFill>
                <a:srgbClr val="00B050"/>
              </a:solidFill>
              <a:ln>
                <a:noFill/>
              </a:ln>
              <a:effectLst>
                <a:outerShdw blurRad="38100" dist="38100" dir="2700000" algn="tl" rotWithShape="0">
                  <a:prstClr val="black">
                    <a:alpha val="40000"/>
                  </a:prstClr>
                </a:outerShdw>
              </a:effectLst>
            </c:spPr>
            <c:extLst>
              <c:ext xmlns:c16="http://schemas.microsoft.com/office/drawing/2014/chart" uri="{C3380CC4-5D6E-409C-BE32-E72D297353CC}">
                <c16:uniqueId val="{00000000-1C9B-481C-95F4-BF8D351EE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Collection'!$A$5:$A$11</c:f>
              <c:strCache>
                <c:ptCount val="6"/>
                <c:pt idx="0">
                  <c:v>0-3999</c:v>
                </c:pt>
                <c:pt idx="1">
                  <c:v>4000-7999</c:v>
                </c:pt>
                <c:pt idx="2">
                  <c:v>8000-11999</c:v>
                </c:pt>
                <c:pt idx="3">
                  <c:v>12000-15999</c:v>
                </c:pt>
                <c:pt idx="4">
                  <c:v>16000-19999</c:v>
                </c:pt>
                <c:pt idx="5">
                  <c:v>20000-23999</c:v>
                </c:pt>
              </c:strCache>
            </c:strRef>
          </c:cat>
          <c:val>
            <c:numRef>
              <c:f>'Pivot Table Collection'!$B$5:$B$11</c:f>
              <c:numCache>
                <c:formatCode>General</c:formatCode>
                <c:ptCount val="6"/>
                <c:pt idx="0">
                  <c:v>61</c:v>
                </c:pt>
                <c:pt idx="1">
                  <c:v>73</c:v>
                </c:pt>
                <c:pt idx="2">
                  <c:v>82</c:v>
                </c:pt>
                <c:pt idx="3">
                  <c:v>46</c:v>
                </c:pt>
                <c:pt idx="4">
                  <c:v>7</c:v>
                </c:pt>
                <c:pt idx="5">
                  <c:v>3</c:v>
                </c:pt>
              </c:numCache>
            </c:numRef>
          </c:val>
          <c:extLst>
            <c:ext xmlns:c16="http://schemas.microsoft.com/office/drawing/2014/chart" uri="{C3380CC4-5D6E-409C-BE32-E72D297353CC}">
              <c16:uniqueId val="{00000000-F697-4BBF-88D6-34DFD3D99A78}"/>
            </c:ext>
          </c:extLst>
        </c:ser>
        <c:dLbls>
          <c:dLblPos val="outEnd"/>
          <c:showLegendKey val="0"/>
          <c:showVal val="1"/>
          <c:showCatName val="0"/>
          <c:showSerName val="0"/>
          <c:showPercent val="0"/>
          <c:showBubbleSize val="0"/>
        </c:dLbls>
        <c:gapWidth val="58"/>
        <c:overlap val="-27"/>
        <c:axId val="1294548416"/>
        <c:axId val="1294545536"/>
      </c:barChart>
      <c:catAx>
        <c:axId val="129454841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ltLang="ko-KR" sz="1000" b="0" i="0" u="none" strike="noStrike" kern="1200" baseline="0">
                    <a:solidFill>
                      <a:sysClr val="windowText" lastClr="000000">
                        <a:lumMod val="65000"/>
                        <a:lumOff val="35000"/>
                      </a:sysClr>
                    </a:solidFill>
                  </a:rPr>
                  <a:t>Daily Steps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545536"/>
        <c:crosses val="autoZero"/>
        <c:auto val="1"/>
        <c:lblAlgn val="ctr"/>
        <c:lblOffset val="100"/>
        <c:noMultiLvlLbl val="0"/>
      </c:catAx>
      <c:valAx>
        <c:axId val="129454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ltLang="ko-KR" sz="1000" b="0" i="0" u="none" strike="noStrike" kern="1200" baseline="0">
                    <a:solidFill>
                      <a:sysClr val="windowText" lastClr="000000">
                        <a:lumMod val="65000"/>
                        <a:lumOff val="35000"/>
                      </a:sysClr>
                    </a:solidFill>
                  </a:rPr>
                  <a:t>Frequency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5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Distribution of Body Mass Index records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Collection'!$B$24</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Collection'!$A$25:$A$30</c:f>
              <c:strCache>
                <c:ptCount val="5"/>
                <c:pt idx="0">
                  <c:v>22-23</c:v>
                </c:pt>
                <c:pt idx="1">
                  <c:v>23-24</c:v>
                </c:pt>
                <c:pt idx="2">
                  <c:v>24-25</c:v>
                </c:pt>
                <c:pt idx="3">
                  <c:v>25-26</c:v>
                </c:pt>
                <c:pt idx="4">
                  <c:v>27-28</c:v>
                </c:pt>
              </c:strCache>
            </c:strRef>
          </c:cat>
          <c:val>
            <c:numRef>
              <c:f>'Pivot Table Collection'!$B$25:$B$30</c:f>
              <c:numCache>
                <c:formatCode>General</c:formatCode>
                <c:ptCount val="5"/>
                <c:pt idx="0">
                  <c:v>2</c:v>
                </c:pt>
                <c:pt idx="1">
                  <c:v>3</c:v>
                </c:pt>
                <c:pt idx="2">
                  <c:v>5</c:v>
                </c:pt>
                <c:pt idx="3">
                  <c:v>7</c:v>
                </c:pt>
                <c:pt idx="4">
                  <c:v>4</c:v>
                </c:pt>
              </c:numCache>
            </c:numRef>
          </c:val>
          <c:extLst>
            <c:ext xmlns:c16="http://schemas.microsoft.com/office/drawing/2014/chart" uri="{C3380CC4-5D6E-409C-BE32-E72D297353CC}">
              <c16:uniqueId val="{00000003-35C4-4913-AF65-928E4457AF3C}"/>
            </c:ext>
          </c:extLst>
        </c:ser>
        <c:dLbls>
          <c:dLblPos val="outEnd"/>
          <c:showLegendKey val="0"/>
          <c:showVal val="1"/>
          <c:showCatName val="0"/>
          <c:showSerName val="0"/>
          <c:showPercent val="0"/>
          <c:showBubbleSize val="0"/>
        </c:dLbls>
        <c:gapWidth val="58"/>
        <c:overlap val="-27"/>
        <c:axId val="1243646304"/>
        <c:axId val="1243666944"/>
      </c:barChart>
      <c:catAx>
        <c:axId val="124364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43666944"/>
        <c:crosses val="autoZero"/>
        <c:auto val="1"/>
        <c:lblAlgn val="ctr"/>
        <c:lblOffset val="100"/>
        <c:noMultiLvlLbl val="0"/>
      </c:catAx>
      <c:valAx>
        <c:axId val="124366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ltLang="ko-KR" sz="1000" b="0" i="0" u="none" strike="noStrike" kern="1200" baseline="0">
                    <a:solidFill>
                      <a:sysClr val="windowText" lastClr="000000">
                        <a:lumMod val="65000"/>
                        <a:lumOff val="35000"/>
                      </a:sysClr>
                    </a:solidFill>
                  </a:rPr>
                  <a:t>Frequency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436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Percentage of Total Steps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E59081-CCAA-41CD-9BFA-6CB2CBC0FE92}" type="CATEGORYNAME">
                  <a:rPr lang="en-US" altLang="ko-KR" sz="1200"/>
                  <a:pPr>
                    <a:defRPr/>
                  </a:pPr>
                  <a:t>[CATEGORY NAME]</a:t>
                </a:fld>
                <a:r>
                  <a:rPr lang="en-US" altLang="ko-KR" sz="1200" baseline="0"/>
                  <a:t>, </a:t>
                </a:r>
                <a:fld id="{AB4A3BEC-CC6D-4B97-BEC9-369FD0396191}" type="VALUE">
                  <a:rPr lang="en-US" altLang="ko-KR" sz="1200" baseline="0"/>
                  <a:pPr>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1AE017-B935-48AA-B0B3-A6867EEE6757}" type="CATEGORYNAME">
                  <a:rPr lang="en-US" altLang="ko-KR" sz="1200"/>
                  <a:pPr>
                    <a:defRPr/>
                  </a:pPr>
                  <a:t>[CATEGORY NAME]</a:t>
                </a:fld>
                <a:r>
                  <a:rPr lang="en-US" altLang="ko-KR" sz="1200" baseline="0"/>
                  <a:t>, </a:t>
                </a:r>
                <a:fld id="{B1A2261F-9360-4B8D-B048-2A226DFED6FF}" type="VALUE">
                  <a:rPr lang="en-US" altLang="ko-KR" sz="1200" baseline="0"/>
                  <a:pPr>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3">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3DCC83-7F59-46E5-95CA-99477F642B2E}" type="CATEGORYNAME">
                  <a:rPr lang="en-US" altLang="ko-KR" sz="1200"/>
                  <a:pPr>
                    <a:defRPr/>
                  </a:pPr>
                  <a:t>[CATEGORY NAME]</a:t>
                </a:fld>
                <a:r>
                  <a:rPr lang="en-US" altLang="ko-KR" sz="1200" baseline="0"/>
                  <a:t>, </a:t>
                </a:r>
                <a:fld id="{B830AD6C-803E-40B7-9CC4-071F5C59D38A}" type="VALUE">
                  <a:rPr lang="en-US" altLang="ko-KR" sz="1200" baseline="0"/>
                  <a:pPr>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 Collection'!$H$4</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83D8-486B-93AF-08D8074F28D5}"/>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2-83D8-486B-93AF-08D8074F28D5}"/>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83D8-486B-93AF-08D8074F28D5}"/>
              </c:ext>
            </c:extLst>
          </c:dPt>
          <c:dLbls>
            <c:dLbl>
              <c:idx val="0"/>
              <c:tx>
                <c:rich>
                  <a:bodyPr/>
                  <a:lstStyle/>
                  <a:p>
                    <a:fld id="{F1E59081-CCAA-41CD-9BFA-6CB2CBC0FE92}" type="CATEGORYNAME">
                      <a:rPr lang="en-US" altLang="ko-KR" sz="1200"/>
                      <a:pPr/>
                      <a:t>[CATEGORY NAME]</a:t>
                    </a:fld>
                    <a:r>
                      <a:rPr lang="en-US" altLang="ko-KR" sz="1200" baseline="0"/>
                      <a:t>, </a:t>
                    </a:r>
                    <a:fld id="{AB4A3BEC-CC6D-4B97-BEC9-369FD0396191}" type="VALUE">
                      <a:rPr lang="en-US" altLang="ko-KR" sz="1200" baseline="0"/>
                      <a:pPr/>
                      <a:t>[VALUE]</a:t>
                    </a:fld>
                    <a:endParaRPr lang="en-US" altLang="ko-KR" sz="12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3D8-486B-93AF-08D8074F28D5}"/>
                </c:ext>
              </c:extLst>
            </c:dLbl>
            <c:dLbl>
              <c:idx val="1"/>
              <c:tx>
                <c:rich>
                  <a:bodyPr/>
                  <a:lstStyle/>
                  <a:p>
                    <a:fld id="{671AE017-B935-48AA-B0B3-A6867EEE6757}" type="CATEGORYNAME">
                      <a:rPr lang="en-US" altLang="ko-KR" sz="1200"/>
                      <a:pPr/>
                      <a:t>[CATEGORY NAME]</a:t>
                    </a:fld>
                    <a:r>
                      <a:rPr lang="en-US" altLang="ko-KR" sz="1200" baseline="0"/>
                      <a:t>, </a:t>
                    </a:r>
                    <a:fld id="{B1A2261F-9360-4B8D-B048-2A226DFED6FF}" type="VALUE">
                      <a:rPr lang="en-US" altLang="ko-KR" sz="1200" baseline="0"/>
                      <a:pPr/>
                      <a:t>[VALUE]</a:t>
                    </a:fld>
                    <a:endParaRPr lang="en-US" altLang="ko-KR" sz="12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3D8-486B-93AF-08D8074F28D5}"/>
                </c:ext>
              </c:extLst>
            </c:dLbl>
            <c:dLbl>
              <c:idx val="2"/>
              <c:tx>
                <c:rich>
                  <a:bodyPr/>
                  <a:lstStyle/>
                  <a:p>
                    <a:fld id="{E13DCC83-7F59-46E5-95CA-99477F642B2E}" type="CATEGORYNAME">
                      <a:rPr lang="en-US" altLang="ko-KR" sz="1200"/>
                      <a:pPr/>
                      <a:t>[CATEGORY NAME]</a:t>
                    </a:fld>
                    <a:r>
                      <a:rPr lang="en-US" altLang="ko-KR" sz="1200" baseline="0"/>
                      <a:t>, </a:t>
                    </a:r>
                    <a:fld id="{B830AD6C-803E-40B7-9CC4-071F5C59D38A}" type="VALUE">
                      <a:rPr lang="en-US" altLang="ko-KR" sz="1200" baseline="0"/>
                      <a:pPr/>
                      <a:t>[VALUE]</a:t>
                    </a:fld>
                    <a:endParaRPr lang="en-US" altLang="ko-KR" sz="12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3D8-486B-93AF-08D8074F28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Collection'!$G$5:$G$8</c:f>
              <c:strCache>
                <c:ptCount val="3"/>
                <c:pt idx="0">
                  <c:v>Less than 7,000</c:v>
                </c:pt>
                <c:pt idx="1">
                  <c:v>7,000 - 10,000</c:v>
                </c:pt>
                <c:pt idx="2">
                  <c:v>More than 10,000</c:v>
                </c:pt>
              </c:strCache>
            </c:strRef>
          </c:cat>
          <c:val>
            <c:numRef>
              <c:f>'Pivot Table Collection'!$H$5:$H$8</c:f>
              <c:numCache>
                <c:formatCode>0.00%</c:formatCode>
                <c:ptCount val="3"/>
                <c:pt idx="0">
                  <c:v>0.41544117647058826</c:v>
                </c:pt>
                <c:pt idx="1">
                  <c:v>0.21691176470588236</c:v>
                </c:pt>
                <c:pt idx="2">
                  <c:v>0.36764705882352944</c:v>
                </c:pt>
              </c:numCache>
            </c:numRef>
          </c:val>
          <c:extLst>
            <c:ext xmlns:c16="http://schemas.microsoft.com/office/drawing/2014/chart" uri="{C3380CC4-5D6E-409C-BE32-E72D297353CC}">
              <c16:uniqueId val="{00000000-83D8-486B-93AF-08D8074F28D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Very</a:t>
            </a:r>
            <a:r>
              <a:rPr lang="en-US" altLang="ko-KR" baseline="0"/>
              <a:t> Active Minutes VS Calories </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 VeryActiveMinutes VS Calories'!$B$1</c:f>
              <c:strCache>
                <c:ptCount val="1"/>
                <c:pt idx="0">
                  <c:v>Calories</c:v>
                </c:pt>
              </c:strCache>
            </c:strRef>
          </c:tx>
          <c:spPr>
            <a:ln w="38100" cap="rnd">
              <a:noFill/>
              <a:round/>
            </a:ln>
            <a:effectLst/>
          </c:spPr>
          <c:marker>
            <c:symbol val="circle"/>
            <c:size val="3"/>
            <c:spPr>
              <a:solidFill>
                <a:schemeClr val="accent2">
                  <a:lumMod val="75000"/>
                </a:schemeClr>
              </a:solidFill>
              <a:ln w="9525">
                <a:solidFill>
                  <a:schemeClr val="accent2">
                    <a:lumMod val="50000"/>
                  </a:schemeClr>
                </a:solidFill>
              </a:ln>
              <a:effectLst/>
            </c:spPr>
          </c:marker>
          <c:trendline>
            <c:spPr>
              <a:ln w="25400" cap="rnd" cmpd="sng">
                <a:solidFill>
                  <a:srgbClr val="E65014"/>
                </a:solidFill>
                <a:prstDash val="solid"/>
              </a:ln>
              <a:effectLst/>
            </c:spPr>
            <c:trendlineType val="poly"/>
            <c:order val="3"/>
            <c:dispRSqr val="0"/>
            <c:dispEq val="0"/>
          </c:trendline>
          <c:xVal>
            <c:numRef>
              <c:f>' VeryActiveMinutes VS Calories'!$A$2:$A$941</c:f>
              <c:numCache>
                <c:formatCode>General</c:formatCode>
                <c:ptCount val="940"/>
                <c:pt idx="0">
                  <c:v>25</c:v>
                </c:pt>
                <c:pt idx="1">
                  <c:v>21</c:v>
                </c:pt>
                <c:pt idx="2">
                  <c:v>30</c:v>
                </c:pt>
                <c:pt idx="3">
                  <c:v>29</c:v>
                </c:pt>
                <c:pt idx="4">
                  <c:v>36</c:v>
                </c:pt>
                <c:pt idx="5">
                  <c:v>38</c:v>
                </c:pt>
                <c:pt idx="6">
                  <c:v>42</c:v>
                </c:pt>
                <c:pt idx="7">
                  <c:v>50</c:v>
                </c:pt>
                <c:pt idx="8">
                  <c:v>28</c:v>
                </c:pt>
                <c:pt idx="9">
                  <c:v>19</c:v>
                </c:pt>
                <c:pt idx="10">
                  <c:v>66</c:v>
                </c:pt>
                <c:pt idx="11">
                  <c:v>41</c:v>
                </c:pt>
                <c:pt idx="12">
                  <c:v>39</c:v>
                </c:pt>
                <c:pt idx="13">
                  <c:v>73</c:v>
                </c:pt>
                <c:pt idx="14">
                  <c:v>31</c:v>
                </c:pt>
                <c:pt idx="15">
                  <c:v>78</c:v>
                </c:pt>
                <c:pt idx="16">
                  <c:v>48</c:v>
                </c:pt>
                <c:pt idx="17">
                  <c:v>16</c:v>
                </c:pt>
                <c:pt idx="18">
                  <c:v>52</c:v>
                </c:pt>
                <c:pt idx="19">
                  <c:v>33</c:v>
                </c:pt>
                <c:pt idx="20">
                  <c:v>41</c:v>
                </c:pt>
                <c:pt idx="21">
                  <c:v>50</c:v>
                </c:pt>
                <c:pt idx="22">
                  <c:v>36</c:v>
                </c:pt>
                <c:pt idx="23">
                  <c:v>45</c:v>
                </c:pt>
                <c:pt idx="24">
                  <c:v>24</c:v>
                </c:pt>
                <c:pt idx="25">
                  <c:v>37</c:v>
                </c:pt>
                <c:pt idx="26">
                  <c:v>44</c:v>
                </c:pt>
                <c:pt idx="27">
                  <c:v>46</c:v>
                </c:pt>
                <c:pt idx="28">
                  <c:v>46</c:v>
                </c:pt>
                <c:pt idx="29">
                  <c:v>36</c:v>
                </c:pt>
                <c:pt idx="30">
                  <c:v>0</c:v>
                </c:pt>
                <c:pt idx="31">
                  <c:v>0</c:v>
                </c:pt>
                <c:pt idx="32">
                  <c:v>0</c:v>
                </c:pt>
                <c:pt idx="33">
                  <c:v>0</c:v>
                </c:pt>
                <c:pt idx="34">
                  <c:v>0</c:v>
                </c:pt>
                <c:pt idx="35">
                  <c:v>0</c:v>
                </c:pt>
                <c:pt idx="36">
                  <c:v>15</c:v>
                </c:pt>
                <c:pt idx="37">
                  <c:v>17</c:v>
                </c:pt>
                <c:pt idx="38">
                  <c:v>0</c:v>
                </c:pt>
                <c:pt idx="39">
                  <c:v>0</c:v>
                </c:pt>
                <c:pt idx="40">
                  <c:v>0</c:v>
                </c:pt>
                <c:pt idx="41">
                  <c:v>0</c:v>
                </c:pt>
                <c:pt idx="42">
                  <c:v>0</c:v>
                </c:pt>
                <c:pt idx="43">
                  <c:v>16</c:v>
                </c:pt>
                <c:pt idx="44">
                  <c:v>0</c:v>
                </c:pt>
                <c:pt idx="45">
                  <c:v>0</c:v>
                </c:pt>
                <c:pt idx="46">
                  <c:v>17</c:v>
                </c:pt>
                <c:pt idx="47">
                  <c:v>0</c:v>
                </c:pt>
                <c:pt idx="48">
                  <c:v>0</c:v>
                </c:pt>
                <c:pt idx="49">
                  <c:v>11</c:v>
                </c:pt>
                <c:pt idx="50">
                  <c:v>186</c:v>
                </c:pt>
                <c:pt idx="51">
                  <c:v>7</c:v>
                </c:pt>
                <c:pt idx="52">
                  <c:v>0</c:v>
                </c:pt>
                <c:pt idx="53">
                  <c:v>0</c:v>
                </c:pt>
                <c:pt idx="54">
                  <c:v>0</c:v>
                </c:pt>
                <c:pt idx="55">
                  <c:v>0</c:v>
                </c:pt>
                <c:pt idx="56">
                  <c:v>0</c:v>
                </c:pt>
                <c:pt idx="57">
                  <c:v>0</c:v>
                </c:pt>
                <c:pt idx="58">
                  <c:v>0</c:v>
                </c:pt>
                <c:pt idx="59">
                  <c:v>0</c:v>
                </c:pt>
                <c:pt idx="60">
                  <c:v>0</c:v>
                </c:pt>
                <c:pt idx="61">
                  <c:v>0</c:v>
                </c:pt>
                <c:pt idx="62">
                  <c:v>2</c:v>
                </c:pt>
                <c:pt idx="63">
                  <c:v>30</c:v>
                </c:pt>
                <c:pt idx="64">
                  <c:v>5</c:v>
                </c:pt>
                <c:pt idx="65">
                  <c:v>3</c:v>
                </c:pt>
                <c:pt idx="66">
                  <c:v>51</c:v>
                </c:pt>
                <c:pt idx="67">
                  <c:v>29</c:v>
                </c:pt>
                <c:pt idx="68">
                  <c:v>15</c:v>
                </c:pt>
                <c:pt idx="69">
                  <c:v>5</c:v>
                </c:pt>
                <c:pt idx="70">
                  <c:v>0</c:v>
                </c:pt>
                <c:pt idx="71">
                  <c:v>0</c:v>
                </c:pt>
                <c:pt idx="72">
                  <c:v>0</c:v>
                </c:pt>
                <c:pt idx="73">
                  <c:v>0</c:v>
                </c:pt>
                <c:pt idx="74">
                  <c:v>0</c:v>
                </c:pt>
                <c:pt idx="75">
                  <c:v>8</c:v>
                </c:pt>
                <c:pt idx="76">
                  <c:v>11</c:v>
                </c:pt>
                <c:pt idx="77">
                  <c:v>0</c:v>
                </c:pt>
                <c:pt idx="78">
                  <c:v>3</c:v>
                </c:pt>
                <c:pt idx="79">
                  <c:v>0</c:v>
                </c:pt>
                <c:pt idx="80">
                  <c:v>9</c:v>
                </c:pt>
                <c:pt idx="81">
                  <c:v>3</c:v>
                </c:pt>
                <c:pt idx="82">
                  <c:v>1</c:v>
                </c:pt>
                <c:pt idx="83">
                  <c:v>10</c:v>
                </c:pt>
                <c:pt idx="84">
                  <c:v>0</c:v>
                </c:pt>
                <c:pt idx="85">
                  <c:v>6</c:v>
                </c:pt>
                <c:pt idx="86">
                  <c:v>11</c:v>
                </c:pt>
                <c:pt idx="87">
                  <c:v>41</c:v>
                </c:pt>
                <c:pt idx="88">
                  <c:v>0</c:v>
                </c:pt>
                <c:pt idx="89">
                  <c:v>32</c:v>
                </c:pt>
                <c:pt idx="90">
                  <c:v>12</c:v>
                </c:pt>
                <c:pt idx="91">
                  <c:v>0</c:v>
                </c:pt>
                <c:pt idx="92">
                  <c:v>0</c:v>
                </c:pt>
                <c:pt idx="93">
                  <c:v>0</c:v>
                </c:pt>
                <c:pt idx="94">
                  <c:v>0</c:v>
                </c:pt>
                <c:pt idx="95">
                  <c:v>0</c:v>
                </c:pt>
                <c:pt idx="96">
                  <c:v>0</c:v>
                </c:pt>
                <c:pt idx="97">
                  <c:v>2</c:v>
                </c:pt>
                <c:pt idx="98">
                  <c:v>0</c:v>
                </c:pt>
                <c:pt idx="99">
                  <c:v>0</c:v>
                </c:pt>
                <c:pt idx="100">
                  <c:v>0</c:v>
                </c:pt>
                <c:pt idx="101">
                  <c:v>2</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1</c:v>
                </c:pt>
                <c:pt idx="136">
                  <c:v>0</c:v>
                </c:pt>
                <c:pt idx="137">
                  <c:v>0</c:v>
                </c:pt>
                <c:pt idx="138">
                  <c:v>0</c:v>
                </c:pt>
                <c:pt idx="139">
                  <c:v>0</c:v>
                </c:pt>
                <c:pt idx="140">
                  <c:v>0</c:v>
                </c:pt>
                <c:pt idx="141">
                  <c:v>0</c:v>
                </c:pt>
                <c:pt idx="142">
                  <c:v>14</c:v>
                </c:pt>
                <c:pt idx="143">
                  <c:v>16</c:v>
                </c:pt>
                <c:pt idx="144">
                  <c:v>10</c:v>
                </c:pt>
                <c:pt idx="145">
                  <c:v>0</c:v>
                </c:pt>
                <c:pt idx="146">
                  <c:v>0</c:v>
                </c:pt>
                <c:pt idx="147">
                  <c:v>0</c:v>
                </c:pt>
                <c:pt idx="148">
                  <c:v>0</c:v>
                </c:pt>
                <c:pt idx="149">
                  <c:v>0</c:v>
                </c:pt>
                <c:pt idx="150">
                  <c:v>0</c:v>
                </c:pt>
                <c:pt idx="151">
                  <c:v>0</c:v>
                </c:pt>
                <c:pt idx="152">
                  <c:v>0</c:v>
                </c:pt>
                <c:pt idx="153">
                  <c:v>0</c:v>
                </c:pt>
                <c:pt idx="154">
                  <c:v>42</c:v>
                </c:pt>
                <c:pt idx="155">
                  <c:v>43</c:v>
                </c:pt>
                <c:pt idx="156">
                  <c:v>32</c:v>
                </c:pt>
                <c:pt idx="157">
                  <c:v>27</c:v>
                </c:pt>
                <c:pt idx="158">
                  <c:v>41</c:v>
                </c:pt>
                <c:pt idx="159">
                  <c:v>28</c:v>
                </c:pt>
                <c:pt idx="160">
                  <c:v>48</c:v>
                </c:pt>
                <c:pt idx="161">
                  <c:v>31</c:v>
                </c:pt>
                <c:pt idx="162">
                  <c:v>48</c:v>
                </c:pt>
                <c:pt idx="163">
                  <c:v>104</c:v>
                </c:pt>
                <c:pt idx="164">
                  <c:v>52</c:v>
                </c:pt>
                <c:pt idx="165">
                  <c:v>0</c:v>
                </c:pt>
                <c:pt idx="166">
                  <c:v>37</c:v>
                </c:pt>
                <c:pt idx="167">
                  <c:v>44</c:v>
                </c:pt>
                <c:pt idx="168">
                  <c:v>55</c:v>
                </c:pt>
                <c:pt idx="169">
                  <c:v>19</c:v>
                </c:pt>
                <c:pt idx="170">
                  <c:v>6</c:v>
                </c:pt>
                <c:pt idx="171">
                  <c:v>21</c:v>
                </c:pt>
                <c:pt idx="172">
                  <c:v>13</c:v>
                </c:pt>
                <c:pt idx="173">
                  <c:v>25</c:v>
                </c:pt>
                <c:pt idx="174">
                  <c:v>36</c:v>
                </c:pt>
                <c:pt idx="175">
                  <c:v>72</c:v>
                </c:pt>
                <c:pt idx="176">
                  <c:v>36</c:v>
                </c:pt>
                <c:pt idx="177">
                  <c:v>55</c:v>
                </c:pt>
                <c:pt idx="178">
                  <c:v>24</c:v>
                </c:pt>
                <c:pt idx="179">
                  <c:v>20</c:v>
                </c:pt>
                <c:pt idx="180">
                  <c:v>0</c:v>
                </c:pt>
                <c:pt idx="181">
                  <c:v>35</c:v>
                </c:pt>
                <c:pt idx="182">
                  <c:v>57</c:v>
                </c:pt>
                <c:pt idx="183">
                  <c:v>58</c:v>
                </c:pt>
                <c:pt idx="184">
                  <c:v>16</c:v>
                </c:pt>
                <c:pt idx="185">
                  <c:v>3</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13</c:v>
                </c:pt>
                <c:pt idx="217">
                  <c:v>0</c:v>
                </c:pt>
                <c:pt idx="218">
                  <c:v>0</c:v>
                </c:pt>
                <c:pt idx="219">
                  <c:v>0</c:v>
                </c:pt>
                <c:pt idx="220">
                  <c:v>0</c:v>
                </c:pt>
                <c:pt idx="221">
                  <c:v>0</c:v>
                </c:pt>
                <c:pt idx="222">
                  <c:v>0</c:v>
                </c:pt>
                <c:pt idx="223">
                  <c:v>0</c:v>
                </c:pt>
                <c:pt idx="224">
                  <c:v>0</c:v>
                </c:pt>
                <c:pt idx="225">
                  <c:v>1</c:v>
                </c:pt>
                <c:pt idx="226">
                  <c:v>0</c:v>
                </c:pt>
                <c:pt idx="227">
                  <c:v>0</c:v>
                </c:pt>
                <c:pt idx="228">
                  <c:v>0</c:v>
                </c:pt>
                <c:pt idx="229">
                  <c:v>3</c:v>
                </c:pt>
                <c:pt idx="230">
                  <c:v>0</c:v>
                </c:pt>
                <c:pt idx="231">
                  <c:v>0</c:v>
                </c:pt>
                <c:pt idx="232">
                  <c:v>0</c:v>
                </c:pt>
                <c:pt idx="233">
                  <c:v>0</c:v>
                </c:pt>
                <c:pt idx="234">
                  <c:v>0</c:v>
                </c:pt>
                <c:pt idx="235">
                  <c:v>0</c:v>
                </c:pt>
                <c:pt idx="236">
                  <c:v>5</c:v>
                </c:pt>
                <c:pt idx="237">
                  <c:v>20</c:v>
                </c:pt>
                <c:pt idx="238">
                  <c:v>0</c:v>
                </c:pt>
                <c:pt idx="239">
                  <c:v>0</c:v>
                </c:pt>
                <c:pt idx="240">
                  <c:v>0</c:v>
                </c:pt>
                <c:pt idx="241">
                  <c:v>0</c:v>
                </c:pt>
                <c:pt idx="242">
                  <c:v>0</c:v>
                </c:pt>
                <c:pt idx="243">
                  <c:v>0</c:v>
                </c:pt>
                <c:pt idx="244">
                  <c:v>0</c:v>
                </c:pt>
                <c:pt idx="245">
                  <c:v>0</c:v>
                </c:pt>
                <c:pt idx="246">
                  <c:v>0</c:v>
                </c:pt>
                <c:pt idx="247">
                  <c:v>28</c:v>
                </c:pt>
                <c:pt idx="248">
                  <c:v>19</c:v>
                </c:pt>
                <c:pt idx="249">
                  <c:v>1</c:v>
                </c:pt>
                <c:pt idx="250">
                  <c:v>1</c:v>
                </c:pt>
                <c:pt idx="251">
                  <c:v>66</c:v>
                </c:pt>
                <c:pt idx="252">
                  <c:v>1</c:v>
                </c:pt>
                <c:pt idx="253">
                  <c:v>11</c:v>
                </c:pt>
                <c:pt idx="254">
                  <c:v>0</c:v>
                </c:pt>
                <c:pt idx="255">
                  <c:v>11</c:v>
                </c:pt>
                <c:pt idx="256">
                  <c:v>23</c:v>
                </c:pt>
                <c:pt idx="257">
                  <c:v>9</c:v>
                </c:pt>
                <c:pt idx="258">
                  <c:v>32</c:v>
                </c:pt>
                <c:pt idx="259">
                  <c:v>0</c:v>
                </c:pt>
                <c:pt idx="260">
                  <c:v>15</c:v>
                </c:pt>
                <c:pt idx="261">
                  <c:v>0</c:v>
                </c:pt>
                <c:pt idx="262">
                  <c:v>26</c:v>
                </c:pt>
                <c:pt idx="263">
                  <c:v>0</c:v>
                </c:pt>
                <c:pt idx="264">
                  <c:v>0</c:v>
                </c:pt>
                <c:pt idx="265">
                  <c:v>2</c:v>
                </c:pt>
                <c:pt idx="266">
                  <c:v>0</c:v>
                </c:pt>
                <c:pt idx="267">
                  <c:v>0</c:v>
                </c:pt>
                <c:pt idx="268">
                  <c:v>0</c:v>
                </c:pt>
                <c:pt idx="269">
                  <c:v>47</c:v>
                </c:pt>
                <c:pt idx="270">
                  <c:v>0</c:v>
                </c:pt>
                <c:pt idx="271">
                  <c:v>1</c:v>
                </c:pt>
                <c:pt idx="272">
                  <c:v>0</c:v>
                </c:pt>
                <c:pt idx="273">
                  <c:v>22</c:v>
                </c:pt>
                <c:pt idx="274">
                  <c:v>2</c:v>
                </c:pt>
                <c:pt idx="275">
                  <c:v>46</c:v>
                </c:pt>
                <c:pt idx="276">
                  <c:v>28</c:v>
                </c:pt>
                <c:pt idx="277">
                  <c:v>46</c:v>
                </c:pt>
                <c:pt idx="278">
                  <c:v>0</c:v>
                </c:pt>
                <c:pt idx="279">
                  <c:v>2</c:v>
                </c:pt>
                <c:pt idx="280">
                  <c:v>46</c:v>
                </c:pt>
                <c:pt idx="281">
                  <c:v>28</c:v>
                </c:pt>
                <c:pt idx="282">
                  <c:v>20</c:v>
                </c:pt>
                <c:pt idx="283">
                  <c:v>5</c:v>
                </c:pt>
                <c:pt idx="284">
                  <c:v>7</c:v>
                </c:pt>
                <c:pt idx="285">
                  <c:v>0</c:v>
                </c:pt>
                <c:pt idx="286">
                  <c:v>1</c:v>
                </c:pt>
                <c:pt idx="287">
                  <c:v>0</c:v>
                </c:pt>
                <c:pt idx="288">
                  <c:v>13</c:v>
                </c:pt>
                <c:pt idx="289">
                  <c:v>0</c:v>
                </c:pt>
                <c:pt idx="290">
                  <c:v>75</c:v>
                </c:pt>
                <c:pt idx="291">
                  <c:v>46</c:v>
                </c:pt>
                <c:pt idx="292">
                  <c:v>0</c:v>
                </c:pt>
                <c:pt idx="293">
                  <c:v>0</c:v>
                </c:pt>
                <c:pt idx="294">
                  <c:v>0</c:v>
                </c:pt>
                <c:pt idx="295">
                  <c:v>0</c:v>
                </c:pt>
                <c:pt idx="296">
                  <c:v>0</c:v>
                </c:pt>
                <c:pt idx="297">
                  <c:v>16</c:v>
                </c:pt>
                <c:pt idx="298">
                  <c:v>6</c:v>
                </c:pt>
                <c:pt idx="299">
                  <c:v>0</c:v>
                </c:pt>
                <c:pt idx="300">
                  <c:v>0</c:v>
                </c:pt>
                <c:pt idx="301">
                  <c:v>11</c:v>
                </c:pt>
                <c:pt idx="302">
                  <c:v>20</c:v>
                </c:pt>
                <c:pt idx="303">
                  <c:v>0</c:v>
                </c:pt>
                <c:pt idx="304">
                  <c:v>15</c:v>
                </c:pt>
                <c:pt idx="305">
                  <c:v>18</c:v>
                </c:pt>
                <c:pt idx="306">
                  <c:v>0</c:v>
                </c:pt>
                <c:pt idx="307">
                  <c:v>20</c:v>
                </c:pt>
                <c:pt idx="308">
                  <c:v>14</c:v>
                </c:pt>
                <c:pt idx="309">
                  <c:v>0</c:v>
                </c:pt>
                <c:pt idx="310">
                  <c:v>22</c:v>
                </c:pt>
                <c:pt idx="311">
                  <c:v>24</c:v>
                </c:pt>
                <c:pt idx="312">
                  <c:v>0</c:v>
                </c:pt>
                <c:pt idx="313">
                  <c:v>0</c:v>
                </c:pt>
                <c:pt idx="314">
                  <c:v>17</c:v>
                </c:pt>
                <c:pt idx="315">
                  <c:v>0</c:v>
                </c:pt>
                <c:pt idx="316">
                  <c:v>44</c:v>
                </c:pt>
                <c:pt idx="317">
                  <c:v>31</c:v>
                </c:pt>
                <c:pt idx="318">
                  <c:v>5</c:v>
                </c:pt>
                <c:pt idx="319">
                  <c:v>15</c:v>
                </c:pt>
                <c:pt idx="320">
                  <c:v>31</c:v>
                </c:pt>
                <c:pt idx="321">
                  <c:v>11</c:v>
                </c:pt>
                <c:pt idx="322">
                  <c:v>4</c:v>
                </c:pt>
                <c:pt idx="323">
                  <c:v>19</c:v>
                </c:pt>
                <c:pt idx="324">
                  <c:v>2</c:v>
                </c:pt>
                <c:pt idx="325">
                  <c:v>0</c:v>
                </c:pt>
                <c:pt idx="326">
                  <c:v>33</c:v>
                </c:pt>
                <c:pt idx="327">
                  <c:v>0</c:v>
                </c:pt>
                <c:pt idx="328">
                  <c:v>30</c:v>
                </c:pt>
                <c:pt idx="329">
                  <c:v>50</c:v>
                </c:pt>
                <c:pt idx="330">
                  <c:v>7</c:v>
                </c:pt>
                <c:pt idx="331">
                  <c:v>0</c:v>
                </c:pt>
                <c:pt idx="332">
                  <c:v>15</c:v>
                </c:pt>
                <c:pt idx="333">
                  <c:v>36</c:v>
                </c:pt>
                <c:pt idx="334">
                  <c:v>43</c:v>
                </c:pt>
                <c:pt idx="335">
                  <c:v>41</c:v>
                </c:pt>
                <c:pt idx="336">
                  <c:v>24</c:v>
                </c:pt>
                <c:pt idx="337">
                  <c:v>47</c:v>
                </c:pt>
                <c:pt idx="338">
                  <c:v>14</c:v>
                </c:pt>
                <c:pt idx="339">
                  <c:v>14</c:v>
                </c:pt>
                <c:pt idx="340">
                  <c:v>29</c:v>
                </c:pt>
                <c:pt idx="341">
                  <c:v>0</c:v>
                </c:pt>
                <c:pt idx="342">
                  <c:v>9</c:v>
                </c:pt>
                <c:pt idx="343">
                  <c:v>8</c:v>
                </c:pt>
                <c:pt idx="344">
                  <c:v>1</c:v>
                </c:pt>
                <c:pt idx="345">
                  <c:v>4</c:v>
                </c:pt>
                <c:pt idx="346">
                  <c:v>4</c:v>
                </c:pt>
                <c:pt idx="347">
                  <c:v>0</c:v>
                </c:pt>
                <c:pt idx="348">
                  <c:v>0</c:v>
                </c:pt>
                <c:pt idx="349">
                  <c:v>36</c:v>
                </c:pt>
                <c:pt idx="350">
                  <c:v>65</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13</c:v>
                </c:pt>
                <c:pt idx="369">
                  <c:v>38</c:v>
                </c:pt>
                <c:pt idx="370">
                  <c:v>0</c:v>
                </c:pt>
                <c:pt idx="371">
                  <c:v>0</c:v>
                </c:pt>
                <c:pt idx="372">
                  <c:v>0</c:v>
                </c:pt>
                <c:pt idx="373">
                  <c:v>3</c:v>
                </c:pt>
                <c:pt idx="374">
                  <c:v>0</c:v>
                </c:pt>
                <c:pt idx="375">
                  <c:v>2</c:v>
                </c:pt>
                <c:pt idx="376">
                  <c:v>0</c:v>
                </c:pt>
                <c:pt idx="377">
                  <c:v>0</c:v>
                </c:pt>
                <c:pt idx="378">
                  <c:v>0</c:v>
                </c:pt>
                <c:pt idx="379">
                  <c:v>0</c:v>
                </c:pt>
                <c:pt idx="380">
                  <c:v>3</c:v>
                </c:pt>
                <c:pt idx="381">
                  <c:v>0</c:v>
                </c:pt>
                <c:pt idx="382">
                  <c:v>8</c:v>
                </c:pt>
                <c:pt idx="383">
                  <c:v>1</c:v>
                </c:pt>
                <c:pt idx="384">
                  <c:v>0</c:v>
                </c:pt>
                <c:pt idx="385">
                  <c:v>0</c:v>
                </c:pt>
                <c:pt idx="386">
                  <c:v>0</c:v>
                </c:pt>
                <c:pt idx="387">
                  <c:v>1</c:v>
                </c:pt>
                <c:pt idx="388">
                  <c:v>0</c:v>
                </c:pt>
                <c:pt idx="389">
                  <c:v>0</c:v>
                </c:pt>
                <c:pt idx="390">
                  <c:v>0</c:v>
                </c:pt>
                <c:pt idx="391">
                  <c:v>1</c:v>
                </c:pt>
                <c:pt idx="392">
                  <c:v>0</c:v>
                </c:pt>
                <c:pt idx="393">
                  <c:v>1</c:v>
                </c:pt>
                <c:pt idx="394">
                  <c:v>0</c:v>
                </c:pt>
                <c:pt idx="395">
                  <c:v>8</c:v>
                </c:pt>
                <c:pt idx="396">
                  <c:v>6</c:v>
                </c:pt>
                <c:pt idx="397">
                  <c:v>13</c:v>
                </c:pt>
                <c:pt idx="398">
                  <c:v>6</c:v>
                </c:pt>
                <c:pt idx="399">
                  <c:v>6</c:v>
                </c:pt>
                <c:pt idx="400">
                  <c:v>0</c:v>
                </c:pt>
                <c:pt idx="401">
                  <c:v>0</c:v>
                </c:pt>
                <c:pt idx="402">
                  <c:v>8</c:v>
                </c:pt>
                <c:pt idx="403">
                  <c:v>8</c:v>
                </c:pt>
                <c:pt idx="404">
                  <c:v>27</c:v>
                </c:pt>
                <c:pt idx="405">
                  <c:v>6</c:v>
                </c:pt>
                <c:pt idx="406">
                  <c:v>3</c:v>
                </c:pt>
                <c:pt idx="407">
                  <c:v>0</c:v>
                </c:pt>
                <c:pt idx="408">
                  <c:v>2</c:v>
                </c:pt>
                <c:pt idx="409">
                  <c:v>3</c:v>
                </c:pt>
                <c:pt idx="410">
                  <c:v>3</c:v>
                </c:pt>
                <c:pt idx="411">
                  <c:v>0</c:v>
                </c:pt>
                <c:pt idx="412">
                  <c:v>0</c:v>
                </c:pt>
                <c:pt idx="413">
                  <c:v>1</c:v>
                </c:pt>
                <c:pt idx="414">
                  <c:v>10</c:v>
                </c:pt>
                <c:pt idx="415">
                  <c:v>0</c:v>
                </c:pt>
                <c:pt idx="416">
                  <c:v>6</c:v>
                </c:pt>
                <c:pt idx="417">
                  <c:v>0</c:v>
                </c:pt>
                <c:pt idx="418">
                  <c:v>27</c:v>
                </c:pt>
                <c:pt idx="419">
                  <c:v>20</c:v>
                </c:pt>
                <c:pt idx="420">
                  <c:v>19</c:v>
                </c:pt>
                <c:pt idx="421">
                  <c:v>7</c:v>
                </c:pt>
                <c:pt idx="422">
                  <c:v>77</c:v>
                </c:pt>
                <c:pt idx="423">
                  <c:v>58</c:v>
                </c:pt>
                <c:pt idx="424">
                  <c:v>14</c:v>
                </c:pt>
                <c:pt idx="425">
                  <c:v>11</c:v>
                </c:pt>
                <c:pt idx="426">
                  <c:v>14</c:v>
                </c:pt>
                <c:pt idx="427">
                  <c:v>11</c:v>
                </c:pt>
                <c:pt idx="428">
                  <c:v>19</c:v>
                </c:pt>
                <c:pt idx="429">
                  <c:v>13</c:v>
                </c:pt>
                <c:pt idx="430">
                  <c:v>14</c:v>
                </c:pt>
                <c:pt idx="431">
                  <c:v>12</c:v>
                </c:pt>
                <c:pt idx="432">
                  <c:v>33</c:v>
                </c:pt>
                <c:pt idx="433">
                  <c:v>18</c:v>
                </c:pt>
                <c:pt idx="434">
                  <c:v>35</c:v>
                </c:pt>
                <c:pt idx="435">
                  <c:v>12</c:v>
                </c:pt>
                <c:pt idx="436">
                  <c:v>33</c:v>
                </c:pt>
                <c:pt idx="437">
                  <c:v>120</c:v>
                </c:pt>
                <c:pt idx="438">
                  <c:v>107</c:v>
                </c:pt>
                <c:pt idx="439">
                  <c:v>6</c:v>
                </c:pt>
                <c:pt idx="440">
                  <c:v>13</c:v>
                </c:pt>
                <c:pt idx="441">
                  <c:v>8</c:v>
                </c:pt>
                <c:pt idx="442">
                  <c:v>0</c:v>
                </c:pt>
                <c:pt idx="443">
                  <c:v>0</c:v>
                </c:pt>
                <c:pt idx="444">
                  <c:v>0</c:v>
                </c:pt>
                <c:pt idx="445">
                  <c:v>0</c:v>
                </c:pt>
                <c:pt idx="446">
                  <c:v>0</c:v>
                </c:pt>
                <c:pt idx="447">
                  <c:v>0</c:v>
                </c:pt>
                <c:pt idx="448">
                  <c:v>0</c:v>
                </c:pt>
                <c:pt idx="449">
                  <c:v>25</c:v>
                </c:pt>
                <c:pt idx="450">
                  <c:v>0</c:v>
                </c:pt>
                <c:pt idx="451">
                  <c:v>0</c:v>
                </c:pt>
                <c:pt idx="452">
                  <c:v>0</c:v>
                </c:pt>
                <c:pt idx="453">
                  <c:v>0</c:v>
                </c:pt>
                <c:pt idx="454">
                  <c:v>0</c:v>
                </c:pt>
                <c:pt idx="455">
                  <c:v>0</c:v>
                </c:pt>
                <c:pt idx="456">
                  <c:v>0</c:v>
                </c:pt>
                <c:pt idx="457">
                  <c:v>29</c:v>
                </c:pt>
                <c:pt idx="458">
                  <c:v>32</c:v>
                </c:pt>
                <c:pt idx="459">
                  <c:v>0</c:v>
                </c:pt>
                <c:pt idx="460">
                  <c:v>0</c:v>
                </c:pt>
                <c:pt idx="461">
                  <c:v>0</c:v>
                </c:pt>
                <c:pt idx="462">
                  <c:v>0</c:v>
                </c:pt>
                <c:pt idx="463">
                  <c:v>27</c:v>
                </c:pt>
                <c:pt idx="464">
                  <c:v>30</c:v>
                </c:pt>
                <c:pt idx="465">
                  <c:v>0</c:v>
                </c:pt>
                <c:pt idx="466">
                  <c:v>2</c:v>
                </c:pt>
                <c:pt idx="467">
                  <c:v>0</c:v>
                </c:pt>
                <c:pt idx="468">
                  <c:v>26</c:v>
                </c:pt>
                <c:pt idx="469">
                  <c:v>0</c:v>
                </c:pt>
                <c:pt idx="470">
                  <c:v>0</c:v>
                </c:pt>
                <c:pt idx="471">
                  <c:v>0</c:v>
                </c:pt>
                <c:pt idx="472">
                  <c:v>34</c:v>
                </c:pt>
                <c:pt idx="473">
                  <c:v>0</c:v>
                </c:pt>
                <c:pt idx="474">
                  <c:v>0</c:v>
                </c:pt>
                <c:pt idx="475">
                  <c:v>19</c:v>
                </c:pt>
                <c:pt idx="476">
                  <c:v>0</c:v>
                </c:pt>
                <c:pt idx="477">
                  <c:v>17</c:v>
                </c:pt>
                <c:pt idx="478">
                  <c:v>8</c:v>
                </c:pt>
                <c:pt idx="479">
                  <c:v>7</c:v>
                </c:pt>
                <c:pt idx="480">
                  <c:v>14</c:v>
                </c:pt>
                <c:pt idx="481">
                  <c:v>1</c:v>
                </c:pt>
                <c:pt idx="482">
                  <c:v>0</c:v>
                </c:pt>
                <c:pt idx="483">
                  <c:v>6</c:v>
                </c:pt>
                <c:pt idx="484">
                  <c:v>20</c:v>
                </c:pt>
                <c:pt idx="485">
                  <c:v>5</c:v>
                </c:pt>
                <c:pt idx="486">
                  <c:v>0</c:v>
                </c:pt>
                <c:pt idx="487">
                  <c:v>18</c:v>
                </c:pt>
                <c:pt idx="488">
                  <c:v>12</c:v>
                </c:pt>
                <c:pt idx="489">
                  <c:v>27</c:v>
                </c:pt>
                <c:pt idx="490">
                  <c:v>1</c:v>
                </c:pt>
                <c:pt idx="491">
                  <c:v>15</c:v>
                </c:pt>
                <c:pt idx="492">
                  <c:v>7</c:v>
                </c:pt>
                <c:pt idx="493">
                  <c:v>0</c:v>
                </c:pt>
                <c:pt idx="494">
                  <c:v>0</c:v>
                </c:pt>
                <c:pt idx="495">
                  <c:v>21</c:v>
                </c:pt>
                <c:pt idx="496">
                  <c:v>0</c:v>
                </c:pt>
                <c:pt idx="497">
                  <c:v>14</c:v>
                </c:pt>
                <c:pt idx="498">
                  <c:v>0</c:v>
                </c:pt>
                <c:pt idx="499">
                  <c:v>23</c:v>
                </c:pt>
                <c:pt idx="500">
                  <c:v>66</c:v>
                </c:pt>
                <c:pt idx="501">
                  <c:v>6</c:v>
                </c:pt>
                <c:pt idx="502">
                  <c:v>11</c:v>
                </c:pt>
                <c:pt idx="503">
                  <c:v>4</c:v>
                </c:pt>
                <c:pt idx="504">
                  <c:v>0</c:v>
                </c:pt>
                <c:pt idx="505">
                  <c:v>0</c:v>
                </c:pt>
                <c:pt idx="506">
                  <c:v>0</c:v>
                </c:pt>
                <c:pt idx="507">
                  <c:v>0</c:v>
                </c:pt>
                <c:pt idx="508">
                  <c:v>1</c:v>
                </c:pt>
                <c:pt idx="509">
                  <c:v>3</c:v>
                </c:pt>
                <c:pt idx="510">
                  <c:v>12</c:v>
                </c:pt>
                <c:pt idx="511">
                  <c:v>22</c:v>
                </c:pt>
                <c:pt idx="512">
                  <c:v>10</c:v>
                </c:pt>
                <c:pt idx="513">
                  <c:v>2</c:v>
                </c:pt>
                <c:pt idx="514">
                  <c:v>4</c:v>
                </c:pt>
                <c:pt idx="515">
                  <c:v>0</c:v>
                </c:pt>
                <c:pt idx="516">
                  <c:v>9</c:v>
                </c:pt>
                <c:pt idx="517">
                  <c:v>15</c:v>
                </c:pt>
                <c:pt idx="518">
                  <c:v>6</c:v>
                </c:pt>
                <c:pt idx="519">
                  <c:v>1</c:v>
                </c:pt>
                <c:pt idx="520">
                  <c:v>1</c:v>
                </c:pt>
                <c:pt idx="521">
                  <c:v>14</c:v>
                </c:pt>
                <c:pt idx="522">
                  <c:v>12</c:v>
                </c:pt>
                <c:pt idx="523">
                  <c:v>4</c:v>
                </c:pt>
                <c:pt idx="524">
                  <c:v>0</c:v>
                </c:pt>
                <c:pt idx="525">
                  <c:v>5</c:v>
                </c:pt>
                <c:pt idx="526">
                  <c:v>0</c:v>
                </c:pt>
                <c:pt idx="527">
                  <c:v>4</c:v>
                </c:pt>
                <c:pt idx="528">
                  <c:v>8</c:v>
                </c:pt>
                <c:pt idx="529">
                  <c:v>1</c:v>
                </c:pt>
                <c:pt idx="530">
                  <c:v>5</c:v>
                </c:pt>
                <c:pt idx="531">
                  <c:v>9</c:v>
                </c:pt>
                <c:pt idx="532">
                  <c:v>0</c:v>
                </c:pt>
                <c:pt idx="533">
                  <c:v>1</c:v>
                </c:pt>
                <c:pt idx="534">
                  <c:v>10</c:v>
                </c:pt>
                <c:pt idx="535">
                  <c:v>0</c:v>
                </c:pt>
                <c:pt idx="536">
                  <c:v>19</c:v>
                </c:pt>
                <c:pt idx="537">
                  <c:v>0</c:v>
                </c:pt>
                <c:pt idx="538">
                  <c:v>61</c:v>
                </c:pt>
                <c:pt idx="539">
                  <c:v>58</c:v>
                </c:pt>
                <c:pt idx="540">
                  <c:v>0</c:v>
                </c:pt>
                <c:pt idx="541">
                  <c:v>0</c:v>
                </c:pt>
                <c:pt idx="542">
                  <c:v>0</c:v>
                </c:pt>
                <c:pt idx="543">
                  <c:v>69</c:v>
                </c:pt>
                <c:pt idx="544">
                  <c:v>0</c:v>
                </c:pt>
                <c:pt idx="545">
                  <c:v>47</c:v>
                </c:pt>
                <c:pt idx="546">
                  <c:v>25</c:v>
                </c:pt>
                <c:pt idx="547">
                  <c:v>0</c:v>
                </c:pt>
                <c:pt idx="548">
                  <c:v>0</c:v>
                </c:pt>
                <c:pt idx="549">
                  <c:v>51</c:v>
                </c:pt>
                <c:pt idx="550">
                  <c:v>40</c:v>
                </c:pt>
                <c:pt idx="551">
                  <c:v>16</c:v>
                </c:pt>
                <c:pt idx="552">
                  <c:v>49</c:v>
                </c:pt>
                <c:pt idx="553">
                  <c:v>46</c:v>
                </c:pt>
                <c:pt idx="554">
                  <c:v>0</c:v>
                </c:pt>
                <c:pt idx="555">
                  <c:v>0</c:v>
                </c:pt>
                <c:pt idx="556">
                  <c:v>23</c:v>
                </c:pt>
                <c:pt idx="557">
                  <c:v>26</c:v>
                </c:pt>
                <c:pt idx="558">
                  <c:v>0</c:v>
                </c:pt>
                <c:pt idx="559">
                  <c:v>44</c:v>
                </c:pt>
                <c:pt idx="560">
                  <c:v>21</c:v>
                </c:pt>
                <c:pt idx="561">
                  <c:v>0</c:v>
                </c:pt>
                <c:pt idx="562">
                  <c:v>3</c:v>
                </c:pt>
                <c:pt idx="563">
                  <c:v>59</c:v>
                </c:pt>
                <c:pt idx="564">
                  <c:v>61</c:v>
                </c:pt>
                <c:pt idx="565">
                  <c:v>0</c:v>
                </c:pt>
                <c:pt idx="566">
                  <c:v>8</c:v>
                </c:pt>
                <c:pt idx="567">
                  <c:v>86</c:v>
                </c:pt>
                <c:pt idx="568">
                  <c:v>15</c:v>
                </c:pt>
                <c:pt idx="569">
                  <c:v>118</c:v>
                </c:pt>
                <c:pt idx="570">
                  <c:v>115</c:v>
                </c:pt>
                <c:pt idx="571">
                  <c:v>184</c:v>
                </c:pt>
                <c:pt idx="572">
                  <c:v>200</c:v>
                </c:pt>
                <c:pt idx="573">
                  <c:v>114</c:v>
                </c:pt>
                <c:pt idx="574">
                  <c:v>108</c:v>
                </c:pt>
                <c:pt idx="575">
                  <c:v>87</c:v>
                </c:pt>
                <c:pt idx="576">
                  <c:v>110</c:v>
                </c:pt>
                <c:pt idx="577">
                  <c:v>62</c:v>
                </c:pt>
                <c:pt idx="578">
                  <c:v>24</c:v>
                </c:pt>
                <c:pt idx="579">
                  <c:v>210</c:v>
                </c:pt>
                <c:pt idx="580">
                  <c:v>61</c:v>
                </c:pt>
                <c:pt idx="581">
                  <c:v>38</c:v>
                </c:pt>
                <c:pt idx="582">
                  <c:v>63</c:v>
                </c:pt>
                <c:pt idx="583">
                  <c:v>99</c:v>
                </c:pt>
                <c:pt idx="584">
                  <c:v>97</c:v>
                </c:pt>
                <c:pt idx="585">
                  <c:v>207</c:v>
                </c:pt>
                <c:pt idx="586">
                  <c:v>194</c:v>
                </c:pt>
                <c:pt idx="587">
                  <c:v>37</c:v>
                </c:pt>
                <c:pt idx="588">
                  <c:v>97</c:v>
                </c:pt>
                <c:pt idx="589">
                  <c:v>25</c:v>
                </c:pt>
                <c:pt idx="590">
                  <c:v>45</c:v>
                </c:pt>
                <c:pt idx="591">
                  <c:v>41</c:v>
                </c:pt>
                <c:pt idx="592">
                  <c:v>0</c:v>
                </c:pt>
                <c:pt idx="593">
                  <c:v>0</c:v>
                </c:pt>
                <c:pt idx="594">
                  <c:v>34</c:v>
                </c:pt>
                <c:pt idx="595">
                  <c:v>104</c:v>
                </c:pt>
                <c:pt idx="596">
                  <c:v>45</c:v>
                </c:pt>
                <c:pt idx="597">
                  <c:v>0</c:v>
                </c:pt>
                <c:pt idx="598">
                  <c:v>0</c:v>
                </c:pt>
                <c:pt idx="599">
                  <c:v>0</c:v>
                </c:pt>
                <c:pt idx="600">
                  <c:v>0</c:v>
                </c:pt>
                <c:pt idx="601">
                  <c:v>7</c:v>
                </c:pt>
                <c:pt idx="602">
                  <c:v>0</c:v>
                </c:pt>
                <c:pt idx="603">
                  <c:v>0</c:v>
                </c:pt>
                <c:pt idx="604">
                  <c:v>0</c:v>
                </c:pt>
                <c:pt idx="605">
                  <c:v>26</c:v>
                </c:pt>
                <c:pt idx="606">
                  <c:v>11</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31</c:v>
                </c:pt>
                <c:pt idx="631">
                  <c:v>0</c:v>
                </c:pt>
                <c:pt idx="632">
                  <c:v>0</c:v>
                </c:pt>
                <c:pt idx="633">
                  <c:v>0</c:v>
                </c:pt>
                <c:pt idx="634">
                  <c:v>0</c:v>
                </c:pt>
                <c:pt idx="635">
                  <c:v>0</c:v>
                </c:pt>
                <c:pt idx="636">
                  <c:v>33</c:v>
                </c:pt>
                <c:pt idx="637">
                  <c:v>0</c:v>
                </c:pt>
                <c:pt idx="638">
                  <c:v>8</c:v>
                </c:pt>
                <c:pt idx="639">
                  <c:v>0</c:v>
                </c:pt>
                <c:pt idx="640">
                  <c:v>0</c:v>
                </c:pt>
                <c:pt idx="641">
                  <c:v>0</c:v>
                </c:pt>
                <c:pt idx="642">
                  <c:v>0</c:v>
                </c:pt>
                <c:pt idx="643">
                  <c:v>0</c:v>
                </c:pt>
                <c:pt idx="644">
                  <c:v>8</c:v>
                </c:pt>
                <c:pt idx="645">
                  <c:v>0</c:v>
                </c:pt>
                <c:pt idx="646">
                  <c:v>0</c:v>
                </c:pt>
                <c:pt idx="647">
                  <c:v>0</c:v>
                </c:pt>
                <c:pt idx="648">
                  <c:v>0</c:v>
                </c:pt>
                <c:pt idx="649">
                  <c:v>0</c:v>
                </c:pt>
                <c:pt idx="650">
                  <c:v>0</c:v>
                </c:pt>
                <c:pt idx="651">
                  <c:v>0</c:v>
                </c:pt>
                <c:pt idx="652">
                  <c:v>0</c:v>
                </c:pt>
                <c:pt idx="653">
                  <c:v>0</c:v>
                </c:pt>
                <c:pt idx="654">
                  <c:v>0</c:v>
                </c:pt>
                <c:pt idx="655">
                  <c:v>17</c:v>
                </c:pt>
                <c:pt idx="656">
                  <c:v>14</c:v>
                </c:pt>
                <c:pt idx="657">
                  <c:v>0</c:v>
                </c:pt>
                <c:pt idx="658">
                  <c:v>36</c:v>
                </c:pt>
                <c:pt idx="659">
                  <c:v>5</c:v>
                </c:pt>
                <c:pt idx="660">
                  <c:v>30</c:v>
                </c:pt>
                <c:pt idx="661">
                  <c:v>0</c:v>
                </c:pt>
                <c:pt idx="662">
                  <c:v>70</c:v>
                </c:pt>
                <c:pt idx="663">
                  <c:v>0</c:v>
                </c:pt>
                <c:pt idx="664">
                  <c:v>0</c:v>
                </c:pt>
                <c:pt idx="665">
                  <c:v>0</c:v>
                </c:pt>
                <c:pt idx="666">
                  <c:v>11</c:v>
                </c:pt>
                <c:pt idx="667">
                  <c:v>33</c:v>
                </c:pt>
                <c:pt idx="668">
                  <c:v>42</c:v>
                </c:pt>
                <c:pt idx="669">
                  <c:v>0</c:v>
                </c:pt>
                <c:pt idx="670">
                  <c:v>2</c:v>
                </c:pt>
                <c:pt idx="671">
                  <c:v>0</c:v>
                </c:pt>
                <c:pt idx="672">
                  <c:v>3</c:v>
                </c:pt>
                <c:pt idx="673">
                  <c:v>9</c:v>
                </c:pt>
                <c:pt idx="674">
                  <c:v>0</c:v>
                </c:pt>
                <c:pt idx="675">
                  <c:v>0</c:v>
                </c:pt>
                <c:pt idx="676">
                  <c:v>0</c:v>
                </c:pt>
                <c:pt idx="677">
                  <c:v>0</c:v>
                </c:pt>
                <c:pt idx="678">
                  <c:v>12</c:v>
                </c:pt>
                <c:pt idx="679">
                  <c:v>2</c:v>
                </c:pt>
                <c:pt idx="680">
                  <c:v>50</c:v>
                </c:pt>
                <c:pt idx="681">
                  <c:v>8</c:v>
                </c:pt>
                <c:pt idx="682">
                  <c:v>0</c:v>
                </c:pt>
                <c:pt idx="683">
                  <c:v>0</c:v>
                </c:pt>
                <c:pt idx="684">
                  <c:v>50</c:v>
                </c:pt>
                <c:pt idx="685">
                  <c:v>5</c:v>
                </c:pt>
                <c:pt idx="686">
                  <c:v>13</c:v>
                </c:pt>
                <c:pt idx="687">
                  <c:v>35</c:v>
                </c:pt>
                <c:pt idx="688">
                  <c:v>48</c:v>
                </c:pt>
                <c:pt idx="689">
                  <c:v>53</c:v>
                </c:pt>
                <c:pt idx="690">
                  <c:v>30</c:v>
                </c:pt>
                <c:pt idx="691">
                  <c:v>58</c:v>
                </c:pt>
                <c:pt idx="692">
                  <c:v>0</c:v>
                </c:pt>
                <c:pt idx="693">
                  <c:v>35</c:v>
                </c:pt>
                <c:pt idx="694">
                  <c:v>36</c:v>
                </c:pt>
                <c:pt idx="695">
                  <c:v>7</c:v>
                </c:pt>
                <c:pt idx="696">
                  <c:v>38</c:v>
                </c:pt>
                <c:pt idx="697">
                  <c:v>12</c:v>
                </c:pt>
                <c:pt idx="698">
                  <c:v>32</c:v>
                </c:pt>
                <c:pt idx="699">
                  <c:v>0</c:v>
                </c:pt>
                <c:pt idx="700">
                  <c:v>18</c:v>
                </c:pt>
                <c:pt idx="701">
                  <c:v>21</c:v>
                </c:pt>
                <c:pt idx="702">
                  <c:v>15</c:v>
                </c:pt>
                <c:pt idx="703">
                  <c:v>14</c:v>
                </c:pt>
                <c:pt idx="704">
                  <c:v>0</c:v>
                </c:pt>
                <c:pt idx="705">
                  <c:v>0</c:v>
                </c:pt>
                <c:pt idx="706">
                  <c:v>0</c:v>
                </c:pt>
                <c:pt idx="707">
                  <c:v>43</c:v>
                </c:pt>
                <c:pt idx="708">
                  <c:v>62</c:v>
                </c:pt>
                <c:pt idx="709">
                  <c:v>24</c:v>
                </c:pt>
                <c:pt idx="710">
                  <c:v>0</c:v>
                </c:pt>
                <c:pt idx="711">
                  <c:v>53</c:v>
                </c:pt>
                <c:pt idx="712">
                  <c:v>56</c:v>
                </c:pt>
                <c:pt idx="713">
                  <c:v>34</c:v>
                </c:pt>
                <c:pt idx="714">
                  <c:v>0</c:v>
                </c:pt>
                <c:pt idx="715">
                  <c:v>0</c:v>
                </c:pt>
                <c:pt idx="716">
                  <c:v>0</c:v>
                </c:pt>
                <c:pt idx="717">
                  <c:v>48</c:v>
                </c:pt>
                <c:pt idx="718">
                  <c:v>53</c:v>
                </c:pt>
                <c:pt idx="719">
                  <c:v>60</c:v>
                </c:pt>
                <c:pt idx="720">
                  <c:v>30</c:v>
                </c:pt>
                <c:pt idx="721">
                  <c:v>64</c:v>
                </c:pt>
                <c:pt idx="722">
                  <c:v>2</c:v>
                </c:pt>
                <c:pt idx="723">
                  <c:v>0</c:v>
                </c:pt>
                <c:pt idx="724">
                  <c:v>51</c:v>
                </c:pt>
                <c:pt idx="725">
                  <c:v>16</c:v>
                </c:pt>
                <c:pt idx="726">
                  <c:v>50</c:v>
                </c:pt>
                <c:pt idx="727">
                  <c:v>16</c:v>
                </c:pt>
                <c:pt idx="728">
                  <c:v>55</c:v>
                </c:pt>
                <c:pt idx="729">
                  <c:v>0</c:v>
                </c:pt>
                <c:pt idx="730">
                  <c:v>0</c:v>
                </c:pt>
                <c:pt idx="731">
                  <c:v>64</c:v>
                </c:pt>
                <c:pt idx="732">
                  <c:v>58</c:v>
                </c:pt>
                <c:pt idx="733">
                  <c:v>0</c:v>
                </c:pt>
                <c:pt idx="734">
                  <c:v>53</c:v>
                </c:pt>
                <c:pt idx="735">
                  <c:v>44</c:v>
                </c:pt>
                <c:pt idx="736">
                  <c:v>0</c:v>
                </c:pt>
                <c:pt idx="737">
                  <c:v>59</c:v>
                </c:pt>
                <c:pt idx="738">
                  <c:v>31</c:v>
                </c:pt>
                <c:pt idx="739">
                  <c:v>35</c:v>
                </c:pt>
                <c:pt idx="740">
                  <c:v>30</c:v>
                </c:pt>
                <c:pt idx="741">
                  <c:v>0</c:v>
                </c:pt>
                <c:pt idx="742">
                  <c:v>0</c:v>
                </c:pt>
                <c:pt idx="743">
                  <c:v>61</c:v>
                </c:pt>
                <c:pt idx="744">
                  <c:v>67</c:v>
                </c:pt>
                <c:pt idx="745">
                  <c:v>87</c:v>
                </c:pt>
                <c:pt idx="746">
                  <c:v>19</c:v>
                </c:pt>
                <c:pt idx="747">
                  <c:v>58</c:v>
                </c:pt>
                <c:pt idx="748">
                  <c:v>0</c:v>
                </c:pt>
                <c:pt idx="749">
                  <c:v>0</c:v>
                </c:pt>
                <c:pt idx="750">
                  <c:v>69</c:v>
                </c:pt>
                <c:pt idx="751">
                  <c:v>70</c:v>
                </c:pt>
                <c:pt idx="752">
                  <c:v>55</c:v>
                </c:pt>
                <c:pt idx="753">
                  <c:v>54</c:v>
                </c:pt>
                <c:pt idx="754">
                  <c:v>24</c:v>
                </c:pt>
                <c:pt idx="755">
                  <c:v>42</c:v>
                </c:pt>
                <c:pt idx="756">
                  <c:v>30</c:v>
                </c:pt>
                <c:pt idx="757">
                  <c:v>66</c:v>
                </c:pt>
                <c:pt idx="758">
                  <c:v>57</c:v>
                </c:pt>
                <c:pt idx="759">
                  <c:v>45</c:v>
                </c:pt>
                <c:pt idx="760">
                  <c:v>24</c:v>
                </c:pt>
                <c:pt idx="761">
                  <c:v>84</c:v>
                </c:pt>
                <c:pt idx="762">
                  <c:v>20</c:v>
                </c:pt>
                <c:pt idx="763">
                  <c:v>32</c:v>
                </c:pt>
                <c:pt idx="764">
                  <c:v>67</c:v>
                </c:pt>
                <c:pt idx="765">
                  <c:v>72</c:v>
                </c:pt>
                <c:pt idx="766">
                  <c:v>57</c:v>
                </c:pt>
                <c:pt idx="767">
                  <c:v>5</c:v>
                </c:pt>
                <c:pt idx="768">
                  <c:v>116</c:v>
                </c:pt>
                <c:pt idx="769">
                  <c:v>95</c:v>
                </c:pt>
                <c:pt idx="770">
                  <c:v>119</c:v>
                </c:pt>
                <c:pt idx="771">
                  <c:v>132</c:v>
                </c:pt>
                <c:pt idx="772">
                  <c:v>96</c:v>
                </c:pt>
                <c:pt idx="773">
                  <c:v>111</c:v>
                </c:pt>
                <c:pt idx="774">
                  <c:v>102</c:v>
                </c:pt>
                <c:pt idx="775">
                  <c:v>90</c:v>
                </c:pt>
                <c:pt idx="776">
                  <c:v>89</c:v>
                </c:pt>
                <c:pt idx="777">
                  <c:v>100</c:v>
                </c:pt>
                <c:pt idx="778">
                  <c:v>60</c:v>
                </c:pt>
                <c:pt idx="779">
                  <c:v>125</c:v>
                </c:pt>
                <c:pt idx="780">
                  <c:v>129</c:v>
                </c:pt>
                <c:pt idx="781">
                  <c:v>118</c:v>
                </c:pt>
                <c:pt idx="782">
                  <c:v>68</c:v>
                </c:pt>
                <c:pt idx="783">
                  <c:v>60</c:v>
                </c:pt>
                <c:pt idx="784">
                  <c:v>90</c:v>
                </c:pt>
                <c:pt idx="785">
                  <c:v>58</c:v>
                </c:pt>
                <c:pt idx="786">
                  <c:v>27</c:v>
                </c:pt>
                <c:pt idx="787">
                  <c:v>0</c:v>
                </c:pt>
                <c:pt idx="788">
                  <c:v>0</c:v>
                </c:pt>
                <c:pt idx="789">
                  <c:v>87</c:v>
                </c:pt>
                <c:pt idx="790">
                  <c:v>89</c:v>
                </c:pt>
                <c:pt idx="791">
                  <c:v>93</c:v>
                </c:pt>
                <c:pt idx="792">
                  <c:v>90</c:v>
                </c:pt>
                <c:pt idx="793">
                  <c:v>121</c:v>
                </c:pt>
                <c:pt idx="794">
                  <c:v>125</c:v>
                </c:pt>
                <c:pt idx="795">
                  <c:v>66</c:v>
                </c:pt>
                <c:pt idx="796">
                  <c:v>96</c:v>
                </c:pt>
                <c:pt idx="797">
                  <c:v>60</c:v>
                </c:pt>
                <c:pt idx="798">
                  <c:v>28</c:v>
                </c:pt>
                <c:pt idx="799">
                  <c:v>40</c:v>
                </c:pt>
                <c:pt idx="800">
                  <c:v>35</c:v>
                </c:pt>
                <c:pt idx="801">
                  <c:v>29</c:v>
                </c:pt>
                <c:pt idx="802">
                  <c:v>0</c:v>
                </c:pt>
                <c:pt idx="803">
                  <c:v>6</c:v>
                </c:pt>
                <c:pt idx="804">
                  <c:v>41</c:v>
                </c:pt>
                <c:pt idx="805">
                  <c:v>16</c:v>
                </c:pt>
                <c:pt idx="806">
                  <c:v>0</c:v>
                </c:pt>
                <c:pt idx="807">
                  <c:v>5</c:v>
                </c:pt>
                <c:pt idx="808">
                  <c:v>49</c:v>
                </c:pt>
                <c:pt idx="809">
                  <c:v>0</c:v>
                </c:pt>
                <c:pt idx="810">
                  <c:v>30</c:v>
                </c:pt>
                <c:pt idx="811">
                  <c:v>41</c:v>
                </c:pt>
                <c:pt idx="812">
                  <c:v>7</c:v>
                </c:pt>
                <c:pt idx="813">
                  <c:v>19</c:v>
                </c:pt>
                <c:pt idx="814">
                  <c:v>45</c:v>
                </c:pt>
                <c:pt idx="815">
                  <c:v>11</c:v>
                </c:pt>
                <c:pt idx="816">
                  <c:v>16</c:v>
                </c:pt>
                <c:pt idx="817">
                  <c:v>0</c:v>
                </c:pt>
                <c:pt idx="818">
                  <c:v>65</c:v>
                </c:pt>
                <c:pt idx="819">
                  <c:v>116</c:v>
                </c:pt>
                <c:pt idx="820">
                  <c:v>123</c:v>
                </c:pt>
                <c:pt idx="821">
                  <c:v>60</c:v>
                </c:pt>
                <c:pt idx="822">
                  <c:v>64</c:v>
                </c:pt>
                <c:pt idx="823">
                  <c:v>0</c:v>
                </c:pt>
                <c:pt idx="824">
                  <c:v>117</c:v>
                </c:pt>
                <c:pt idx="825">
                  <c:v>120</c:v>
                </c:pt>
                <c:pt idx="826">
                  <c:v>82</c:v>
                </c:pt>
                <c:pt idx="827">
                  <c:v>137</c:v>
                </c:pt>
                <c:pt idx="828">
                  <c:v>113</c:v>
                </c:pt>
                <c:pt idx="829">
                  <c:v>19</c:v>
                </c:pt>
                <c:pt idx="830">
                  <c:v>0</c:v>
                </c:pt>
                <c:pt idx="831">
                  <c:v>117</c:v>
                </c:pt>
                <c:pt idx="832">
                  <c:v>90</c:v>
                </c:pt>
                <c:pt idx="833">
                  <c:v>4</c:v>
                </c:pt>
                <c:pt idx="834">
                  <c:v>11</c:v>
                </c:pt>
                <c:pt idx="835">
                  <c:v>3</c:v>
                </c:pt>
                <c:pt idx="836">
                  <c:v>0</c:v>
                </c:pt>
                <c:pt idx="837">
                  <c:v>71</c:v>
                </c:pt>
                <c:pt idx="838">
                  <c:v>63</c:v>
                </c:pt>
                <c:pt idx="839">
                  <c:v>71</c:v>
                </c:pt>
                <c:pt idx="840">
                  <c:v>19</c:v>
                </c:pt>
                <c:pt idx="841">
                  <c:v>66</c:v>
                </c:pt>
                <c:pt idx="842">
                  <c:v>74</c:v>
                </c:pt>
                <c:pt idx="843">
                  <c:v>0</c:v>
                </c:pt>
                <c:pt idx="844">
                  <c:v>0</c:v>
                </c:pt>
                <c:pt idx="845">
                  <c:v>71</c:v>
                </c:pt>
                <c:pt idx="846">
                  <c:v>63</c:v>
                </c:pt>
                <c:pt idx="847">
                  <c:v>72</c:v>
                </c:pt>
                <c:pt idx="848">
                  <c:v>8</c:v>
                </c:pt>
                <c:pt idx="849">
                  <c:v>0</c:v>
                </c:pt>
                <c:pt idx="850">
                  <c:v>2</c:v>
                </c:pt>
                <c:pt idx="851">
                  <c:v>0</c:v>
                </c:pt>
                <c:pt idx="852">
                  <c:v>0</c:v>
                </c:pt>
                <c:pt idx="853">
                  <c:v>0</c:v>
                </c:pt>
                <c:pt idx="854">
                  <c:v>0</c:v>
                </c:pt>
                <c:pt idx="855">
                  <c:v>4</c:v>
                </c:pt>
                <c:pt idx="856">
                  <c:v>7</c:v>
                </c:pt>
                <c:pt idx="857">
                  <c:v>0</c:v>
                </c:pt>
                <c:pt idx="858">
                  <c:v>35</c:v>
                </c:pt>
                <c:pt idx="859">
                  <c:v>4</c:v>
                </c:pt>
                <c:pt idx="860">
                  <c:v>7</c:v>
                </c:pt>
                <c:pt idx="861">
                  <c:v>2</c:v>
                </c:pt>
                <c:pt idx="862">
                  <c:v>18</c:v>
                </c:pt>
                <c:pt idx="863">
                  <c:v>1</c:v>
                </c:pt>
                <c:pt idx="864">
                  <c:v>77</c:v>
                </c:pt>
                <c:pt idx="865">
                  <c:v>0</c:v>
                </c:pt>
                <c:pt idx="866">
                  <c:v>46</c:v>
                </c:pt>
                <c:pt idx="867">
                  <c:v>2</c:v>
                </c:pt>
                <c:pt idx="868">
                  <c:v>10</c:v>
                </c:pt>
                <c:pt idx="869">
                  <c:v>0</c:v>
                </c:pt>
                <c:pt idx="870">
                  <c:v>0</c:v>
                </c:pt>
                <c:pt idx="871">
                  <c:v>0</c:v>
                </c:pt>
                <c:pt idx="872">
                  <c:v>0</c:v>
                </c:pt>
                <c:pt idx="873">
                  <c:v>2</c:v>
                </c:pt>
                <c:pt idx="874">
                  <c:v>0</c:v>
                </c:pt>
                <c:pt idx="875">
                  <c:v>3</c:v>
                </c:pt>
                <c:pt idx="876">
                  <c:v>66</c:v>
                </c:pt>
                <c:pt idx="877">
                  <c:v>9</c:v>
                </c:pt>
                <c:pt idx="878">
                  <c:v>5</c:v>
                </c:pt>
                <c:pt idx="879">
                  <c:v>0</c:v>
                </c:pt>
                <c:pt idx="880">
                  <c:v>0</c:v>
                </c:pt>
                <c:pt idx="881">
                  <c:v>0</c:v>
                </c:pt>
                <c:pt idx="882">
                  <c:v>0</c:v>
                </c:pt>
                <c:pt idx="883">
                  <c:v>0</c:v>
                </c:pt>
                <c:pt idx="884">
                  <c:v>0</c:v>
                </c:pt>
                <c:pt idx="885">
                  <c:v>0</c:v>
                </c:pt>
                <c:pt idx="886">
                  <c:v>0</c:v>
                </c:pt>
                <c:pt idx="887">
                  <c:v>0</c:v>
                </c:pt>
                <c:pt idx="888">
                  <c:v>0</c:v>
                </c:pt>
                <c:pt idx="889">
                  <c:v>0</c:v>
                </c:pt>
                <c:pt idx="890">
                  <c:v>1</c:v>
                </c:pt>
                <c:pt idx="891">
                  <c:v>8</c:v>
                </c:pt>
                <c:pt idx="892">
                  <c:v>3</c:v>
                </c:pt>
                <c:pt idx="893">
                  <c:v>0</c:v>
                </c:pt>
                <c:pt idx="894">
                  <c:v>0</c:v>
                </c:pt>
                <c:pt idx="895">
                  <c:v>0</c:v>
                </c:pt>
                <c:pt idx="896">
                  <c:v>0</c:v>
                </c:pt>
                <c:pt idx="897">
                  <c:v>6</c:v>
                </c:pt>
                <c:pt idx="898">
                  <c:v>10</c:v>
                </c:pt>
                <c:pt idx="899">
                  <c:v>0</c:v>
                </c:pt>
                <c:pt idx="900">
                  <c:v>0</c:v>
                </c:pt>
                <c:pt idx="901">
                  <c:v>0</c:v>
                </c:pt>
                <c:pt idx="902">
                  <c:v>0</c:v>
                </c:pt>
                <c:pt idx="903">
                  <c:v>0</c:v>
                </c:pt>
                <c:pt idx="904">
                  <c:v>0</c:v>
                </c:pt>
                <c:pt idx="905">
                  <c:v>0</c:v>
                </c:pt>
                <c:pt idx="906">
                  <c:v>0</c:v>
                </c:pt>
                <c:pt idx="907">
                  <c:v>0</c:v>
                </c:pt>
                <c:pt idx="908">
                  <c:v>0</c:v>
                </c:pt>
                <c:pt idx="909">
                  <c:v>85</c:v>
                </c:pt>
                <c:pt idx="910">
                  <c:v>108</c:v>
                </c:pt>
                <c:pt idx="911">
                  <c:v>68</c:v>
                </c:pt>
                <c:pt idx="912">
                  <c:v>106</c:v>
                </c:pt>
                <c:pt idx="913">
                  <c:v>94</c:v>
                </c:pt>
                <c:pt idx="914">
                  <c:v>58</c:v>
                </c:pt>
                <c:pt idx="915">
                  <c:v>29</c:v>
                </c:pt>
                <c:pt idx="916">
                  <c:v>82</c:v>
                </c:pt>
                <c:pt idx="917">
                  <c:v>73</c:v>
                </c:pt>
                <c:pt idx="918">
                  <c:v>82</c:v>
                </c:pt>
                <c:pt idx="919">
                  <c:v>61</c:v>
                </c:pt>
                <c:pt idx="920">
                  <c:v>102</c:v>
                </c:pt>
                <c:pt idx="921">
                  <c:v>64</c:v>
                </c:pt>
                <c:pt idx="922">
                  <c:v>113</c:v>
                </c:pt>
                <c:pt idx="923">
                  <c:v>22</c:v>
                </c:pt>
                <c:pt idx="924">
                  <c:v>93</c:v>
                </c:pt>
                <c:pt idx="925">
                  <c:v>58</c:v>
                </c:pt>
                <c:pt idx="926">
                  <c:v>18</c:v>
                </c:pt>
                <c:pt idx="927">
                  <c:v>124</c:v>
                </c:pt>
                <c:pt idx="928">
                  <c:v>36</c:v>
                </c:pt>
                <c:pt idx="929">
                  <c:v>0</c:v>
                </c:pt>
                <c:pt idx="930">
                  <c:v>19</c:v>
                </c:pt>
                <c:pt idx="931">
                  <c:v>66</c:v>
                </c:pt>
                <c:pt idx="932">
                  <c:v>67</c:v>
                </c:pt>
                <c:pt idx="933">
                  <c:v>96</c:v>
                </c:pt>
                <c:pt idx="934">
                  <c:v>105</c:v>
                </c:pt>
                <c:pt idx="935">
                  <c:v>17</c:v>
                </c:pt>
                <c:pt idx="936">
                  <c:v>73</c:v>
                </c:pt>
                <c:pt idx="937">
                  <c:v>18</c:v>
                </c:pt>
                <c:pt idx="938">
                  <c:v>88</c:v>
                </c:pt>
                <c:pt idx="939">
                  <c:v>23</c:v>
                </c:pt>
              </c:numCache>
            </c:numRef>
          </c:xVal>
          <c:yVal>
            <c:numRef>
              <c:f>' VeryActiveMinutes VS Calories'!$B$2:$B$941</c:f>
              <c:numCache>
                <c:formatCode>General</c:formatCode>
                <c:ptCount val="940"/>
                <c:pt idx="0">
                  <c:v>1985</c:v>
                </c:pt>
                <c:pt idx="1">
                  <c:v>1797</c:v>
                </c:pt>
                <c:pt idx="2">
                  <c:v>1776</c:v>
                </c:pt>
                <c:pt idx="3">
                  <c:v>1745</c:v>
                </c:pt>
                <c:pt idx="4">
                  <c:v>1863</c:v>
                </c:pt>
                <c:pt idx="5">
                  <c:v>1728</c:v>
                </c:pt>
                <c:pt idx="6">
                  <c:v>1921</c:v>
                </c:pt>
                <c:pt idx="7">
                  <c:v>2035</c:v>
                </c:pt>
                <c:pt idx="8">
                  <c:v>1786</c:v>
                </c:pt>
                <c:pt idx="9">
                  <c:v>1775</c:v>
                </c:pt>
                <c:pt idx="10">
                  <c:v>1827</c:v>
                </c:pt>
                <c:pt idx="11">
                  <c:v>1949</c:v>
                </c:pt>
                <c:pt idx="12">
                  <c:v>1788</c:v>
                </c:pt>
                <c:pt idx="13">
                  <c:v>2013</c:v>
                </c:pt>
                <c:pt idx="14">
                  <c:v>1970</c:v>
                </c:pt>
                <c:pt idx="15">
                  <c:v>2159</c:v>
                </c:pt>
                <c:pt idx="16">
                  <c:v>1898</c:v>
                </c:pt>
                <c:pt idx="17">
                  <c:v>1837</c:v>
                </c:pt>
                <c:pt idx="18">
                  <c:v>1947</c:v>
                </c:pt>
                <c:pt idx="19">
                  <c:v>1820</c:v>
                </c:pt>
                <c:pt idx="20">
                  <c:v>2004</c:v>
                </c:pt>
                <c:pt idx="21">
                  <c:v>1990</c:v>
                </c:pt>
                <c:pt idx="22">
                  <c:v>1819</c:v>
                </c:pt>
                <c:pt idx="23">
                  <c:v>1959</c:v>
                </c:pt>
                <c:pt idx="24">
                  <c:v>1896</c:v>
                </c:pt>
                <c:pt idx="25">
                  <c:v>1821</c:v>
                </c:pt>
                <c:pt idx="26">
                  <c:v>1740</c:v>
                </c:pt>
                <c:pt idx="27">
                  <c:v>1819</c:v>
                </c:pt>
                <c:pt idx="28">
                  <c:v>1859</c:v>
                </c:pt>
                <c:pt idx="29">
                  <c:v>1783</c:v>
                </c:pt>
                <c:pt idx="30">
                  <c:v>0</c:v>
                </c:pt>
                <c:pt idx="31">
                  <c:v>1432</c:v>
                </c:pt>
                <c:pt idx="32">
                  <c:v>1411</c:v>
                </c:pt>
                <c:pt idx="33">
                  <c:v>1572</c:v>
                </c:pt>
                <c:pt idx="34">
                  <c:v>1344</c:v>
                </c:pt>
                <c:pt idx="35">
                  <c:v>1463</c:v>
                </c:pt>
                <c:pt idx="36">
                  <c:v>1554</c:v>
                </c:pt>
                <c:pt idx="37">
                  <c:v>1604</c:v>
                </c:pt>
                <c:pt idx="38">
                  <c:v>1435</c:v>
                </c:pt>
                <c:pt idx="39">
                  <c:v>1446</c:v>
                </c:pt>
                <c:pt idx="40">
                  <c:v>1467</c:v>
                </c:pt>
                <c:pt idx="41">
                  <c:v>1470</c:v>
                </c:pt>
                <c:pt idx="42">
                  <c:v>1562</c:v>
                </c:pt>
                <c:pt idx="43">
                  <c:v>1617</c:v>
                </c:pt>
                <c:pt idx="44">
                  <c:v>1492</c:v>
                </c:pt>
                <c:pt idx="45">
                  <c:v>1402</c:v>
                </c:pt>
                <c:pt idx="46">
                  <c:v>1670</c:v>
                </c:pt>
                <c:pt idx="47">
                  <c:v>1401</c:v>
                </c:pt>
                <c:pt idx="48">
                  <c:v>1404</c:v>
                </c:pt>
                <c:pt idx="49">
                  <c:v>1655</c:v>
                </c:pt>
                <c:pt idx="50">
                  <c:v>2690</c:v>
                </c:pt>
                <c:pt idx="51">
                  <c:v>1497</c:v>
                </c:pt>
                <c:pt idx="52">
                  <c:v>1334</c:v>
                </c:pt>
                <c:pt idx="53">
                  <c:v>1368</c:v>
                </c:pt>
                <c:pt idx="54">
                  <c:v>1370</c:v>
                </c:pt>
                <c:pt idx="55">
                  <c:v>1341</c:v>
                </c:pt>
                <c:pt idx="56">
                  <c:v>1474</c:v>
                </c:pt>
                <c:pt idx="57">
                  <c:v>1427</c:v>
                </c:pt>
                <c:pt idx="58">
                  <c:v>1328</c:v>
                </c:pt>
                <c:pt idx="59">
                  <c:v>1393</c:v>
                </c:pt>
                <c:pt idx="60">
                  <c:v>1359</c:v>
                </c:pt>
                <c:pt idx="61">
                  <c:v>1002</c:v>
                </c:pt>
                <c:pt idx="62">
                  <c:v>3199</c:v>
                </c:pt>
                <c:pt idx="63">
                  <c:v>2902</c:v>
                </c:pt>
                <c:pt idx="64">
                  <c:v>3226</c:v>
                </c:pt>
                <c:pt idx="65">
                  <c:v>2750</c:v>
                </c:pt>
                <c:pt idx="66">
                  <c:v>3493</c:v>
                </c:pt>
                <c:pt idx="67">
                  <c:v>3011</c:v>
                </c:pt>
                <c:pt idx="68">
                  <c:v>2806</c:v>
                </c:pt>
                <c:pt idx="69">
                  <c:v>3300</c:v>
                </c:pt>
                <c:pt idx="70">
                  <c:v>2430</c:v>
                </c:pt>
                <c:pt idx="71">
                  <c:v>2140</c:v>
                </c:pt>
                <c:pt idx="72">
                  <c:v>2344</c:v>
                </c:pt>
                <c:pt idx="73">
                  <c:v>2677</c:v>
                </c:pt>
                <c:pt idx="74">
                  <c:v>2413</c:v>
                </c:pt>
                <c:pt idx="75">
                  <c:v>2497</c:v>
                </c:pt>
                <c:pt idx="76">
                  <c:v>3123</c:v>
                </c:pt>
                <c:pt idx="77">
                  <c:v>2489</c:v>
                </c:pt>
                <c:pt idx="78">
                  <c:v>3108</c:v>
                </c:pt>
                <c:pt idx="79">
                  <c:v>2498</c:v>
                </c:pt>
                <c:pt idx="80">
                  <c:v>3846</c:v>
                </c:pt>
                <c:pt idx="81">
                  <c:v>2696</c:v>
                </c:pt>
                <c:pt idx="82">
                  <c:v>2580</c:v>
                </c:pt>
                <c:pt idx="83">
                  <c:v>3324</c:v>
                </c:pt>
                <c:pt idx="84">
                  <c:v>2222</c:v>
                </c:pt>
                <c:pt idx="85">
                  <c:v>2463</c:v>
                </c:pt>
                <c:pt idx="86">
                  <c:v>3328</c:v>
                </c:pt>
                <c:pt idx="87">
                  <c:v>3404</c:v>
                </c:pt>
                <c:pt idx="88">
                  <c:v>2987</c:v>
                </c:pt>
                <c:pt idx="89">
                  <c:v>3008</c:v>
                </c:pt>
                <c:pt idx="90">
                  <c:v>2799</c:v>
                </c:pt>
                <c:pt idx="91">
                  <c:v>1276</c:v>
                </c:pt>
                <c:pt idx="92">
                  <c:v>2030</c:v>
                </c:pt>
                <c:pt idx="93">
                  <c:v>1860</c:v>
                </c:pt>
                <c:pt idx="94">
                  <c:v>2130</c:v>
                </c:pt>
                <c:pt idx="95">
                  <c:v>1725</c:v>
                </c:pt>
                <c:pt idx="96">
                  <c:v>1657</c:v>
                </c:pt>
                <c:pt idx="97">
                  <c:v>1793</c:v>
                </c:pt>
                <c:pt idx="98">
                  <c:v>1814</c:v>
                </c:pt>
                <c:pt idx="99">
                  <c:v>1366</c:v>
                </c:pt>
                <c:pt idx="100">
                  <c:v>1349</c:v>
                </c:pt>
                <c:pt idx="101">
                  <c:v>2062</c:v>
                </c:pt>
                <c:pt idx="102">
                  <c:v>1827</c:v>
                </c:pt>
                <c:pt idx="103">
                  <c:v>1645</c:v>
                </c:pt>
                <c:pt idx="104">
                  <c:v>1347</c:v>
                </c:pt>
                <c:pt idx="105">
                  <c:v>1347</c:v>
                </c:pt>
                <c:pt idx="106">
                  <c:v>1347</c:v>
                </c:pt>
                <c:pt idx="107">
                  <c:v>1348</c:v>
                </c:pt>
                <c:pt idx="108">
                  <c:v>1992</c:v>
                </c:pt>
                <c:pt idx="109">
                  <c:v>1856</c:v>
                </c:pt>
                <c:pt idx="110">
                  <c:v>1763</c:v>
                </c:pt>
                <c:pt idx="111">
                  <c:v>1541</c:v>
                </c:pt>
                <c:pt idx="112">
                  <c:v>1348</c:v>
                </c:pt>
                <c:pt idx="113">
                  <c:v>1742</c:v>
                </c:pt>
                <c:pt idx="114">
                  <c:v>1549</c:v>
                </c:pt>
                <c:pt idx="115">
                  <c:v>1589</c:v>
                </c:pt>
                <c:pt idx="116">
                  <c:v>1351</c:v>
                </c:pt>
                <c:pt idx="117">
                  <c:v>1347</c:v>
                </c:pt>
                <c:pt idx="118">
                  <c:v>1347</c:v>
                </c:pt>
                <c:pt idx="119">
                  <c:v>1347</c:v>
                </c:pt>
                <c:pt idx="120">
                  <c:v>1347</c:v>
                </c:pt>
                <c:pt idx="121">
                  <c:v>1347</c:v>
                </c:pt>
                <c:pt idx="122">
                  <c:v>665</c:v>
                </c:pt>
                <c:pt idx="123">
                  <c:v>2220</c:v>
                </c:pt>
                <c:pt idx="124">
                  <c:v>2151</c:v>
                </c:pt>
                <c:pt idx="125">
                  <c:v>2383</c:v>
                </c:pt>
                <c:pt idx="126">
                  <c:v>2221</c:v>
                </c:pt>
                <c:pt idx="127">
                  <c:v>2064</c:v>
                </c:pt>
                <c:pt idx="128">
                  <c:v>2063</c:v>
                </c:pt>
                <c:pt idx="129">
                  <c:v>2111</c:v>
                </c:pt>
                <c:pt idx="130">
                  <c:v>2063</c:v>
                </c:pt>
                <c:pt idx="131">
                  <c:v>2063</c:v>
                </c:pt>
                <c:pt idx="132">
                  <c:v>2064</c:v>
                </c:pt>
                <c:pt idx="133">
                  <c:v>2093</c:v>
                </c:pt>
                <c:pt idx="134">
                  <c:v>2499</c:v>
                </c:pt>
                <c:pt idx="135">
                  <c:v>2324</c:v>
                </c:pt>
                <c:pt idx="136">
                  <c:v>2100</c:v>
                </c:pt>
                <c:pt idx="137">
                  <c:v>2638</c:v>
                </c:pt>
                <c:pt idx="138">
                  <c:v>2063</c:v>
                </c:pt>
                <c:pt idx="139">
                  <c:v>2351</c:v>
                </c:pt>
                <c:pt idx="140">
                  <c:v>2063</c:v>
                </c:pt>
                <c:pt idx="141">
                  <c:v>2064</c:v>
                </c:pt>
                <c:pt idx="142">
                  <c:v>2411</c:v>
                </c:pt>
                <c:pt idx="143">
                  <c:v>2505</c:v>
                </c:pt>
                <c:pt idx="144">
                  <c:v>2195</c:v>
                </c:pt>
                <c:pt idx="145">
                  <c:v>2338</c:v>
                </c:pt>
                <c:pt idx="146">
                  <c:v>2063</c:v>
                </c:pt>
                <c:pt idx="147">
                  <c:v>2383</c:v>
                </c:pt>
                <c:pt idx="148">
                  <c:v>2229</c:v>
                </c:pt>
                <c:pt idx="149">
                  <c:v>2063</c:v>
                </c:pt>
                <c:pt idx="150">
                  <c:v>2063</c:v>
                </c:pt>
                <c:pt idx="151">
                  <c:v>2063</c:v>
                </c:pt>
                <c:pt idx="152">
                  <c:v>2063</c:v>
                </c:pt>
                <c:pt idx="153">
                  <c:v>1383</c:v>
                </c:pt>
                <c:pt idx="154">
                  <c:v>2390</c:v>
                </c:pt>
                <c:pt idx="155">
                  <c:v>2601</c:v>
                </c:pt>
                <c:pt idx="156">
                  <c:v>2312</c:v>
                </c:pt>
                <c:pt idx="157">
                  <c:v>2525</c:v>
                </c:pt>
                <c:pt idx="158">
                  <c:v>2177</c:v>
                </c:pt>
                <c:pt idx="159">
                  <c:v>2782</c:v>
                </c:pt>
                <c:pt idx="160">
                  <c:v>2770</c:v>
                </c:pt>
                <c:pt idx="161">
                  <c:v>2489</c:v>
                </c:pt>
                <c:pt idx="162">
                  <c:v>2897</c:v>
                </c:pt>
                <c:pt idx="163">
                  <c:v>3158</c:v>
                </c:pt>
                <c:pt idx="164">
                  <c:v>2638</c:v>
                </c:pt>
                <c:pt idx="165">
                  <c:v>2069</c:v>
                </c:pt>
                <c:pt idx="166">
                  <c:v>2529</c:v>
                </c:pt>
                <c:pt idx="167">
                  <c:v>2470</c:v>
                </c:pt>
                <c:pt idx="168">
                  <c:v>2793</c:v>
                </c:pt>
                <c:pt idx="169">
                  <c:v>2463</c:v>
                </c:pt>
                <c:pt idx="170">
                  <c:v>2296</c:v>
                </c:pt>
                <c:pt idx="171">
                  <c:v>2611</c:v>
                </c:pt>
                <c:pt idx="172">
                  <c:v>2732</c:v>
                </c:pt>
                <c:pt idx="173">
                  <c:v>2380</c:v>
                </c:pt>
                <c:pt idx="174">
                  <c:v>2473</c:v>
                </c:pt>
                <c:pt idx="175">
                  <c:v>2752</c:v>
                </c:pt>
                <c:pt idx="176">
                  <c:v>2649</c:v>
                </c:pt>
                <c:pt idx="177">
                  <c:v>2609</c:v>
                </c:pt>
                <c:pt idx="178">
                  <c:v>2498</c:v>
                </c:pt>
                <c:pt idx="179">
                  <c:v>1995</c:v>
                </c:pt>
                <c:pt idx="180">
                  <c:v>1848</c:v>
                </c:pt>
                <c:pt idx="181">
                  <c:v>2709</c:v>
                </c:pt>
                <c:pt idx="182">
                  <c:v>2797</c:v>
                </c:pt>
                <c:pt idx="183">
                  <c:v>2544</c:v>
                </c:pt>
                <c:pt idx="184">
                  <c:v>1853</c:v>
                </c:pt>
                <c:pt idx="185">
                  <c:v>1459</c:v>
                </c:pt>
                <c:pt idx="186">
                  <c:v>1521</c:v>
                </c:pt>
                <c:pt idx="187">
                  <c:v>1431</c:v>
                </c:pt>
                <c:pt idx="188">
                  <c:v>1444</c:v>
                </c:pt>
                <c:pt idx="189">
                  <c:v>1373</c:v>
                </c:pt>
                <c:pt idx="190">
                  <c:v>1214</c:v>
                </c:pt>
                <c:pt idx="191">
                  <c:v>1419</c:v>
                </c:pt>
                <c:pt idx="192">
                  <c:v>1356</c:v>
                </c:pt>
                <c:pt idx="193">
                  <c:v>1667</c:v>
                </c:pt>
                <c:pt idx="194">
                  <c:v>1370</c:v>
                </c:pt>
                <c:pt idx="195">
                  <c:v>1399</c:v>
                </c:pt>
                <c:pt idx="196">
                  <c:v>1916</c:v>
                </c:pt>
                <c:pt idx="197">
                  <c:v>1401</c:v>
                </c:pt>
                <c:pt idx="198">
                  <c:v>1576</c:v>
                </c:pt>
                <c:pt idx="199">
                  <c:v>1595</c:v>
                </c:pt>
                <c:pt idx="200">
                  <c:v>1593</c:v>
                </c:pt>
                <c:pt idx="201">
                  <c:v>1649</c:v>
                </c:pt>
                <c:pt idx="202">
                  <c:v>1692</c:v>
                </c:pt>
                <c:pt idx="203">
                  <c:v>1506</c:v>
                </c:pt>
                <c:pt idx="204">
                  <c:v>1447</c:v>
                </c:pt>
                <c:pt idx="205">
                  <c:v>1690</c:v>
                </c:pt>
                <c:pt idx="206">
                  <c:v>1604</c:v>
                </c:pt>
                <c:pt idx="207">
                  <c:v>1658</c:v>
                </c:pt>
                <c:pt idx="208">
                  <c:v>1926</c:v>
                </c:pt>
                <c:pt idx="209">
                  <c:v>1736</c:v>
                </c:pt>
                <c:pt idx="210">
                  <c:v>1491</c:v>
                </c:pt>
                <c:pt idx="211">
                  <c:v>1555</c:v>
                </c:pt>
                <c:pt idx="212">
                  <c:v>1869</c:v>
                </c:pt>
                <c:pt idx="213">
                  <c:v>1141</c:v>
                </c:pt>
                <c:pt idx="214">
                  <c:v>1698</c:v>
                </c:pt>
                <c:pt idx="215">
                  <c:v>1364</c:v>
                </c:pt>
                <c:pt idx="216">
                  <c:v>2124</c:v>
                </c:pt>
                <c:pt idx="217">
                  <c:v>2003</c:v>
                </c:pt>
                <c:pt idx="218">
                  <c:v>1696</c:v>
                </c:pt>
                <c:pt idx="219">
                  <c:v>1801</c:v>
                </c:pt>
                <c:pt idx="220">
                  <c:v>1724</c:v>
                </c:pt>
                <c:pt idx="221">
                  <c:v>1852</c:v>
                </c:pt>
                <c:pt idx="222">
                  <c:v>1905</c:v>
                </c:pt>
                <c:pt idx="223">
                  <c:v>1811</c:v>
                </c:pt>
                <c:pt idx="224">
                  <c:v>1922</c:v>
                </c:pt>
                <c:pt idx="225">
                  <c:v>1610</c:v>
                </c:pt>
                <c:pt idx="226">
                  <c:v>1851</c:v>
                </c:pt>
                <c:pt idx="227">
                  <c:v>1804</c:v>
                </c:pt>
                <c:pt idx="228">
                  <c:v>1725</c:v>
                </c:pt>
                <c:pt idx="229">
                  <c:v>1654</c:v>
                </c:pt>
                <c:pt idx="230">
                  <c:v>1632</c:v>
                </c:pt>
                <c:pt idx="231">
                  <c:v>1481</c:v>
                </c:pt>
                <c:pt idx="232">
                  <c:v>1473</c:v>
                </c:pt>
                <c:pt idx="233">
                  <c:v>1410</c:v>
                </c:pt>
                <c:pt idx="234">
                  <c:v>1779</c:v>
                </c:pt>
                <c:pt idx="235">
                  <c:v>1403</c:v>
                </c:pt>
                <c:pt idx="236">
                  <c:v>1613</c:v>
                </c:pt>
                <c:pt idx="237">
                  <c:v>1878</c:v>
                </c:pt>
                <c:pt idx="238">
                  <c:v>1426</c:v>
                </c:pt>
                <c:pt idx="239">
                  <c:v>1780</c:v>
                </c:pt>
                <c:pt idx="240">
                  <c:v>1742</c:v>
                </c:pt>
                <c:pt idx="241">
                  <c:v>1972</c:v>
                </c:pt>
                <c:pt idx="242">
                  <c:v>1821</c:v>
                </c:pt>
                <c:pt idx="243">
                  <c:v>1630</c:v>
                </c:pt>
                <c:pt idx="244">
                  <c:v>1899</c:v>
                </c:pt>
                <c:pt idx="245">
                  <c:v>1903</c:v>
                </c:pt>
                <c:pt idx="246">
                  <c:v>1125</c:v>
                </c:pt>
                <c:pt idx="247">
                  <c:v>2344</c:v>
                </c:pt>
                <c:pt idx="248">
                  <c:v>2038</c:v>
                </c:pt>
                <c:pt idx="249">
                  <c:v>2010</c:v>
                </c:pt>
                <c:pt idx="250">
                  <c:v>2133</c:v>
                </c:pt>
                <c:pt idx="251">
                  <c:v>2670</c:v>
                </c:pt>
                <c:pt idx="252">
                  <c:v>1882</c:v>
                </c:pt>
                <c:pt idx="253">
                  <c:v>1944</c:v>
                </c:pt>
                <c:pt idx="254">
                  <c:v>2346</c:v>
                </c:pt>
                <c:pt idx="255">
                  <c:v>2198</c:v>
                </c:pt>
                <c:pt idx="256">
                  <c:v>2048</c:v>
                </c:pt>
                <c:pt idx="257">
                  <c:v>1946</c:v>
                </c:pt>
                <c:pt idx="258">
                  <c:v>2629</c:v>
                </c:pt>
                <c:pt idx="259">
                  <c:v>2187</c:v>
                </c:pt>
                <c:pt idx="260">
                  <c:v>2095</c:v>
                </c:pt>
                <c:pt idx="261">
                  <c:v>1861</c:v>
                </c:pt>
                <c:pt idx="262">
                  <c:v>2194</c:v>
                </c:pt>
                <c:pt idx="263">
                  <c:v>1854</c:v>
                </c:pt>
                <c:pt idx="264">
                  <c:v>403</c:v>
                </c:pt>
                <c:pt idx="265">
                  <c:v>1982</c:v>
                </c:pt>
                <c:pt idx="266">
                  <c:v>2004</c:v>
                </c:pt>
                <c:pt idx="267">
                  <c:v>1893</c:v>
                </c:pt>
                <c:pt idx="268">
                  <c:v>2063</c:v>
                </c:pt>
                <c:pt idx="269">
                  <c:v>2148</c:v>
                </c:pt>
                <c:pt idx="270">
                  <c:v>1529</c:v>
                </c:pt>
                <c:pt idx="271">
                  <c:v>1890</c:v>
                </c:pt>
                <c:pt idx="272">
                  <c:v>1956</c:v>
                </c:pt>
                <c:pt idx="273">
                  <c:v>2094</c:v>
                </c:pt>
                <c:pt idx="274">
                  <c:v>1970</c:v>
                </c:pt>
                <c:pt idx="275">
                  <c:v>2241</c:v>
                </c:pt>
                <c:pt idx="276">
                  <c:v>2021</c:v>
                </c:pt>
                <c:pt idx="277">
                  <c:v>1898</c:v>
                </c:pt>
                <c:pt idx="278">
                  <c:v>1907</c:v>
                </c:pt>
                <c:pt idx="279">
                  <c:v>1882</c:v>
                </c:pt>
                <c:pt idx="280">
                  <c:v>1966</c:v>
                </c:pt>
                <c:pt idx="281">
                  <c:v>1835</c:v>
                </c:pt>
                <c:pt idx="282">
                  <c:v>1780</c:v>
                </c:pt>
                <c:pt idx="283">
                  <c:v>1830</c:v>
                </c:pt>
                <c:pt idx="284">
                  <c:v>1739</c:v>
                </c:pt>
                <c:pt idx="285">
                  <c:v>1878</c:v>
                </c:pt>
                <c:pt idx="286">
                  <c:v>1906</c:v>
                </c:pt>
                <c:pt idx="287">
                  <c:v>2015</c:v>
                </c:pt>
                <c:pt idx="288">
                  <c:v>1971</c:v>
                </c:pt>
                <c:pt idx="289">
                  <c:v>1910</c:v>
                </c:pt>
                <c:pt idx="290">
                  <c:v>1897</c:v>
                </c:pt>
                <c:pt idx="291">
                  <c:v>2096</c:v>
                </c:pt>
                <c:pt idx="292">
                  <c:v>1906</c:v>
                </c:pt>
                <c:pt idx="293">
                  <c:v>1962</c:v>
                </c:pt>
                <c:pt idx="294">
                  <c:v>1826</c:v>
                </c:pt>
                <c:pt idx="295">
                  <c:v>1431</c:v>
                </c:pt>
                <c:pt idx="296">
                  <c:v>1788</c:v>
                </c:pt>
                <c:pt idx="297">
                  <c:v>2093</c:v>
                </c:pt>
                <c:pt idx="298">
                  <c:v>2065</c:v>
                </c:pt>
                <c:pt idx="299">
                  <c:v>1908</c:v>
                </c:pt>
                <c:pt idx="300">
                  <c:v>1908</c:v>
                </c:pt>
                <c:pt idx="301">
                  <c:v>1964</c:v>
                </c:pt>
                <c:pt idx="302">
                  <c:v>2014</c:v>
                </c:pt>
                <c:pt idx="303">
                  <c:v>1985</c:v>
                </c:pt>
                <c:pt idx="304">
                  <c:v>1867</c:v>
                </c:pt>
                <c:pt idx="305">
                  <c:v>2124</c:v>
                </c:pt>
                <c:pt idx="306">
                  <c:v>1669</c:v>
                </c:pt>
                <c:pt idx="307">
                  <c:v>1995</c:v>
                </c:pt>
                <c:pt idx="308">
                  <c:v>1921</c:v>
                </c:pt>
                <c:pt idx="309">
                  <c:v>2010</c:v>
                </c:pt>
                <c:pt idx="310">
                  <c:v>2057</c:v>
                </c:pt>
                <c:pt idx="311">
                  <c:v>2095</c:v>
                </c:pt>
                <c:pt idx="312">
                  <c:v>1972</c:v>
                </c:pt>
                <c:pt idx="313">
                  <c:v>2044</c:v>
                </c:pt>
                <c:pt idx="314">
                  <c:v>1946</c:v>
                </c:pt>
                <c:pt idx="315">
                  <c:v>1237</c:v>
                </c:pt>
                <c:pt idx="316">
                  <c:v>1450</c:v>
                </c:pt>
                <c:pt idx="317">
                  <c:v>1495</c:v>
                </c:pt>
                <c:pt idx="318">
                  <c:v>1433</c:v>
                </c:pt>
                <c:pt idx="319">
                  <c:v>1468</c:v>
                </c:pt>
                <c:pt idx="320">
                  <c:v>1625</c:v>
                </c:pt>
                <c:pt idx="321">
                  <c:v>1529</c:v>
                </c:pt>
                <c:pt idx="322">
                  <c:v>1584</c:v>
                </c:pt>
                <c:pt idx="323">
                  <c:v>1638</c:v>
                </c:pt>
                <c:pt idx="324">
                  <c:v>1554</c:v>
                </c:pt>
                <c:pt idx="325">
                  <c:v>1397</c:v>
                </c:pt>
                <c:pt idx="326">
                  <c:v>1481</c:v>
                </c:pt>
                <c:pt idx="327">
                  <c:v>1638</c:v>
                </c:pt>
                <c:pt idx="328">
                  <c:v>1655</c:v>
                </c:pt>
                <c:pt idx="329">
                  <c:v>1570</c:v>
                </c:pt>
                <c:pt idx="330">
                  <c:v>1551</c:v>
                </c:pt>
                <c:pt idx="331">
                  <c:v>1377</c:v>
                </c:pt>
                <c:pt idx="332">
                  <c:v>1407</c:v>
                </c:pt>
                <c:pt idx="333">
                  <c:v>1545</c:v>
                </c:pt>
                <c:pt idx="334">
                  <c:v>1650</c:v>
                </c:pt>
                <c:pt idx="335">
                  <c:v>1501</c:v>
                </c:pt>
                <c:pt idx="336">
                  <c:v>1760</c:v>
                </c:pt>
                <c:pt idx="337">
                  <c:v>1710</c:v>
                </c:pt>
                <c:pt idx="338">
                  <c:v>1628</c:v>
                </c:pt>
                <c:pt idx="339">
                  <c:v>1618</c:v>
                </c:pt>
                <c:pt idx="340">
                  <c:v>1590</c:v>
                </c:pt>
                <c:pt idx="341">
                  <c:v>1574</c:v>
                </c:pt>
                <c:pt idx="342">
                  <c:v>1633</c:v>
                </c:pt>
                <c:pt idx="343">
                  <c:v>1667</c:v>
                </c:pt>
                <c:pt idx="344">
                  <c:v>1630</c:v>
                </c:pt>
                <c:pt idx="345">
                  <c:v>52</c:v>
                </c:pt>
                <c:pt idx="346">
                  <c:v>3654</c:v>
                </c:pt>
                <c:pt idx="347">
                  <c:v>1981</c:v>
                </c:pt>
                <c:pt idx="348">
                  <c:v>2011</c:v>
                </c:pt>
                <c:pt idx="349">
                  <c:v>2951</c:v>
                </c:pt>
                <c:pt idx="350">
                  <c:v>3051</c:v>
                </c:pt>
                <c:pt idx="351">
                  <c:v>1990</c:v>
                </c:pt>
                <c:pt idx="352">
                  <c:v>1995</c:v>
                </c:pt>
                <c:pt idx="353">
                  <c:v>1980</c:v>
                </c:pt>
                <c:pt idx="354">
                  <c:v>1980</c:v>
                </c:pt>
                <c:pt idx="355">
                  <c:v>1980</c:v>
                </c:pt>
                <c:pt idx="356">
                  <c:v>1980</c:v>
                </c:pt>
                <c:pt idx="357">
                  <c:v>1980</c:v>
                </c:pt>
                <c:pt idx="358">
                  <c:v>1980</c:v>
                </c:pt>
                <c:pt idx="359">
                  <c:v>1980</c:v>
                </c:pt>
                <c:pt idx="360">
                  <c:v>1980</c:v>
                </c:pt>
                <c:pt idx="361">
                  <c:v>1980</c:v>
                </c:pt>
                <c:pt idx="362">
                  <c:v>1980</c:v>
                </c:pt>
                <c:pt idx="363">
                  <c:v>1980</c:v>
                </c:pt>
                <c:pt idx="364">
                  <c:v>1980</c:v>
                </c:pt>
                <c:pt idx="365">
                  <c:v>1980</c:v>
                </c:pt>
                <c:pt idx="366">
                  <c:v>2207</c:v>
                </c:pt>
                <c:pt idx="367">
                  <c:v>2828</c:v>
                </c:pt>
                <c:pt idx="368">
                  <c:v>3879</c:v>
                </c:pt>
                <c:pt idx="369">
                  <c:v>3429</c:v>
                </c:pt>
                <c:pt idx="370">
                  <c:v>2704</c:v>
                </c:pt>
                <c:pt idx="371">
                  <c:v>2975</c:v>
                </c:pt>
                <c:pt idx="372">
                  <c:v>3089</c:v>
                </c:pt>
                <c:pt idx="373">
                  <c:v>2785</c:v>
                </c:pt>
                <c:pt idx="374">
                  <c:v>2926</c:v>
                </c:pt>
                <c:pt idx="375">
                  <c:v>2645</c:v>
                </c:pt>
                <c:pt idx="376">
                  <c:v>1120</c:v>
                </c:pt>
                <c:pt idx="377">
                  <c:v>2286</c:v>
                </c:pt>
                <c:pt idx="378">
                  <c:v>2306</c:v>
                </c:pt>
                <c:pt idx="379">
                  <c:v>1776</c:v>
                </c:pt>
                <c:pt idx="380">
                  <c:v>1527</c:v>
                </c:pt>
                <c:pt idx="381">
                  <c:v>2115</c:v>
                </c:pt>
                <c:pt idx="382">
                  <c:v>2135</c:v>
                </c:pt>
                <c:pt idx="383">
                  <c:v>2302</c:v>
                </c:pt>
                <c:pt idx="384">
                  <c:v>1985</c:v>
                </c:pt>
                <c:pt idx="385">
                  <c:v>1884</c:v>
                </c:pt>
                <c:pt idx="386">
                  <c:v>1464</c:v>
                </c:pt>
                <c:pt idx="387">
                  <c:v>1632</c:v>
                </c:pt>
                <c:pt idx="388">
                  <c:v>2200</c:v>
                </c:pt>
                <c:pt idx="389">
                  <c:v>2220</c:v>
                </c:pt>
                <c:pt idx="390">
                  <c:v>1792</c:v>
                </c:pt>
                <c:pt idx="391">
                  <c:v>1886</c:v>
                </c:pt>
                <c:pt idx="392">
                  <c:v>1945</c:v>
                </c:pt>
                <c:pt idx="393">
                  <c:v>1880</c:v>
                </c:pt>
                <c:pt idx="394">
                  <c:v>2314</c:v>
                </c:pt>
                <c:pt idx="395">
                  <c:v>2236</c:v>
                </c:pt>
                <c:pt idx="396">
                  <c:v>2324</c:v>
                </c:pt>
                <c:pt idx="397">
                  <c:v>2367</c:v>
                </c:pt>
                <c:pt idx="398">
                  <c:v>2175</c:v>
                </c:pt>
                <c:pt idx="399">
                  <c:v>2092</c:v>
                </c:pt>
                <c:pt idx="400">
                  <c:v>1593</c:v>
                </c:pt>
                <c:pt idx="401">
                  <c:v>2270</c:v>
                </c:pt>
                <c:pt idx="402">
                  <c:v>2235</c:v>
                </c:pt>
                <c:pt idx="403">
                  <c:v>2282</c:v>
                </c:pt>
                <c:pt idx="404">
                  <c:v>2530</c:v>
                </c:pt>
                <c:pt idx="405">
                  <c:v>2266</c:v>
                </c:pt>
                <c:pt idx="406">
                  <c:v>2158</c:v>
                </c:pt>
                <c:pt idx="407">
                  <c:v>1792</c:v>
                </c:pt>
                <c:pt idx="408">
                  <c:v>2345</c:v>
                </c:pt>
                <c:pt idx="409">
                  <c:v>2260</c:v>
                </c:pt>
                <c:pt idx="410">
                  <c:v>2232</c:v>
                </c:pt>
                <c:pt idx="411">
                  <c:v>257</c:v>
                </c:pt>
                <c:pt idx="412">
                  <c:v>2955</c:v>
                </c:pt>
                <c:pt idx="413">
                  <c:v>3092</c:v>
                </c:pt>
                <c:pt idx="414">
                  <c:v>2998</c:v>
                </c:pt>
                <c:pt idx="415">
                  <c:v>3066</c:v>
                </c:pt>
                <c:pt idx="416">
                  <c:v>3073</c:v>
                </c:pt>
                <c:pt idx="417">
                  <c:v>2572</c:v>
                </c:pt>
                <c:pt idx="418">
                  <c:v>3274</c:v>
                </c:pt>
                <c:pt idx="419">
                  <c:v>3015</c:v>
                </c:pt>
                <c:pt idx="420">
                  <c:v>3083</c:v>
                </c:pt>
                <c:pt idx="421">
                  <c:v>3069</c:v>
                </c:pt>
                <c:pt idx="422">
                  <c:v>3544</c:v>
                </c:pt>
                <c:pt idx="423">
                  <c:v>3306</c:v>
                </c:pt>
                <c:pt idx="424">
                  <c:v>2885</c:v>
                </c:pt>
                <c:pt idx="425">
                  <c:v>3288</c:v>
                </c:pt>
                <c:pt idx="426">
                  <c:v>2929</c:v>
                </c:pt>
                <c:pt idx="427">
                  <c:v>3074</c:v>
                </c:pt>
                <c:pt idx="428">
                  <c:v>2969</c:v>
                </c:pt>
                <c:pt idx="429">
                  <c:v>2979</c:v>
                </c:pt>
                <c:pt idx="430">
                  <c:v>3283</c:v>
                </c:pt>
                <c:pt idx="431">
                  <c:v>2926</c:v>
                </c:pt>
                <c:pt idx="432">
                  <c:v>3147</c:v>
                </c:pt>
                <c:pt idx="433">
                  <c:v>3290</c:v>
                </c:pt>
                <c:pt idx="434">
                  <c:v>3162</c:v>
                </c:pt>
                <c:pt idx="435">
                  <c:v>2899</c:v>
                </c:pt>
                <c:pt idx="436">
                  <c:v>3425</c:v>
                </c:pt>
                <c:pt idx="437">
                  <c:v>4022</c:v>
                </c:pt>
                <c:pt idx="438">
                  <c:v>3934</c:v>
                </c:pt>
                <c:pt idx="439">
                  <c:v>3013</c:v>
                </c:pt>
                <c:pt idx="440">
                  <c:v>3061</c:v>
                </c:pt>
                <c:pt idx="441">
                  <c:v>2954</c:v>
                </c:pt>
                <c:pt idx="442">
                  <c:v>1623</c:v>
                </c:pt>
                <c:pt idx="443">
                  <c:v>2113</c:v>
                </c:pt>
                <c:pt idx="444">
                  <c:v>2095</c:v>
                </c:pt>
                <c:pt idx="445">
                  <c:v>2194</c:v>
                </c:pt>
                <c:pt idx="446">
                  <c:v>2496</c:v>
                </c:pt>
                <c:pt idx="447">
                  <c:v>2180</c:v>
                </c:pt>
                <c:pt idx="448">
                  <c:v>1933</c:v>
                </c:pt>
                <c:pt idx="449">
                  <c:v>2248</c:v>
                </c:pt>
                <c:pt idx="450">
                  <c:v>1954</c:v>
                </c:pt>
                <c:pt idx="451">
                  <c:v>1974</c:v>
                </c:pt>
                <c:pt idx="452">
                  <c:v>2150</c:v>
                </c:pt>
                <c:pt idx="453">
                  <c:v>2432</c:v>
                </c:pt>
                <c:pt idx="454">
                  <c:v>2149</c:v>
                </c:pt>
                <c:pt idx="455">
                  <c:v>2247</c:v>
                </c:pt>
                <c:pt idx="456">
                  <c:v>2070</c:v>
                </c:pt>
                <c:pt idx="457">
                  <c:v>2291</c:v>
                </c:pt>
                <c:pt idx="458">
                  <c:v>2361</c:v>
                </c:pt>
                <c:pt idx="459">
                  <c:v>2203</c:v>
                </c:pt>
                <c:pt idx="460">
                  <c:v>2196</c:v>
                </c:pt>
                <c:pt idx="461">
                  <c:v>2363</c:v>
                </c:pt>
                <c:pt idx="462">
                  <c:v>2246</c:v>
                </c:pt>
                <c:pt idx="463">
                  <c:v>2336</c:v>
                </c:pt>
                <c:pt idx="464">
                  <c:v>2421</c:v>
                </c:pt>
                <c:pt idx="465">
                  <c:v>2070</c:v>
                </c:pt>
                <c:pt idx="466">
                  <c:v>2120</c:v>
                </c:pt>
                <c:pt idx="467">
                  <c:v>2211</c:v>
                </c:pt>
                <c:pt idx="468">
                  <c:v>2123</c:v>
                </c:pt>
                <c:pt idx="469">
                  <c:v>2423</c:v>
                </c:pt>
                <c:pt idx="470">
                  <c:v>2281</c:v>
                </c:pt>
                <c:pt idx="471">
                  <c:v>2181</c:v>
                </c:pt>
                <c:pt idx="472">
                  <c:v>2499</c:v>
                </c:pt>
                <c:pt idx="473">
                  <c:v>1212</c:v>
                </c:pt>
                <c:pt idx="474">
                  <c:v>1909</c:v>
                </c:pt>
                <c:pt idx="475">
                  <c:v>1722</c:v>
                </c:pt>
                <c:pt idx="476">
                  <c:v>1922</c:v>
                </c:pt>
                <c:pt idx="477">
                  <c:v>2121</c:v>
                </c:pt>
                <c:pt idx="478">
                  <c:v>1997</c:v>
                </c:pt>
                <c:pt idx="479">
                  <c:v>2117</c:v>
                </c:pt>
                <c:pt idx="480">
                  <c:v>2116</c:v>
                </c:pt>
                <c:pt idx="481">
                  <c:v>1876</c:v>
                </c:pt>
                <c:pt idx="482">
                  <c:v>1788</c:v>
                </c:pt>
                <c:pt idx="483">
                  <c:v>2486</c:v>
                </c:pt>
                <c:pt idx="484">
                  <c:v>2094</c:v>
                </c:pt>
                <c:pt idx="485">
                  <c:v>2085</c:v>
                </c:pt>
                <c:pt idx="486">
                  <c:v>2173</c:v>
                </c:pt>
                <c:pt idx="487">
                  <c:v>2225</c:v>
                </c:pt>
                <c:pt idx="488">
                  <c:v>2223</c:v>
                </c:pt>
                <c:pt idx="489">
                  <c:v>2098</c:v>
                </c:pt>
                <c:pt idx="490">
                  <c:v>2185</c:v>
                </c:pt>
                <c:pt idx="491">
                  <c:v>1918</c:v>
                </c:pt>
                <c:pt idx="492">
                  <c:v>2105</c:v>
                </c:pt>
                <c:pt idx="493">
                  <c:v>1692</c:v>
                </c:pt>
                <c:pt idx="494">
                  <c:v>2066</c:v>
                </c:pt>
                <c:pt idx="495">
                  <c:v>1953</c:v>
                </c:pt>
                <c:pt idx="496">
                  <c:v>1842</c:v>
                </c:pt>
                <c:pt idx="497">
                  <c:v>2262</c:v>
                </c:pt>
                <c:pt idx="498">
                  <c:v>1722</c:v>
                </c:pt>
                <c:pt idx="499">
                  <c:v>1973</c:v>
                </c:pt>
                <c:pt idx="500">
                  <c:v>2666</c:v>
                </c:pt>
                <c:pt idx="501">
                  <c:v>2223</c:v>
                </c:pt>
                <c:pt idx="502">
                  <c:v>1889</c:v>
                </c:pt>
                <c:pt idx="503">
                  <c:v>2131</c:v>
                </c:pt>
                <c:pt idx="504">
                  <c:v>1452</c:v>
                </c:pt>
                <c:pt idx="505">
                  <c:v>2947</c:v>
                </c:pt>
                <c:pt idx="506">
                  <c:v>2898</c:v>
                </c:pt>
                <c:pt idx="507">
                  <c:v>2984</c:v>
                </c:pt>
                <c:pt idx="508">
                  <c:v>2896</c:v>
                </c:pt>
                <c:pt idx="509">
                  <c:v>3328</c:v>
                </c:pt>
                <c:pt idx="510">
                  <c:v>3394</c:v>
                </c:pt>
                <c:pt idx="511">
                  <c:v>3013</c:v>
                </c:pt>
                <c:pt idx="512">
                  <c:v>2812</c:v>
                </c:pt>
                <c:pt idx="513">
                  <c:v>3061</c:v>
                </c:pt>
                <c:pt idx="514">
                  <c:v>2729</c:v>
                </c:pt>
                <c:pt idx="515">
                  <c:v>2241</c:v>
                </c:pt>
                <c:pt idx="516">
                  <c:v>3691</c:v>
                </c:pt>
                <c:pt idx="517">
                  <c:v>3538</c:v>
                </c:pt>
                <c:pt idx="518">
                  <c:v>3064</c:v>
                </c:pt>
                <c:pt idx="519">
                  <c:v>2784</c:v>
                </c:pt>
                <c:pt idx="520">
                  <c:v>2908</c:v>
                </c:pt>
                <c:pt idx="521">
                  <c:v>3033</c:v>
                </c:pt>
                <c:pt idx="522">
                  <c:v>3165</c:v>
                </c:pt>
                <c:pt idx="523">
                  <c:v>3115</c:v>
                </c:pt>
                <c:pt idx="524">
                  <c:v>2017</c:v>
                </c:pt>
                <c:pt idx="525">
                  <c:v>2859</c:v>
                </c:pt>
                <c:pt idx="526">
                  <c:v>3145</c:v>
                </c:pt>
                <c:pt idx="527">
                  <c:v>3004</c:v>
                </c:pt>
                <c:pt idx="528">
                  <c:v>3006</c:v>
                </c:pt>
                <c:pt idx="529">
                  <c:v>2859</c:v>
                </c:pt>
                <c:pt idx="530">
                  <c:v>3683</c:v>
                </c:pt>
                <c:pt idx="531">
                  <c:v>3287</c:v>
                </c:pt>
                <c:pt idx="532">
                  <c:v>2990</c:v>
                </c:pt>
                <c:pt idx="533">
                  <c:v>3172</c:v>
                </c:pt>
                <c:pt idx="534">
                  <c:v>3069</c:v>
                </c:pt>
                <c:pt idx="535">
                  <c:v>1240</c:v>
                </c:pt>
                <c:pt idx="536">
                  <c:v>2026</c:v>
                </c:pt>
                <c:pt idx="537">
                  <c:v>1718</c:v>
                </c:pt>
                <c:pt idx="538">
                  <c:v>2324</c:v>
                </c:pt>
                <c:pt idx="539">
                  <c:v>2254</c:v>
                </c:pt>
                <c:pt idx="540">
                  <c:v>1831</c:v>
                </c:pt>
                <c:pt idx="541">
                  <c:v>1397</c:v>
                </c:pt>
                <c:pt idx="542">
                  <c:v>1683</c:v>
                </c:pt>
                <c:pt idx="543">
                  <c:v>2284</c:v>
                </c:pt>
                <c:pt idx="544">
                  <c:v>1570</c:v>
                </c:pt>
                <c:pt idx="545">
                  <c:v>2066</c:v>
                </c:pt>
                <c:pt idx="546">
                  <c:v>2105</c:v>
                </c:pt>
                <c:pt idx="547">
                  <c:v>1776</c:v>
                </c:pt>
                <c:pt idx="548">
                  <c:v>1507</c:v>
                </c:pt>
                <c:pt idx="549">
                  <c:v>2033</c:v>
                </c:pt>
                <c:pt idx="550">
                  <c:v>2093</c:v>
                </c:pt>
                <c:pt idx="551">
                  <c:v>1922</c:v>
                </c:pt>
                <c:pt idx="552">
                  <c:v>1999</c:v>
                </c:pt>
                <c:pt idx="553">
                  <c:v>2169</c:v>
                </c:pt>
                <c:pt idx="554">
                  <c:v>1463</c:v>
                </c:pt>
                <c:pt idx="555">
                  <c:v>1747</c:v>
                </c:pt>
                <c:pt idx="556">
                  <c:v>1996</c:v>
                </c:pt>
                <c:pt idx="557">
                  <c:v>2116</c:v>
                </c:pt>
                <c:pt idx="558">
                  <c:v>1698</c:v>
                </c:pt>
                <c:pt idx="559">
                  <c:v>2156</c:v>
                </c:pt>
                <c:pt idx="560">
                  <c:v>1916</c:v>
                </c:pt>
                <c:pt idx="561">
                  <c:v>1494</c:v>
                </c:pt>
                <c:pt idx="562">
                  <c:v>1762</c:v>
                </c:pt>
                <c:pt idx="563">
                  <c:v>2272</c:v>
                </c:pt>
                <c:pt idx="564">
                  <c:v>2335</c:v>
                </c:pt>
                <c:pt idx="565">
                  <c:v>1693</c:v>
                </c:pt>
                <c:pt idx="566">
                  <c:v>741</c:v>
                </c:pt>
                <c:pt idx="567">
                  <c:v>3405</c:v>
                </c:pt>
                <c:pt idx="568">
                  <c:v>2551</c:v>
                </c:pt>
                <c:pt idx="569">
                  <c:v>4022</c:v>
                </c:pt>
                <c:pt idx="570">
                  <c:v>4005</c:v>
                </c:pt>
                <c:pt idx="571">
                  <c:v>4274</c:v>
                </c:pt>
                <c:pt idx="572">
                  <c:v>4552</c:v>
                </c:pt>
                <c:pt idx="573">
                  <c:v>3625</c:v>
                </c:pt>
                <c:pt idx="574">
                  <c:v>3501</c:v>
                </c:pt>
                <c:pt idx="575">
                  <c:v>3192</c:v>
                </c:pt>
                <c:pt idx="576">
                  <c:v>4018</c:v>
                </c:pt>
                <c:pt idx="577">
                  <c:v>3329</c:v>
                </c:pt>
                <c:pt idx="578">
                  <c:v>3152</c:v>
                </c:pt>
                <c:pt idx="579">
                  <c:v>4392</c:v>
                </c:pt>
                <c:pt idx="580">
                  <c:v>3374</c:v>
                </c:pt>
                <c:pt idx="581">
                  <c:v>3088</c:v>
                </c:pt>
                <c:pt idx="582">
                  <c:v>3294</c:v>
                </c:pt>
                <c:pt idx="583">
                  <c:v>3580</c:v>
                </c:pt>
                <c:pt idx="584">
                  <c:v>3544</c:v>
                </c:pt>
                <c:pt idx="585">
                  <c:v>4501</c:v>
                </c:pt>
                <c:pt idx="586">
                  <c:v>4546</c:v>
                </c:pt>
                <c:pt idx="587">
                  <c:v>3014</c:v>
                </c:pt>
                <c:pt idx="588">
                  <c:v>3795</c:v>
                </c:pt>
                <c:pt idx="589">
                  <c:v>2755</c:v>
                </c:pt>
                <c:pt idx="590">
                  <c:v>3004</c:v>
                </c:pt>
                <c:pt idx="591">
                  <c:v>2643</c:v>
                </c:pt>
                <c:pt idx="592">
                  <c:v>1819</c:v>
                </c:pt>
                <c:pt idx="593">
                  <c:v>1819</c:v>
                </c:pt>
                <c:pt idx="594">
                  <c:v>2489</c:v>
                </c:pt>
                <c:pt idx="595">
                  <c:v>3841</c:v>
                </c:pt>
                <c:pt idx="596">
                  <c:v>1665</c:v>
                </c:pt>
                <c:pt idx="597">
                  <c:v>1496</c:v>
                </c:pt>
                <c:pt idx="598">
                  <c:v>1496</c:v>
                </c:pt>
                <c:pt idx="599">
                  <c:v>1496</c:v>
                </c:pt>
                <c:pt idx="600">
                  <c:v>2865</c:v>
                </c:pt>
                <c:pt idx="601">
                  <c:v>2828</c:v>
                </c:pt>
                <c:pt idx="602">
                  <c:v>2225</c:v>
                </c:pt>
                <c:pt idx="603">
                  <c:v>2018</c:v>
                </c:pt>
                <c:pt idx="604">
                  <c:v>2606</c:v>
                </c:pt>
                <c:pt idx="605">
                  <c:v>2536</c:v>
                </c:pt>
                <c:pt idx="606">
                  <c:v>4900</c:v>
                </c:pt>
                <c:pt idx="607">
                  <c:v>2409</c:v>
                </c:pt>
                <c:pt idx="608">
                  <c:v>2651</c:v>
                </c:pt>
                <c:pt idx="609">
                  <c:v>2305</c:v>
                </c:pt>
                <c:pt idx="610">
                  <c:v>1497</c:v>
                </c:pt>
                <c:pt idx="611">
                  <c:v>2450</c:v>
                </c:pt>
                <c:pt idx="612">
                  <c:v>2576</c:v>
                </c:pt>
                <c:pt idx="613">
                  <c:v>1879</c:v>
                </c:pt>
                <c:pt idx="614">
                  <c:v>2560</c:v>
                </c:pt>
                <c:pt idx="615">
                  <c:v>2275</c:v>
                </c:pt>
                <c:pt idx="616">
                  <c:v>2361</c:v>
                </c:pt>
                <c:pt idx="617">
                  <c:v>2044</c:v>
                </c:pt>
                <c:pt idx="618">
                  <c:v>1496</c:v>
                </c:pt>
                <c:pt idx="619">
                  <c:v>1902</c:v>
                </c:pt>
                <c:pt idx="620">
                  <c:v>2636</c:v>
                </c:pt>
                <c:pt idx="621">
                  <c:v>1838</c:v>
                </c:pt>
                <c:pt idx="622">
                  <c:v>2469</c:v>
                </c:pt>
                <c:pt idx="623">
                  <c:v>2250</c:v>
                </c:pt>
                <c:pt idx="624">
                  <c:v>1248</c:v>
                </c:pt>
                <c:pt idx="625">
                  <c:v>2560</c:v>
                </c:pt>
                <c:pt idx="626">
                  <c:v>2905</c:v>
                </c:pt>
                <c:pt idx="627">
                  <c:v>2952</c:v>
                </c:pt>
                <c:pt idx="628">
                  <c:v>2896</c:v>
                </c:pt>
                <c:pt idx="629">
                  <c:v>2783</c:v>
                </c:pt>
                <c:pt idx="630">
                  <c:v>3171</c:v>
                </c:pt>
                <c:pt idx="631">
                  <c:v>2766</c:v>
                </c:pt>
                <c:pt idx="632">
                  <c:v>2839</c:v>
                </c:pt>
                <c:pt idx="633">
                  <c:v>2701</c:v>
                </c:pt>
                <c:pt idx="634">
                  <c:v>2060</c:v>
                </c:pt>
                <c:pt idx="635">
                  <c:v>2796</c:v>
                </c:pt>
                <c:pt idx="636">
                  <c:v>2664</c:v>
                </c:pt>
                <c:pt idx="637">
                  <c:v>2703</c:v>
                </c:pt>
                <c:pt idx="638">
                  <c:v>2771</c:v>
                </c:pt>
                <c:pt idx="639">
                  <c:v>2060</c:v>
                </c:pt>
                <c:pt idx="640">
                  <c:v>2743</c:v>
                </c:pt>
                <c:pt idx="641">
                  <c:v>2687</c:v>
                </c:pt>
                <c:pt idx="642">
                  <c:v>2060</c:v>
                </c:pt>
                <c:pt idx="643">
                  <c:v>2843</c:v>
                </c:pt>
                <c:pt idx="644">
                  <c:v>3327</c:v>
                </c:pt>
                <c:pt idx="645">
                  <c:v>2725</c:v>
                </c:pt>
                <c:pt idx="646">
                  <c:v>2671</c:v>
                </c:pt>
                <c:pt idx="647">
                  <c:v>2718</c:v>
                </c:pt>
                <c:pt idx="648">
                  <c:v>2682</c:v>
                </c:pt>
                <c:pt idx="649">
                  <c:v>2806</c:v>
                </c:pt>
                <c:pt idx="650">
                  <c:v>2613</c:v>
                </c:pt>
                <c:pt idx="651">
                  <c:v>2712</c:v>
                </c:pt>
                <c:pt idx="652">
                  <c:v>2175</c:v>
                </c:pt>
                <c:pt idx="653">
                  <c:v>0</c:v>
                </c:pt>
                <c:pt idx="654">
                  <c:v>1841</c:v>
                </c:pt>
                <c:pt idx="655">
                  <c:v>2400</c:v>
                </c:pt>
                <c:pt idx="656">
                  <c:v>2507</c:v>
                </c:pt>
                <c:pt idx="657">
                  <c:v>2127</c:v>
                </c:pt>
                <c:pt idx="658">
                  <c:v>2225</c:v>
                </c:pt>
                <c:pt idx="659">
                  <c:v>2067</c:v>
                </c:pt>
                <c:pt idx="660">
                  <c:v>2798</c:v>
                </c:pt>
                <c:pt idx="661">
                  <c:v>1841</c:v>
                </c:pt>
                <c:pt idx="662">
                  <c:v>3727</c:v>
                </c:pt>
                <c:pt idx="663">
                  <c:v>1841</c:v>
                </c:pt>
                <c:pt idx="664">
                  <c:v>1922</c:v>
                </c:pt>
                <c:pt idx="665">
                  <c:v>1841</c:v>
                </c:pt>
                <c:pt idx="666">
                  <c:v>2053</c:v>
                </c:pt>
                <c:pt idx="667">
                  <c:v>2484</c:v>
                </c:pt>
                <c:pt idx="668">
                  <c:v>2584</c:v>
                </c:pt>
                <c:pt idx="669">
                  <c:v>1841</c:v>
                </c:pt>
                <c:pt idx="670">
                  <c:v>1993</c:v>
                </c:pt>
                <c:pt idx="671">
                  <c:v>1841</c:v>
                </c:pt>
                <c:pt idx="672">
                  <c:v>2280</c:v>
                </c:pt>
                <c:pt idx="673">
                  <c:v>2319</c:v>
                </c:pt>
                <c:pt idx="674">
                  <c:v>1841</c:v>
                </c:pt>
                <c:pt idx="675">
                  <c:v>1843</c:v>
                </c:pt>
                <c:pt idx="676">
                  <c:v>1841</c:v>
                </c:pt>
                <c:pt idx="677">
                  <c:v>1841</c:v>
                </c:pt>
                <c:pt idx="678">
                  <c:v>2496</c:v>
                </c:pt>
                <c:pt idx="679">
                  <c:v>1032</c:v>
                </c:pt>
                <c:pt idx="680">
                  <c:v>1994</c:v>
                </c:pt>
                <c:pt idx="681">
                  <c:v>1718</c:v>
                </c:pt>
                <c:pt idx="682">
                  <c:v>1466</c:v>
                </c:pt>
                <c:pt idx="683">
                  <c:v>1756</c:v>
                </c:pt>
                <c:pt idx="684">
                  <c:v>2173</c:v>
                </c:pt>
                <c:pt idx="685">
                  <c:v>2027</c:v>
                </c:pt>
                <c:pt idx="686">
                  <c:v>2039</c:v>
                </c:pt>
                <c:pt idx="687">
                  <c:v>2046</c:v>
                </c:pt>
                <c:pt idx="688">
                  <c:v>2174</c:v>
                </c:pt>
                <c:pt idx="689">
                  <c:v>2179</c:v>
                </c:pt>
                <c:pt idx="690">
                  <c:v>2086</c:v>
                </c:pt>
                <c:pt idx="691">
                  <c:v>2571</c:v>
                </c:pt>
                <c:pt idx="692">
                  <c:v>1705</c:v>
                </c:pt>
                <c:pt idx="693">
                  <c:v>2194</c:v>
                </c:pt>
                <c:pt idx="694">
                  <c:v>2012</c:v>
                </c:pt>
                <c:pt idx="695">
                  <c:v>2034</c:v>
                </c:pt>
                <c:pt idx="696">
                  <c:v>2182</c:v>
                </c:pt>
                <c:pt idx="697">
                  <c:v>2254</c:v>
                </c:pt>
                <c:pt idx="698">
                  <c:v>2002</c:v>
                </c:pt>
                <c:pt idx="699">
                  <c:v>1740</c:v>
                </c:pt>
                <c:pt idx="700">
                  <c:v>2162</c:v>
                </c:pt>
                <c:pt idx="701">
                  <c:v>2072</c:v>
                </c:pt>
                <c:pt idx="702">
                  <c:v>2086</c:v>
                </c:pt>
                <c:pt idx="703">
                  <c:v>2066</c:v>
                </c:pt>
                <c:pt idx="704">
                  <c:v>1850</c:v>
                </c:pt>
                <c:pt idx="705">
                  <c:v>1947</c:v>
                </c:pt>
                <c:pt idx="706">
                  <c:v>1659</c:v>
                </c:pt>
                <c:pt idx="707">
                  <c:v>2105</c:v>
                </c:pt>
                <c:pt idx="708">
                  <c:v>2361</c:v>
                </c:pt>
                <c:pt idx="709">
                  <c:v>1855</c:v>
                </c:pt>
                <c:pt idx="710">
                  <c:v>928</c:v>
                </c:pt>
                <c:pt idx="711">
                  <c:v>2937</c:v>
                </c:pt>
                <c:pt idx="712">
                  <c:v>2742</c:v>
                </c:pt>
                <c:pt idx="713">
                  <c:v>2668</c:v>
                </c:pt>
                <c:pt idx="714">
                  <c:v>2098</c:v>
                </c:pt>
                <c:pt idx="715">
                  <c:v>2076</c:v>
                </c:pt>
                <c:pt idx="716">
                  <c:v>2383</c:v>
                </c:pt>
                <c:pt idx="717">
                  <c:v>2832</c:v>
                </c:pt>
                <c:pt idx="718">
                  <c:v>2812</c:v>
                </c:pt>
                <c:pt idx="719">
                  <c:v>3096</c:v>
                </c:pt>
                <c:pt idx="720">
                  <c:v>2763</c:v>
                </c:pt>
                <c:pt idx="721">
                  <c:v>2889</c:v>
                </c:pt>
                <c:pt idx="722">
                  <c:v>2284</c:v>
                </c:pt>
                <c:pt idx="723">
                  <c:v>2667</c:v>
                </c:pt>
                <c:pt idx="724">
                  <c:v>3055</c:v>
                </c:pt>
                <c:pt idx="725">
                  <c:v>2939</c:v>
                </c:pt>
                <c:pt idx="726">
                  <c:v>2830</c:v>
                </c:pt>
                <c:pt idx="727">
                  <c:v>2836</c:v>
                </c:pt>
                <c:pt idx="728">
                  <c:v>3180</c:v>
                </c:pt>
                <c:pt idx="729">
                  <c:v>2051</c:v>
                </c:pt>
                <c:pt idx="730">
                  <c:v>2225</c:v>
                </c:pt>
                <c:pt idx="731">
                  <c:v>2642</c:v>
                </c:pt>
                <c:pt idx="732">
                  <c:v>2976</c:v>
                </c:pt>
                <c:pt idx="733">
                  <c:v>1557</c:v>
                </c:pt>
                <c:pt idx="734">
                  <c:v>2933</c:v>
                </c:pt>
                <c:pt idx="735">
                  <c:v>2553</c:v>
                </c:pt>
                <c:pt idx="736">
                  <c:v>120</c:v>
                </c:pt>
                <c:pt idx="737">
                  <c:v>2772</c:v>
                </c:pt>
                <c:pt idx="738">
                  <c:v>2516</c:v>
                </c:pt>
                <c:pt idx="739">
                  <c:v>2734</c:v>
                </c:pt>
                <c:pt idx="740">
                  <c:v>2395</c:v>
                </c:pt>
                <c:pt idx="741">
                  <c:v>1635</c:v>
                </c:pt>
                <c:pt idx="742">
                  <c:v>1629</c:v>
                </c:pt>
                <c:pt idx="743">
                  <c:v>2743</c:v>
                </c:pt>
                <c:pt idx="744">
                  <c:v>2944</c:v>
                </c:pt>
                <c:pt idx="745">
                  <c:v>2997</c:v>
                </c:pt>
                <c:pt idx="746">
                  <c:v>2463</c:v>
                </c:pt>
                <c:pt idx="747">
                  <c:v>2846</c:v>
                </c:pt>
                <c:pt idx="748">
                  <c:v>1965</c:v>
                </c:pt>
                <c:pt idx="749">
                  <c:v>2049</c:v>
                </c:pt>
                <c:pt idx="750">
                  <c:v>2752</c:v>
                </c:pt>
                <c:pt idx="751">
                  <c:v>2781</c:v>
                </c:pt>
                <c:pt idx="752">
                  <c:v>2693</c:v>
                </c:pt>
                <c:pt idx="753">
                  <c:v>2862</c:v>
                </c:pt>
                <c:pt idx="754">
                  <c:v>2616</c:v>
                </c:pt>
                <c:pt idx="755">
                  <c:v>2995</c:v>
                </c:pt>
                <c:pt idx="756">
                  <c:v>2730</c:v>
                </c:pt>
                <c:pt idx="757">
                  <c:v>2754</c:v>
                </c:pt>
                <c:pt idx="758">
                  <c:v>2754</c:v>
                </c:pt>
                <c:pt idx="759">
                  <c:v>2655</c:v>
                </c:pt>
                <c:pt idx="760">
                  <c:v>2386</c:v>
                </c:pt>
                <c:pt idx="761">
                  <c:v>2924</c:v>
                </c:pt>
                <c:pt idx="762">
                  <c:v>2739</c:v>
                </c:pt>
                <c:pt idx="763">
                  <c:v>2534</c:v>
                </c:pt>
                <c:pt idx="764">
                  <c:v>2960</c:v>
                </c:pt>
                <c:pt idx="765">
                  <c:v>2800</c:v>
                </c:pt>
                <c:pt idx="766">
                  <c:v>2735</c:v>
                </c:pt>
                <c:pt idx="767">
                  <c:v>1199</c:v>
                </c:pt>
                <c:pt idx="768">
                  <c:v>3186</c:v>
                </c:pt>
                <c:pt idx="769">
                  <c:v>3140</c:v>
                </c:pt>
                <c:pt idx="770">
                  <c:v>3411</c:v>
                </c:pt>
                <c:pt idx="771">
                  <c:v>3410</c:v>
                </c:pt>
                <c:pt idx="772">
                  <c:v>2867</c:v>
                </c:pt>
                <c:pt idx="773">
                  <c:v>3213</c:v>
                </c:pt>
                <c:pt idx="774">
                  <c:v>3133</c:v>
                </c:pt>
                <c:pt idx="775">
                  <c:v>3114</c:v>
                </c:pt>
                <c:pt idx="776">
                  <c:v>3043</c:v>
                </c:pt>
                <c:pt idx="777">
                  <c:v>3103</c:v>
                </c:pt>
                <c:pt idx="778">
                  <c:v>2655</c:v>
                </c:pt>
                <c:pt idx="779">
                  <c:v>3554</c:v>
                </c:pt>
                <c:pt idx="780">
                  <c:v>3577</c:v>
                </c:pt>
                <c:pt idx="781">
                  <c:v>3403</c:v>
                </c:pt>
                <c:pt idx="782">
                  <c:v>2846</c:v>
                </c:pt>
                <c:pt idx="783">
                  <c:v>2852</c:v>
                </c:pt>
                <c:pt idx="784">
                  <c:v>3062</c:v>
                </c:pt>
                <c:pt idx="785">
                  <c:v>2794</c:v>
                </c:pt>
                <c:pt idx="786">
                  <c:v>2408</c:v>
                </c:pt>
                <c:pt idx="787">
                  <c:v>1886</c:v>
                </c:pt>
                <c:pt idx="788">
                  <c:v>1988</c:v>
                </c:pt>
                <c:pt idx="789">
                  <c:v>3023</c:v>
                </c:pt>
                <c:pt idx="790">
                  <c:v>2918</c:v>
                </c:pt>
                <c:pt idx="791">
                  <c:v>2950</c:v>
                </c:pt>
                <c:pt idx="792">
                  <c:v>2859</c:v>
                </c:pt>
                <c:pt idx="793">
                  <c:v>3331</c:v>
                </c:pt>
                <c:pt idx="794">
                  <c:v>3589</c:v>
                </c:pt>
                <c:pt idx="795">
                  <c:v>2765</c:v>
                </c:pt>
                <c:pt idx="796">
                  <c:v>2926</c:v>
                </c:pt>
                <c:pt idx="797">
                  <c:v>2809</c:v>
                </c:pt>
                <c:pt idx="798">
                  <c:v>1505</c:v>
                </c:pt>
                <c:pt idx="799">
                  <c:v>2044</c:v>
                </c:pt>
                <c:pt idx="800">
                  <c:v>1935</c:v>
                </c:pt>
                <c:pt idx="801">
                  <c:v>1705</c:v>
                </c:pt>
                <c:pt idx="802">
                  <c:v>1632</c:v>
                </c:pt>
                <c:pt idx="803">
                  <c:v>1880</c:v>
                </c:pt>
                <c:pt idx="804">
                  <c:v>2112</c:v>
                </c:pt>
                <c:pt idx="805">
                  <c:v>1829</c:v>
                </c:pt>
                <c:pt idx="806">
                  <c:v>1763</c:v>
                </c:pt>
                <c:pt idx="807">
                  <c:v>1931</c:v>
                </c:pt>
                <c:pt idx="808">
                  <c:v>2218</c:v>
                </c:pt>
                <c:pt idx="809">
                  <c:v>1651</c:v>
                </c:pt>
                <c:pt idx="810">
                  <c:v>2132</c:v>
                </c:pt>
                <c:pt idx="811">
                  <c:v>1976</c:v>
                </c:pt>
                <c:pt idx="812">
                  <c:v>1909</c:v>
                </c:pt>
                <c:pt idx="813">
                  <c:v>1813</c:v>
                </c:pt>
                <c:pt idx="814">
                  <c:v>2008</c:v>
                </c:pt>
                <c:pt idx="815">
                  <c:v>1580</c:v>
                </c:pt>
                <c:pt idx="816">
                  <c:v>1854</c:v>
                </c:pt>
                <c:pt idx="817">
                  <c:v>0</c:v>
                </c:pt>
                <c:pt idx="818">
                  <c:v>3635</c:v>
                </c:pt>
                <c:pt idx="819">
                  <c:v>4079</c:v>
                </c:pt>
                <c:pt idx="820">
                  <c:v>4163</c:v>
                </c:pt>
                <c:pt idx="821">
                  <c:v>3666</c:v>
                </c:pt>
                <c:pt idx="822">
                  <c:v>3363</c:v>
                </c:pt>
                <c:pt idx="823">
                  <c:v>2572</c:v>
                </c:pt>
                <c:pt idx="824">
                  <c:v>4157</c:v>
                </c:pt>
                <c:pt idx="825">
                  <c:v>4092</c:v>
                </c:pt>
                <c:pt idx="826">
                  <c:v>3787</c:v>
                </c:pt>
                <c:pt idx="827">
                  <c:v>4236</c:v>
                </c:pt>
                <c:pt idx="828">
                  <c:v>4044</c:v>
                </c:pt>
                <c:pt idx="829">
                  <c:v>2908</c:v>
                </c:pt>
                <c:pt idx="830">
                  <c:v>2741</c:v>
                </c:pt>
                <c:pt idx="831">
                  <c:v>4005</c:v>
                </c:pt>
                <c:pt idx="832">
                  <c:v>3763</c:v>
                </c:pt>
                <c:pt idx="833">
                  <c:v>3061</c:v>
                </c:pt>
                <c:pt idx="834">
                  <c:v>2884</c:v>
                </c:pt>
                <c:pt idx="835">
                  <c:v>2982</c:v>
                </c:pt>
                <c:pt idx="836">
                  <c:v>2660</c:v>
                </c:pt>
                <c:pt idx="837">
                  <c:v>3369</c:v>
                </c:pt>
                <c:pt idx="838">
                  <c:v>3491</c:v>
                </c:pt>
                <c:pt idx="839">
                  <c:v>3784</c:v>
                </c:pt>
                <c:pt idx="840">
                  <c:v>3110</c:v>
                </c:pt>
                <c:pt idx="841">
                  <c:v>3783</c:v>
                </c:pt>
                <c:pt idx="842">
                  <c:v>3644</c:v>
                </c:pt>
                <c:pt idx="843">
                  <c:v>2799</c:v>
                </c:pt>
                <c:pt idx="844">
                  <c:v>2685</c:v>
                </c:pt>
                <c:pt idx="845">
                  <c:v>3721</c:v>
                </c:pt>
                <c:pt idx="846">
                  <c:v>3586</c:v>
                </c:pt>
                <c:pt idx="847">
                  <c:v>3788</c:v>
                </c:pt>
                <c:pt idx="848">
                  <c:v>1976</c:v>
                </c:pt>
                <c:pt idx="849">
                  <c:v>2650</c:v>
                </c:pt>
                <c:pt idx="850">
                  <c:v>2654</c:v>
                </c:pt>
                <c:pt idx="851">
                  <c:v>2443</c:v>
                </c:pt>
                <c:pt idx="852">
                  <c:v>2505</c:v>
                </c:pt>
                <c:pt idx="853">
                  <c:v>2693</c:v>
                </c:pt>
                <c:pt idx="854">
                  <c:v>2439</c:v>
                </c:pt>
                <c:pt idx="855">
                  <c:v>2536</c:v>
                </c:pt>
                <c:pt idx="856">
                  <c:v>2668</c:v>
                </c:pt>
                <c:pt idx="857">
                  <c:v>2647</c:v>
                </c:pt>
                <c:pt idx="858">
                  <c:v>2883</c:v>
                </c:pt>
                <c:pt idx="859">
                  <c:v>2944</c:v>
                </c:pt>
                <c:pt idx="860">
                  <c:v>3012</c:v>
                </c:pt>
                <c:pt idx="861">
                  <c:v>2889</c:v>
                </c:pt>
                <c:pt idx="862">
                  <c:v>2547</c:v>
                </c:pt>
                <c:pt idx="863">
                  <c:v>3093</c:v>
                </c:pt>
                <c:pt idx="864">
                  <c:v>3142</c:v>
                </c:pt>
                <c:pt idx="865">
                  <c:v>2757</c:v>
                </c:pt>
                <c:pt idx="866">
                  <c:v>3513</c:v>
                </c:pt>
                <c:pt idx="867">
                  <c:v>3164</c:v>
                </c:pt>
                <c:pt idx="868">
                  <c:v>2596</c:v>
                </c:pt>
                <c:pt idx="869">
                  <c:v>2894</c:v>
                </c:pt>
                <c:pt idx="870">
                  <c:v>3212</c:v>
                </c:pt>
                <c:pt idx="871">
                  <c:v>2516</c:v>
                </c:pt>
                <c:pt idx="872">
                  <c:v>3266</c:v>
                </c:pt>
                <c:pt idx="873">
                  <c:v>2683</c:v>
                </c:pt>
                <c:pt idx="874">
                  <c:v>2810</c:v>
                </c:pt>
                <c:pt idx="875">
                  <c:v>2940</c:v>
                </c:pt>
                <c:pt idx="876">
                  <c:v>2947</c:v>
                </c:pt>
                <c:pt idx="877">
                  <c:v>2846</c:v>
                </c:pt>
                <c:pt idx="878">
                  <c:v>2804</c:v>
                </c:pt>
                <c:pt idx="879">
                  <c:v>0</c:v>
                </c:pt>
                <c:pt idx="880">
                  <c:v>2044</c:v>
                </c:pt>
                <c:pt idx="881">
                  <c:v>1934</c:v>
                </c:pt>
                <c:pt idx="882">
                  <c:v>1963</c:v>
                </c:pt>
                <c:pt idx="883">
                  <c:v>2009</c:v>
                </c:pt>
                <c:pt idx="884">
                  <c:v>1721</c:v>
                </c:pt>
                <c:pt idx="885">
                  <c:v>1688</c:v>
                </c:pt>
                <c:pt idx="886">
                  <c:v>1688</c:v>
                </c:pt>
                <c:pt idx="887">
                  <c:v>1688</c:v>
                </c:pt>
                <c:pt idx="888">
                  <c:v>2188</c:v>
                </c:pt>
                <c:pt idx="889">
                  <c:v>1720</c:v>
                </c:pt>
                <c:pt idx="890">
                  <c:v>2419</c:v>
                </c:pt>
                <c:pt idx="891">
                  <c:v>2748</c:v>
                </c:pt>
                <c:pt idx="892">
                  <c:v>1799</c:v>
                </c:pt>
                <c:pt idx="893">
                  <c:v>1688</c:v>
                </c:pt>
                <c:pt idx="894">
                  <c:v>1928</c:v>
                </c:pt>
                <c:pt idx="895">
                  <c:v>2067</c:v>
                </c:pt>
                <c:pt idx="896">
                  <c:v>2780</c:v>
                </c:pt>
                <c:pt idx="897">
                  <c:v>3101</c:v>
                </c:pt>
                <c:pt idx="898">
                  <c:v>2896</c:v>
                </c:pt>
                <c:pt idx="899">
                  <c:v>1962</c:v>
                </c:pt>
                <c:pt idx="900">
                  <c:v>2015</c:v>
                </c:pt>
                <c:pt idx="901">
                  <c:v>2297</c:v>
                </c:pt>
                <c:pt idx="902">
                  <c:v>2067</c:v>
                </c:pt>
                <c:pt idx="903">
                  <c:v>1688</c:v>
                </c:pt>
                <c:pt idx="904">
                  <c:v>1688</c:v>
                </c:pt>
                <c:pt idx="905">
                  <c:v>1688</c:v>
                </c:pt>
                <c:pt idx="906">
                  <c:v>1688</c:v>
                </c:pt>
                <c:pt idx="907">
                  <c:v>1688</c:v>
                </c:pt>
                <c:pt idx="908">
                  <c:v>57</c:v>
                </c:pt>
                <c:pt idx="909">
                  <c:v>3921</c:v>
                </c:pt>
                <c:pt idx="910">
                  <c:v>3566</c:v>
                </c:pt>
                <c:pt idx="911">
                  <c:v>3793</c:v>
                </c:pt>
                <c:pt idx="912">
                  <c:v>3934</c:v>
                </c:pt>
                <c:pt idx="913">
                  <c:v>4547</c:v>
                </c:pt>
                <c:pt idx="914">
                  <c:v>3545</c:v>
                </c:pt>
                <c:pt idx="915">
                  <c:v>2761</c:v>
                </c:pt>
                <c:pt idx="916">
                  <c:v>3676</c:v>
                </c:pt>
                <c:pt idx="917">
                  <c:v>3679</c:v>
                </c:pt>
                <c:pt idx="918">
                  <c:v>3659</c:v>
                </c:pt>
                <c:pt idx="919">
                  <c:v>3427</c:v>
                </c:pt>
                <c:pt idx="920">
                  <c:v>3891</c:v>
                </c:pt>
                <c:pt idx="921">
                  <c:v>3455</c:v>
                </c:pt>
                <c:pt idx="922">
                  <c:v>3802</c:v>
                </c:pt>
                <c:pt idx="923">
                  <c:v>2860</c:v>
                </c:pt>
                <c:pt idx="924">
                  <c:v>3808</c:v>
                </c:pt>
                <c:pt idx="925">
                  <c:v>3060</c:v>
                </c:pt>
                <c:pt idx="926">
                  <c:v>2698</c:v>
                </c:pt>
                <c:pt idx="927">
                  <c:v>4398</c:v>
                </c:pt>
                <c:pt idx="928">
                  <c:v>2786</c:v>
                </c:pt>
                <c:pt idx="929">
                  <c:v>2189</c:v>
                </c:pt>
                <c:pt idx="930">
                  <c:v>2817</c:v>
                </c:pt>
                <c:pt idx="931">
                  <c:v>3477</c:v>
                </c:pt>
                <c:pt idx="932">
                  <c:v>3052</c:v>
                </c:pt>
                <c:pt idx="933">
                  <c:v>4015</c:v>
                </c:pt>
                <c:pt idx="934">
                  <c:v>4142</c:v>
                </c:pt>
                <c:pt idx="935">
                  <c:v>2847</c:v>
                </c:pt>
                <c:pt idx="936">
                  <c:v>3710</c:v>
                </c:pt>
                <c:pt idx="937">
                  <c:v>2832</c:v>
                </c:pt>
                <c:pt idx="938">
                  <c:v>3832</c:v>
                </c:pt>
                <c:pt idx="939">
                  <c:v>1849</c:v>
                </c:pt>
              </c:numCache>
            </c:numRef>
          </c:yVal>
          <c:smooth val="0"/>
          <c:extLst>
            <c:ext xmlns:c16="http://schemas.microsoft.com/office/drawing/2014/chart" uri="{C3380CC4-5D6E-409C-BE32-E72D297353CC}">
              <c16:uniqueId val="{00000000-7273-4F4A-8F30-94CA71211BDE}"/>
            </c:ext>
          </c:extLst>
        </c:ser>
        <c:dLbls>
          <c:showLegendKey val="0"/>
          <c:showVal val="0"/>
          <c:showCatName val="0"/>
          <c:showSerName val="0"/>
          <c:showPercent val="0"/>
          <c:showBubbleSize val="0"/>
        </c:dLbls>
        <c:axId val="889545871"/>
        <c:axId val="889542031"/>
      </c:scatterChart>
      <c:valAx>
        <c:axId val="88954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Very</a:t>
                </a:r>
                <a:r>
                  <a:rPr lang="en-US" altLang="ko-KR" baseline="0"/>
                  <a:t> Active Minutes</a:t>
                </a:r>
                <a:endParaRPr lang="en-US" altLang="ko-K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9542031"/>
        <c:crosses val="autoZero"/>
        <c:crossBetween val="midCat"/>
      </c:valAx>
      <c:valAx>
        <c:axId val="8895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95458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Distribution of Sleep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Collection'!$B$45</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Collection'!$A$46:$A$56</c:f>
              <c:strCache>
                <c:ptCount val="10"/>
                <c:pt idx="0">
                  <c:v>&lt;1</c:v>
                </c:pt>
                <c:pt idx="1">
                  <c:v>1-2</c:v>
                </c:pt>
                <c:pt idx="2">
                  <c:v>3-4</c:v>
                </c:pt>
                <c:pt idx="3">
                  <c:v>4-5</c:v>
                </c:pt>
                <c:pt idx="4">
                  <c:v>5-6</c:v>
                </c:pt>
                <c:pt idx="5">
                  <c:v>6-7</c:v>
                </c:pt>
                <c:pt idx="6">
                  <c:v>7-8</c:v>
                </c:pt>
                <c:pt idx="7">
                  <c:v>8-9</c:v>
                </c:pt>
                <c:pt idx="8">
                  <c:v>9-10</c:v>
                </c:pt>
                <c:pt idx="9">
                  <c:v>&gt;12</c:v>
                </c:pt>
              </c:strCache>
            </c:strRef>
          </c:cat>
          <c:val>
            <c:numRef>
              <c:f>'Pivot Table Collection'!$B$46:$B$56</c:f>
              <c:numCache>
                <c:formatCode>General</c:formatCode>
                <c:ptCount val="10"/>
                <c:pt idx="0">
                  <c:v>1</c:v>
                </c:pt>
                <c:pt idx="1">
                  <c:v>2</c:v>
                </c:pt>
                <c:pt idx="2">
                  <c:v>2</c:v>
                </c:pt>
                <c:pt idx="3">
                  <c:v>10</c:v>
                </c:pt>
                <c:pt idx="4">
                  <c:v>18</c:v>
                </c:pt>
                <c:pt idx="5">
                  <c:v>23</c:v>
                </c:pt>
                <c:pt idx="6">
                  <c:v>28</c:v>
                </c:pt>
                <c:pt idx="7">
                  <c:v>24</c:v>
                </c:pt>
                <c:pt idx="8">
                  <c:v>1</c:v>
                </c:pt>
                <c:pt idx="9">
                  <c:v>2</c:v>
                </c:pt>
              </c:numCache>
            </c:numRef>
          </c:val>
          <c:extLst>
            <c:ext xmlns:c16="http://schemas.microsoft.com/office/drawing/2014/chart" uri="{C3380CC4-5D6E-409C-BE32-E72D297353CC}">
              <c16:uniqueId val="{00000000-7954-48B6-B131-CA1DA7028B87}"/>
            </c:ext>
          </c:extLst>
        </c:ser>
        <c:dLbls>
          <c:dLblPos val="outEnd"/>
          <c:showLegendKey val="0"/>
          <c:showVal val="1"/>
          <c:showCatName val="0"/>
          <c:showSerName val="0"/>
          <c:showPercent val="0"/>
          <c:showBubbleSize val="0"/>
        </c:dLbls>
        <c:gapWidth val="63"/>
        <c:overlap val="-27"/>
        <c:axId val="1549559791"/>
        <c:axId val="1549557871"/>
      </c:barChart>
      <c:catAx>
        <c:axId val="154955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000" b="0" i="0" u="none" strike="noStrike" kern="1200" baseline="0">
                    <a:solidFill>
                      <a:sysClr val="windowText" lastClr="000000">
                        <a:lumMod val="65000"/>
                        <a:lumOff val="35000"/>
                      </a:sysClr>
                    </a:solidFill>
                  </a:rPr>
                  <a:t>Hours Alseep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49557871"/>
        <c:crosses val="autoZero"/>
        <c:auto val="1"/>
        <c:lblAlgn val="ctr"/>
        <c:lblOffset val="100"/>
        <c:noMultiLvlLbl val="0"/>
      </c:catAx>
      <c:valAx>
        <c:axId val="154955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000" b="0" i="0" u="none" strike="noStrike" kern="1200" baseline="0">
                    <a:solidFill>
                      <a:sysClr val="windowText" lastClr="000000">
                        <a:lumMod val="65000"/>
                        <a:lumOff val="35000"/>
                      </a:sysClr>
                    </a:solidFill>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495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Average Total Hours Asleep Taken Per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Collection'!$B$65</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Collection'!$A$66:$A$73</c:f>
              <c:strCache>
                <c:ptCount val="7"/>
                <c:pt idx="0">
                  <c:v>Monday</c:v>
                </c:pt>
                <c:pt idx="1">
                  <c:v>Tuesday</c:v>
                </c:pt>
                <c:pt idx="2">
                  <c:v>Wednesday</c:v>
                </c:pt>
                <c:pt idx="3">
                  <c:v>Thursday</c:v>
                </c:pt>
                <c:pt idx="4">
                  <c:v>Friday</c:v>
                </c:pt>
                <c:pt idx="5">
                  <c:v>Saturday</c:v>
                </c:pt>
                <c:pt idx="6">
                  <c:v>Sunday</c:v>
                </c:pt>
              </c:strCache>
            </c:strRef>
          </c:cat>
          <c:val>
            <c:numRef>
              <c:f>'Pivot Table Collection'!$B$66:$B$73</c:f>
              <c:numCache>
                <c:formatCode>General</c:formatCode>
                <c:ptCount val="7"/>
                <c:pt idx="0">
                  <c:v>7</c:v>
                </c:pt>
                <c:pt idx="1">
                  <c:v>6.76</c:v>
                </c:pt>
                <c:pt idx="2">
                  <c:v>7.25</c:v>
                </c:pt>
                <c:pt idx="3">
                  <c:v>6.7</c:v>
                </c:pt>
                <c:pt idx="4">
                  <c:v>6.77</c:v>
                </c:pt>
                <c:pt idx="5">
                  <c:v>6.99</c:v>
                </c:pt>
                <c:pt idx="6">
                  <c:v>7.56</c:v>
                </c:pt>
              </c:numCache>
            </c:numRef>
          </c:val>
          <c:extLst>
            <c:ext xmlns:c16="http://schemas.microsoft.com/office/drawing/2014/chart" uri="{C3380CC4-5D6E-409C-BE32-E72D297353CC}">
              <c16:uniqueId val="{00000000-CBF4-47D3-86AF-DE5AA7F62893}"/>
            </c:ext>
          </c:extLst>
        </c:ser>
        <c:dLbls>
          <c:dLblPos val="outEnd"/>
          <c:showLegendKey val="0"/>
          <c:showVal val="1"/>
          <c:showCatName val="0"/>
          <c:showSerName val="0"/>
          <c:showPercent val="0"/>
          <c:showBubbleSize val="0"/>
        </c:dLbls>
        <c:gapWidth val="73"/>
        <c:axId val="1563171935"/>
        <c:axId val="1563167135"/>
      </c:barChart>
      <c:catAx>
        <c:axId val="156317193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ko-KR" sz="1200" b="0" i="0" u="none" strike="noStrike" kern="1200" baseline="0">
                    <a:solidFill>
                      <a:sysClr val="windowText" lastClr="000000">
                        <a:lumMod val="65000"/>
                        <a:lumOff val="35000"/>
                      </a:sysClr>
                    </a:solidFill>
                  </a:rPr>
                  <a:t>Weekday</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563167135"/>
        <c:crosses val="autoZero"/>
        <c:auto val="1"/>
        <c:lblAlgn val="ctr"/>
        <c:lblOffset val="100"/>
        <c:noMultiLvlLbl val="0"/>
      </c:catAx>
      <c:valAx>
        <c:axId val="1563167135"/>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200" b="0" i="0" u="none" strike="noStrike" kern="1200" baseline="0">
                    <a:solidFill>
                      <a:sysClr val="windowText" lastClr="000000">
                        <a:lumMod val="65000"/>
                        <a:lumOff val="35000"/>
                      </a:sysClr>
                    </a:solidFill>
                  </a:rPr>
                  <a:t>Average Total Hours Asleep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563171935"/>
        <c:crosses val="autoZero"/>
        <c:crossBetween val="between"/>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Average Total Steps Taken Per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Collection'!$H$65</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Collection'!$G$66:$G$73</c:f>
              <c:strCache>
                <c:ptCount val="7"/>
                <c:pt idx="0">
                  <c:v>Monday</c:v>
                </c:pt>
                <c:pt idx="1">
                  <c:v>Tuesday</c:v>
                </c:pt>
                <c:pt idx="2">
                  <c:v>Wednesday</c:v>
                </c:pt>
                <c:pt idx="3">
                  <c:v>Thursday</c:v>
                </c:pt>
                <c:pt idx="4">
                  <c:v>Friday</c:v>
                </c:pt>
                <c:pt idx="5">
                  <c:v>Saturday</c:v>
                </c:pt>
                <c:pt idx="6">
                  <c:v>Sunday</c:v>
                </c:pt>
              </c:strCache>
            </c:strRef>
          </c:cat>
          <c:val>
            <c:numRef>
              <c:f>'Pivot Table Collection'!$H$66:$H$73</c:f>
              <c:numCache>
                <c:formatCode>General</c:formatCode>
                <c:ptCount val="7"/>
                <c:pt idx="0">
                  <c:v>7780</c:v>
                </c:pt>
                <c:pt idx="1">
                  <c:v>8125</c:v>
                </c:pt>
                <c:pt idx="2">
                  <c:v>7559</c:v>
                </c:pt>
                <c:pt idx="3">
                  <c:v>7405</c:v>
                </c:pt>
                <c:pt idx="4">
                  <c:v>7448</c:v>
                </c:pt>
                <c:pt idx="5">
                  <c:v>8152</c:v>
                </c:pt>
                <c:pt idx="6">
                  <c:v>6933</c:v>
                </c:pt>
              </c:numCache>
            </c:numRef>
          </c:val>
          <c:extLst>
            <c:ext xmlns:c16="http://schemas.microsoft.com/office/drawing/2014/chart" uri="{C3380CC4-5D6E-409C-BE32-E72D297353CC}">
              <c16:uniqueId val="{00000000-3AC7-485A-A595-C9853E5A688A}"/>
            </c:ext>
          </c:extLst>
        </c:ser>
        <c:dLbls>
          <c:dLblPos val="outEnd"/>
          <c:showLegendKey val="0"/>
          <c:showVal val="1"/>
          <c:showCatName val="0"/>
          <c:showSerName val="0"/>
          <c:showPercent val="0"/>
          <c:showBubbleSize val="0"/>
        </c:dLbls>
        <c:gapWidth val="72"/>
        <c:overlap val="-27"/>
        <c:axId val="516176287"/>
        <c:axId val="516176767"/>
      </c:barChart>
      <c:catAx>
        <c:axId val="51617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000" b="0" i="0" u="none" strike="noStrike" kern="1200" baseline="0">
                    <a:solidFill>
                      <a:sysClr val="windowText" lastClr="000000">
                        <a:lumMod val="65000"/>
                        <a:lumOff val="35000"/>
                      </a:sysClr>
                    </a:solidFill>
                  </a:rPr>
                  <a:t>Weekday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16176767"/>
        <c:crosses val="autoZero"/>
        <c:auto val="1"/>
        <c:lblAlgn val="ctr"/>
        <c:lblOffset val="100"/>
        <c:noMultiLvlLbl val="0"/>
      </c:catAx>
      <c:valAx>
        <c:axId val="516176767"/>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sz="1000" b="0" i="0" u="none" strike="noStrike" kern="1200" baseline="0">
                    <a:solidFill>
                      <a:sysClr val="windowText" lastClr="000000">
                        <a:lumMod val="65000"/>
                        <a:lumOff val="35000"/>
                      </a:sysClr>
                    </a:solidFill>
                  </a:rPr>
                  <a:t>Average Total Steps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16176287"/>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Project.xlsx]SleepCategory!PivotTable1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b="1"/>
              <a:t>Average</a:t>
            </a:r>
            <a:r>
              <a:rPr lang="en-US" altLang="ko-KR" b="1" baseline="0"/>
              <a:t> Sleep Duration per Participants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FFC00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C000"/>
          </a:solidFill>
          <a:ln>
            <a:noFill/>
          </a:ln>
          <a:effectLst/>
        </c:spP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FFC000"/>
          </a:solidFill>
          <a:ln>
            <a:noFill/>
          </a:ln>
          <a:effectLst/>
        </c:spPr>
      </c:pivotFmt>
    </c:pivotFmts>
    <c:plotArea>
      <c:layout/>
      <c:barChart>
        <c:barDir val="col"/>
        <c:grouping val="clustered"/>
        <c:varyColors val="0"/>
        <c:ser>
          <c:idx val="0"/>
          <c:order val="0"/>
          <c:tx>
            <c:strRef>
              <c:f>SleepCategory!$H$4</c:f>
              <c:strCache>
                <c:ptCount val="1"/>
                <c:pt idx="0">
                  <c:v>Total</c:v>
                </c:pt>
              </c:strCache>
            </c:strRef>
          </c:tx>
          <c:spPr>
            <a:solidFill>
              <a:srgbClr val="FF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F369-4BBA-BC10-FC89B4AD25A1}"/>
              </c:ext>
            </c:extLst>
          </c:dPt>
          <c:dPt>
            <c:idx val="2"/>
            <c:invertIfNegative val="0"/>
            <c:bubble3D val="0"/>
            <c:spPr>
              <a:solidFill>
                <a:srgbClr val="FFC000"/>
              </a:solidFill>
              <a:ln>
                <a:noFill/>
              </a:ln>
              <a:effectLst/>
            </c:spPr>
            <c:extLst>
              <c:ext xmlns:c16="http://schemas.microsoft.com/office/drawing/2014/chart" uri="{C3380CC4-5D6E-409C-BE32-E72D297353CC}">
                <c16:uniqueId val="{00000003-F369-4BBA-BC10-FC89B4AD25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SleepCategory!$G$5:$G$8</c:f>
              <c:strCache>
                <c:ptCount val="3"/>
                <c:pt idx="0">
                  <c:v>Lack of Sleep</c:v>
                </c:pt>
                <c:pt idx="1">
                  <c:v>Sufficient Sleep</c:v>
                </c:pt>
                <c:pt idx="2">
                  <c:v>Excessive Sleep</c:v>
                </c:pt>
              </c:strCache>
            </c:strRef>
          </c:cat>
          <c:val>
            <c:numRef>
              <c:f>SleepCategory!$H$5:$H$8</c:f>
              <c:numCache>
                <c:formatCode>General</c:formatCode>
                <c:ptCount val="3"/>
                <c:pt idx="0">
                  <c:v>13</c:v>
                </c:pt>
                <c:pt idx="1">
                  <c:v>10</c:v>
                </c:pt>
                <c:pt idx="2">
                  <c:v>1</c:v>
                </c:pt>
              </c:numCache>
            </c:numRef>
          </c:val>
          <c:extLst>
            <c:ext xmlns:c16="http://schemas.microsoft.com/office/drawing/2014/chart" uri="{C3380CC4-5D6E-409C-BE32-E72D297353CC}">
              <c16:uniqueId val="{00000004-F369-4BBA-BC10-FC89B4AD25A1}"/>
            </c:ext>
          </c:extLst>
        </c:ser>
        <c:dLbls>
          <c:dLblPos val="outEnd"/>
          <c:showLegendKey val="0"/>
          <c:showVal val="1"/>
          <c:showCatName val="0"/>
          <c:showSerName val="0"/>
          <c:showPercent val="0"/>
          <c:showBubbleSize val="0"/>
        </c:dLbls>
        <c:gapWidth val="44"/>
        <c:overlap val="-27"/>
        <c:axId val="1193246991"/>
        <c:axId val="1193251791"/>
      </c:barChart>
      <c:catAx>
        <c:axId val="119324699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ko-KR" sz="1200"/>
                  <a:t>Sleep</a:t>
                </a:r>
                <a:r>
                  <a:rPr lang="en-US" altLang="ko-KR" sz="1200" baseline="0"/>
                  <a:t> Category</a:t>
                </a:r>
                <a:endParaRPr lang="en-US" altLang="ko-KR"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193251791"/>
        <c:crosses val="autoZero"/>
        <c:auto val="1"/>
        <c:lblAlgn val="ctr"/>
        <c:lblOffset val="100"/>
        <c:noMultiLvlLbl val="0"/>
      </c:catAx>
      <c:valAx>
        <c:axId val="1193251791"/>
        <c:scaling>
          <c:orientation val="minMax"/>
          <c:max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No.</a:t>
                </a:r>
                <a:r>
                  <a:rPr lang="en-US" altLang="ko-KR" sz="1100" baseline="0"/>
                  <a:t> Participants</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9324699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Project.xlsx]BMICategory!PivotTable2</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Average BMI per Participants by Category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0000"/>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0000"/>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FF0000"/>
          </a:solidFill>
          <a:ln>
            <a:noFill/>
          </a:ln>
          <a:effectLst/>
        </c:spPr>
      </c:pivotFmt>
    </c:pivotFmts>
    <c:plotArea>
      <c:layout/>
      <c:barChart>
        <c:barDir val="col"/>
        <c:grouping val="clustered"/>
        <c:varyColors val="0"/>
        <c:ser>
          <c:idx val="0"/>
          <c:order val="0"/>
          <c:tx>
            <c:strRef>
              <c:f>BMICategory!$H$3</c:f>
              <c:strCache>
                <c:ptCount val="1"/>
                <c:pt idx="0">
                  <c:v>Total</c:v>
                </c:pt>
              </c:strCache>
            </c:strRef>
          </c:tx>
          <c:spPr>
            <a:solidFill>
              <a:srgbClr val="FFC00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39E0-4232-8085-512B8E7CFC72}"/>
              </c:ext>
            </c:extLst>
          </c:dPt>
          <c:dPt>
            <c:idx val="2"/>
            <c:invertIfNegative val="0"/>
            <c:bubble3D val="0"/>
            <c:spPr>
              <a:solidFill>
                <a:srgbClr val="FF0000"/>
              </a:solidFill>
              <a:ln>
                <a:noFill/>
              </a:ln>
              <a:effectLst/>
            </c:spPr>
            <c:extLst>
              <c:ext xmlns:c16="http://schemas.microsoft.com/office/drawing/2014/chart" uri="{C3380CC4-5D6E-409C-BE32-E72D297353CC}">
                <c16:uniqueId val="{00000003-39E0-4232-8085-512B8E7CF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BMICategory!$G$4:$G$7</c:f>
              <c:strCache>
                <c:ptCount val="3"/>
                <c:pt idx="0">
                  <c:v>Healthy Weight</c:v>
                </c:pt>
                <c:pt idx="1">
                  <c:v>Overweight</c:v>
                </c:pt>
                <c:pt idx="2">
                  <c:v>Obese</c:v>
                </c:pt>
              </c:strCache>
            </c:strRef>
          </c:cat>
          <c:val>
            <c:numRef>
              <c:f>BMICategory!$H$4:$H$7</c:f>
              <c:numCache>
                <c:formatCode>General</c:formatCode>
                <c:ptCount val="3"/>
                <c:pt idx="0">
                  <c:v>3</c:v>
                </c:pt>
                <c:pt idx="1">
                  <c:v>4</c:v>
                </c:pt>
                <c:pt idx="2">
                  <c:v>1</c:v>
                </c:pt>
              </c:numCache>
            </c:numRef>
          </c:val>
          <c:extLst>
            <c:ext xmlns:c16="http://schemas.microsoft.com/office/drawing/2014/chart" uri="{C3380CC4-5D6E-409C-BE32-E72D297353CC}">
              <c16:uniqueId val="{00000004-39E0-4232-8085-512B8E7CFC72}"/>
            </c:ext>
          </c:extLst>
        </c:ser>
        <c:dLbls>
          <c:dLblPos val="outEnd"/>
          <c:showLegendKey val="0"/>
          <c:showVal val="1"/>
          <c:showCatName val="0"/>
          <c:showSerName val="0"/>
          <c:showPercent val="0"/>
          <c:showBubbleSize val="0"/>
        </c:dLbls>
        <c:gapWidth val="31"/>
        <c:overlap val="-27"/>
        <c:axId val="223253360"/>
        <c:axId val="223253840"/>
      </c:barChart>
      <c:catAx>
        <c:axId val="2232533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BMI</a:t>
                </a:r>
                <a:r>
                  <a:rPr lang="en-US" altLang="ko-KR" sz="1400" baseline="0"/>
                  <a:t> Category</a:t>
                </a:r>
                <a:endParaRPr lang="en-US" altLang="ko-KR"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840"/>
        <c:crosses val="autoZero"/>
        <c:auto val="1"/>
        <c:lblAlgn val="ctr"/>
        <c:lblOffset val="100"/>
        <c:noMultiLvlLbl val="0"/>
      </c:catAx>
      <c:valAx>
        <c:axId val="22325384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No.</a:t>
                </a:r>
                <a:r>
                  <a:rPr lang="en-US" altLang="ko-KR" sz="1400" baseline="0"/>
                  <a:t> Participants</a:t>
                </a:r>
                <a:endParaRPr lang="en-US" altLang="ko-KR"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3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Project.xlsx]BMICategory!PivotTable2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lumMod val="65000"/>
                    <a:lumOff val="35000"/>
                  </a:sysClr>
                </a:solidFill>
              </a:rPr>
              <a:t>Average BMI per Participants by Category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0000"/>
          </a:solidFill>
          <a:ln>
            <a:noFill/>
          </a:ln>
          <a:effectLst/>
        </c:spPr>
      </c:pivotFmt>
    </c:pivotFmts>
    <c:plotArea>
      <c:layout/>
      <c:barChart>
        <c:barDir val="col"/>
        <c:grouping val="clustered"/>
        <c:varyColors val="0"/>
        <c:ser>
          <c:idx val="0"/>
          <c:order val="0"/>
          <c:tx>
            <c:strRef>
              <c:f>BMICategory!$H$3</c:f>
              <c:strCache>
                <c:ptCount val="1"/>
                <c:pt idx="0">
                  <c:v>Total</c:v>
                </c:pt>
              </c:strCache>
            </c:strRef>
          </c:tx>
          <c:spPr>
            <a:solidFill>
              <a:srgbClr val="FFC00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43C2-4696-A54E-D589853CA21B}"/>
              </c:ext>
            </c:extLst>
          </c:dPt>
          <c:dPt>
            <c:idx val="2"/>
            <c:invertIfNegative val="0"/>
            <c:bubble3D val="0"/>
            <c:spPr>
              <a:solidFill>
                <a:srgbClr val="FF0000"/>
              </a:solidFill>
              <a:ln>
                <a:noFill/>
              </a:ln>
              <a:effectLst/>
            </c:spPr>
            <c:extLst>
              <c:ext xmlns:c16="http://schemas.microsoft.com/office/drawing/2014/chart" uri="{C3380CC4-5D6E-409C-BE32-E72D297353CC}">
                <c16:uniqueId val="{00000004-43C2-4696-A54E-D589853CA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BMICategory!$G$4:$G$7</c:f>
              <c:strCache>
                <c:ptCount val="3"/>
                <c:pt idx="0">
                  <c:v>Healthy Weight</c:v>
                </c:pt>
                <c:pt idx="1">
                  <c:v>Overweight</c:v>
                </c:pt>
                <c:pt idx="2">
                  <c:v>Obese</c:v>
                </c:pt>
              </c:strCache>
            </c:strRef>
          </c:cat>
          <c:val>
            <c:numRef>
              <c:f>BMICategory!$H$4:$H$7</c:f>
              <c:numCache>
                <c:formatCode>General</c:formatCode>
                <c:ptCount val="3"/>
                <c:pt idx="0">
                  <c:v>3</c:v>
                </c:pt>
                <c:pt idx="1">
                  <c:v>4</c:v>
                </c:pt>
                <c:pt idx="2">
                  <c:v>1</c:v>
                </c:pt>
              </c:numCache>
            </c:numRef>
          </c:val>
          <c:extLst>
            <c:ext xmlns:c16="http://schemas.microsoft.com/office/drawing/2014/chart" uri="{C3380CC4-5D6E-409C-BE32-E72D297353CC}">
              <c16:uniqueId val="{00000000-43C2-4696-A54E-D589853CA21B}"/>
            </c:ext>
          </c:extLst>
        </c:ser>
        <c:dLbls>
          <c:dLblPos val="outEnd"/>
          <c:showLegendKey val="0"/>
          <c:showVal val="1"/>
          <c:showCatName val="0"/>
          <c:showSerName val="0"/>
          <c:showPercent val="0"/>
          <c:showBubbleSize val="0"/>
        </c:dLbls>
        <c:gapWidth val="31"/>
        <c:overlap val="-27"/>
        <c:axId val="223253360"/>
        <c:axId val="223253840"/>
      </c:barChart>
      <c:catAx>
        <c:axId val="2232533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BMI</a:t>
                </a:r>
                <a:r>
                  <a:rPr lang="en-US" altLang="ko-KR" sz="1400" baseline="0"/>
                  <a:t> Category</a:t>
                </a:r>
                <a:endParaRPr lang="en-US" altLang="ko-KR"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840"/>
        <c:crosses val="autoZero"/>
        <c:auto val="1"/>
        <c:lblAlgn val="ctr"/>
        <c:lblOffset val="100"/>
        <c:noMultiLvlLbl val="0"/>
      </c:catAx>
      <c:valAx>
        <c:axId val="223253840"/>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No.</a:t>
                </a:r>
                <a:r>
                  <a:rPr lang="en-US" altLang="ko-KR" sz="1400" baseline="0"/>
                  <a:t> Participants</a:t>
                </a:r>
                <a:endParaRPr lang="en-US" altLang="ko-KR"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2232533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Project.xlsx]SleepCategory!PivotTable1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b="1"/>
              <a:t>Average</a:t>
            </a:r>
            <a:r>
              <a:rPr lang="en-US" altLang="ko-KR" b="1" baseline="0"/>
              <a:t> Sleep Duration per Participants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FFC000"/>
          </a:solidFill>
          <a:ln>
            <a:noFill/>
          </a:ln>
          <a:effectLst/>
        </c:spPr>
      </c:pivotFmt>
    </c:pivotFmts>
    <c:plotArea>
      <c:layout/>
      <c:barChart>
        <c:barDir val="col"/>
        <c:grouping val="clustered"/>
        <c:varyColors val="0"/>
        <c:ser>
          <c:idx val="0"/>
          <c:order val="0"/>
          <c:tx>
            <c:strRef>
              <c:f>SleepCategory!$H$4</c:f>
              <c:strCache>
                <c:ptCount val="1"/>
                <c:pt idx="0">
                  <c:v>Total</c:v>
                </c:pt>
              </c:strCache>
            </c:strRef>
          </c:tx>
          <c:spPr>
            <a:solidFill>
              <a:srgbClr val="FF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3-9482-47A9-B77B-098E7DFD3E54}"/>
              </c:ext>
            </c:extLst>
          </c:dPt>
          <c:dPt>
            <c:idx val="2"/>
            <c:invertIfNegative val="0"/>
            <c:bubble3D val="0"/>
            <c:spPr>
              <a:solidFill>
                <a:srgbClr val="FFC000"/>
              </a:solidFill>
              <a:ln>
                <a:noFill/>
              </a:ln>
              <a:effectLst/>
            </c:spPr>
            <c:extLst>
              <c:ext xmlns:c16="http://schemas.microsoft.com/office/drawing/2014/chart" uri="{C3380CC4-5D6E-409C-BE32-E72D297353CC}">
                <c16:uniqueId val="{00000004-9482-47A9-B77B-098E7DFD3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SleepCategory!$G$5:$G$8</c:f>
              <c:strCache>
                <c:ptCount val="3"/>
                <c:pt idx="0">
                  <c:v>Lack of Sleep</c:v>
                </c:pt>
                <c:pt idx="1">
                  <c:v>Sufficient Sleep</c:v>
                </c:pt>
                <c:pt idx="2">
                  <c:v>Excessive Sleep</c:v>
                </c:pt>
              </c:strCache>
            </c:strRef>
          </c:cat>
          <c:val>
            <c:numRef>
              <c:f>SleepCategory!$H$5:$H$8</c:f>
              <c:numCache>
                <c:formatCode>General</c:formatCode>
                <c:ptCount val="3"/>
                <c:pt idx="0">
                  <c:v>13</c:v>
                </c:pt>
                <c:pt idx="1">
                  <c:v>10</c:v>
                </c:pt>
                <c:pt idx="2">
                  <c:v>1</c:v>
                </c:pt>
              </c:numCache>
            </c:numRef>
          </c:val>
          <c:extLst>
            <c:ext xmlns:c16="http://schemas.microsoft.com/office/drawing/2014/chart" uri="{C3380CC4-5D6E-409C-BE32-E72D297353CC}">
              <c16:uniqueId val="{00000000-9482-47A9-B77B-098E7DFD3E54}"/>
            </c:ext>
          </c:extLst>
        </c:ser>
        <c:dLbls>
          <c:dLblPos val="outEnd"/>
          <c:showLegendKey val="0"/>
          <c:showVal val="1"/>
          <c:showCatName val="0"/>
          <c:showSerName val="0"/>
          <c:showPercent val="0"/>
          <c:showBubbleSize val="0"/>
        </c:dLbls>
        <c:gapWidth val="44"/>
        <c:overlap val="-27"/>
        <c:axId val="1193246991"/>
        <c:axId val="1193251791"/>
      </c:barChart>
      <c:catAx>
        <c:axId val="119324699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ko-KR" sz="1200"/>
                  <a:t>Sleep</a:t>
                </a:r>
                <a:r>
                  <a:rPr lang="en-US" altLang="ko-KR" sz="1200" baseline="0"/>
                  <a:t> Category</a:t>
                </a:r>
                <a:endParaRPr lang="en-US" altLang="ko-KR"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193251791"/>
        <c:crosses val="autoZero"/>
        <c:auto val="1"/>
        <c:lblAlgn val="ctr"/>
        <c:lblOffset val="100"/>
        <c:noMultiLvlLbl val="0"/>
      </c:catAx>
      <c:valAx>
        <c:axId val="1193251791"/>
        <c:scaling>
          <c:orientation val="minMax"/>
          <c:max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No.</a:t>
                </a:r>
                <a:r>
                  <a:rPr lang="en-US" altLang="ko-KR" sz="1100" baseline="0"/>
                  <a:t> Participants</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9324699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Total Time In Bed</a:t>
            </a:r>
            <a:r>
              <a:rPr lang="en-US" altLang="ko-KR" baseline="0"/>
              <a:t> VS Total Time Asleep</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'Time In Bed VS Time Asleep'!$B$1</c:f>
              <c:strCache>
                <c:ptCount val="1"/>
                <c:pt idx="0">
                  <c:v>TotalMinutesAsleep</c:v>
                </c:pt>
              </c:strCache>
            </c:strRef>
          </c:tx>
          <c:spPr>
            <a:ln w="38100" cap="rnd">
              <a:noFill/>
              <a:round/>
            </a:ln>
            <a:effectLst/>
          </c:spPr>
          <c:marker>
            <c:symbol val="circle"/>
            <c:size val="3"/>
            <c:spPr>
              <a:solidFill>
                <a:srgbClr val="FFFF00"/>
              </a:solidFill>
              <a:ln w="9525">
                <a:solidFill>
                  <a:schemeClr val="accent1"/>
                </a:solidFill>
              </a:ln>
              <a:effectLst/>
            </c:spPr>
          </c:marker>
          <c:trendline>
            <c:spPr>
              <a:ln w="25400" cap="rnd" cmpd="sng">
                <a:solidFill>
                  <a:srgbClr val="FFC000"/>
                </a:solidFill>
                <a:prstDash val="solid"/>
              </a:ln>
              <a:effectLst/>
            </c:spPr>
            <c:trendlineType val="poly"/>
            <c:order val="4"/>
            <c:dispRSqr val="0"/>
            <c:dispEq val="0"/>
          </c:trendline>
          <c:xVal>
            <c:numRef>
              <c:f>'Time In Bed VS Time Asleep'!$A$2:$A$411</c:f>
              <c:numCache>
                <c:formatCode>General</c:formatCode>
                <c:ptCount val="410"/>
                <c:pt idx="0">
                  <c:v>346</c:v>
                </c:pt>
                <c:pt idx="1">
                  <c:v>407</c:v>
                </c:pt>
                <c:pt idx="2">
                  <c:v>442</c:v>
                </c:pt>
                <c:pt idx="3">
                  <c:v>367</c:v>
                </c:pt>
                <c:pt idx="4">
                  <c:v>712</c:v>
                </c:pt>
                <c:pt idx="5">
                  <c:v>320</c:v>
                </c:pt>
                <c:pt idx="6">
                  <c:v>377</c:v>
                </c:pt>
                <c:pt idx="7">
                  <c:v>364</c:v>
                </c:pt>
                <c:pt idx="8">
                  <c:v>384</c:v>
                </c:pt>
                <c:pt idx="9">
                  <c:v>449</c:v>
                </c:pt>
                <c:pt idx="10">
                  <c:v>323</c:v>
                </c:pt>
                <c:pt idx="11">
                  <c:v>274</c:v>
                </c:pt>
                <c:pt idx="12">
                  <c:v>393</c:v>
                </c:pt>
                <c:pt idx="13">
                  <c:v>354</c:v>
                </c:pt>
                <c:pt idx="14">
                  <c:v>425</c:v>
                </c:pt>
                <c:pt idx="15">
                  <c:v>396</c:v>
                </c:pt>
                <c:pt idx="16">
                  <c:v>309</c:v>
                </c:pt>
                <c:pt idx="17">
                  <c:v>296</c:v>
                </c:pt>
                <c:pt idx="18">
                  <c:v>264</c:v>
                </c:pt>
                <c:pt idx="19">
                  <c:v>367</c:v>
                </c:pt>
                <c:pt idx="20">
                  <c:v>349</c:v>
                </c:pt>
                <c:pt idx="21">
                  <c:v>611</c:v>
                </c:pt>
                <c:pt idx="22">
                  <c:v>342</c:v>
                </c:pt>
                <c:pt idx="23">
                  <c:v>403</c:v>
                </c:pt>
                <c:pt idx="24">
                  <c:v>306</c:v>
                </c:pt>
                <c:pt idx="25">
                  <c:v>127</c:v>
                </c:pt>
                <c:pt idx="26">
                  <c:v>142</c:v>
                </c:pt>
                <c:pt idx="27">
                  <c:v>961</c:v>
                </c:pt>
                <c:pt idx="28">
                  <c:v>154</c:v>
                </c:pt>
                <c:pt idx="29">
                  <c:v>961</c:v>
                </c:pt>
                <c:pt idx="30">
                  <c:v>961</c:v>
                </c:pt>
                <c:pt idx="31">
                  <c:v>961</c:v>
                </c:pt>
                <c:pt idx="32">
                  <c:v>775</c:v>
                </c:pt>
                <c:pt idx="33">
                  <c:v>422</c:v>
                </c:pt>
                <c:pt idx="34">
                  <c:v>499</c:v>
                </c:pt>
                <c:pt idx="35">
                  <c:v>315</c:v>
                </c:pt>
                <c:pt idx="36">
                  <c:v>178</c:v>
                </c:pt>
                <c:pt idx="37">
                  <c:v>546</c:v>
                </c:pt>
                <c:pt idx="38">
                  <c:v>565</c:v>
                </c:pt>
                <c:pt idx="39">
                  <c:v>568</c:v>
                </c:pt>
                <c:pt idx="40">
                  <c:v>573</c:v>
                </c:pt>
                <c:pt idx="41">
                  <c:v>567</c:v>
                </c:pt>
                <c:pt idx="42">
                  <c:v>498</c:v>
                </c:pt>
                <c:pt idx="43">
                  <c:v>540</c:v>
                </c:pt>
                <c:pt idx="44">
                  <c:v>510</c:v>
                </c:pt>
                <c:pt idx="45">
                  <c:v>514</c:v>
                </c:pt>
                <c:pt idx="46">
                  <c:v>545</c:v>
                </c:pt>
                <c:pt idx="47">
                  <c:v>554</c:v>
                </c:pt>
                <c:pt idx="48">
                  <c:v>591</c:v>
                </c:pt>
                <c:pt idx="49">
                  <c:v>531</c:v>
                </c:pt>
                <c:pt idx="50">
                  <c:v>545</c:v>
                </c:pt>
                <c:pt idx="51">
                  <c:v>545</c:v>
                </c:pt>
                <c:pt idx="52">
                  <c:v>510</c:v>
                </c:pt>
                <c:pt idx="53">
                  <c:v>607</c:v>
                </c:pt>
                <c:pt idx="54">
                  <c:v>546</c:v>
                </c:pt>
                <c:pt idx="55">
                  <c:v>543</c:v>
                </c:pt>
                <c:pt idx="56">
                  <c:v>560</c:v>
                </c:pt>
                <c:pt idx="57">
                  <c:v>485</c:v>
                </c:pt>
                <c:pt idx="58">
                  <c:v>548</c:v>
                </c:pt>
                <c:pt idx="59">
                  <c:v>521</c:v>
                </c:pt>
                <c:pt idx="60">
                  <c:v>568</c:v>
                </c:pt>
                <c:pt idx="61">
                  <c:v>556</c:v>
                </c:pt>
                <c:pt idx="62">
                  <c:v>380</c:v>
                </c:pt>
                <c:pt idx="63">
                  <c:v>553</c:v>
                </c:pt>
                <c:pt idx="64">
                  <c:v>485</c:v>
                </c:pt>
                <c:pt idx="65">
                  <c:v>69</c:v>
                </c:pt>
                <c:pt idx="66">
                  <c:v>531</c:v>
                </c:pt>
                <c:pt idx="67">
                  <c:v>489</c:v>
                </c:pt>
                <c:pt idx="68">
                  <c:v>504</c:v>
                </c:pt>
                <c:pt idx="69">
                  <c:v>602</c:v>
                </c:pt>
                <c:pt idx="70">
                  <c:v>557</c:v>
                </c:pt>
                <c:pt idx="71">
                  <c:v>514</c:v>
                </c:pt>
                <c:pt idx="72">
                  <c:v>484</c:v>
                </c:pt>
                <c:pt idx="73">
                  <c:v>461</c:v>
                </c:pt>
                <c:pt idx="74">
                  <c:v>386</c:v>
                </c:pt>
                <c:pt idx="75">
                  <c:v>459</c:v>
                </c:pt>
                <c:pt idx="76">
                  <c:v>471</c:v>
                </c:pt>
                <c:pt idx="77">
                  <c:v>490</c:v>
                </c:pt>
                <c:pt idx="78">
                  <c:v>499</c:v>
                </c:pt>
                <c:pt idx="79">
                  <c:v>450</c:v>
                </c:pt>
                <c:pt idx="80">
                  <c:v>473</c:v>
                </c:pt>
                <c:pt idx="81">
                  <c:v>469</c:v>
                </c:pt>
                <c:pt idx="82">
                  <c:v>456</c:v>
                </c:pt>
                <c:pt idx="83">
                  <c:v>397</c:v>
                </c:pt>
                <c:pt idx="84">
                  <c:v>556</c:v>
                </c:pt>
                <c:pt idx="85">
                  <c:v>510</c:v>
                </c:pt>
                <c:pt idx="86">
                  <c:v>566</c:v>
                </c:pt>
                <c:pt idx="87">
                  <c:v>522</c:v>
                </c:pt>
                <c:pt idx="88">
                  <c:v>395</c:v>
                </c:pt>
                <c:pt idx="89">
                  <c:v>305</c:v>
                </c:pt>
                <c:pt idx="90">
                  <c:v>512</c:v>
                </c:pt>
                <c:pt idx="91">
                  <c:v>476</c:v>
                </c:pt>
                <c:pt idx="92">
                  <c:v>372</c:v>
                </c:pt>
                <c:pt idx="93">
                  <c:v>526</c:v>
                </c:pt>
                <c:pt idx="94">
                  <c:v>467</c:v>
                </c:pt>
                <c:pt idx="95">
                  <c:v>371</c:v>
                </c:pt>
                <c:pt idx="96">
                  <c:v>540</c:v>
                </c:pt>
                <c:pt idx="97">
                  <c:v>423</c:v>
                </c:pt>
                <c:pt idx="98">
                  <c:v>478</c:v>
                </c:pt>
                <c:pt idx="99">
                  <c:v>382</c:v>
                </c:pt>
                <c:pt idx="100">
                  <c:v>626</c:v>
                </c:pt>
                <c:pt idx="101">
                  <c:v>384</c:v>
                </c:pt>
                <c:pt idx="102">
                  <c:v>500</c:v>
                </c:pt>
                <c:pt idx="103">
                  <c:v>336</c:v>
                </c:pt>
                <c:pt idx="104">
                  <c:v>480</c:v>
                </c:pt>
                <c:pt idx="105">
                  <c:v>512</c:v>
                </c:pt>
                <c:pt idx="106">
                  <c:v>443</c:v>
                </c:pt>
                <c:pt idx="107">
                  <c:v>456</c:v>
                </c:pt>
                <c:pt idx="108">
                  <c:v>452</c:v>
                </c:pt>
                <c:pt idx="109">
                  <c:v>541</c:v>
                </c:pt>
                <c:pt idx="110">
                  <c:v>77</c:v>
                </c:pt>
                <c:pt idx="111">
                  <c:v>332</c:v>
                </c:pt>
                <c:pt idx="112">
                  <c:v>536</c:v>
                </c:pt>
                <c:pt idx="113">
                  <c:v>248</c:v>
                </c:pt>
                <c:pt idx="114">
                  <c:v>408</c:v>
                </c:pt>
                <c:pt idx="115">
                  <c:v>402</c:v>
                </c:pt>
                <c:pt idx="116">
                  <c:v>494</c:v>
                </c:pt>
                <c:pt idx="117">
                  <c:v>557</c:v>
                </c:pt>
                <c:pt idx="118">
                  <c:v>491</c:v>
                </c:pt>
                <c:pt idx="119">
                  <c:v>522</c:v>
                </c:pt>
                <c:pt idx="120">
                  <c:v>551</c:v>
                </c:pt>
                <c:pt idx="121">
                  <c:v>498</c:v>
                </c:pt>
                <c:pt idx="122">
                  <c:v>543</c:v>
                </c:pt>
                <c:pt idx="123">
                  <c:v>65</c:v>
                </c:pt>
                <c:pt idx="124">
                  <c:v>550</c:v>
                </c:pt>
                <c:pt idx="125">
                  <c:v>722</c:v>
                </c:pt>
                <c:pt idx="126">
                  <c:v>501</c:v>
                </c:pt>
                <c:pt idx="127">
                  <c:v>506</c:v>
                </c:pt>
                <c:pt idx="128">
                  <c:v>516</c:v>
                </c:pt>
                <c:pt idx="129">
                  <c:v>307</c:v>
                </c:pt>
                <c:pt idx="130">
                  <c:v>522</c:v>
                </c:pt>
                <c:pt idx="131">
                  <c:v>546</c:v>
                </c:pt>
                <c:pt idx="132">
                  <c:v>516</c:v>
                </c:pt>
                <c:pt idx="133">
                  <c:v>500</c:v>
                </c:pt>
                <c:pt idx="134">
                  <c:v>506</c:v>
                </c:pt>
                <c:pt idx="135">
                  <c:v>512</c:v>
                </c:pt>
                <c:pt idx="136">
                  <c:v>491</c:v>
                </c:pt>
                <c:pt idx="137">
                  <c:v>530</c:v>
                </c:pt>
                <c:pt idx="138">
                  <c:v>638</c:v>
                </c:pt>
                <c:pt idx="139">
                  <c:v>565</c:v>
                </c:pt>
                <c:pt idx="140">
                  <c:v>517</c:v>
                </c:pt>
                <c:pt idx="141">
                  <c:v>558</c:v>
                </c:pt>
                <c:pt idx="142">
                  <c:v>321</c:v>
                </c:pt>
                <c:pt idx="143">
                  <c:v>526</c:v>
                </c:pt>
                <c:pt idx="144">
                  <c:v>448</c:v>
                </c:pt>
                <c:pt idx="145">
                  <c:v>641</c:v>
                </c:pt>
                <c:pt idx="146">
                  <c:v>104</c:v>
                </c:pt>
                <c:pt idx="147">
                  <c:v>338</c:v>
                </c:pt>
                <c:pt idx="148">
                  <c:v>451</c:v>
                </c:pt>
                <c:pt idx="149">
                  <c:v>458</c:v>
                </c:pt>
                <c:pt idx="150">
                  <c:v>85</c:v>
                </c:pt>
                <c:pt idx="151">
                  <c:v>501</c:v>
                </c:pt>
                <c:pt idx="152">
                  <c:v>595</c:v>
                </c:pt>
                <c:pt idx="153">
                  <c:v>346</c:v>
                </c:pt>
                <c:pt idx="154">
                  <c:v>500</c:v>
                </c:pt>
                <c:pt idx="155">
                  <c:v>458</c:v>
                </c:pt>
                <c:pt idx="156">
                  <c:v>430</c:v>
                </c:pt>
                <c:pt idx="157">
                  <c:v>597</c:v>
                </c:pt>
                <c:pt idx="158">
                  <c:v>376</c:v>
                </c:pt>
                <c:pt idx="159">
                  <c:v>414</c:v>
                </c:pt>
                <c:pt idx="160">
                  <c:v>495</c:v>
                </c:pt>
                <c:pt idx="161">
                  <c:v>496</c:v>
                </c:pt>
                <c:pt idx="162">
                  <c:v>541</c:v>
                </c:pt>
                <c:pt idx="163">
                  <c:v>65</c:v>
                </c:pt>
                <c:pt idx="164">
                  <c:v>375</c:v>
                </c:pt>
                <c:pt idx="165">
                  <c:v>494</c:v>
                </c:pt>
                <c:pt idx="166">
                  <c:v>457</c:v>
                </c:pt>
                <c:pt idx="167">
                  <c:v>406</c:v>
                </c:pt>
                <c:pt idx="168">
                  <c:v>492</c:v>
                </c:pt>
                <c:pt idx="169">
                  <c:v>379</c:v>
                </c:pt>
                <c:pt idx="170">
                  <c:v>499</c:v>
                </c:pt>
                <c:pt idx="171">
                  <c:v>107</c:v>
                </c:pt>
                <c:pt idx="172">
                  <c:v>424</c:v>
                </c:pt>
                <c:pt idx="173">
                  <c:v>462</c:v>
                </c:pt>
                <c:pt idx="174">
                  <c:v>469</c:v>
                </c:pt>
                <c:pt idx="175">
                  <c:v>417</c:v>
                </c:pt>
                <c:pt idx="176">
                  <c:v>345</c:v>
                </c:pt>
                <c:pt idx="177">
                  <c:v>391</c:v>
                </c:pt>
                <c:pt idx="178">
                  <c:v>374</c:v>
                </c:pt>
                <c:pt idx="179">
                  <c:v>442</c:v>
                </c:pt>
                <c:pt idx="180">
                  <c:v>108</c:v>
                </c:pt>
                <c:pt idx="181">
                  <c:v>353</c:v>
                </c:pt>
                <c:pt idx="182">
                  <c:v>459</c:v>
                </c:pt>
                <c:pt idx="183">
                  <c:v>542</c:v>
                </c:pt>
                <c:pt idx="184">
                  <c:v>450</c:v>
                </c:pt>
                <c:pt idx="185">
                  <c:v>363</c:v>
                </c:pt>
                <c:pt idx="186">
                  <c:v>513</c:v>
                </c:pt>
                <c:pt idx="187">
                  <c:v>402</c:v>
                </c:pt>
                <c:pt idx="188">
                  <c:v>436</c:v>
                </c:pt>
                <c:pt idx="189">
                  <c:v>391</c:v>
                </c:pt>
                <c:pt idx="190">
                  <c:v>533</c:v>
                </c:pt>
                <c:pt idx="191">
                  <c:v>426</c:v>
                </c:pt>
                <c:pt idx="192">
                  <c:v>530</c:v>
                </c:pt>
                <c:pt idx="193">
                  <c:v>501</c:v>
                </c:pt>
                <c:pt idx="194">
                  <c:v>137</c:v>
                </c:pt>
                <c:pt idx="195">
                  <c:v>121</c:v>
                </c:pt>
                <c:pt idx="196">
                  <c:v>179</c:v>
                </c:pt>
                <c:pt idx="197">
                  <c:v>129</c:v>
                </c:pt>
                <c:pt idx="198">
                  <c:v>134</c:v>
                </c:pt>
                <c:pt idx="199">
                  <c:v>439</c:v>
                </c:pt>
                <c:pt idx="200">
                  <c:v>430</c:v>
                </c:pt>
                <c:pt idx="201">
                  <c:v>415</c:v>
                </c:pt>
                <c:pt idx="202">
                  <c:v>257</c:v>
                </c:pt>
                <c:pt idx="203">
                  <c:v>406</c:v>
                </c:pt>
                <c:pt idx="204">
                  <c:v>612</c:v>
                </c:pt>
                <c:pt idx="205">
                  <c:v>312</c:v>
                </c:pt>
                <c:pt idx="206">
                  <c:v>487</c:v>
                </c:pt>
                <c:pt idx="207">
                  <c:v>468</c:v>
                </c:pt>
                <c:pt idx="208">
                  <c:v>434</c:v>
                </c:pt>
                <c:pt idx="209">
                  <c:v>475</c:v>
                </c:pt>
                <c:pt idx="210">
                  <c:v>506</c:v>
                </c:pt>
                <c:pt idx="211">
                  <c:v>380</c:v>
                </c:pt>
                <c:pt idx="212">
                  <c:v>429</c:v>
                </c:pt>
                <c:pt idx="213">
                  <c:v>449</c:v>
                </c:pt>
                <c:pt idx="214">
                  <c:v>461</c:v>
                </c:pt>
                <c:pt idx="215">
                  <c:v>447</c:v>
                </c:pt>
                <c:pt idx="216">
                  <c:v>501</c:v>
                </c:pt>
                <c:pt idx="217">
                  <c:v>373</c:v>
                </c:pt>
                <c:pt idx="218">
                  <c:v>434</c:v>
                </c:pt>
                <c:pt idx="219">
                  <c:v>428</c:v>
                </c:pt>
                <c:pt idx="220">
                  <c:v>449</c:v>
                </c:pt>
                <c:pt idx="221">
                  <c:v>543</c:v>
                </c:pt>
                <c:pt idx="222">
                  <c:v>458</c:v>
                </c:pt>
                <c:pt idx="223">
                  <c:v>431</c:v>
                </c:pt>
                <c:pt idx="224">
                  <c:v>366</c:v>
                </c:pt>
                <c:pt idx="225">
                  <c:v>442</c:v>
                </c:pt>
                <c:pt idx="226">
                  <c:v>464</c:v>
                </c:pt>
                <c:pt idx="227">
                  <c:v>488</c:v>
                </c:pt>
                <c:pt idx="228">
                  <c:v>418</c:v>
                </c:pt>
                <c:pt idx="229">
                  <c:v>409</c:v>
                </c:pt>
                <c:pt idx="230">
                  <c:v>686</c:v>
                </c:pt>
                <c:pt idx="231">
                  <c:v>402</c:v>
                </c:pt>
                <c:pt idx="232">
                  <c:v>541</c:v>
                </c:pt>
                <c:pt idx="233">
                  <c:v>410</c:v>
                </c:pt>
                <c:pt idx="234">
                  <c:v>678</c:v>
                </c:pt>
                <c:pt idx="235">
                  <c:v>431</c:v>
                </c:pt>
                <c:pt idx="236">
                  <c:v>353</c:v>
                </c:pt>
                <c:pt idx="237">
                  <c:v>725</c:v>
                </c:pt>
                <c:pt idx="238">
                  <c:v>640</c:v>
                </c:pt>
                <c:pt idx="239">
                  <c:v>468</c:v>
                </c:pt>
                <c:pt idx="240">
                  <c:v>453</c:v>
                </c:pt>
                <c:pt idx="241">
                  <c:v>391</c:v>
                </c:pt>
                <c:pt idx="242">
                  <c:v>457</c:v>
                </c:pt>
                <c:pt idx="243">
                  <c:v>495</c:v>
                </c:pt>
                <c:pt idx="244">
                  <c:v>843</c:v>
                </c:pt>
                <c:pt idx="245">
                  <c:v>686</c:v>
                </c:pt>
                <c:pt idx="246">
                  <c:v>471</c:v>
                </c:pt>
                <c:pt idx="247">
                  <c:v>429</c:v>
                </c:pt>
                <c:pt idx="248">
                  <c:v>470</c:v>
                </c:pt>
                <c:pt idx="249">
                  <c:v>464</c:v>
                </c:pt>
                <c:pt idx="250">
                  <c:v>434</c:v>
                </c:pt>
                <c:pt idx="251">
                  <c:v>470</c:v>
                </c:pt>
                <c:pt idx="252">
                  <c:v>608</c:v>
                </c:pt>
                <c:pt idx="253">
                  <c:v>494</c:v>
                </c:pt>
                <c:pt idx="254">
                  <c:v>443</c:v>
                </c:pt>
                <c:pt idx="255">
                  <c:v>486</c:v>
                </c:pt>
                <c:pt idx="256">
                  <c:v>475</c:v>
                </c:pt>
                <c:pt idx="257">
                  <c:v>438</c:v>
                </c:pt>
                <c:pt idx="258">
                  <c:v>458</c:v>
                </c:pt>
                <c:pt idx="259">
                  <c:v>497</c:v>
                </c:pt>
                <c:pt idx="260">
                  <c:v>413</c:v>
                </c:pt>
                <c:pt idx="261">
                  <c:v>445</c:v>
                </c:pt>
                <c:pt idx="262">
                  <c:v>583</c:v>
                </c:pt>
                <c:pt idx="263">
                  <c:v>553</c:v>
                </c:pt>
                <c:pt idx="264">
                  <c:v>465</c:v>
                </c:pt>
                <c:pt idx="265">
                  <c:v>480</c:v>
                </c:pt>
                <c:pt idx="266">
                  <c:v>437</c:v>
                </c:pt>
                <c:pt idx="267">
                  <c:v>366</c:v>
                </c:pt>
                <c:pt idx="268">
                  <c:v>402</c:v>
                </c:pt>
                <c:pt idx="269">
                  <c:v>615</c:v>
                </c:pt>
                <c:pt idx="270">
                  <c:v>461</c:v>
                </c:pt>
                <c:pt idx="271">
                  <c:v>377</c:v>
                </c:pt>
                <c:pt idx="272">
                  <c:v>452</c:v>
                </c:pt>
                <c:pt idx="273">
                  <c:v>372</c:v>
                </c:pt>
                <c:pt idx="274">
                  <c:v>485</c:v>
                </c:pt>
                <c:pt idx="275">
                  <c:v>433</c:v>
                </c:pt>
                <c:pt idx="276">
                  <c:v>398</c:v>
                </c:pt>
                <c:pt idx="277">
                  <c:v>553</c:v>
                </c:pt>
                <c:pt idx="278">
                  <c:v>543</c:v>
                </c:pt>
                <c:pt idx="279">
                  <c:v>634</c:v>
                </c:pt>
                <c:pt idx="280">
                  <c:v>78</c:v>
                </c:pt>
                <c:pt idx="281">
                  <c:v>562</c:v>
                </c:pt>
                <c:pt idx="282">
                  <c:v>476</c:v>
                </c:pt>
                <c:pt idx="283">
                  <c:v>398</c:v>
                </c:pt>
                <c:pt idx="284">
                  <c:v>350</c:v>
                </c:pt>
                <c:pt idx="285">
                  <c:v>510</c:v>
                </c:pt>
                <c:pt idx="286">
                  <c:v>492</c:v>
                </c:pt>
                <c:pt idx="287">
                  <c:v>502</c:v>
                </c:pt>
                <c:pt idx="288">
                  <c:v>550</c:v>
                </c:pt>
                <c:pt idx="289">
                  <c:v>546</c:v>
                </c:pt>
                <c:pt idx="290">
                  <c:v>539</c:v>
                </c:pt>
                <c:pt idx="291">
                  <c:v>367</c:v>
                </c:pt>
                <c:pt idx="292">
                  <c:v>557</c:v>
                </c:pt>
                <c:pt idx="293">
                  <c:v>416</c:v>
                </c:pt>
                <c:pt idx="294">
                  <c:v>636</c:v>
                </c:pt>
                <c:pt idx="295">
                  <c:v>575</c:v>
                </c:pt>
                <c:pt idx="296">
                  <c:v>415</c:v>
                </c:pt>
                <c:pt idx="297">
                  <c:v>698</c:v>
                </c:pt>
                <c:pt idx="298">
                  <c:v>507</c:v>
                </c:pt>
                <c:pt idx="299">
                  <c:v>603</c:v>
                </c:pt>
                <c:pt idx="300">
                  <c:v>522</c:v>
                </c:pt>
                <c:pt idx="301">
                  <c:v>260</c:v>
                </c:pt>
                <c:pt idx="302">
                  <c:v>441</c:v>
                </c:pt>
                <c:pt idx="303">
                  <c:v>406</c:v>
                </c:pt>
                <c:pt idx="304">
                  <c:v>387</c:v>
                </c:pt>
                <c:pt idx="305">
                  <c:v>679</c:v>
                </c:pt>
                <c:pt idx="306">
                  <c:v>535</c:v>
                </c:pt>
                <c:pt idx="307">
                  <c:v>386</c:v>
                </c:pt>
                <c:pt idx="308">
                  <c:v>366</c:v>
                </c:pt>
                <c:pt idx="309">
                  <c:v>446</c:v>
                </c:pt>
                <c:pt idx="310">
                  <c:v>458</c:v>
                </c:pt>
                <c:pt idx="311">
                  <c:v>535</c:v>
                </c:pt>
                <c:pt idx="312">
                  <c:v>424</c:v>
                </c:pt>
                <c:pt idx="313">
                  <c:v>457</c:v>
                </c:pt>
                <c:pt idx="314">
                  <c:v>435</c:v>
                </c:pt>
                <c:pt idx="315">
                  <c:v>546</c:v>
                </c:pt>
                <c:pt idx="316">
                  <c:v>514</c:v>
                </c:pt>
                <c:pt idx="317">
                  <c:v>415</c:v>
                </c:pt>
                <c:pt idx="318">
                  <c:v>446</c:v>
                </c:pt>
                <c:pt idx="319">
                  <c:v>467</c:v>
                </c:pt>
                <c:pt idx="320">
                  <c:v>453</c:v>
                </c:pt>
                <c:pt idx="321">
                  <c:v>447</c:v>
                </c:pt>
                <c:pt idx="322">
                  <c:v>424</c:v>
                </c:pt>
                <c:pt idx="323">
                  <c:v>426</c:v>
                </c:pt>
                <c:pt idx="324">
                  <c:v>482</c:v>
                </c:pt>
                <c:pt idx="325">
                  <c:v>418</c:v>
                </c:pt>
                <c:pt idx="326">
                  <c:v>455</c:v>
                </c:pt>
                <c:pt idx="327">
                  <c:v>491</c:v>
                </c:pt>
                <c:pt idx="328">
                  <c:v>462</c:v>
                </c:pt>
                <c:pt idx="329">
                  <c:v>334</c:v>
                </c:pt>
                <c:pt idx="330">
                  <c:v>569</c:v>
                </c:pt>
                <c:pt idx="331">
                  <c:v>497</c:v>
                </c:pt>
                <c:pt idx="332">
                  <c:v>481</c:v>
                </c:pt>
                <c:pt idx="333">
                  <c:v>480</c:v>
                </c:pt>
                <c:pt idx="334">
                  <c:v>535</c:v>
                </c:pt>
                <c:pt idx="335">
                  <c:v>82</c:v>
                </c:pt>
                <c:pt idx="336">
                  <c:v>61</c:v>
                </c:pt>
                <c:pt idx="337">
                  <c:v>525</c:v>
                </c:pt>
                <c:pt idx="338">
                  <c:v>465</c:v>
                </c:pt>
                <c:pt idx="339">
                  <c:v>476</c:v>
                </c:pt>
                <c:pt idx="340">
                  <c:v>386</c:v>
                </c:pt>
                <c:pt idx="341">
                  <c:v>483</c:v>
                </c:pt>
                <c:pt idx="342">
                  <c:v>502</c:v>
                </c:pt>
                <c:pt idx="343">
                  <c:v>411</c:v>
                </c:pt>
                <c:pt idx="344">
                  <c:v>448</c:v>
                </c:pt>
                <c:pt idx="345">
                  <c:v>704</c:v>
                </c:pt>
                <c:pt idx="346">
                  <c:v>447</c:v>
                </c:pt>
                <c:pt idx="347">
                  <c:v>500</c:v>
                </c:pt>
                <c:pt idx="348">
                  <c:v>479</c:v>
                </c:pt>
                <c:pt idx="349">
                  <c:v>367</c:v>
                </c:pt>
                <c:pt idx="350">
                  <c:v>489</c:v>
                </c:pt>
                <c:pt idx="351">
                  <c:v>407</c:v>
                </c:pt>
                <c:pt idx="352">
                  <c:v>459</c:v>
                </c:pt>
                <c:pt idx="353">
                  <c:v>461</c:v>
                </c:pt>
                <c:pt idx="354">
                  <c:v>436</c:v>
                </c:pt>
                <c:pt idx="355">
                  <c:v>333</c:v>
                </c:pt>
                <c:pt idx="356">
                  <c:v>548</c:v>
                </c:pt>
                <c:pt idx="357">
                  <c:v>510</c:v>
                </c:pt>
                <c:pt idx="358">
                  <c:v>438</c:v>
                </c:pt>
                <c:pt idx="359">
                  <c:v>463</c:v>
                </c:pt>
                <c:pt idx="360">
                  <c:v>457</c:v>
                </c:pt>
                <c:pt idx="361">
                  <c:v>493</c:v>
                </c:pt>
                <c:pt idx="362">
                  <c:v>337</c:v>
                </c:pt>
                <c:pt idx="363">
                  <c:v>75</c:v>
                </c:pt>
                <c:pt idx="364">
                  <c:v>356</c:v>
                </c:pt>
                <c:pt idx="365">
                  <c:v>487</c:v>
                </c:pt>
                <c:pt idx="366">
                  <c:v>455</c:v>
                </c:pt>
                <c:pt idx="367">
                  <c:v>533</c:v>
                </c:pt>
                <c:pt idx="368">
                  <c:v>689</c:v>
                </c:pt>
                <c:pt idx="369">
                  <c:v>591</c:v>
                </c:pt>
                <c:pt idx="370">
                  <c:v>451</c:v>
                </c:pt>
                <c:pt idx="371">
                  <c:v>421</c:v>
                </c:pt>
                <c:pt idx="372">
                  <c:v>409</c:v>
                </c:pt>
                <c:pt idx="373">
                  <c:v>417</c:v>
                </c:pt>
                <c:pt idx="374">
                  <c:v>469</c:v>
                </c:pt>
                <c:pt idx="375">
                  <c:v>591</c:v>
                </c:pt>
                <c:pt idx="376">
                  <c:v>492</c:v>
                </c:pt>
                <c:pt idx="377">
                  <c:v>402</c:v>
                </c:pt>
                <c:pt idx="378">
                  <c:v>584</c:v>
                </c:pt>
                <c:pt idx="379">
                  <c:v>600</c:v>
                </c:pt>
                <c:pt idx="380">
                  <c:v>556</c:v>
                </c:pt>
                <c:pt idx="381">
                  <c:v>562</c:v>
                </c:pt>
                <c:pt idx="382">
                  <c:v>555</c:v>
                </c:pt>
                <c:pt idx="383">
                  <c:v>539</c:v>
                </c:pt>
                <c:pt idx="384">
                  <c:v>385</c:v>
                </c:pt>
                <c:pt idx="385">
                  <c:v>429</c:v>
                </c:pt>
                <c:pt idx="386">
                  <c:v>477</c:v>
                </c:pt>
                <c:pt idx="387">
                  <c:v>417</c:v>
                </c:pt>
                <c:pt idx="388">
                  <c:v>355</c:v>
                </c:pt>
                <c:pt idx="389">
                  <c:v>513</c:v>
                </c:pt>
                <c:pt idx="390">
                  <c:v>606</c:v>
                </c:pt>
                <c:pt idx="391">
                  <c:v>399</c:v>
                </c:pt>
                <c:pt idx="392">
                  <c:v>391</c:v>
                </c:pt>
                <c:pt idx="393">
                  <c:v>387</c:v>
                </c:pt>
                <c:pt idx="394">
                  <c:v>546</c:v>
                </c:pt>
                <c:pt idx="395">
                  <c:v>493</c:v>
                </c:pt>
                <c:pt idx="396">
                  <c:v>552</c:v>
                </c:pt>
                <c:pt idx="397">
                  <c:v>503</c:v>
                </c:pt>
                <c:pt idx="398">
                  <c:v>377</c:v>
                </c:pt>
                <c:pt idx="399">
                  <c:v>547</c:v>
                </c:pt>
                <c:pt idx="400">
                  <c:v>407</c:v>
                </c:pt>
                <c:pt idx="401">
                  <c:v>360</c:v>
                </c:pt>
                <c:pt idx="402">
                  <c:v>428</c:v>
                </c:pt>
                <c:pt idx="403">
                  <c:v>416</c:v>
                </c:pt>
                <c:pt idx="404">
                  <c:v>406</c:v>
                </c:pt>
                <c:pt idx="405">
                  <c:v>360</c:v>
                </c:pt>
                <c:pt idx="406">
                  <c:v>527</c:v>
                </c:pt>
                <c:pt idx="407">
                  <c:v>423</c:v>
                </c:pt>
                <c:pt idx="408">
                  <c:v>545</c:v>
                </c:pt>
                <c:pt idx="409">
                  <c:v>463</c:v>
                </c:pt>
              </c:numCache>
            </c:numRef>
          </c:xVal>
          <c:yVal>
            <c:numRef>
              <c:f>'Time In Bed VS Time Asleep'!$B$2:$B$411</c:f>
              <c:numCache>
                <c:formatCode>General</c:formatCode>
                <c:ptCount val="410"/>
                <c:pt idx="0">
                  <c:v>327</c:v>
                </c:pt>
                <c:pt idx="1">
                  <c:v>384</c:v>
                </c:pt>
                <c:pt idx="2">
                  <c:v>412</c:v>
                </c:pt>
                <c:pt idx="3">
                  <c:v>340</c:v>
                </c:pt>
                <c:pt idx="4">
                  <c:v>700</c:v>
                </c:pt>
                <c:pt idx="5">
                  <c:v>304</c:v>
                </c:pt>
                <c:pt idx="6">
                  <c:v>360</c:v>
                </c:pt>
                <c:pt idx="7">
                  <c:v>325</c:v>
                </c:pt>
                <c:pt idx="8">
                  <c:v>361</c:v>
                </c:pt>
                <c:pt idx="9">
                  <c:v>430</c:v>
                </c:pt>
                <c:pt idx="10">
                  <c:v>277</c:v>
                </c:pt>
                <c:pt idx="11">
                  <c:v>245</c:v>
                </c:pt>
                <c:pt idx="12">
                  <c:v>366</c:v>
                </c:pt>
                <c:pt idx="13">
                  <c:v>341</c:v>
                </c:pt>
                <c:pt idx="14">
                  <c:v>404</c:v>
                </c:pt>
                <c:pt idx="15">
                  <c:v>369</c:v>
                </c:pt>
                <c:pt idx="16">
                  <c:v>277</c:v>
                </c:pt>
                <c:pt idx="17">
                  <c:v>273</c:v>
                </c:pt>
                <c:pt idx="18">
                  <c:v>247</c:v>
                </c:pt>
                <c:pt idx="19">
                  <c:v>334</c:v>
                </c:pt>
                <c:pt idx="20">
                  <c:v>331</c:v>
                </c:pt>
                <c:pt idx="21">
                  <c:v>594</c:v>
                </c:pt>
                <c:pt idx="22">
                  <c:v>338</c:v>
                </c:pt>
                <c:pt idx="23">
                  <c:v>383</c:v>
                </c:pt>
                <c:pt idx="24">
                  <c:v>285</c:v>
                </c:pt>
                <c:pt idx="25">
                  <c:v>119</c:v>
                </c:pt>
                <c:pt idx="26">
                  <c:v>124</c:v>
                </c:pt>
                <c:pt idx="27">
                  <c:v>796</c:v>
                </c:pt>
                <c:pt idx="28">
                  <c:v>137</c:v>
                </c:pt>
                <c:pt idx="29">
                  <c:v>644</c:v>
                </c:pt>
                <c:pt idx="30">
                  <c:v>722</c:v>
                </c:pt>
                <c:pt idx="31">
                  <c:v>590</c:v>
                </c:pt>
                <c:pt idx="32">
                  <c:v>750</c:v>
                </c:pt>
                <c:pt idx="33">
                  <c:v>398</c:v>
                </c:pt>
                <c:pt idx="34">
                  <c:v>475</c:v>
                </c:pt>
                <c:pt idx="35">
                  <c:v>296</c:v>
                </c:pt>
                <c:pt idx="36">
                  <c:v>166</c:v>
                </c:pt>
                <c:pt idx="37">
                  <c:v>503</c:v>
                </c:pt>
                <c:pt idx="38">
                  <c:v>531</c:v>
                </c:pt>
                <c:pt idx="39">
                  <c:v>545</c:v>
                </c:pt>
                <c:pt idx="40">
                  <c:v>523</c:v>
                </c:pt>
                <c:pt idx="41">
                  <c:v>524</c:v>
                </c:pt>
                <c:pt idx="42">
                  <c:v>437</c:v>
                </c:pt>
                <c:pt idx="43">
                  <c:v>498</c:v>
                </c:pt>
                <c:pt idx="44">
                  <c:v>461</c:v>
                </c:pt>
                <c:pt idx="45">
                  <c:v>477</c:v>
                </c:pt>
                <c:pt idx="46">
                  <c:v>520</c:v>
                </c:pt>
                <c:pt idx="47">
                  <c:v>522</c:v>
                </c:pt>
                <c:pt idx="48">
                  <c:v>555</c:v>
                </c:pt>
                <c:pt idx="49">
                  <c:v>506</c:v>
                </c:pt>
                <c:pt idx="50">
                  <c:v>508</c:v>
                </c:pt>
                <c:pt idx="51">
                  <c:v>513</c:v>
                </c:pt>
                <c:pt idx="52">
                  <c:v>490</c:v>
                </c:pt>
                <c:pt idx="53">
                  <c:v>573</c:v>
                </c:pt>
                <c:pt idx="54">
                  <c:v>527</c:v>
                </c:pt>
                <c:pt idx="55">
                  <c:v>511</c:v>
                </c:pt>
                <c:pt idx="56">
                  <c:v>538</c:v>
                </c:pt>
                <c:pt idx="57">
                  <c:v>468</c:v>
                </c:pt>
                <c:pt idx="58">
                  <c:v>524</c:v>
                </c:pt>
                <c:pt idx="59">
                  <c:v>511</c:v>
                </c:pt>
                <c:pt idx="60">
                  <c:v>541</c:v>
                </c:pt>
                <c:pt idx="61">
                  <c:v>531</c:v>
                </c:pt>
                <c:pt idx="62">
                  <c:v>357</c:v>
                </c:pt>
                <c:pt idx="63">
                  <c:v>523</c:v>
                </c:pt>
                <c:pt idx="64">
                  <c:v>456</c:v>
                </c:pt>
                <c:pt idx="65">
                  <c:v>61</c:v>
                </c:pt>
                <c:pt idx="66">
                  <c:v>467</c:v>
                </c:pt>
                <c:pt idx="67">
                  <c:v>445</c:v>
                </c:pt>
                <c:pt idx="68">
                  <c:v>452</c:v>
                </c:pt>
                <c:pt idx="69">
                  <c:v>556</c:v>
                </c:pt>
                <c:pt idx="70">
                  <c:v>500</c:v>
                </c:pt>
                <c:pt idx="71">
                  <c:v>465</c:v>
                </c:pt>
                <c:pt idx="72">
                  <c:v>460</c:v>
                </c:pt>
                <c:pt idx="73">
                  <c:v>405</c:v>
                </c:pt>
                <c:pt idx="74">
                  <c:v>374</c:v>
                </c:pt>
                <c:pt idx="75">
                  <c:v>442</c:v>
                </c:pt>
                <c:pt idx="76">
                  <c:v>433</c:v>
                </c:pt>
                <c:pt idx="77">
                  <c:v>436</c:v>
                </c:pt>
                <c:pt idx="78">
                  <c:v>448</c:v>
                </c:pt>
                <c:pt idx="79">
                  <c:v>408</c:v>
                </c:pt>
                <c:pt idx="80">
                  <c:v>411</c:v>
                </c:pt>
                <c:pt idx="81">
                  <c:v>274</c:v>
                </c:pt>
                <c:pt idx="82">
                  <c:v>295</c:v>
                </c:pt>
                <c:pt idx="83">
                  <c:v>291</c:v>
                </c:pt>
                <c:pt idx="84">
                  <c:v>424</c:v>
                </c:pt>
                <c:pt idx="85">
                  <c:v>283</c:v>
                </c:pt>
                <c:pt idx="86">
                  <c:v>381</c:v>
                </c:pt>
                <c:pt idx="87">
                  <c:v>412</c:v>
                </c:pt>
                <c:pt idx="88">
                  <c:v>219</c:v>
                </c:pt>
                <c:pt idx="89">
                  <c:v>152</c:v>
                </c:pt>
                <c:pt idx="90">
                  <c:v>332</c:v>
                </c:pt>
                <c:pt idx="91">
                  <c:v>355</c:v>
                </c:pt>
                <c:pt idx="92">
                  <c:v>235</c:v>
                </c:pt>
                <c:pt idx="93">
                  <c:v>310</c:v>
                </c:pt>
                <c:pt idx="94">
                  <c:v>262</c:v>
                </c:pt>
                <c:pt idx="95">
                  <c:v>250</c:v>
                </c:pt>
                <c:pt idx="96">
                  <c:v>349</c:v>
                </c:pt>
                <c:pt idx="97">
                  <c:v>261</c:v>
                </c:pt>
                <c:pt idx="98">
                  <c:v>333</c:v>
                </c:pt>
                <c:pt idx="99">
                  <c:v>237</c:v>
                </c:pt>
                <c:pt idx="100">
                  <c:v>383</c:v>
                </c:pt>
                <c:pt idx="101">
                  <c:v>230</c:v>
                </c:pt>
                <c:pt idx="102">
                  <c:v>292</c:v>
                </c:pt>
                <c:pt idx="103">
                  <c:v>213</c:v>
                </c:pt>
                <c:pt idx="104">
                  <c:v>318</c:v>
                </c:pt>
                <c:pt idx="105">
                  <c:v>323</c:v>
                </c:pt>
                <c:pt idx="106">
                  <c:v>237</c:v>
                </c:pt>
                <c:pt idx="107">
                  <c:v>259</c:v>
                </c:pt>
                <c:pt idx="108">
                  <c:v>312</c:v>
                </c:pt>
                <c:pt idx="109">
                  <c:v>501</c:v>
                </c:pt>
                <c:pt idx="110">
                  <c:v>77</c:v>
                </c:pt>
                <c:pt idx="111">
                  <c:v>322</c:v>
                </c:pt>
                <c:pt idx="112">
                  <c:v>478</c:v>
                </c:pt>
                <c:pt idx="113">
                  <c:v>226</c:v>
                </c:pt>
                <c:pt idx="114">
                  <c:v>385</c:v>
                </c:pt>
                <c:pt idx="115">
                  <c:v>364</c:v>
                </c:pt>
                <c:pt idx="116">
                  <c:v>442</c:v>
                </c:pt>
                <c:pt idx="117">
                  <c:v>535</c:v>
                </c:pt>
                <c:pt idx="118">
                  <c:v>465</c:v>
                </c:pt>
                <c:pt idx="119">
                  <c:v>506</c:v>
                </c:pt>
                <c:pt idx="120">
                  <c:v>515</c:v>
                </c:pt>
                <c:pt idx="121">
                  <c:v>461</c:v>
                </c:pt>
                <c:pt idx="122">
                  <c:v>523</c:v>
                </c:pt>
                <c:pt idx="123">
                  <c:v>59</c:v>
                </c:pt>
                <c:pt idx="124">
                  <c:v>533</c:v>
                </c:pt>
                <c:pt idx="125">
                  <c:v>692</c:v>
                </c:pt>
                <c:pt idx="126">
                  <c:v>467</c:v>
                </c:pt>
                <c:pt idx="127">
                  <c:v>488</c:v>
                </c:pt>
                <c:pt idx="128">
                  <c:v>505</c:v>
                </c:pt>
                <c:pt idx="129">
                  <c:v>286</c:v>
                </c:pt>
                <c:pt idx="130">
                  <c:v>497</c:v>
                </c:pt>
                <c:pt idx="131">
                  <c:v>523</c:v>
                </c:pt>
                <c:pt idx="132">
                  <c:v>490</c:v>
                </c:pt>
                <c:pt idx="133">
                  <c:v>484</c:v>
                </c:pt>
                <c:pt idx="134">
                  <c:v>478</c:v>
                </c:pt>
                <c:pt idx="135">
                  <c:v>474</c:v>
                </c:pt>
                <c:pt idx="136">
                  <c:v>450</c:v>
                </c:pt>
                <c:pt idx="137">
                  <c:v>507</c:v>
                </c:pt>
                <c:pt idx="138">
                  <c:v>602</c:v>
                </c:pt>
                <c:pt idx="139">
                  <c:v>535</c:v>
                </c:pt>
                <c:pt idx="140">
                  <c:v>487</c:v>
                </c:pt>
                <c:pt idx="141">
                  <c:v>529</c:v>
                </c:pt>
                <c:pt idx="142">
                  <c:v>302</c:v>
                </c:pt>
                <c:pt idx="143">
                  <c:v>499</c:v>
                </c:pt>
                <c:pt idx="144">
                  <c:v>426</c:v>
                </c:pt>
                <c:pt idx="145">
                  <c:v>619</c:v>
                </c:pt>
                <c:pt idx="146">
                  <c:v>99</c:v>
                </c:pt>
                <c:pt idx="147">
                  <c:v>329</c:v>
                </c:pt>
                <c:pt idx="148">
                  <c:v>421</c:v>
                </c:pt>
                <c:pt idx="149">
                  <c:v>442</c:v>
                </c:pt>
                <c:pt idx="150">
                  <c:v>82</c:v>
                </c:pt>
                <c:pt idx="151">
                  <c:v>478</c:v>
                </c:pt>
                <c:pt idx="152">
                  <c:v>552</c:v>
                </c:pt>
                <c:pt idx="153">
                  <c:v>319</c:v>
                </c:pt>
                <c:pt idx="154">
                  <c:v>439</c:v>
                </c:pt>
                <c:pt idx="155">
                  <c:v>428</c:v>
                </c:pt>
                <c:pt idx="156">
                  <c:v>409</c:v>
                </c:pt>
                <c:pt idx="157">
                  <c:v>547</c:v>
                </c:pt>
                <c:pt idx="158">
                  <c:v>368</c:v>
                </c:pt>
                <c:pt idx="159">
                  <c:v>390</c:v>
                </c:pt>
                <c:pt idx="160">
                  <c:v>471</c:v>
                </c:pt>
                <c:pt idx="161">
                  <c:v>472</c:v>
                </c:pt>
                <c:pt idx="162">
                  <c:v>529</c:v>
                </c:pt>
                <c:pt idx="163">
                  <c:v>62</c:v>
                </c:pt>
                <c:pt idx="164">
                  <c:v>354</c:v>
                </c:pt>
                <c:pt idx="165">
                  <c:v>469</c:v>
                </c:pt>
                <c:pt idx="166">
                  <c:v>429</c:v>
                </c:pt>
                <c:pt idx="167">
                  <c:v>370</c:v>
                </c:pt>
                <c:pt idx="168">
                  <c:v>441</c:v>
                </c:pt>
                <c:pt idx="169">
                  <c:v>337</c:v>
                </c:pt>
                <c:pt idx="170">
                  <c:v>462</c:v>
                </c:pt>
                <c:pt idx="171">
                  <c:v>98</c:v>
                </c:pt>
                <c:pt idx="172">
                  <c:v>388</c:v>
                </c:pt>
                <c:pt idx="173">
                  <c:v>439</c:v>
                </c:pt>
                <c:pt idx="174">
                  <c:v>436</c:v>
                </c:pt>
                <c:pt idx="175">
                  <c:v>388</c:v>
                </c:pt>
                <c:pt idx="176">
                  <c:v>328</c:v>
                </c:pt>
                <c:pt idx="177">
                  <c:v>353</c:v>
                </c:pt>
                <c:pt idx="178">
                  <c:v>332</c:v>
                </c:pt>
                <c:pt idx="179">
                  <c:v>419</c:v>
                </c:pt>
                <c:pt idx="180">
                  <c:v>106</c:v>
                </c:pt>
                <c:pt idx="181">
                  <c:v>322</c:v>
                </c:pt>
                <c:pt idx="182">
                  <c:v>439</c:v>
                </c:pt>
                <c:pt idx="183">
                  <c:v>502</c:v>
                </c:pt>
                <c:pt idx="184">
                  <c:v>417</c:v>
                </c:pt>
                <c:pt idx="185">
                  <c:v>337</c:v>
                </c:pt>
                <c:pt idx="186">
                  <c:v>462</c:v>
                </c:pt>
                <c:pt idx="187">
                  <c:v>374</c:v>
                </c:pt>
                <c:pt idx="188">
                  <c:v>401</c:v>
                </c:pt>
                <c:pt idx="189">
                  <c:v>361</c:v>
                </c:pt>
                <c:pt idx="190">
                  <c:v>457</c:v>
                </c:pt>
                <c:pt idx="191">
                  <c:v>405</c:v>
                </c:pt>
                <c:pt idx="192">
                  <c:v>499</c:v>
                </c:pt>
                <c:pt idx="193">
                  <c:v>483</c:v>
                </c:pt>
                <c:pt idx="194">
                  <c:v>126</c:v>
                </c:pt>
                <c:pt idx="195">
                  <c:v>103</c:v>
                </c:pt>
                <c:pt idx="196">
                  <c:v>171</c:v>
                </c:pt>
                <c:pt idx="197">
                  <c:v>115</c:v>
                </c:pt>
                <c:pt idx="198">
                  <c:v>123</c:v>
                </c:pt>
                <c:pt idx="199">
                  <c:v>425</c:v>
                </c:pt>
                <c:pt idx="200">
                  <c:v>400</c:v>
                </c:pt>
                <c:pt idx="201">
                  <c:v>384</c:v>
                </c:pt>
                <c:pt idx="202">
                  <c:v>253</c:v>
                </c:pt>
                <c:pt idx="203">
                  <c:v>382</c:v>
                </c:pt>
                <c:pt idx="204">
                  <c:v>591</c:v>
                </c:pt>
                <c:pt idx="205">
                  <c:v>293</c:v>
                </c:pt>
                <c:pt idx="206">
                  <c:v>457</c:v>
                </c:pt>
                <c:pt idx="207">
                  <c:v>454</c:v>
                </c:pt>
                <c:pt idx="208">
                  <c:v>425</c:v>
                </c:pt>
                <c:pt idx="209">
                  <c:v>465</c:v>
                </c:pt>
                <c:pt idx="210">
                  <c:v>480</c:v>
                </c:pt>
                <c:pt idx="211">
                  <c:v>370</c:v>
                </c:pt>
                <c:pt idx="212">
                  <c:v>421</c:v>
                </c:pt>
                <c:pt idx="213">
                  <c:v>432</c:v>
                </c:pt>
                <c:pt idx="214">
                  <c:v>442</c:v>
                </c:pt>
                <c:pt idx="215">
                  <c:v>433</c:v>
                </c:pt>
                <c:pt idx="216">
                  <c:v>479</c:v>
                </c:pt>
                <c:pt idx="217">
                  <c:v>327</c:v>
                </c:pt>
                <c:pt idx="218">
                  <c:v>412</c:v>
                </c:pt>
                <c:pt idx="219">
                  <c:v>414</c:v>
                </c:pt>
                <c:pt idx="220">
                  <c:v>404</c:v>
                </c:pt>
                <c:pt idx="221">
                  <c:v>520</c:v>
                </c:pt>
                <c:pt idx="222">
                  <c:v>435</c:v>
                </c:pt>
                <c:pt idx="223">
                  <c:v>416</c:v>
                </c:pt>
                <c:pt idx="224">
                  <c:v>354</c:v>
                </c:pt>
                <c:pt idx="225">
                  <c:v>404</c:v>
                </c:pt>
                <c:pt idx="226">
                  <c:v>441</c:v>
                </c:pt>
                <c:pt idx="227">
                  <c:v>455</c:v>
                </c:pt>
                <c:pt idx="228">
                  <c:v>357</c:v>
                </c:pt>
                <c:pt idx="229">
                  <c:v>377</c:v>
                </c:pt>
                <c:pt idx="230">
                  <c:v>651</c:v>
                </c:pt>
                <c:pt idx="231">
                  <c:v>350</c:v>
                </c:pt>
                <c:pt idx="232">
                  <c:v>520</c:v>
                </c:pt>
                <c:pt idx="233">
                  <c:v>357</c:v>
                </c:pt>
                <c:pt idx="234">
                  <c:v>658</c:v>
                </c:pt>
                <c:pt idx="235">
                  <c:v>399</c:v>
                </c:pt>
                <c:pt idx="236">
                  <c:v>322</c:v>
                </c:pt>
                <c:pt idx="237">
                  <c:v>631</c:v>
                </c:pt>
                <c:pt idx="238">
                  <c:v>553</c:v>
                </c:pt>
                <c:pt idx="239">
                  <c:v>433</c:v>
                </c:pt>
                <c:pt idx="240">
                  <c:v>412</c:v>
                </c:pt>
                <c:pt idx="241">
                  <c:v>347</c:v>
                </c:pt>
                <c:pt idx="242">
                  <c:v>421</c:v>
                </c:pt>
                <c:pt idx="243">
                  <c:v>450</c:v>
                </c:pt>
                <c:pt idx="244">
                  <c:v>775</c:v>
                </c:pt>
                <c:pt idx="245">
                  <c:v>622</c:v>
                </c:pt>
                <c:pt idx="246">
                  <c:v>409</c:v>
                </c:pt>
                <c:pt idx="247">
                  <c:v>380</c:v>
                </c:pt>
                <c:pt idx="248">
                  <c:v>447</c:v>
                </c:pt>
                <c:pt idx="249">
                  <c:v>419</c:v>
                </c:pt>
                <c:pt idx="250">
                  <c:v>400</c:v>
                </c:pt>
                <c:pt idx="251">
                  <c:v>442</c:v>
                </c:pt>
                <c:pt idx="252">
                  <c:v>568</c:v>
                </c:pt>
                <c:pt idx="253">
                  <c:v>453</c:v>
                </c:pt>
                <c:pt idx="254">
                  <c:v>418</c:v>
                </c:pt>
                <c:pt idx="255">
                  <c:v>463</c:v>
                </c:pt>
                <c:pt idx="256">
                  <c:v>438</c:v>
                </c:pt>
                <c:pt idx="257">
                  <c:v>419</c:v>
                </c:pt>
                <c:pt idx="258">
                  <c:v>432</c:v>
                </c:pt>
                <c:pt idx="259">
                  <c:v>477</c:v>
                </c:pt>
                <c:pt idx="260">
                  <c:v>392</c:v>
                </c:pt>
                <c:pt idx="261">
                  <c:v>406</c:v>
                </c:pt>
                <c:pt idx="262">
                  <c:v>549</c:v>
                </c:pt>
                <c:pt idx="263">
                  <c:v>527</c:v>
                </c:pt>
                <c:pt idx="264">
                  <c:v>449</c:v>
                </c:pt>
                <c:pt idx="265">
                  <c:v>447</c:v>
                </c:pt>
                <c:pt idx="266">
                  <c:v>414</c:v>
                </c:pt>
                <c:pt idx="267">
                  <c:v>338</c:v>
                </c:pt>
                <c:pt idx="268">
                  <c:v>384</c:v>
                </c:pt>
                <c:pt idx="269">
                  <c:v>543</c:v>
                </c:pt>
                <c:pt idx="270">
                  <c:v>421</c:v>
                </c:pt>
                <c:pt idx="271">
                  <c:v>354</c:v>
                </c:pt>
                <c:pt idx="272">
                  <c:v>424</c:v>
                </c:pt>
                <c:pt idx="273">
                  <c:v>361</c:v>
                </c:pt>
                <c:pt idx="274">
                  <c:v>459</c:v>
                </c:pt>
                <c:pt idx="275">
                  <c:v>412</c:v>
                </c:pt>
                <c:pt idx="276">
                  <c:v>379</c:v>
                </c:pt>
                <c:pt idx="277">
                  <c:v>525</c:v>
                </c:pt>
                <c:pt idx="278">
                  <c:v>508</c:v>
                </c:pt>
                <c:pt idx="279">
                  <c:v>603</c:v>
                </c:pt>
                <c:pt idx="280">
                  <c:v>74</c:v>
                </c:pt>
                <c:pt idx="281">
                  <c:v>504</c:v>
                </c:pt>
                <c:pt idx="282">
                  <c:v>431</c:v>
                </c:pt>
                <c:pt idx="283">
                  <c:v>380</c:v>
                </c:pt>
                <c:pt idx="284">
                  <c:v>336</c:v>
                </c:pt>
                <c:pt idx="285">
                  <c:v>493</c:v>
                </c:pt>
                <c:pt idx="286">
                  <c:v>465</c:v>
                </c:pt>
                <c:pt idx="287">
                  <c:v>474</c:v>
                </c:pt>
                <c:pt idx="288">
                  <c:v>508</c:v>
                </c:pt>
                <c:pt idx="289">
                  <c:v>480</c:v>
                </c:pt>
                <c:pt idx="290">
                  <c:v>492</c:v>
                </c:pt>
                <c:pt idx="291">
                  <c:v>353</c:v>
                </c:pt>
                <c:pt idx="292">
                  <c:v>542</c:v>
                </c:pt>
                <c:pt idx="293">
                  <c:v>393</c:v>
                </c:pt>
                <c:pt idx="294">
                  <c:v>600</c:v>
                </c:pt>
                <c:pt idx="295">
                  <c:v>507</c:v>
                </c:pt>
                <c:pt idx="296">
                  <c:v>392</c:v>
                </c:pt>
                <c:pt idx="297">
                  <c:v>658</c:v>
                </c:pt>
                <c:pt idx="298">
                  <c:v>498</c:v>
                </c:pt>
                <c:pt idx="299">
                  <c:v>555</c:v>
                </c:pt>
                <c:pt idx="300">
                  <c:v>492</c:v>
                </c:pt>
                <c:pt idx="301">
                  <c:v>235</c:v>
                </c:pt>
                <c:pt idx="302">
                  <c:v>423</c:v>
                </c:pt>
                <c:pt idx="303">
                  <c:v>391</c:v>
                </c:pt>
                <c:pt idx="304">
                  <c:v>366</c:v>
                </c:pt>
                <c:pt idx="305">
                  <c:v>630</c:v>
                </c:pt>
                <c:pt idx="306">
                  <c:v>508</c:v>
                </c:pt>
                <c:pt idx="307">
                  <c:v>370</c:v>
                </c:pt>
                <c:pt idx="308">
                  <c:v>357</c:v>
                </c:pt>
                <c:pt idx="309">
                  <c:v>427</c:v>
                </c:pt>
                <c:pt idx="310">
                  <c:v>442</c:v>
                </c:pt>
                <c:pt idx="311">
                  <c:v>476</c:v>
                </c:pt>
                <c:pt idx="312">
                  <c:v>418</c:v>
                </c:pt>
                <c:pt idx="313">
                  <c:v>451</c:v>
                </c:pt>
                <c:pt idx="314">
                  <c:v>425</c:v>
                </c:pt>
                <c:pt idx="315">
                  <c:v>528</c:v>
                </c:pt>
                <c:pt idx="316">
                  <c:v>511</c:v>
                </c:pt>
                <c:pt idx="317">
                  <c:v>400</c:v>
                </c:pt>
                <c:pt idx="318">
                  <c:v>441</c:v>
                </c:pt>
                <c:pt idx="319">
                  <c:v>455</c:v>
                </c:pt>
                <c:pt idx="320">
                  <c:v>440</c:v>
                </c:pt>
                <c:pt idx="321">
                  <c:v>433</c:v>
                </c:pt>
                <c:pt idx="322">
                  <c:v>422</c:v>
                </c:pt>
                <c:pt idx="323">
                  <c:v>411</c:v>
                </c:pt>
                <c:pt idx="324">
                  <c:v>466</c:v>
                </c:pt>
                <c:pt idx="325">
                  <c:v>394</c:v>
                </c:pt>
                <c:pt idx="326">
                  <c:v>442</c:v>
                </c:pt>
                <c:pt idx="327">
                  <c:v>467</c:v>
                </c:pt>
                <c:pt idx="328">
                  <c:v>443</c:v>
                </c:pt>
                <c:pt idx="329">
                  <c:v>298</c:v>
                </c:pt>
                <c:pt idx="330">
                  <c:v>541</c:v>
                </c:pt>
                <c:pt idx="331">
                  <c:v>489</c:v>
                </c:pt>
                <c:pt idx="332">
                  <c:v>469</c:v>
                </c:pt>
                <c:pt idx="333">
                  <c:v>452</c:v>
                </c:pt>
                <c:pt idx="334">
                  <c:v>516</c:v>
                </c:pt>
                <c:pt idx="335">
                  <c:v>79</c:v>
                </c:pt>
                <c:pt idx="336">
                  <c:v>58</c:v>
                </c:pt>
                <c:pt idx="337">
                  <c:v>514</c:v>
                </c:pt>
                <c:pt idx="338">
                  <c:v>451</c:v>
                </c:pt>
                <c:pt idx="339">
                  <c:v>472</c:v>
                </c:pt>
                <c:pt idx="340">
                  <c:v>377</c:v>
                </c:pt>
                <c:pt idx="341">
                  <c:v>472</c:v>
                </c:pt>
                <c:pt idx="342">
                  <c:v>492</c:v>
                </c:pt>
                <c:pt idx="343">
                  <c:v>390</c:v>
                </c:pt>
                <c:pt idx="344">
                  <c:v>428</c:v>
                </c:pt>
                <c:pt idx="345">
                  <c:v>681</c:v>
                </c:pt>
                <c:pt idx="346">
                  <c:v>446</c:v>
                </c:pt>
                <c:pt idx="347">
                  <c:v>485</c:v>
                </c:pt>
                <c:pt idx="348">
                  <c:v>469</c:v>
                </c:pt>
                <c:pt idx="349">
                  <c:v>354</c:v>
                </c:pt>
                <c:pt idx="350">
                  <c:v>485</c:v>
                </c:pt>
                <c:pt idx="351">
                  <c:v>388</c:v>
                </c:pt>
                <c:pt idx="352">
                  <c:v>440</c:v>
                </c:pt>
                <c:pt idx="353">
                  <c:v>456</c:v>
                </c:pt>
                <c:pt idx="354">
                  <c:v>420</c:v>
                </c:pt>
                <c:pt idx="355">
                  <c:v>322</c:v>
                </c:pt>
                <c:pt idx="356">
                  <c:v>530</c:v>
                </c:pt>
                <c:pt idx="357">
                  <c:v>481</c:v>
                </c:pt>
                <c:pt idx="358">
                  <c:v>427</c:v>
                </c:pt>
                <c:pt idx="359">
                  <c:v>451</c:v>
                </c:pt>
                <c:pt idx="360">
                  <c:v>444</c:v>
                </c:pt>
                <c:pt idx="361">
                  <c:v>486</c:v>
                </c:pt>
                <c:pt idx="362">
                  <c:v>331</c:v>
                </c:pt>
                <c:pt idx="363">
                  <c:v>74</c:v>
                </c:pt>
                <c:pt idx="364">
                  <c:v>338</c:v>
                </c:pt>
                <c:pt idx="365">
                  <c:v>447</c:v>
                </c:pt>
                <c:pt idx="366">
                  <c:v>424</c:v>
                </c:pt>
                <c:pt idx="367">
                  <c:v>513</c:v>
                </c:pt>
                <c:pt idx="368">
                  <c:v>611</c:v>
                </c:pt>
                <c:pt idx="369">
                  <c:v>525</c:v>
                </c:pt>
                <c:pt idx="370">
                  <c:v>398</c:v>
                </c:pt>
                <c:pt idx="371">
                  <c:v>387</c:v>
                </c:pt>
                <c:pt idx="372">
                  <c:v>381</c:v>
                </c:pt>
                <c:pt idx="373">
                  <c:v>396</c:v>
                </c:pt>
                <c:pt idx="374">
                  <c:v>441</c:v>
                </c:pt>
                <c:pt idx="375">
                  <c:v>565</c:v>
                </c:pt>
                <c:pt idx="376">
                  <c:v>458</c:v>
                </c:pt>
                <c:pt idx="377">
                  <c:v>388</c:v>
                </c:pt>
                <c:pt idx="378">
                  <c:v>550</c:v>
                </c:pt>
                <c:pt idx="379">
                  <c:v>531</c:v>
                </c:pt>
                <c:pt idx="380">
                  <c:v>506</c:v>
                </c:pt>
                <c:pt idx="381">
                  <c:v>527</c:v>
                </c:pt>
                <c:pt idx="382">
                  <c:v>468</c:v>
                </c:pt>
                <c:pt idx="383">
                  <c:v>475</c:v>
                </c:pt>
                <c:pt idx="384">
                  <c:v>351</c:v>
                </c:pt>
                <c:pt idx="385">
                  <c:v>405</c:v>
                </c:pt>
                <c:pt idx="386">
                  <c:v>441</c:v>
                </c:pt>
                <c:pt idx="387">
                  <c:v>381</c:v>
                </c:pt>
                <c:pt idx="388">
                  <c:v>323</c:v>
                </c:pt>
                <c:pt idx="389">
                  <c:v>459</c:v>
                </c:pt>
                <c:pt idx="390">
                  <c:v>545</c:v>
                </c:pt>
                <c:pt idx="391">
                  <c:v>359</c:v>
                </c:pt>
                <c:pt idx="392">
                  <c:v>342</c:v>
                </c:pt>
                <c:pt idx="393">
                  <c:v>368</c:v>
                </c:pt>
                <c:pt idx="394">
                  <c:v>496</c:v>
                </c:pt>
                <c:pt idx="395">
                  <c:v>458</c:v>
                </c:pt>
                <c:pt idx="396">
                  <c:v>531</c:v>
                </c:pt>
                <c:pt idx="397">
                  <c:v>486</c:v>
                </c:pt>
                <c:pt idx="398">
                  <c:v>363</c:v>
                </c:pt>
                <c:pt idx="399">
                  <c:v>528</c:v>
                </c:pt>
                <c:pt idx="400">
                  <c:v>391</c:v>
                </c:pt>
                <c:pt idx="401">
                  <c:v>339</c:v>
                </c:pt>
                <c:pt idx="402">
                  <c:v>423</c:v>
                </c:pt>
                <c:pt idx="403">
                  <c:v>402</c:v>
                </c:pt>
                <c:pt idx="404">
                  <c:v>398</c:v>
                </c:pt>
                <c:pt idx="405">
                  <c:v>343</c:v>
                </c:pt>
                <c:pt idx="406">
                  <c:v>503</c:v>
                </c:pt>
                <c:pt idx="407">
                  <c:v>415</c:v>
                </c:pt>
                <c:pt idx="408">
                  <c:v>516</c:v>
                </c:pt>
                <c:pt idx="409">
                  <c:v>439</c:v>
                </c:pt>
              </c:numCache>
            </c:numRef>
          </c:yVal>
          <c:smooth val="0"/>
          <c:extLst>
            <c:ext xmlns:c16="http://schemas.microsoft.com/office/drawing/2014/chart" uri="{C3380CC4-5D6E-409C-BE32-E72D297353CC}">
              <c16:uniqueId val="{00000000-3AA3-487B-ABE8-B6930677D2B9}"/>
            </c:ext>
          </c:extLst>
        </c:ser>
        <c:dLbls>
          <c:showLegendKey val="0"/>
          <c:showVal val="0"/>
          <c:showCatName val="0"/>
          <c:showSerName val="0"/>
          <c:showPercent val="0"/>
          <c:showBubbleSize val="0"/>
        </c:dLbls>
        <c:axId val="953661808"/>
        <c:axId val="953647408"/>
      </c:scatterChart>
      <c:valAx>
        <c:axId val="9536618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Minutes</a:t>
                </a:r>
                <a:r>
                  <a:rPr lang="en-US" altLang="ko-KR" baseline="0"/>
                  <a:t> In Bed</a:t>
                </a:r>
                <a:endParaRPr lang="en-US" altLang="ko-K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3647408"/>
        <c:crosses val="autoZero"/>
        <c:crossBetween val="midCat"/>
      </c:valAx>
      <c:valAx>
        <c:axId val="953647408"/>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Minutes</a:t>
                </a:r>
                <a:r>
                  <a:rPr lang="en-US" altLang="ko-KR" baseline="0"/>
                  <a:t> Asleep</a:t>
                </a:r>
                <a:endParaRPr lang="en-US" altLang="ko-K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3661808"/>
        <c:crosses val="autoZero"/>
        <c:crossBetween val="midCat"/>
        <c:maj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b="1"/>
              <a:t>Sedentary Minutes</a:t>
            </a:r>
            <a:r>
              <a:rPr lang="en-US" altLang="ko-KR" b="1" baseline="0"/>
              <a:t> VS Total Minutes Asleep</a:t>
            </a:r>
            <a:endParaRPr lang="en-US" altLang="ko-K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'Sedentary VS MinutesAsleep'!$B$1</c:f>
              <c:strCache>
                <c:ptCount val="1"/>
                <c:pt idx="0">
                  <c:v>TotalMinutesAsleep</c:v>
                </c:pt>
              </c:strCache>
            </c:strRef>
          </c:tx>
          <c:spPr>
            <a:ln w="38100" cap="rnd">
              <a:noFill/>
              <a:round/>
            </a:ln>
            <a:effectLst/>
          </c:spPr>
          <c:marker>
            <c:symbol val="circle"/>
            <c:size val="3"/>
            <c:spPr>
              <a:solidFill>
                <a:srgbClr val="0070C0"/>
              </a:solidFill>
              <a:ln w="9525">
                <a:solidFill>
                  <a:schemeClr val="accent1"/>
                </a:solidFill>
              </a:ln>
              <a:effectLst/>
            </c:spPr>
          </c:marker>
          <c:trendline>
            <c:spPr>
              <a:ln w="25400" cap="rnd" cmpd="sng">
                <a:solidFill>
                  <a:srgbClr val="00B0F0"/>
                </a:solidFill>
                <a:prstDash val="solid"/>
              </a:ln>
              <a:effectLst/>
            </c:spPr>
            <c:trendlineType val="poly"/>
            <c:order val="3"/>
            <c:dispRSqr val="0"/>
            <c:dispEq val="0"/>
          </c:trendline>
          <c:xVal>
            <c:numRef>
              <c:f>'Sedentary VS MinutesAsleep'!$A$2:$A$411</c:f>
              <c:numCache>
                <c:formatCode>General</c:formatCode>
                <c:ptCount val="410"/>
                <c:pt idx="0">
                  <c:v>728</c:v>
                </c:pt>
                <c:pt idx="1">
                  <c:v>776</c:v>
                </c:pt>
                <c:pt idx="2">
                  <c:v>726</c:v>
                </c:pt>
                <c:pt idx="3">
                  <c:v>773</c:v>
                </c:pt>
                <c:pt idx="4">
                  <c:v>539</c:v>
                </c:pt>
                <c:pt idx="5">
                  <c:v>775</c:v>
                </c:pt>
                <c:pt idx="6">
                  <c:v>818</c:v>
                </c:pt>
                <c:pt idx="7">
                  <c:v>838</c:v>
                </c:pt>
                <c:pt idx="8">
                  <c:v>732</c:v>
                </c:pt>
                <c:pt idx="9">
                  <c:v>709</c:v>
                </c:pt>
                <c:pt idx="10">
                  <c:v>814</c:v>
                </c:pt>
                <c:pt idx="11">
                  <c:v>833</c:v>
                </c:pt>
                <c:pt idx="12">
                  <c:v>782</c:v>
                </c:pt>
                <c:pt idx="13">
                  <c:v>815</c:v>
                </c:pt>
                <c:pt idx="14">
                  <c:v>712</c:v>
                </c:pt>
                <c:pt idx="15">
                  <c:v>730</c:v>
                </c:pt>
                <c:pt idx="16">
                  <c:v>798</c:v>
                </c:pt>
                <c:pt idx="17">
                  <c:v>816</c:v>
                </c:pt>
                <c:pt idx="18">
                  <c:v>857</c:v>
                </c:pt>
                <c:pt idx="19">
                  <c:v>754</c:v>
                </c:pt>
                <c:pt idx="20">
                  <c:v>833</c:v>
                </c:pt>
                <c:pt idx="21">
                  <c:v>574</c:v>
                </c:pt>
                <c:pt idx="22">
                  <c:v>835</c:v>
                </c:pt>
                <c:pt idx="23">
                  <c:v>746</c:v>
                </c:pt>
                <c:pt idx="24">
                  <c:v>669</c:v>
                </c:pt>
                <c:pt idx="25">
                  <c:v>1193</c:v>
                </c:pt>
                <c:pt idx="26">
                  <c:v>816</c:v>
                </c:pt>
                <c:pt idx="27">
                  <c:v>682</c:v>
                </c:pt>
                <c:pt idx="28">
                  <c:v>991</c:v>
                </c:pt>
                <c:pt idx="29">
                  <c:v>527</c:v>
                </c:pt>
                <c:pt idx="30">
                  <c:v>218</c:v>
                </c:pt>
                <c:pt idx="31">
                  <c:v>585</c:v>
                </c:pt>
                <c:pt idx="32">
                  <c:v>734</c:v>
                </c:pt>
                <c:pt idx="33">
                  <c:v>986</c:v>
                </c:pt>
                <c:pt idx="34">
                  <c:v>941</c:v>
                </c:pt>
                <c:pt idx="35">
                  <c:v>1058</c:v>
                </c:pt>
                <c:pt idx="36">
                  <c:v>1167</c:v>
                </c:pt>
                <c:pt idx="37">
                  <c:v>706</c:v>
                </c:pt>
                <c:pt idx="38">
                  <c:v>663</c:v>
                </c:pt>
                <c:pt idx="39">
                  <c:v>653</c:v>
                </c:pt>
                <c:pt idx="40">
                  <c:v>687</c:v>
                </c:pt>
                <c:pt idx="41">
                  <c:v>728</c:v>
                </c:pt>
                <c:pt idx="42">
                  <c:v>1053</c:v>
                </c:pt>
                <c:pt idx="43">
                  <c:v>785</c:v>
                </c:pt>
                <c:pt idx="44">
                  <c:v>623</c:v>
                </c:pt>
                <c:pt idx="45">
                  <c:v>749</c:v>
                </c:pt>
                <c:pt idx="46">
                  <c:v>712</c:v>
                </c:pt>
                <c:pt idx="47">
                  <c:v>458</c:v>
                </c:pt>
                <c:pt idx="48">
                  <c:v>704</c:v>
                </c:pt>
                <c:pt idx="49">
                  <c:v>821</c:v>
                </c:pt>
                <c:pt idx="50">
                  <c:v>586</c:v>
                </c:pt>
                <c:pt idx="51">
                  <c:v>626</c:v>
                </c:pt>
                <c:pt idx="52">
                  <c:v>492</c:v>
                </c:pt>
                <c:pt idx="53">
                  <c:v>594</c:v>
                </c:pt>
                <c:pt idx="54">
                  <c:v>716</c:v>
                </c:pt>
                <c:pt idx="55">
                  <c:v>716</c:v>
                </c:pt>
                <c:pt idx="56">
                  <c:v>530</c:v>
                </c:pt>
                <c:pt idx="57">
                  <c:v>479</c:v>
                </c:pt>
                <c:pt idx="58">
                  <c:v>511</c:v>
                </c:pt>
                <c:pt idx="59">
                  <c:v>665</c:v>
                </c:pt>
                <c:pt idx="60">
                  <c:v>610</c:v>
                </c:pt>
                <c:pt idx="61">
                  <c:v>543</c:v>
                </c:pt>
                <c:pt idx="62">
                  <c:v>1002</c:v>
                </c:pt>
                <c:pt idx="63">
                  <c:v>569</c:v>
                </c:pt>
                <c:pt idx="64">
                  <c:v>330</c:v>
                </c:pt>
                <c:pt idx="65">
                  <c:v>1129</c:v>
                </c:pt>
                <c:pt idx="66">
                  <c:v>676</c:v>
                </c:pt>
                <c:pt idx="67">
                  <c:v>705</c:v>
                </c:pt>
                <c:pt idx="68">
                  <c:v>720</c:v>
                </c:pt>
                <c:pt idx="69">
                  <c:v>508</c:v>
                </c:pt>
                <c:pt idx="70">
                  <c:v>678</c:v>
                </c:pt>
                <c:pt idx="71">
                  <c:v>648</c:v>
                </c:pt>
                <c:pt idx="72">
                  <c:v>761</c:v>
                </c:pt>
                <c:pt idx="73">
                  <c:v>781</c:v>
                </c:pt>
                <c:pt idx="74">
                  <c:v>591</c:v>
                </c:pt>
                <c:pt idx="75">
                  <c:v>584</c:v>
                </c:pt>
                <c:pt idx="76">
                  <c:v>653</c:v>
                </c:pt>
                <c:pt idx="77">
                  <c:v>732</c:v>
                </c:pt>
                <c:pt idx="78">
                  <c:v>623</c:v>
                </c:pt>
                <c:pt idx="79">
                  <c:v>764</c:v>
                </c:pt>
                <c:pt idx="80">
                  <c:v>2</c:v>
                </c:pt>
                <c:pt idx="81">
                  <c:v>777</c:v>
                </c:pt>
                <c:pt idx="82">
                  <c:v>754</c:v>
                </c:pt>
                <c:pt idx="83">
                  <c:v>801</c:v>
                </c:pt>
                <c:pt idx="84">
                  <c:v>644</c:v>
                </c:pt>
                <c:pt idx="85">
                  <c:v>663</c:v>
                </c:pt>
                <c:pt idx="86">
                  <c:v>600</c:v>
                </c:pt>
                <c:pt idx="87">
                  <c:v>605</c:v>
                </c:pt>
                <c:pt idx="88">
                  <c:v>738</c:v>
                </c:pt>
                <c:pt idx="89">
                  <c:v>845</c:v>
                </c:pt>
                <c:pt idx="90">
                  <c:v>712</c:v>
                </c:pt>
                <c:pt idx="91">
                  <c:v>731</c:v>
                </c:pt>
                <c:pt idx="92">
                  <c:v>724</c:v>
                </c:pt>
                <c:pt idx="93">
                  <c:v>660</c:v>
                </c:pt>
                <c:pt idx="94">
                  <c:v>781</c:v>
                </c:pt>
                <c:pt idx="95">
                  <c:v>797</c:v>
                </c:pt>
                <c:pt idx="96">
                  <c:v>714</c:v>
                </c:pt>
                <c:pt idx="97">
                  <c:v>804</c:v>
                </c:pt>
                <c:pt idx="98">
                  <c:v>744</c:v>
                </c:pt>
                <c:pt idx="99">
                  <c:v>687</c:v>
                </c:pt>
                <c:pt idx="100">
                  <c:v>691</c:v>
                </c:pt>
                <c:pt idx="101">
                  <c:v>713</c:v>
                </c:pt>
                <c:pt idx="102">
                  <c:v>594</c:v>
                </c:pt>
                <c:pt idx="103">
                  <c:v>852</c:v>
                </c:pt>
                <c:pt idx="104">
                  <c:v>680</c:v>
                </c:pt>
                <c:pt idx="105">
                  <c:v>676</c:v>
                </c:pt>
                <c:pt idx="106">
                  <c:v>703</c:v>
                </c:pt>
                <c:pt idx="107">
                  <c:v>688</c:v>
                </c:pt>
                <c:pt idx="108">
                  <c:v>676</c:v>
                </c:pt>
                <c:pt idx="109">
                  <c:v>712</c:v>
                </c:pt>
                <c:pt idx="110">
                  <c:v>1222</c:v>
                </c:pt>
                <c:pt idx="111">
                  <c:v>950</c:v>
                </c:pt>
                <c:pt idx="112">
                  <c:v>531</c:v>
                </c:pt>
                <c:pt idx="113">
                  <c:v>916</c:v>
                </c:pt>
                <c:pt idx="114">
                  <c:v>855</c:v>
                </c:pt>
                <c:pt idx="115">
                  <c:v>775</c:v>
                </c:pt>
                <c:pt idx="116">
                  <c:v>774</c:v>
                </c:pt>
                <c:pt idx="117">
                  <c:v>589</c:v>
                </c:pt>
                <c:pt idx="118">
                  <c:v>752</c:v>
                </c:pt>
                <c:pt idx="119">
                  <c:v>724</c:v>
                </c:pt>
                <c:pt idx="120">
                  <c:v>824</c:v>
                </c:pt>
                <c:pt idx="121">
                  <c:v>604</c:v>
                </c:pt>
                <c:pt idx="122">
                  <c:v>671</c:v>
                </c:pt>
                <c:pt idx="123">
                  <c:v>1265</c:v>
                </c:pt>
                <c:pt idx="124">
                  <c:v>709</c:v>
                </c:pt>
                <c:pt idx="125">
                  <c:v>546</c:v>
                </c:pt>
                <c:pt idx="126">
                  <c:v>692</c:v>
                </c:pt>
                <c:pt idx="127">
                  <c:v>544</c:v>
                </c:pt>
                <c:pt idx="128">
                  <c:v>649</c:v>
                </c:pt>
                <c:pt idx="129">
                  <c:v>680</c:v>
                </c:pt>
                <c:pt idx="130">
                  <c:v>552</c:v>
                </c:pt>
                <c:pt idx="131">
                  <c:v>624</c:v>
                </c:pt>
                <c:pt idx="132">
                  <c:v>695</c:v>
                </c:pt>
                <c:pt idx="133">
                  <c:v>836</c:v>
                </c:pt>
                <c:pt idx="134">
                  <c:v>585</c:v>
                </c:pt>
                <c:pt idx="135">
                  <c:v>669</c:v>
                </c:pt>
                <c:pt idx="136">
                  <c:v>692</c:v>
                </c:pt>
                <c:pt idx="137">
                  <c:v>586</c:v>
                </c:pt>
                <c:pt idx="138">
                  <c:v>603</c:v>
                </c:pt>
                <c:pt idx="139">
                  <c:v>490</c:v>
                </c:pt>
                <c:pt idx="140">
                  <c:v>555</c:v>
                </c:pt>
                <c:pt idx="141">
                  <c:v>574</c:v>
                </c:pt>
                <c:pt idx="142">
                  <c:v>0</c:v>
                </c:pt>
                <c:pt idx="143">
                  <c:v>837</c:v>
                </c:pt>
                <c:pt idx="144">
                  <c:v>609</c:v>
                </c:pt>
                <c:pt idx="145">
                  <c:v>721</c:v>
                </c:pt>
                <c:pt idx="146">
                  <c:v>1017</c:v>
                </c:pt>
                <c:pt idx="147">
                  <c:v>704</c:v>
                </c:pt>
                <c:pt idx="148">
                  <c:v>696</c:v>
                </c:pt>
                <c:pt idx="149">
                  <c:v>853</c:v>
                </c:pt>
                <c:pt idx="150">
                  <c:v>945</c:v>
                </c:pt>
                <c:pt idx="151">
                  <c:v>749</c:v>
                </c:pt>
                <c:pt idx="152">
                  <c:v>584</c:v>
                </c:pt>
                <c:pt idx="153">
                  <c:v>673</c:v>
                </c:pt>
                <c:pt idx="154">
                  <c:v>684</c:v>
                </c:pt>
                <c:pt idx="155">
                  <c:v>878</c:v>
                </c:pt>
                <c:pt idx="156">
                  <c:v>537</c:v>
                </c:pt>
                <c:pt idx="157">
                  <c:v>579</c:v>
                </c:pt>
                <c:pt idx="158">
                  <c:v>935</c:v>
                </c:pt>
                <c:pt idx="159">
                  <c:v>632</c:v>
                </c:pt>
                <c:pt idx="160">
                  <c:v>896</c:v>
                </c:pt>
                <c:pt idx="161">
                  <c:v>508</c:v>
                </c:pt>
                <c:pt idx="162">
                  <c:v>576</c:v>
                </c:pt>
                <c:pt idx="163">
                  <c:v>1020</c:v>
                </c:pt>
                <c:pt idx="164">
                  <c:v>648</c:v>
                </c:pt>
                <c:pt idx="165">
                  <c:v>858</c:v>
                </c:pt>
                <c:pt idx="166">
                  <c:v>787</c:v>
                </c:pt>
                <c:pt idx="167">
                  <c:v>840</c:v>
                </c:pt>
                <c:pt idx="168">
                  <c:v>717</c:v>
                </c:pt>
                <c:pt idx="169">
                  <c:v>711</c:v>
                </c:pt>
                <c:pt idx="170">
                  <c:v>716</c:v>
                </c:pt>
                <c:pt idx="171">
                  <c:v>1219</c:v>
                </c:pt>
                <c:pt idx="172">
                  <c:v>895</c:v>
                </c:pt>
                <c:pt idx="173">
                  <c:v>841</c:v>
                </c:pt>
                <c:pt idx="174">
                  <c:v>756</c:v>
                </c:pt>
                <c:pt idx="175">
                  <c:v>706</c:v>
                </c:pt>
                <c:pt idx="176">
                  <c:v>916</c:v>
                </c:pt>
                <c:pt idx="177">
                  <c:v>839</c:v>
                </c:pt>
                <c:pt idx="178">
                  <c:v>839</c:v>
                </c:pt>
                <c:pt idx="179">
                  <c:v>762</c:v>
                </c:pt>
                <c:pt idx="180">
                  <c:v>1106</c:v>
                </c:pt>
                <c:pt idx="181">
                  <c:v>797</c:v>
                </c:pt>
                <c:pt idx="182">
                  <c:v>741</c:v>
                </c:pt>
                <c:pt idx="183">
                  <c:v>667</c:v>
                </c:pt>
                <c:pt idx="184">
                  <c:v>725</c:v>
                </c:pt>
                <c:pt idx="185">
                  <c:v>897</c:v>
                </c:pt>
                <c:pt idx="186">
                  <c:v>734</c:v>
                </c:pt>
                <c:pt idx="187">
                  <c:v>809</c:v>
                </c:pt>
                <c:pt idx="188">
                  <c:v>866</c:v>
                </c:pt>
                <c:pt idx="189">
                  <c:v>733</c:v>
                </c:pt>
                <c:pt idx="190">
                  <c:v>641</c:v>
                </c:pt>
                <c:pt idx="191">
                  <c:v>783</c:v>
                </c:pt>
                <c:pt idx="192">
                  <c:v>622</c:v>
                </c:pt>
                <c:pt idx="193">
                  <c:v>380</c:v>
                </c:pt>
                <c:pt idx="194">
                  <c:v>844</c:v>
                </c:pt>
                <c:pt idx="195">
                  <c:v>1062</c:v>
                </c:pt>
                <c:pt idx="196">
                  <c:v>1096</c:v>
                </c:pt>
                <c:pt idx="197">
                  <c:v>1121</c:v>
                </c:pt>
                <c:pt idx="198">
                  <c:v>1019</c:v>
                </c:pt>
                <c:pt idx="199">
                  <c:v>718</c:v>
                </c:pt>
                <c:pt idx="200">
                  <c:v>777</c:v>
                </c:pt>
                <c:pt idx="201">
                  <c:v>772</c:v>
                </c:pt>
                <c:pt idx="202">
                  <c:v>944</c:v>
                </c:pt>
                <c:pt idx="203">
                  <c:v>556</c:v>
                </c:pt>
                <c:pt idx="204">
                  <c:v>437</c:v>
                </c:pt>
                <c:pt idx="205">
                  <c:v>890</c:v>
                </c:pt>
                <c:pt idx="206">
                  <c:v>757</c:v>
                </c:pt>
                <c:pt idx="207">
                  <c:v>717</c:v>
                </c:pt>
                <c:pt idx="208">
                  <c:v>901</c:v>
                </c:pt>
                <c:pt idx="209">
                  <c:v>469</c:v>
                </c:pt>
                <c:pt idx="210">
                  <c:v>542</c:v>
                </c:pt>
                <c:pt idx="211">
                  <c:v>730</c:v>
                </c:pt>
                <c:pt idx="212">
                  <c:v>765</c:v>
                </c:pt>
                <c:pt idx="213">
                  <c:v>733</c:v>
                </c:pt>
                <c:pt idx="214">
                  <c:v>738</c:v>
                </c:pt>
                <c:pt idx="215">
                  <c:v>692</c:v>
                </c:pt>
                <c:pt idx="216">
                  <c:v>728</c:v>
                </c:pt>
                <c:pt idx="217">
                  <c:v>729</c:v>
                </c:pt>
                <c:pt idx="218">
                  <c:v>757</c:v>
                </c:pt>
                <c:pt idx="219">
                  <c:v>745</c:v>
                </c:pt>
                <c:pt idx="220">
                  <c:v>682</c:v>
                </c:pt>
                <c:pt idx="221">
                  <c:v>577</c:v>
                </c:pt>
                <c:pt idx="222">
                  <c:v>746</c:v>
                </c:pt>
                <c:pt idx="223">
                  <c:v>701</c:v>
                </c:pt>
                <c:pt idx="224">
                  <c:v>784</c:v>
                </c:pt>
                <c:pt idx="225">
                  <c:v>241</c:v>
                </c:pt>
                <c:pt idx="226">
                  <c:v>767</c:v>
                </c:pt>
                <c:pt idx="227">
                  <c:v>647</c:v>
                </c:pt>
                <c:pt idx="228">
                  <c:v>693</c:v>
                </c:pt>
                <c:pt idx="229">
                  <c:v>689</c:v>
                </c:pt>
                <c:pt idx="230">
                  <c:v>521</c:v>
                </c:pt>
                <c:pt idx="231">
                  <c:v>943</c:v>
                </c:pt>
                <c:pt idx="232">
                  <c:v>622</c:v>
                </c:pt>
                <c:pt idx="233">
                  <c:v>756</c:v>
                </c:pt>
                <c:pt idx="234">
                  <c:v>598</c:v>
                </c:pt>
                <c:pt idx="235">
                  <c:v>801</c:v>
                </c:pt>
                <c:pt idx="236">
                  <c:v>781</c:v>
                </c:pt>
                <c:pt idx="237">
                  <c:v>443</c:v>
                </c:pt>
                <c:pt idx="238">
                  <c:v>582</c:v>
                </c:pt>
                <c:pt idx="239">
                  <c:v>732</c:v>
                </c:pt>
                <c:pt idx="240">
                  <c:v>750</c:v>
                </c:pt>
                <c:pt idx="241">
                  <c:v>745</c:v>
                </c:pt>
                <c:pt idx="242">
                  <c:v>727</c:v>
                </c:pt>
                <c:pt idx="243">
                  <c:v>709</c:v>
                </c:pt>
                <c:pt idx="244">
                  <c:v>506</c:v>
                </c:pt>
                <c:pt idx="245">
                  <c:v>436</c:v>
                </c:pt>
                <c:pt idx="246">
                  <c:v>724</c:v>
                </c:pt>
                <c:pt idx="247">
                  <c:v>812</c:v>
                </c:pt>
                <c:pt idx="248">
                  <c:v>651</c:v>
                </c:pt>
                <c:pt idx="249">
                  <c:v>692</c:v>
                </c:pt>
                <c:pt idx="250">
                  <c:v>761</c:v>
                </c:pt>
                <c:pt idx="251">
                  <c:v>902</c:v>
                </c:pt>
                <c:pt idx="252">
                  <c:v>505</c:v>
                </c:pt>
                <c:pt idx="253">
                  <c:v>667</c:v>
                </c:pt>
                <c:pt idx="254">
                  <c:v>707</c:v>
                </c:pt>
                <c:pt idx="255">
                  <c:v>628</c:v>
                </c:pt>
                <c:pt idx="256">
                  <c:v>222</c:v>
                </c:pt>
                <c:pt idx="257">
                  <c:v>728</c:v>
                </c:pt>
                <c:pt idx="258">
                  <c:v>776</c:v>
                </c:pt>
                <c:pt idx="259">
                  <c:v>662</c:v>
                </c:pt>
                <c:pt idx="260">
                  <c:v>695</c:v>
                </c:pt>
                <c:pt idx="261">
                  <c:v>472</c:v>
                </c:pt>
                <c:pt idx="262">
                  <c:v>525</c:v>
                </c:pt>
                <c:pt idx="263">
                  <c:v>623</c:v>
                </c:pt>
                <c:pt idx="264">
                  <c:v>733</c:v>
                </c:pt>
                <c:pt idx="265">
                  <c:v>773</c:v>
                </c:pt>
                <c:pt idx="266">
                  <c:v>670</c:v>
                </c:pt>
                <c:pt idx="267">
                  <c:v>823</c:v>
                </c:pt>
                <c:pt idx="268">
                  <c:v>627</c:v>
                </c:pt>
                <c:pt idx="269">
                  <c:v>425</c:v>
                </c:pt>
                <c:pt idx="270">
                  <c:v>743</c:v>
                </c:pt>
                <c:pt idx="271">
                  <c:v>759</c:v>
                </c:pt>
                <c:pt idx="272">
                  <c:v>773</c:v>
                </c:pt>
                <c:pt idx="273">
                  <c:v>692</c:v>
                </c:pt>
                <c:pt idx="274">
                  <c:v>739</c:v>
                </c:pt>
                <c:pt idx="275">
                  <c:v>621</c:v>
                </c:pt>
                <c:pt idx="276">
                  <c:v>499</c:v>
                </c:pt>
                <c:pt idx="277">
                  <c:v>732</c:v>
                </c:pt>
                <c:pt idx="278">
                  <c:v>580</c:v>
                </c:pt>
                <c:pt idx="279">
                  <c:v>631</c:v>
                </c:pt>
                <c:pt idx="280">
                  <c:v>1153</c:v>
                </c:pt>
                <c:pt idx="281">
                  <c:v>639</c:v>
                </c:pt>
                <c:pt idx="282">
                  <c:v>257</c:v>
                </c:pt>
                <c:pt idx="283">
                  <c:v>502</c:v>
                </c:pt>
                <c:pt idx="284">
                  <c:v>702</c:v>
                </c:pt>
                <c:pt idx="285">
                  <c:v>759</c:v>
                </c:pt>
                <c:pt idx="286">
                  <c:v>425</c:v>
                </c:pt>
                <c:pt idx="287">
                  <c:v>587</c:v>
                </c:pt>
                <c:pt idx="288">
                  <c:v>579</c:v>
                </c:pt>
                <c:pt idx="289">
                  <c:v>413</c:v>
                </c:pt>
                <c:pt idx="290">
                  <c:v>468</c:v>
                </c:pt>
                <c:pt idx="291">
                  <c:v>711</c:v>
                </c:pt>
                <c:pt idx="292">
                  <c:v>417</c:v>
                </c:pt>
                <c:pt idx="293">
                  <c:v>758</c:v>
                </c:pt>
                <c:pt idx="294">
                  <c:v>479</c:v>
                </c:pt>
                <c:pt idx="295">
                  <c:v>525</c:v>
                </c:pt>
                <c:pt idx="296">
                  <c:v>479</c:v>
                </c:pt>
                <c:pt idx="297">
                  <c:v>673</c:v>
                </c:pt>
                <c:pt idx="298">
                  <c:v>456</c:v>
                </c:pt>
                <c:pt idx="299">
                  <c:v>517</c:v>
                </c:pt>
                <c:pt idx="300">
                  <c:v>125</c:v>
                </c:pt>
                <c:pt idx="301">
                  <c:v>1053</c:v>
                </c:pt>
                <c:pt idx="302">
                  <c:v>863</c:v>
                </c:pt>
                <c:pt idx="303">
                  <c:v>976</c:v>
                </c:pt>
                <c:pt idx="304">
                  <c:v>796</c:v>
                </c:pt>
                <c:pt idx="305">
                  <c:v>548</c:v>
                </c:pt>
                <c:pt idx="306">
                  <c:v>862</c:v>
                </c:pt>
                <c:pt idx="307">
                  <c:v>837</c:v>
                </c:pt>
                <c:pt idx="308">
                  <c:v>741</c:v>
                </c:pt>
                <c:pt idx="309">
                  <c:v>634</c:v>
                </c:pt>
                <c:pt idx="310">
                  <c:v>689</c:v>
                </c:pt>
                <c:pt idx="311">
                  <c:v>659</c:v>
                </c:pt>
                <c:pt idx="312">
                  <c:v>639</c:v>
                </c:pt>
                <c:pt idx="313">
                  <c:v>708</c:v>
                </c:pt>
                <c:pt idx="314">
                  <c:v>659</c:v>
                </c:pt>
                <c:pt idx="315">
                  <c:v>484</c:v>
                </c:pt>
                <c:pt idx="316">
                  <c:v>720</c:v>
                </c:pt>
                <c:pt idx="317">
                  <c:v>637</c:v>
                </c:pt>
                <c:pt idx="318">
                  <c:v>680</c:v>
                </c:pt>
                <c:pt idx="319">
                  <c:v>697</c:v>
                </c:pt>
                <c:pt idx="320">
                  <c:v>621</c:v>
                </c:pt>
                <c:pt idx="321">
                  <c:v>645</c:v>
                </c:pt>
                <c:pt idx="322">
                  <c:v>731</c:v>
                </c:pt>
                <c:pt idx="323">
                  <c:v>722</c:v>
                </c:pt>
                <c:pt idx="324">
                  <c:v>655</c:v>
                </c:pt>
                <c:pt idx="325">
                  <c:v>654</c:v>
                </c:pt>
                <c:pt idx="326">
                  <c:v>683</c:v>
                </c:pt>
                <c:pt idx="327">
                  <c:v>591</c:v>
                </c:pt>
                <c:pt idx="328">
                  <c:v>717</c:v>
                </c:pt>
                <c:pt idx="329">
                  <c:v>745</c:v>
                </c:pt>
                <c:pt idx="330">
                  <c:v>709</c:v>
                </c:pt>
                <c:pt idx="331">
                  <c:v>607</c:v>
                </c:pt>
                <c:pt idx="332">
                  <c:v>626</c:v>
                </c:pt>
                <c:pt idx="333">
                  <c:v>709</c:v>
                </c:pt>
                <c:pt idx="334">
                  <c:v>127</c:v>
                </c:pt>
                <c:pt idx="335">
                  <c:v>1155</c:v>
                </c:pt>
                <c:pt idx="336">
                  <c:v>1142</c:v>
                </c:pt>
                <c:pt idx="337">
                  <c:v>745</c:v>
                </c:pt>
                <c:pt idx="338">
                  <c:v>744</c:v>
                </c:pt>
                <c:pt idx="339">
                  <c:v>787</c:v>
                </c:pt>
                <c:pt idx="340">
                  <c:v>864</c:v>
                </c:pt>
                <c:pt idx="341">
                  <c:v>671</c:v>
                </c:pt>
                <c:pt idx="342">
                  <c:v>797</c:v>
                </c:pt>
                <c:pt idx="343">
                  <c:v>758</c:v>
                </c:pt>
                <c:pt idx="344">
                  <c:v>762</c:v>
                </c:pt>
                <c:pt idx="345">
                  <c:v>566</c:v>
                </c:pt>
                <c:pt idx="346">
                  <c:v>706</c:v>
                </c:pt>
                <c:pt idx="347">
                  <c:v>726</c:v>
                </c:pt>
                <c:pt idx="348">
                  <c:v>829</c:v>
                </c:pt>
                <c:pt idx="349">
                  <c:v>810</c:v>
                </c:pt>
                <c:pt idx="350">
                  <c:v>584</c:v>
                </c:pt>
                <c:pt idx="351">
                  <c:v>685</c:v>
                </c:pt>
                <c:pt idx="352">
                  <c:v>737</c:v>
                </c:pt>
                <c:pt idx="353">
                  <c:v>761</c:v>
                </c:pt>
                <c:pt idx="354">
                  <c:v>843</c:v>
                </c:pt>
                <c:pt idx="355">
                  <c:v>834</c:v>
                </c:pt>
                <c:pt idx="356">
                  <c:v>621</c:v>
                </c:pt>
                <c:pt idx="357">
                  <c:v>695</c:v>
                </c:pt>
                <c:pt idx="358">
                  <c:v>743</c:v>
                </c:pt>
                <c:pt idx="359">
                  <c:v>757</c:v>
                </c:pt>
                <c:pt idx="360">
                  <c:v>343</c:v>
                </c:pt>
                <c:pt idx="361">
                  <c:v>695</c:v>
                </c:pt>
                <c:pt idx="362">
                  <c:v>741</c:v>
                </c:pt>
                <c:pt idx="363">
                  <c:v>1076</c:v>
                </c:pt>
                <c:pt idx="364">
                  <c:v>723</c:v>
                </c:pt>
                <c:pt idx="365">
                  <c:v>680</c:v>
                </c:pt>
                <c:pt idx="366">
                  <c:v>699</c:v>
                </c:pt>
                <c:pt idx="367">
                  <c:v>729</c:v>
                </c:pt>
                <c:pt idx="368">
                  <c:v>563</c:v>
                </c:pt>
                <c:pt idx="369">
                  <c:v>599</c:v>
                </c:pt>
                <c:pt idx="370">
                  <c:v>720</c:v>
                </c:pt>
                <c:pt idx="371">
                  <c:v>737</c:v>
                </c:pt>
                <c:pt idx="372">
                  <c:v>763</c:v>
                </c:pt>
                <c:pt idx="373">
                  <c:v>677</c:v>
                </c:pt>
                <c:pt idx="374">
                  <c:v>769</c:v>
                </c:pt>
                <c:pt idx="375">
                  <c:v>740</c:v>
                </c:pt>
                <c:pt idx="376">
                  <c:v>734</c:v>
                </c:pt>
                <c:pt idx="377">
                  <c:v>692</c:v>
                </c:pt>
                <c:pt idx="378">
                  <c:v>593</c:v>
                </c:pt>
                <c:pt idx="379">
                  <c:v>676</c:v>
                </c:pt>
                <c:pt idx="380">
                  <c:v>711</c:v>
                </c:pt>
                <c:pt idx="381">
                  <c:v>767</c:v>
                </c:pt>
                <c:pt idx="382">
                  <c:v>780</c:v>
                </c:pt>
                <c:pt idx="383">
                  <c:v>669</c:v>
                </c:pt>
                <c:pt idx="384">
                  <c:v>802</c:v>
                </c:pt>
                <c:pt idx="385">
                  <c:v>822</c:v>
                </c:pt>
                <c:pt idx="386">
                  <c:v>680</c:v>
                </c:pt>
                <c:pt idx="387">
                  <c:v>764</c:v>
                </c:pt>
                <c:pt idx="388">
                  <c:v>831</c:v>
                </c:pt>
                <c:pt idx="389">
                  <c:v>851</c:v>
                </c:pt>
                <c:pt idx="390">
                  <c:v>621</c:v>
                </c:pt>
                <c:pt idx="391">
                  <c:v>772</c:v>
                </c:pt>
                <c:pt idx="392">
                  <c:v>840</c:v>
                </c:pt>
                <c:pt idx="393">
                  <c:v>763</c:v>
                </c:pt>
                <c:pt idx="394">
                  <c:v>433</c:v>
                </c:pt>
                <c:pt idx="395">
                  <c:v>831</c:v>
                </c:pt>
                <c:pt idx="396">
                  <c:v>806</c:v>
                </c:pt>
                <c:pt idx="397">
                  <c:v>853</c:v>
                </c:pt>
                <c:pt idx="398">
                  <c:v>937</c:v>
                </c:pt>
                <c:pt idx="399">
                  <c:v>744</c:v>
                </c:pt>
                <c:pt idx="400">
                  <c:v>817</c:v>
                </c:pt>
                <c:pt idx="401">
                  <c:v>795</c:v>
                </c:pt>
                <c:pt idx="402">
                  <c:v>900</c:v>
                </c:pt>
                <c:pt idx="403">
                  <c:v>714</c:v>
                </c:pt>
                <c:pt idx="404">
                  <c:v>634</c:v>
                </c:pt>
                <c:pt idx="405">
                  <c:v>749</c:v>
                </c:pt>
                <c:pt idx="406">
                  <c:v>834</c:v>
                </c:pt>
                <c:pt idx="407">
                  <c:v>916</c:v>
                </c:pt>
                <c:pt idx="408">
                  <c:v>739</c:v>
                </c:pt>
                <c:pt idx="409">
                  <c:v>848</c:v>
                </c:pt>
              </c:numCache>
            </c:numRef>
          </c:xVal>
          <c:yVal>
            <c:numRef>
              <c:f>'Sedentary VS MinutesAsleep'!$B$2:$B$411</c:f>
              <c:numCache>
                <c:formatCode>General</c:formatCode>
                <c:ptCount val="410"/>
                <c:pt idx="0">
                  <c:v>327</c:v>
                </c:pt>
                <c:pt idx="1">
                  <c:v>384</c:v>
                </c:pt>
                <c:pt idx="2">
                  <c:v>412</c:v>
                </c:pt>
                <c:pt idx="3">
                  <c:v>340</c:v>
                </c:pt>
                <c:pt idx="4">
                  <c:v>700</c:v>
                </c:pt>
                <c:pt idx="5">
                  <c:v>304</c:v>
                </c:pt>
                <c:pt idx="6">
                  <c:v>360</c:v>
                </c:pt>
                <c:pt idx="7">
                  <c:v>325</c:v>
                </c:pt>
                <c:pt idx="8">
                  <c:v>361</c:v>
                </c:pt>
                <c:pt idx="9">
                  <c:v>430</c:v>
                </c:pt>
                <c:pt idx="10">
                  <c:v>277</c:v>
                </c:pt>
                <c:pt idx="11">
                  <c:v>245</c:v>
                </c:pt>
                <c:pt idx="12">
                  <c:v>366</c:v>
                </c:pt>
                <c:pt idx="13">
                  <c:v>341</c:v>
                </c:pt>
                <c:pt idx="14">
                  <c:v>404</c:v>
                </c:pt>
                <c:pt idx="15">
                  <c:v>369</c:v>
                </c:pt>
                <c:pt idx="16">
                  <c:v>277</c:v>
                </c:pt>
                <c:pt idx="17">
                  <c:v>273</c:v>
                </c:pt>
                <c:pt idx="18">
                  <c:v>247</c:v>
                </c:pt>
                <c:pt idx="19">
                  <c:v>334</c:v>
                </c:pt>
                <c:pt idx="20">
                  <c:v>331</c:v>
                </c:pt>
                <c:pt idx="21">
                  <c:v>594</c:v>
                </c:pt>
                <c:pt idx="22">
                  <c:v>338</c:v>
                </c:pt>
                <c:pt idx="23">
                  <c:v>383</c:v>
                </c:pt>
                <c:pt idx="24">
                  <c:v>285</c:v>
                </c:pt>
                <c:pt idx="25">
                  <c:v>119</c:v>
                </c:pt>
                <c:pt idx="26">
                  <c:v>124</c:v>
                </c:pt>
                <c:pt idx="27">
                  <c:v>796</c:v>
                </c:pt>
                <c:pt idx="28">
                  <c:v>137</c:v>
                </c:pt>
                <c:pt idx="29">
                  <c:v>644</c:v>
                </c:pt>
                <c:pt idx="30">
                  <c:v>722</c:v>
                </c:pt>
                <c:pt idx="31">
                  <c:v>590</c:v>
                </c:pt>
                <c:pt idx="32">
                  <c:v>750</c:v>
                </c:pt>
                <c:pt idx="33">
                  <c:v>398</c:v>
                </c:pt>
                <c:pt idx="34">
                  <c:v>475</c:v>
                </c:pt>
                <c:pt idx="35">
                  <c:v>296</c:v>
                </c:pt>
                <c:pt idx="36">
                  <c:v>166</c:v>
                </c:pt>
                <c:pt idx="37">
                  <c:v>503</c:v>
                </c:pt>
                <c:pt idx="38">
                  <c:v>531</c:v>
                </c:pt>
                <c:pt idx="39">
                  <c:v>545</c:v>
                </c:pt>
                <c:pt idx="40">
                  <c:v>523</c:v>
                </c:pt>
                <c:pt idx="41">
                  <c:v>524</c:v>
                </c:pt>
                <c:pt idx="42">
                  <c:v>437</c:v>
                </c:pt>
                <c:pt idx="43">
                  <c:v>498</c:v>
                </c:pt>
                <c:pt idx="44">
                  <c:v>461</c:v>
                </c:pt>
                <c:pt idx="45">
                  <c:v>477</c:v>
                </c:pt>
                <c:pt idx="46">
                  <c:v>520</c:v>
                </c:pt>
                <c:pt idx="47">
                  <c:v>522</c:v>
                </c:pt>
                <c:pt idx="48">
                  <c:v>555</c:v>
                </c:pt>
                <c:pt idx="49">
                  <c:v>506</c:v>
                </c:pt>
                <c:pt idx="50">
                  <c:v>508</c:v>
                </c:pt>
                <c:pt idx="51">
                  <c:v>513</c:v>
                </c:pt>
                <c:pt idx="52">
                  <c:v>490</c:v>
                </c:pt>
                <c:pt idx="53">
                  <c:v>573</c:v>
                </c:pt>
                <c:pt idx="54">
                  <c:v>527</c:v>
                </c:pt>
                <c:pt idx="55">
                  <c:v>511</c:v>
                </c:pt>
                <c:pt idx="56">
                  <c:v>538</c:v>
                </c:pt>
                <c:pt idx="57">
                  <c:v>468</c:v>
                </c:pt>
                <c:pt idx="58">
                  <c:v>524</c:v>
                </c:pt>
                <c:pt idx="59">
                  <c:v>511</c:v>
                </c:pt>
                <c:pt idx="60">
                  <c:v>541</c:v>
                </c:pt>
                <c:pt idx="61">
                  <c:v>531</c:v>
                </c:pt>
                <c:pt idx="62">
                  <c:v>357</c:v>
                </c:pt>
                <c:pt idx="63">
                  <c:v>523</c:v>
                </c:pt>
                <c:pt idx="64">
                  <c:v>456</c:v>
                </c:pt>
                <c:pt idx="65">
                  <c:v>61</c:v>
                </c:pt>
                <c:pt idx="66">
                  <c:v>467</c:v>
                </c:pt>
                <c:pt idx="67">
                  <c:v>445</c:v>
                </c:pt>
                <c:pt idx="68">
                  <c:v>452</c:v>
                </c:pt>
                <c:pt idx="69">
                  <c:v>556</c:v>
                </c:pt>
                <c:pt idx="70">
                  <c:v>500</c:v>
                </c:pt>
                <c:pt idx="71">
                  <c:v>465</c:v>
                </c:pt>
                <c:pt idx="72">
                  <c:v>460</c:v>
                </c:pt>
                <c:pt idx="73">
                  <c:v>405</c:v>
                </c:pt>
                <c:pt idx="74">
                  <c:v>374</c:v>
                </c:pt>
                <c:pt idx="75">
                  <c:v>442</c:v>
                </c:pt>
                <c:pt idx="76">
                  <c:v>433</c:v>
                </c:pt>
                <c:pt idx="77">
                  <c:v>436</c:v>
                </c:pt>
                <c:pt idx="78">
                  <c:v>448</c:v>
                </c:pt>
                <c:pt idx="79">
                  <c:v>408</c:v>
                </c:pt>
                <c:pt idx="80">
                  <c:v>411</c:v>
                </c:pt>
                <c:pt idx="81">
                  <c:v>274</c:v>
                </c:pt>
                <c:pt idx="82">
                  <c:v>295</c:v>
                </c:pt>
                <c:pt idx="83">
                  <c:v>291</c:v>
                </c:pt>
                <c:pt idx="84">
                  <c:v>424</c:v>
                </c:pt>
                <c:pt idx="85">
                  <c:v>283</c:v>
                </c:pt>
                <c:pt idx="86">
                  <c:v>381</c:v>
                </c:pt>
                <c:pt idx="87">
                  <c:v>412</c:v>
                </c:pt>
                <c:pt idx="88">
                  <c:v>219</c:v>
                </c:pt>
                <c:pt idx="89">
                  <c:v>152</c:v>
                </c:pt>
                <c:pt idx="90">
                  <c:v>332</c:v>
                </c:pt>
                <c:pt idx="91">
                  <c:v>355</c:v>
                </c:pt>
                <c:pt idx="92">
                  <c:v>235</c:v>
                </c:pt>
                <c:pt idx="93">
                  <c:v>310</c:v>
                </c:pt>
                <c:pt idx="94">
                  <c:v>262</c:v>
                </c:pt>
                <c:pt idx="95">
                  <c:v>250</c:v>
                </c:pt>
                <c:pt idx="96">
                  <c:v>349</c:v>
                </c:pt>
                <c:pt idx="97">
                  <c:v>261</c:v>
                </c:pt>
                <c:pt idx="98">
                  <c:v>333</c:v>
                </c:pt>
                <c:pt idx="99">
                  <c:v>237</c:v>
                </c:pt>
                <c:pt idx="100">
                  <c:v>383</c:v>
                </c:pt>
                <c:pt idx="101">
                  <c:v>230</c:v>
                </c:pt>
                <c:pt idx="102">
                  <c:v>292</c:v>
                </c:pt>
                <c:pt idx="103">
                  <c:v>213</c:v>
                </c:pt>
                <c:pt idx="104">
                  <c:v>318</c:v>
                </c:pt>
                <c:pt idx="105">
                  <c:v>323</c:v>
                </c:pt>
                <c:pt idx="106">
                  <c:v>237</c:v>
                </c:pt>
                <c:pt idx="107">
                  <c:v>259</c:v>
                </c:pt>
                <c:pt idx="108">
                  <c:v>312</c:v>
                </c:pt>
                <c:pt idx="109">
                  <c:v>501</c:v>
                </c:pt>
                <c:pt idx="110">
                  <c:v>77</c:v>
                </c:pt>
                <c:pt idx="111">
                  <c:v>322</c:v>
                </c:pt>
                <c:pt idx="112">
                  <c:v>478</c:v>
                </c:pt>
                <c:pt idx="113">
                  <c:v>226</c:v>
                </c:pt>
                <c:pt idx="114">
                  <c:v>385</c:v>
                </c:pt>
                <c:pt idx="115">
                  <c:v>364</c:v>
                </c:pt>
                <c:pt idx="116">
                  <c:v>442</c:v>
                </c:pt>
                <c:pt idx="117">
                  <c:v>535</c:v>
                </c:pt>
                <c:pt idx="118">
                  <c:v>465</c:v>
                </c:pt>
                <c:pt idx="119">
                  <c:v>506</c:v>
                </c:pt>
                <c:pt idx="120">
                  <c:v>515</c:v>
                </c:pt>
                <c:pt idx="121">
                  <c:v>461</c:v>
                </c:pt>
                <c:pt idx="122">
                  <c:v>523</c:v>
                </c:pt>
                <c:pt idx="123">
                  <c:v>59</c:v>
                </c:pt>
                <c:pt idx="124">
                  <c:v>533</c:v>
                </c:pt>
                <c:pt idx="125">
                  <c:v>692</c:v>
                </c:pt>
                <c:pt idx="126">
                  <c:v>467</c:v>
                </c:pt>
                <c:pt idx="127">
                  <c:v>488</c:v>
                </c:pt>
                <c:pt idx="128">
                  <c:v>505</c:v>
                </c:pt>
                <c:pt idx="129">
                  <c:v>286</c:v>
                </c:pt>
                <c:pt idx="130">
                  <c:v>497</c:v>
                </c:pt>
                <c:pt idx="131">
                  <c:v>523</c:v>
                </c:pt>
                <c:pt idx="132">
                  <c:v>490</c:v>
                </c:pt>
                <c:pt idx="133">
                  <c:v>484</c:v>
                </c:pt>
                <c:pt idx="134">
                  <c:v>478</c:v>
                </c:pt>
                <c:pt idx="135">
                  <c:v>474</c:v>
                </c:pt>
                <c:pt idx="136">
                  <c:v>450</c:v>
                </c:pt>
                <c:pt idx="137">
                  <c:v>507</c:v>
                </c:pt>
                <c:pt idx="138">
                  <c:v>602</c:v>
                </c:pt>
                <c:pt idx="139">
                  <c:v>535</c:v>
                </c:pt>
                <c:pt idx="140">
                  <c:v>487</c:v>
                </c:pt>
                <c:pt idx="141">
                  <c:v>529</c:v>
                </c:pt>
                <c:pt idx="142">
                  <c:v>302</c:v>
                </c:pt>
                <c:pt idx="143">
                  <c:v>499</c:v>
                </c:pt>
                <c:pt idx="144">
                  <c:v>426</c:v>
                </c:pt>
                <c:pt idx="145">
                  <c:v>619</c:v>
                </c:pt>
                <c:pt idx="146">
                  <c:v>99</c:v>
                </c:pt>
                <c:pt idx="147">
                  <c:v>329</c:v>
                </c:pt>
                <c:pt idx="148">
                  <c:v>421</c:v>
                </c:pt>
                <c:pt idx="149">
                  <c:v>442</c:v>
                </c:pt>
                <c:pt idx="150">
                  <c:v>82</c:v>
                </c:pt>
                <c:pt idx="151">
                  <c:v>478</c:v>
                </c:pt>
                <c:pt idx="152">
                  <c:v>552</c:v>
                </c:pt>
                <c:pt idx="153">
                  <c:v>319</c:v>
                </c:pt>
                <c:pt idx="154">
                  <c:v>439</c:v>
                </c:pt>
                <c:pt idx="155">
                  <c:v>428</c:v>
                </c:pt>
                <c:pt idx="156">
                  <c:v>409</c:v>
                </c:pt>
                <c:pt idx="157">
                  <c:v>547</c:v>
                </c:pt>
                <c:pt idx="158">
                  <c:v>368</c:v>
                </c:pt>
                <c:pt idx="159">
                  <c:v>390</c:v>
                </c:pt>
                <c:pt idx="160">
                  <c:v>471</c:v>
                </c:pt>
                <c:pt idx="161">
                  <c:v>472</c:v>
                </c:pt>
                <c:pt idx="162">
                  <c:v>529</c:v>
                </c:pt>
                <c:pt idx="163">
                  <c:v>62</c:v>
                </c:pt>
                <c:pt idx="164">
                  <c:v>354</c:v>
                </c:pt>
                <c:pt idx="165">
                  <c:v>469</c:v>
                </c:pt>
                <c:pt idx="166">
                  <c:v>429</c:v>
                </c:pt>
                <c:pt idx="167">
                  <c:v>370</c:v>
                </c:pt>
                <c:pt idx="168">
                  <c:v>441</c:v>
                </c:pt>
                <c:pt idx="169">
                  <c:v>337</c:v>
                </c:pt>
                <c:pt idx="170">
                  <c:v>462</c:v>
                </c:pt>
                <c:pt idx="171">
                  <c:v>98</c:v>
                </c:pt>
                <c:pt idx="172">
                  <c:v>388</c:v>
                </c:pt>
                <c:pt idx="173">
                  <c:v>439</c:v>
                </c:pt>
                <c:pt idx="174">
                  <c:v>436</c:v>
                </c:pt>
                <c:pt idx="175">
                  <c:v>388</c:v>
                </c:pt>
                <c:pt idx="176">
                  <c:v>328</c:v>
                </c:pt>
                <c:pt idx="177">
                  <c:v>353</c:v>
                </c:pt>
                <c:pt idx="178">
                  <c:v>332</c:v>
                </c:pt>
                <c:pt idx="179">
                  <c:v>419</c:v>
                </c:pt>
                <c:pt idx="180">
                  <c:v>106</c:v>
                </c:pt>
                <c:pt idx="181">
                  <c:v>322</c:v>
                </c:pt>
                <c:pt idx="182">
                  <c:v>439</c:v>
                </c:pt>
                <c:pt idx="183">
                  <c:v>502</c:v>
                </c:pt>
                <c:pt idx="184">
                  <c:v>417</c:v>
                </c:pt>
                <c:pt idx="185">
                  <c:v>337</c:v>
                </c:pt>
                <c:pt idx="186">
                  <c:v>462</c:v>
                </c:pt>
                <c:pt idx="187">
                  <c:v>374</c:v>
                </c:pt>
                <c:pt idx="188">
                  <c:v>401</c:v>
                </c:pt>
                <c:pt idx="189">
                  <c:v>361</c:v>
                </c:pt>
                <c:pt idx="190">
                  <c:v>457</c:v>
                </c:pt>
                <c:pt idx="191">
                  <c:v>405</c:v>
                </c:pt>
                <c:pt idx="192">
                  <c:v>499</c:v>
                </c:pt>
                <c:pt idx="193">
                  <c:v>483</c:v>
                </c:pt>
                <c:pt idx="194">
                  <c:v>126</c:v>
                </c:pt>
                <c:pt idx="195">
                  <c:v>103</c:v>
                </c:pt>
                <c:pt idx="196">
                  <c:v>171</c:v>
                </c:pt>
                <c:pt idx="197">
                  <c:v>115</c:v>
                </c:pt>
                <c:pt idx="198">
                  <c:v>123</c:v>
                </c:pt>
                <c:pt idx="199">
                  <c:v>425</c:v>
                </c:pt>
                <c:pt idx="200">
                  <c:v>400</c:v>
                </c:pt>
                <c:pt idx="201">
                  <c:v>384</c:v>
                </c:pt>
                <c:pt idx="202">
                  <c:v>253</c:v>
                </c:pt>
                <c:pt idx="203">
                  <c:v>382</c:v>
                </c:pt>
                <c:pt idx="204">
                  <c:v>591</c:v>
                </c:pt>
                <c:pt idx="205">
                  <c:v>293</c:v>
                </c:pt>
                <c:pt idx="206">
                  <c:v>457</c:v>
                </c:pt>
                <c:pt idx="207">
                  <c:v>454</c:v>
                </c:pt>
                <c:pt idx="208">
                  <c:v>425</c:v>
                </c:pt>
                <c:pt idx="209">
                  <c:v>465</c:v>
                </c:pt>
                <c:pt idx="210">
                  <c:v>480</c:v>
                </c:pt>
                <c:pt idx="211">
                  <c:v>370</c:v>
                </c:pt>
                <c:pt idx="212">
                  <c:v>421</c:v>
                </c:pt>
                <c:pt idx="213">
                  <c:v>432</c:v>
                </c:pt>
                <c:pt idx="214">
                  <c:v>442</c:v>
                </c:pt>
                <c:pt idx="215">
                  <c:v>433</c:v>
                </c:pt>
                <c:pt idx="216">
                  <c:v>479</c:v>
                </c:pt>
                <c:pt idx="217">
                  <c:v>327</c:v>
                </c:pt>
                <c:pt idx="218">
                  <c:v>412</c:v>
                </c:pt>
                <c:pt idx="219">
                  <c:v>414</c:v>
                </c:pt>
                <c:pt idx="220">
                  <c:v>404</c:v>
                </c:pt>
                <c:pt idx="221">
                  <c:v>520</c:v>
                </c:pt>
                <c:pt idx="222">
                  <c:v>435</c:v>
                </c:pt>
                <c:pt idx="223">
                  <c:v>416</c:v>
                </c:pt>
                <c:pt idx="224">
                  <c:v>354</c:v>
                </c:pt>
                <c:pt idx="225">
                  <c:v>404</c:v>
                </c:pt>
                <c:pt idx="226">
                  <c:v>441</c:v>
                </c:pt>
                <c:pt idx="227">
                  <c:v>455</c:v>
                </c:pt>
                <c:pt idx="228">
                  <c:v>357</c:v>
                </c:pt>
                <c:pt idx="229">
                  <c:v>377</c:v>
                </c:pt>
                <c:pt idx="230">
                  <c:v>651</c:v>
                </c:pt>
                <c:pt idx="231">
                  <c:v>350</c:v>
                </c:pt>
                <c:pt idx="232">
                  <c:v>520</c:v>
                </c:pt>
                <c:pt idx="233">
                  <c:v>357</c:v>
                </c:pt>
                <c:pt idx="234">
                  <c:v>658</c:v>
                </c:pt>
                <c:pt idx="235">
                  <c:v>399</c:v>
                </c:pt>
                <c:pt idx="236">
                  <c:v>322</c:v>
                </c:pt>
                <c:pt idx="237">
                  <c:v>631</c:v>
                </c:pt>
                <c:pt idx="238">
                  <c:v>553</c:v>
                </c:pt>
                <c:pt idx="239">
                  <c:v>433</c:v>
                </c:pt>
                <c:pt idx="240">
                  <c:v>412</c:v>
                </c:pt>
                <c:pt idx="241">
                  <c:v>347</c:v>
                </c:pt>
                <c:pt idx="242">
                  <c:v>421</c:v>
                </c:pt>
                <c:pt idx="243">
                  <c:v>450</c:v>
                </c:pt>
                <c:pt idx="244">
                  <c:v>775</c:v>
                </c:pt>
                <c:pt idx="245">
                  <c:v>622</c:v>
                </c:pt>
                <c:pt idx="246">
                  <c:v>409</c:v>
                </c:pt>
                <c:pt idx="247">
                  <c:v>380</c:v>
                </c:pt>
                <c:pt idx="248">
                  <c:v>447</c:v>
                </c:pt>
                <c:pt idx="249">
                  <c:v>419</c:v>
                </c:pt>
                <c:pt idx="250">
                  <c:v>400</c:v>
                </c:pt>
                <c:pt idx="251">
                  <c:v>442</c:v>
                </c:pt>
                <c:pt idx="252">
                  <c:v>568</c:v>
                </c:pt>
                <c:pt idx="253">
                  <c:v>453</c:v>
                </c:pt>
                <c:pt idx="254">
                  <c:v>418</c:v>
                </c:pt>
                <c:pt idx="255">
                  <c:v>463</c:v>
                </c:pt>
                <c:pt idx="256">
                  <c:v>438</c:v>
                </c:pt>
                <c:pt idx="257">
                  <c:v>419</c:v>
                </c:pt>
                <c:pt idx="258">
                  <c:v>432</c:v>
                </c:pt>
                <c:pt idx="259">
                  <c:v>477</c:v>
                </c:pt>
                <c:pt idx="260">
                  <c:v>392</c:v>
                </c:pt>
                <c:pt idx="261">
                  <c:v>406</c:v>
                </c:pt>
                <c:pt idx="262">
                  <c:v>549</c:v>
                </c:pt>
                <c:pt idx="263">
                  <c:v>527</c:v>
                </c:pt>
                <c:pt idx="264">
                  <c:v>449</c:v>
                </c:pt>
                <c:pt idx="265">
                  <c:v>447</c:v>
                </c:pt>
                <c:pt idx="266">
                  <c:v>414</c:v>
                </c:pt>
                <c:pt idx="267">
                  <c:v>338</c:v>
                </c:pt>
                <c:pt idx="268">
                  <c:v>384</c:v>
                </c:pt>
                <c:pt idx="269">
                  <c:v>543</c:v>
                </c:pt>
                <c:pt idx="270">
                  <c:v>421</c:v>
                </c:pt>
                <c:pt idx="271">
                  <c:v>354</c:v>
                </c:pt>
                <c:pt idx="272">
                  <c:v>424</c:v>
                </c:pt>
                <c:pt idx="273">
                  <c:v>361</c:v>
                </c:pt>
                <c:pt idx="274">
                  <c:v>459</c:v>
                </c:pt>
                <c:pt idx="275">
                  <c:v>412</c:v>
                </c:pt>
                <c:pt idx="276">
                  <c:v>379</c:v>
                </c:pt>
                <c:pt idx="277">
                  <c:v>525</c:v>
                </c:pt>
                <c:pt idx="278">
                  <c:v>508</c:v>
                </c:pt>
                <c:pt idx="279">
                  <c:v>603</c:v>
                </c:pt>
                <c:pt idx="280">
                  <c:v>74</c:v>
                </c:pt>
                <c:pt idx="281">
                  <c:v>504</c:v>
                </c:pt>
                <c:pt idx="282">
                  <c:v>431</c:v>
                </c:pt>
                <c:pt idx="283">
                  <c:v>380</c:v>
                </c:pt>
                <c:pt idx="284">
                  <c:v>336</c:v>
                </c:pt>
                <c:pt idx="285">
                  <c:v>493</c:v>
                </c:pt>
                <c:pt idx="286">
                  <c:v>465</c:v>
                </c:pt>
                <c:pt idx="287">
                  <c:v>474</c:v>
                </c:pt>
                <c:pt idx="288">
                  <c:v>508</c:v>
                </c:pt>
                <c:pt idx="289">
                  <c:v>480</c:v>
                </c:pt>
                <c:pt idx="290">
                  <c:v>492</c:v>
                </c:pt>
                <c:pt idx="291">
                  <c:v>353</c:v>
                </c:pt>
                <c:pt idx="292">
                  <c:v>542</c:v>
                </c:pt>
                <c:pt idx="293">
                  <c:v>393</c:v>
                </c:pt>
                <c:pt idx="294">
                  <c:v>600</c:v>
                </c:pt>
                <c:pt idx="295">
                  <c:v>507</c:v>
                </c:pt>
                <c:pt idx="296">
                  <c:v>392</c:v>
                </c:pt>
                <c:pt idx="297">
                  <c:v>658</c:v>
                </c:pt>
                <c:pt idx="298">
                  <c:v>498</c:v>
                </c:pt>
                <c:pt idx="299">
                  <c:v>555</c:v>
                </c:pt>
                <c:pt idx="300">
                  <c:v>492</c:v>
                </c:pt>
                <c:pt idx="301">
                  <c:v>235</c:v>
                </c:pt>
                <c:pt idx="302">
                  <c:v>423</c:v>
                </c:pt>
                <c:pt idx="303">
                  <c:v>391</c:v>
                </c:pt>
                <c:pt idx="304">
                  <c:v>366</c:v>
                </c:pt>
                <c:pt idx="305">
                  <c:v>630</c:v>
                </c:pt>
                <c:pt idx="306">
                  <c:v>508</c:v>
                </c:pt>
                <c:pt idx="307">
                  <c:v>370</c:v>
                </c:pt>
                <c:pt idx="308">
                  <c:v>357</c:v>
                </c:pt>
                <c:pt idx="309">
                  <c:v>427</c:v>
                </c:pt>
                <c:pt idx="310">
                  <c:v>442</c:v>
                </c:pt>
                <c:pt idx="311">
                  <c:v>476</c:v>
                </c:pt>
                <c:pt idx="312">
                  <c:v>418</c:v>
                </c:pt>
                <c:pt idx="313">
                  <c:v>451</c:v>
                </c:pt>
                <c:pt idx="314">
                  <c:v>425</c:v>
                </c:pt>
                <c:pt idx="315">
                  <c:v>528</c:v>
                </c:pt>
                <c:pt idx="316">
                  <c:v>511</c:v>
                </c:pt>
                <c:pt idx="317">
                  <c:v>400</c:v>
                </c:pt>
                <c:pt idx="318">
                  <c:v>441</c:v>
                </c:pt>
                <c:pt idx="319">
                  <c:v>455</c:v>
                </c:pt>
                <c:pt idx="320">
                  <c:v>440</c:v>
                </c:pt>
                <c:pt idx="321">
                  <c:v>433</c:v>
                </c:pt>
                <c:pt idx="322">
                  <c:v>422</c:v>
                </c:pt>
                <c:pt idx="323">
                  <c:v>411</c:v>
                </c:pt>
                <c:pt idx="324">
                  <c:v>466</c:v>
                </c:pt>
                <c:pt idx="325">
                  <c:v>394</c:v>
                </c:pt>
                <c:pt idx="326">
                  <c:v>442</c:v>
                </c:pt>
                <c:pt idx="327">
                  <c:v>467</c:v>
                </c:pt>
                <c:pt idx="328">
                  <c:v>443</c:v>
                </c:pt>
                <c:pt idx="329">
                  <c:v>298</c:v>
                </c:pt>
                <c:pt idx="330">
                  <c:v>541</c:v>
                </c:pt>
                <c:pt idx="331">
                  <c:v>489</c:v>
                </c:pt>
                <c:pt idx="332">
                  <c:v>469</c:v>
                </c:pt>
                <c:pt idx="333">
                  <c:v>452</c:v>
                </c:pt>
                <c:pt idx="334">
                  <c:v>516</c:v>
                </c:pt>
                <c:pt idx="335">
                  <c:v>79</c:v>
                </c:pt>
                <c:pt idx="336">
                  <c:v>58</c:v>
                </c:pt>
                <c:pt idx="337">
                  <c:v>514</c:v>
                </c:pt>
                <c:pt idx="338">
                  <c:v>451</c:v>
                </c:pt>
                <c:pt idx="339">
                  <c:v>472</c:v>
                </c:pt>
                <c:pt idx="340">
                  <c:v>377</c:v>
                </c:pt>
                <c:pt idx="341">
                  <c:v>472</c:v>
                </c:pt>
                <c:pt idx="342">
                  <c:v>492</c:v>
                </c:pt>
                <c:pt idx="343">
                  <c:v>390</c:v>
                </c:pt>
                <c:pt idx="344">
                  <c:v>428</c:v>
                </c:pt>
                <c:pt idx="345">
                  <c:v>681</c:v>
                </c:pt>
                <c:pt idx="346">
                  <c:v>446</c:v>
                </c:pt>
                <c:pt idx="347">
                  <c:v>485</c:v>
                </c:pt>
                <c:pt idx="348">
                  <c:v>469</c:v>
                </c:pt>
                <c:pt idx="349">
                  <c:v>354</c:v>
                </c:pt>
                <c:pt idx="350">
                  <c:v>485</c:v>
                </c:pt>
                <c:pt idx="351">
                  <c:v>388</c:v>
                </c:pt>
                <c:pt idx="352">
                  <c:v>440</c:v>
                </c:pt>
                <c:pt idx="353">
                  <c:v>456</c:v>
                </c:pt>
                <c:pt idx="354">
                  <c:v>420</c:v>
                </c:pt>
                <c:pt idx="355">
                  <c:v>322</c:v>
                </c:pt>
                <c:pt idx="356">
                  <c:v>530</c:v>
                </c:pt>
                <c:pt idx="357">
                  <c:v>481</c:v>
                </c:pt>
                <c:pt idx="358">
                  <c:v>427</c:v>
                </c:pt>
                <c:pt idx="359">
                  <c:v>451</c:v>
                </c:pt>
                <c:pt idx="360">
                  <c:v>444</c:v>
                </c:pt>
                <c:pt idx="361">
                  <c:v>486</c:v>
                </c:pt>
                <c:pt idx="362">
                  <c:v>331</c:v>
                </c:pt>
                <c:pt idx="363">
                  <c:v>74</c:v>
                </c:pt>
                <c:pt idx="364">
                  <c:v>338</c:v>
                </c:pt>
                <c:pt idx="365">
                  <c:v>447</c:v>
                </c:pt>
                <c:pt idx="366">
                  <c:v>424</c:v>
                </c:pt>
                <c:pt idx="367">
                  <c:v>513</c:v>
                </c:pt>
                <c:pt idx="368">
                  <c:v>611</c:v>
                </c:pt>
                <c:pt idx="369">
                  <c:v>525</c:v>
                </c:pt>
                <c:pt idx="370">
                  <c:v>398</c:v>
                </c:pt>
                <c:pt idx="371">
                  <c:v>387</c:v>
                </c:pt>
                <c:pt idx="372">
                  <c:v>381</c:v>
                </c:pt>
                <c:pt idx="373">
                  <c:v>396</c:v>
                </c:pt>
                <c:pt idx="374">
                  <c:v>441</c:v>
                </c:pt>
                <c:pt idx="375">
                  <c:v>565</c:v>
                </c:pt>
                <c:pt idx="376">
                  <c:v>458</c:v>
                </c:pt>
                <c:pt idx="377">
                  <c:v>388</c:v>
                </c:pt>
                <c:pt idx="378">
                  <c:v>550</c:v>
                </c:pt>
                <c:pt idx="379">
                  <c:v>531</c:v>
                </c:pt>
                <c:pt idx="380">
                  <c:v>506</c:v>
                </c:pt>
                <c:pt idx="381">
                  <c:v>527</c:v>
                </c:pt>
                <c:pt idx="382">
                  <c:v>468</c:v>
                </c:pt>
                <c:pt idx="383">
                  <c:v>475</c:v>
                </c:pt>
                <c:pt idx="384">
                  <c:v>351</c:v>
                </c:pt>
                <c:pt idx="385">
                  <c:v>405</c:v>
                </c:pt>
                <c:pt idx="386">
                  <c:v>441</c:v>
                </c:pt>
                <c:pt idx="387">
                  <c:v>381</c:v>
                </c:pt>
                <c:pt idx="388">
                  <c:v>323</c:v>
                </c:pt>
                <c:pt idx="389">
                  <c:v>459</c:v>
                </c:pt>
                <c:pt idx="390">
                  <c:v>545</c:v>
                </c:pt>
                <c:pt idx="391">
                  <c:v>359</c:v>
                </c:pt>
                <c:pt idx="392">
                  <c:v>342</c:v>
                </c:pt>
                <c:pt idx="393">
                  <c:v>368</c:v>
                </c:pt>
                <c:pt idx="394">
                  <c:v>496</c:v>
                </c:pt>
                <c:pt idx="395">
                  <c:v>458</c:v>
                </c:pt>
                <c:pt idx="396">
                  <c:v>531</c:v>
                </c:pt>
                <c:pt idx="397">
                  <c:v>486</c:v>
                </c:pt>
                <c:pt idx="398">
                  <c:v>363</c:v>
                </c:pt>
                <c:pt idx="399">
                  <c:v>528</c:v>
                </c:pt>
                <c:pt idx="400">
                  <c:v>391</c:v>
                </c:pt>
                <c:pt idx="401">
                  <c:v>339</c:v>
                </c:pt>
                <c:pt idx="402">
                  <c:v>423</c:v>
                </c:pt>
                <c:pt idx="403">
                  <c:v>402</c:v>
                </c:pt>
                <c:pt idx="404">
                  <c:v>398</c:v>
                </c:pt>
                <c:pt idx="405">
                  <c:v>343</c:v>
                </c:pt>
                <c:pt idx="406">
                  <c:v>503</c:v>
                </c:pt>
                <c:pt idx="407">
                  <c:v>415</c:v>
                </c:pt>
                <c:pt idx="408">
                  <c:v>516</c:v>
                </c:pt>
                <c:pt idx="409">
                  <c:v>439</c:v>
                </c:pt>
              </c:numCache>
            </c:numRef>
          </c:yVal>
          <c:smooth val="0"/>
          <c:extLst>
            <c:ext xmlns:c16="http://schemas.microsoft.com/office/drawing/2014/chart" uri="{C3380CC4-5D6E-409C-BE32-E72D297353CC}">
              <c16:uniqueId val="{00000000-C283-4EA4-8D85-01016EE5B137}"/>
            </c:ext>
          </c:extLst>
        </c:ser>
        <c:dLbls>
          <c:showLegendKey val="0"/>
          <c:showVal val="0"/>
          <c:showCatName val="0"/>
          <c:showSerName val="0"/>
          <c:showPercent val="0"/>
          <c:showBubbleSize val="0"/>
        </c:dLbls>
        <c:axId val="507143552"/>
        <c:axId val="507139232"/>
      </c:scatterChart>
      <c:valAx>
        <c:axId val="50714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Sedentary</a:t>
                </a:r>
                <a:r>
                  <a:rPr lang="en-US" altLang="ko-KR" baseline="0"/>
                  <a:t> Minutes</a:t>
                </a:r>
                <a:endParaRPr lang="en-US" altLang="ko-K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7139232"/>
        <c:crosses val="autoZero"/>
        <c:crossBetween val="midCat"/>
        <c:majorUnit val="200"/>
      </c:valAx>
      <c:valAx>
        <c:axId val="507139232"/>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Total Minutes Asleep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7143552"/>
        <c:crosses val="autoZero"/>
        <c:crossBetween val="midCat"/>
        <c:maj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Collection!PivotTable12</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altLang="ko-KR" sz="1800" b="1" i="0" u="none" strike="noStrike" kern="1200" spc="0" baseline="0">
                <a:solidFill>
                  <a:srgbClr val="002060"/>
                </a:solidFill>
              </a:rPr>
              <a:t>Distribution of Daily Steps Among Participants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38100" dist="38100" dir="2700000" algn="tl" rotWithShape="0">
              <a:prstClr val="black">
                <a:alpha val="40000"/>
              </a:prstClr>
            </a:outerShdw>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38100" dist="38100" dir="2700000" algn="tl" rotWithShape="0">
              <a:prstClr val="black">
                <a:alpha val="40000"/>
              </a:prstClr>
            </a:outerShdw>
          </a:effectLst>
        </c:spPr>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38100" dist="38100" dir="2700000" algn="tl" rotWithShape="0">
              <a:prstClr val="black">
                <a:alpha val="40000"/>
              </a:prstClr>
            </a:outerShdw>
          </a:effectLst>
        </c:spPr>
      </c:pivotFmt>
    </c:pivotFmts>
    <c:plotArea>
      <c:layout/>
      <c:barChart>
        <c:barDir val="col"/>
        <c:grouping val="clustered"/>
        <c:varyColors val="0"/>
        <c:ser>
          <c:idx val="0"/>
          <c:order val="0"/>
          <c:tx>
            <c:strRef>
              <c:f>'Pivot Table Collection'!$B$4</c:f>
              <c:strCache>
                <c:ptCount val="1"/>
                <c:pt idx="0">
                  <c:v>Total</c:v>
                </c:pt>
              </c:strCache>
            </c:strRef>
          </c:tx>
          <c:spPr>
            <a:solidFill>
              <a:schemeClr val="accent5">
                <a:lumMod val="60000"/>
                <a:lumOff val="40000"/>
              </a:schemeClr>
            </a:solidFill>
            <a:ln>
              <a:noFill/>
            </a:ln>
            <a:effectLst/>
          </c:spPr>
          <c:invertIfNegative val="0"/>
          <c:dPt>
            <c:idx val="2"/>
            <c:invertIfNegative val="0"/>
            <c:bubble3D val="0"/>
            <c:spPr>
              <a:solidFill>
                <a:srgbClr val="00B050"/>
              </a:solidFill>
              <a:ln>
                <a:noFill/>
              </a:ln>
              <a:effectLst>
                <a:outerShdw blurRad="38100" dist="38100" dir="2700000" algn="tl" rotWithShape="0">
                  <a:prstClr val="black">
                    <a:alpha val="40000"/>
                  </a:prstClr>
                </a:outerShdw>
              </a:effectLst>
            </c:spPr>
            <c:extLst>
              <c:ext xmlns:c16="http://schemas.microsoft.com/office/drawing/2014/chart" uri="{C3380CC4-5D6E-409C-BE32-E72D297353CC}">
                <c16:uniqueId val="{00000001-D22E-460B-A6A9-03BB37183E9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Collection'!$A$5:$A$11</c:f>
              <c:strCache>
                <c:ptCount val="6"/>
                <c:pt idx="0">
                  <c:v>0-3999</c:v>
                </c:pt>
                <c:pt idx="1">
                  <c:v>4000-7999</c:v>
                </c:pt>
                <c:pt idx="2">
                  <c:v>8000-11999</c:v>
                </c:pt>
                <c:pt idx="3">
                  <c:v>12000-15999</c:v>
                </c:pt>
                <c:pt idx="4">
                  <c:v>16000-19999</c:v>
                </c:pt>
                <c:pt idx="5">
                  <c:v>20000-23999</c:v>
                </c:pt>
              </c:strCache>
            </c:strRef>
          </c:cat>
          <c:val>
            <c:numRef>
              <c:f>'Pivot Table Collection'!$B$5:$B$11</c:f>
              <c:numCache>
                <c:formatCode>General</c:formatCode>
                <c:ptCount val="6"/>
                <c:pt idx="0">
                  <c:v>61</c:v>
                </c:pt>
                <c:pt idx="1">
                  <c:v>73</c:v>
                </c:pt>
                <c:pt idx="2">
                  <c:v>82</c:v>
                </c:pt>
                <c:pt idx="3">
                  <c:v>46</c:v>
                </c:pt>
                <c:pt idx="4">
                  <c:v>7</c:v>
                </c:pt>
                <c:pt idx="5">
                  <c:v>3</c:v>
                </c:pt>
              </c:numCache>
            </c:numRef>
          </c:val>
          <c:extLst>
            <c:ext xmlns:c16="http://schemas.microsoft.com/office/drawing/2014/chart" uri="{C3380CC4-5D6E-409C-BE32-E72D297353CC}">
              <c16:uniqueId val="{00000002-D22E-460B-A6A9-03BB37183E92}"/>
            </c:ext>
          </c:extLst>
        </c:ser>
        <c:dLbls>
          <c:dLblPos val="outEnd"/>
          <c:showLegendKey val="0"/>
          <c:showVal val="1"/>
          <c:showCatName val="0"/>
          <c:showSerName val="0"/>
          <c:showPercent val="0"/>
          <c:showBubbleSize val="0"/>
        </c:dLbls>
        <c:gapWidth val="58"/>
        <c:overlap val="-27"/>
        <c:axId val="1294548416"/>
        <c:axId val="1294545536"/>
      </c:barChart>
      <c:catAx>
        <c:axId val="129454841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r>
                  <a:rPr lang="en-US" altLang="ko-KR" sz="1400" b="0" i="0" u="none" strike="noStrike" kern="1200" baseline="0">
                    <a:solidFill>
                      <a:sysClr val="windowText" lastClr="000000">
                        <a:lumMod val="65000"/>
                        <a:lumOff val="35000"/>
                      </a:sysClr>
                    </a:solidFill>
                  </a:rPr>
                  <a:t>Daily Steps</a:t>
                </a:r>
              </a:p>
            </c:rich>
          </c:tx>
          <c:layout>
            <c:manualLayout>
              <c:xMode val="edge"/>
              <c:yMode val="edge"/>
              <c:x val="0.42586187052504237"/>
              <c:y val="0.8972940663291181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1294545536"/>
        <c:crosses val="autoZero"/>
        <c:auto val="1"/>
        <c:lblAlgn val="ctr"/>
        <c:lblOffset val="100"/>
        <c:noMultiLvlLbl val="0"/>
      </c:catAx>
      <c:valAx>
        <c:axId val="129454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r>
                  <a:rPr lang="en-US" altLang="ko-KR" sz="1400" b="0" i="0" u="none" strike="noStrike" kern="1200" baseline="0">
                    <a:solidFill>
                      <a:sysClr val="windowText" lastClr="000000">
                        <a:lumMod val="65000"/>
                        <a:lumOff val="35000"/>
                      </a:sysClr>
                    </a:solidFill>
                  </a:rPr>
                  <a:t>Frequency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12945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Collection!PivotTable16</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ltLang="ko-KR" sz="1800" b="1" i="0" u="none" strike="noStrike" kern="1200" spc="0" baseline="0">
                <a:solidFill>
                  <a:srgbClr val="002060"/>
                </a:solidFill>
              </a:rPr>
              <a:t>Distribution of Body Mass Index records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ko-KR"/>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Collection'!$B$24</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Collection'!$A$25:$A$30</c:f>
              <c:strCache>
                <c:ptCount val="5"/>
                <c:pt idx="0">
                  <c:v>22-23</c:v>
                </c:pt>
                <c:pt idx="1">
                  <c:v>23-24</c:v>
                </c:pt>
                <c:pt idx="2">
                  <c:v>24-25</c:v>
                </c:pt>
                <c:pt idx="3">
                  <c:v>25-26</c:v>
                </c:pt>
                <c:pt idx="4">
                  <c:v>27-28</c:v>
                </c:pt>
              </c:strCache>
            </c:strRef>
          </c:cat>
          <c:val>
            <c:numRef>
              <c:f>'Pivot Table Collection'!$B$25:$B$30</c:f>
              <c:numCache>
                <c:formatCode>General</c:formatCode>
                <c:ptCount val="5"/>
                <c:pt idx="0">
                  <c:v>2</c:v>
                </c:pt>
                <c:pt idx="1">
                  <c:v>3</c:v>
                </c:pt>
                <c:pt idx="2">
                  <c:v>5</c:v>
                </c:pt>
                <c:pt idx="3">
                  <c:v>7</c:v>
                </c:pt>
                <c:pt idx="4">
                  <c:v>4</c:v>
                </c:pt>
              </c:numCache>
            </c:numRef>
          </c:val>
          <c:extLst>
            <c:ext xmlns:c16="http://schemas.microsoft.com/office/drawing/2014/chart" uri="{C3380CC4-5D6E-409C-BE32-E72D297353CC}">
              <c16:uniqueId val="{00000000-FE8C-495F-A14A-327029A816DB}"/>
            </c:ext>
          </c:extLst>
        </c:ser>
        <c:dLbls>
          <c:dLblPos val="outEnd"/>
          <c:showLegendKey val="0"/>
          <c:showVal val="1"/>
          <c:showCatName val="0"/>
          <c:showSerName val="0"/>
          <c:showPercent val="0"/>
          <c:showBubbleSize val="0"/>
        </c:dLbls>
        <c:gapWidth val="58"/>
        <c:overlap val="-27"/>
        <c:axId val="1243646304"/>
        <c:axId val="1243666944"/>
      </c:barChart>
      <c:catAx>
        <c:axId val="12436463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BMI</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1243666944"/>
        <c:crosses val="autoZero"/>
        <c:auto val="1"/>
        <c:lblAlgn val="ctr"/>
        <c:lblOffset val="100"/>
        <c:noMultiLvlLbl val="0"/>
      </c:catAx>
      <c:valAx>
        <c:axId val="124366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ltLang="ko-KR" sz="1400"/>
                  <a:t>Frequency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12436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Project.xlsx]Pivot Table Collection!PivotTable1</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ltLang="ko-KR" sz="1800" b="1" i="0" u="none" strike="noStrike" kern="1200" spc="0" baseline="0">
                <a:solidFill>
                  <a:srgbClr val="002060"/>
                </a:solidFill>
              </a:rPr>
              <a:t>Percentage of Total Steps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ko-KR"/>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E59081-CCAA-41CD-9BFA-6CB2CBC0FE92}"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AB4A3BEC-CC6D-4B97-BEC9-369FD0396191}"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1AE017-B935-48AA-B0B3-A6867EEE6757}"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B1A2261F-9360-4B8D-B048-2A226DFED6FF}"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3">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3DCC83-7F59-46E5-95CA-99477F642B2E}"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B830AD6C-803E-40B7-9CC4-071F5C59D38A}"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E59081-CCAA-41CD-9BFA-6CB2CBC0FE92}"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AB4A3BEC-CC6D-4B97-BEC9-369FD0396191}"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1AE017-B935-48AA-B0B3-A6867EEE6757}"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B1A2261F-9360-4B8D-B048-2A226DFED6FF}"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3">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3DCC83-7F59-46E5-95CA-99477F642B2E}" type="CATEGORYNAME">
                  <a:rPr lang="en-US" altLang="ko-KR" sz="1200"/>
                  <a:pPr>
                    <a:defRPr sz="900" b="0" i="0" u="none" strike="noStrike" kern="1200" baseline="0">
                      <a:solidFill>
                        <a:schemeClr val="tx1">
                          <a:lumMod val="75000"/>
                          <a:lumOff val="25000"/>
                        </a:schemeClr>
                      </a:solidFill>
                      <a:latin typeface="+mn-lt"/>
                      <a:ea typeface="+mn-ea"/>
                      <a:cs typeface="+mn-cs"/>
                    </a:defRPr>
                  </a:pPr>
                  <a:t>[CATEGORY NAME]</a:t>
                </a:fld>
                <a:r>
                  <a:rPr lang="en-US" altLang="ko-KR" sz="1200" baseline="0"/>
                  <a:t>, </a:t>
                </a:r>
                <a:fld id="{B830AD6C-803E-40B7-9CC4-071F5C59D38A}" type="VALUE">
                  <a:rPr lang="en-US" altLang="ko-KR" sz="1200" baseline="0"/>
                  <a:pPr>
                    <a:defRPr sz="900" b="0" i="0" u="none" strike="noStrike" kern="1200" baseline="0">
                      <a:solidFill>
                        <a:schemeClr val="tx1">
                          <a:lumMod val="75000"/>
                          <a:lumOff val="25000"/>
                        </a:schemeClr>
                      </a:solidFill>
                      <a:latin typeface="+mn-lt"/>
                      <a:ea typeface="+mn-ea"/>
                      <a:cs typeface="+mn-cs"/>
                    </a:defRPr>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F1E59081-CCAA-41CD-9BFA-6CB2CBC0FE92}" type="CATEGORYNAME">
                  <a:rPr lang="en-US" altLang="ko-KR" sz="1200"/>
                  <a:pPr>
                    <a:defRPr sz="1400"/>
                  </a:pPr>
                  <a:t>[CATEGORY NAME]</a:t>
                </a:fld>
                <a:r>
                  <a:rPr lang="en-US" altLang="ko-KR" sz="1200" baseline="0"/>
                  <a:t>, </a:t>
                </a:r>
                <a:fld id="{AB4A3BEC-CC6D-4B97-BEC9-369FD0396191}" type="VALUE">
                  <a:rPr lang="en-US" altLang="ko-KR" sz="1200" baseline="0"/>
                  <a:pPr>
                    <a:defRPr sz="1400"/>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671AE017-B935-48AA-B0B3-A6867EEE6757}" type="CATEGORYNAME">
                  <a:rPr lang="en-US" altLang="ko-KR" sz="1200"/>
                  <a:pPr>
                    <a:defRPr sz="1400"/>
                  </a:pPr>
                  <a:t>[CATEGORY NAME]</a:t>
                </a:fld>
                <a:r>
                  <a:rPr lang="en-US" altLang="ko-KR" sz="1200" baseline="0"/>
                  <a:t>, </a:t>
                </a:r>
                <a:fld id="{B1A2261F-9360-4B8D-B048-2A226DFED6FF}" type="VALUE">
                  <a:rPr lang="en-US" altLang="ko-KR" sz="1200" baseline="0"/>
                  <a:pPr>
                    <a:defRPr sz="1400"/>
                  </a:pPr>
                  <a:t>[VALUE]</a:t>
                </a:fld>
                <a:endParaRPr lang="en-US" altLang="ko-KR" sz="1200" baseline="0"/>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3">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E13DCC83-7F59-46E5-95CA-99477F642B2E}" type="CATEGORYNAME">
                  <a:rPr lang="en-US" altLang="ko-KR" sz="1200"/>
                  <a:pPr>
                    <a:defRPr sz="1400"/>
                  </a:pPr>
                  <a:t>[CATEGORY NAME]</a:t>
                </a:fld>
                <a:r>
                  <a:rPr lang="en-US" altLang="ko-KR" sz="1000" baseline="0"/>
                  <a:t>, </a:t>
                </a:r>
                <a:fld id="{B830AD6C-803E-40B7-9CC4-071F5C59D38A}" type="VALUE">
                  <a:rPr lang="en-US" altLang="ko-KR" sz="1000" baseline="0"/>
                  <a:pPr>
                    <a:defRPr sz="1400"/>
                  </a:pPr>
                  <a:t>[VALUE]</a:t>
                </a:fld>
                <a:endParaRPr lang="en-US" altLang="ko-KR" sz="1000" baseline="0"/>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 Collection'!$H$4</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CF8C-477C-B17A-C132CEA2A246}"/>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CF8C-477C-B17A-C132CEA2A246}"/>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F8C-477C-B17A-C132CEA2A246}"/>
              </c:ext>
            </c:extLst>
          </c:dPt>
          <c:dLbls>
            <c:dLbl>
              <c:idx val="0"/>
              <c:tx>
                <c:rich>
                  <a:bodyPr/>
                  <a:lstStyle/>
                  <a:p>
                    <a:fld id="{F1E59081-CCAA-41CD-9BFA-6CB2CBC0FE92}" type="CATEGORYNAME">
                      <a:rPr lang="en-US" altLang="ko-KR" sz="1200"/>
                      <a:pPr/>
                      <a:t>[CATEGORY NAME]</a:t>
                    </a:fld>
                    <a:r>
                      <a:rPr lang="en-US" altLang="ko-KR" sz="1200" baseline="0"/>
                      <a:t>, </a:t>
                    </a:r>
                    <a:fld id="{AB4A3BEC-CC6D-4B97-BEC9-369FD0396191}" type="VALUE">
                      <a:rPr lang="en-US" altLang="ko-KR" sz="1200" baseline="0"/>
                      <a:pPr/>
                      <a:t>[VALUE]</a:t>
                    </a:fld>
                    <a:endParaRPr lang="en-US" altLang="ko-KR" sz="12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F8C-477C-B17A-C132CEA2A246}"/>
                </c:ext>
              </c:extLst>
            </c:dLbl>
            <c:dLbl>
              <c:idx val="1"/>
              <c:tx>
                <c:rich>
                  <a:bodyPr/>
                  <a:lstStyle/>
                  <a:p>
                    <a:fld id="{671AE017-B935-48AA-B0B3-A6867EEE6757}" type="CATEGORYNAME">
                      <a:rPr lang="en-US" altLang="ko-KR" sz="1200"/>
                      <a:pPr/>
                      <a:t>[CATEGORY NAME]</a:t>
                    </a:fld>
                    <a:r>
                      <a:rPr lang="en-US" altLang="ko-KR" sz="1200" baseline="0"/>
                      <a:t>, </a:t>
                    </a:r>
                    <a:fld id="{B1A2261F-9360-4B8D-B048-2A226DFED6FF}" type="VALUE">
                      <a:rPr lang="en-US" altLang="ko-KR" sz="1200" baseline="0"/>
                      <a:pPr/>
                      <a:t>[VALUE]</a:t>
                    </a:fld>
                    <a:endParaRPr lang="en-US" altLang="ko-KR" sz="12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F8C-477C-B17A-C132CEA2A246}"/>
                </c:ext>
              </c:extLst>
            </c:dLbl>
            <c:dLbl>
              <c:idx val="2"/>
              <c:tx>
                <c:rich>
                  <a:bodyPr/>
                  <a:lstStyle/>
                  <a:p>
                    <a:fld id="{E13DCC83-7F59-46E5-95CA-99477F642B2E}" type="CATEGORYNAME">
                      <a:rPr lang="en-US" altLang="ko-KR" sz="1200"/>
                      <a:pPr/>
                      <a:t>[CATEGORY NAME]</a:t>
                    </a:fld>
                    <a:r>
                      <a:rPr lang="en-US" altLang="ko-KR" sz="1000" baseline="0"/>
                      <a:t>, </a:t>
                    </a:r>
                    <a:fld id="{B830AD6C-803E-40B7-9CC4-071F5C59D38A}" type="VALUE">
                      <a:rPr lang="en-US" altLang="ko-KR" sz="1000" baseline="0"/>
                      <a:pPr/>
                      <a:t>[VALUE]</a:t>
                    </a:fld>
                    <a:endParaRPr lang="en-US" altLang="ko-KR" sz="1000"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F8C-477C-B17A-C132CEA2A24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Collection'!$G$5:$G$8</c:f>
              <c:strCache>
                <c:ptCount val="3"/>
                <c:pt idx="0">
                  <c:v>Less than 7,000</c:v>
                </c:pt>
                <c:pt idx="1">
                  <c:v>7,000 - 10,000</c:v>
                </c:pt>
                <c:pt idx="2">
                  <c:v>More than 10,000</c:v>
                </c:pt>
              </c:strCache>
            </c:strRef>
          </c:cat>
          <c:val>
            <c:numRef>
              <c:f>'Pivot Table Collection'!$H$5:$H$8</c:f>
              <c:numCache>
                <c:formatCode>0.00%</c:formatCode>
                <c:ptCount val="3"/>
                <c:pt idx="0">
                  <c:v>0.41544117647058826</c:v>
                </c:pt>
                <c:pt idx="1">
                  <c:v>0.21691176470588236</c:v>
                </c:pt>
                <c:pt idx="2">
                  <c:v>0.36764705882352944</c:v>
                </c:pt>
              </c:numCache>
            </c:numRef>
          </c:val>
          <c:extLst>
            <c:ext xmlns:c16="http://schemas.microsoft.com/office/drawing/2014/chart" uri="{C3380CC4-5D6E-409C-BE32-E72D297353CC}">
              <c16:uniqueId val="{00000006-CF8C-477C-B17A-C132CEA2A24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Dashboard 2'!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shboard!A1"/><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Dashbaord Table 1'!A1"/><Relationship Id="rId5" Type="http://schemas.openxmlformats.org/officeDocument/2006/relationships/hyperlink" Target="mailto:ysysara123@gmail.com" TargetMode="External"/><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Dashboard Table 2'!A1"/></Relationships>
</file>

<file path=xl/drawings/_rels/drawing11.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6.png"/><Relationship Id="rId18" Type="http://schemas.openxmlformats.org/officeDocument/2006/relationships/hyperlink" Target="#'Dashboard Table 2'!A1"/><Relationship Id="rId3" Type="http://schemas.openxmlformats.org/officeDocument/2006/relationships/image" Target="../media/image2.png"/><Relationship Id="rId21" Type="http://schemas.openxmlformats.org/officeDocument/2006/relationships/chart" Target="../charts/chart11.xml"/><Relationship Id="rId7" Type="http://schemas.openxmlformats.org/officeDocument/2006/relationships/image" Target="../media/image5.svg"/><Relationship Id="rId12" Type="http://schemas.openxmlformats.org/officeDocument/2006/relationships/hyperlink" Target="#'Dashboard 2'!A1"/><Relationship Id="rId17" Type="http://schemas.openxmlformats.org/officeDocument/2006/relationships/image" Target="../media/image9.svg"/><Relationship Id="rId2" Type="http://schemas.openxmlformats.org/officeDocument/2006/relationships/hyperlink" Target="#Dashboard!A1"/><Relationship Id="rId16" Type="http://schemas.openxmlformats.org/officeDocument/2006/relationships/image" Target="../media/image8.png"/><Relationship Id="rId20"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10.xml"/><Relationship Id="rId5" Type="http://schemas.openxmlformats.org/officeDocument/2006/relationships/hyperlink" Target="mailto:ysysara123@gmail.com" TargetMode="External"/><Relationship Id="rId15" Type="http://schemas.openxmlformats.org/officeDocument/2006/relationships/hyperlink" Target="#'Dashbaord Table 1'!A1"/><Relationship Id="rId10" Type="http://schemas.openxmlformats.org/officeDocument/2006/relationships/chart" Target="../charts/chart9.xml"/><Relationship Id="rId19" Type="http://schemas.openxmlformats.org/officeDocument/2006/relationships/image" Target="../media/image10.png"/><Relationship Id="rId4" Type="http://schemas.openxmlformats.org/officeDocument/2006/relationships/image" Target="../media/image3.svg"/><Relationship Id="rId9" Type="http://schemas.openxmlformats.org/officeDocument/2006/relationships/chart" Target="../charts/chart8.xml"/><Relationship Id="rId14" Type="http://schemas.openxmlformats.org/officeDocument/2006/relationships/image" Target="../media/image7.svg"/><Relationship Id="rId22"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hyperlink" Target="#'Dashboard 2'!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shboard!A1"/><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Dashbaord Table 1'!A1"/><Relationship Id="rId5" Type="http://schemas.openxmlformats.org/officeDocument/2006/relationships/hyperlink" Target="mailto:ysysara123@gmail.com" TargetMode="External"/><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Dashboard Table 2'!A1"/></Relationships>
</file>

<file path=xl/drawings/_rels/drawing9.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6.png"/><Relationship Id="rId18" Type="http://schemas.openxmlformats.org/officeDocument/2006/relationships/hyperlink" Target="#'Dashboard Table 2'!A1"/><Relationship Id="rId3" Type="http://schemas.openxmlformats.org/officeDocument/2006/relationships/chart" Target="../charts/chart15.xml"/><Relationship Id="rId7" Type="http://schemas.openxmlformats.org/officeDocument/2006/relationships/image" Target="../media/image2.png"/><Relationship Id="rId12" Type="http://schemas.openxmlformats.org/officeDocument/2006/relationships/hyperlink" Target="#'Dashboard 2'!A1"/><Relationship Id="rId17" Type="http://schemas.openxmlformats.org/officeDocument/2006/relationships/image" Target="../media/image9.svg"/><Relationship Id="rId2" Type="http://schemas.openxmlformats.org/officeDocument/2006/relationships/chart" Target="../charts/chart14.xml"/><Relationship Id="rId16" Type="http://schemas.openxmlformats.org/officeDocument/2006/relationships/image" Target="../media/image8.png"/><Relationship Id="rId20" Type="http://schemas.openxmlformats.org/officeDocument/2006/relationships/image" Target="../media/image11.svg"/><Relationship Id="rId1" Type="http://schemas.openxmlformats.org/officeDocument/2006/relationships/chart" Target="../charts/chart13.xml"/><Relationship Id="rId6" Type="http://schemas.openxmlformats.org/officeDocument/2006/relationships/hyperlink" Target="#Dashboard!A1"/><Relationship Id="rId11" Type="http://schemas.openxmlformats.org/officeDocument/2006/relationships/image" Target="../media/image5.svg"/><Relationship Id="rId5" Type="http://schemas.openxmlformats.org/officeDocument/2006/relationships/image" Target="../media/image1.png"/><Relationship Id="rId15" Type="http://schemas.openxmlformats.org/officeDocument/2006/relationships/hyperlink" Target="#'Dashbaord Table 1'!A1"/><Relationship Id="rId10" Type="http://schemas.openxmlformats.org/officeDocument/2006/relationships/image" Target="../media/image4.png"/><Relationship Id="rId19" Type="http://schemas.openxmlformats.org/officeDocument/2006/relationships/image" Target="../media/image10.png"/><Relationship Id="rId4" Type="http://schemas.openxmlformats.org/officeDocument/2006/relationships/chart" Target="../charts/chart16.xml"/><Relationship Id="rId9" Type="http://schemas.openxmlformats.org/officeDocument/2006/relationships/hyperlink" Target="mailto:ysysara123@gmail.com" TargetMode="External"/><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3</xdr:col>
      <xdr:colOff>10509</xdr:colOff>
      <xdr:row>1</xdr:row>
      <xdr:rowOff>2629</xdr:rowOff>
    </xdr:from>
    <xdr:to>
      <xdr:col>10</xdr:col>
      <xdr:colOff>668214</xdr:colOff>
      <xdr:row>16</xdr:row>
      <xdr:rowOff>5862</xdr:rowOff>
    </xdr:to>
    <xdr:graphicFrame macro="">
      <xdr:nvGraphicFramePr>
        <xdr:cNvPr id="2" name="Chart 1">
          <a:extLst>
            <a:ext uri="{FF2B5EF4-FFF2-40B4-BE49-F238E27FC236}">
              <a16:creationId xmlns:a16="http://schemas.microsoft.com/office/drawing/2014/main" id="{497728A1-C9A6-B8AD-BFE6-F0437B286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0</xdr:colOff>
      <xdr:row>2</xdr:row>
      <xdr:rowOff>0</xdr:rowOff>
    </xdr:to>
    <xdr:cxnSp macro="">
      <xdr:nvCxnSpPr>
        <xdr:cNvPr id="19" name="Straight Connector 18">
          <a:extLst>
            <a:ext uri="{FF2B5EF4-FFF2-40B4-BE49-F238E27FC236}">
              <a16:creationId xmlns:a16="http://schemas.microsoft.com/office/drawing/2014/main" id="{0F695E98-1D39-42CE-B24A-178816916802}"/>
            </a:ext>
          </a:extLst>
        </xdr:cNvPr>
        <xdr:cNvCxnSpPr/>
      </xdr:nvCxnSpPr>
      <xdr:spPr>
        <a:xfrm>
          <a:off x="983673" y="762000"/>
          <a:ext cx="1039090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20</xdr:row>
      <xdr:rowOff>0</xdr:rowOff>
    </xdr:from>
    <xdr:to>
      <xdr:col>7</xdr:col>
      <xdr:colOff>0</xdr:colOff>
      <xdr:row>20</xdr:row>
      <xdr:rowOff>0</xdr:rowOff>
    </xdr:to>
    <xdr:cxnSp macro="">
      <xdr:nvCxnSpPr>
        <xdr:cNvPr id="20" name="Straight Connector 19">
          <a:extLst>
            <a:ext uri="{FF2B5EF4-FFF2-40B4-BE49-F238E27FC236}">
              <a16:creationId xmlns:a16="http://schemas.microsoft.com/office/drawing/2014/main" id="{9F950897-D156-48E6-A715-0BA15C32C02C}"/>
            </a:ext>
          </a:extLst>
        </xdr:cNvPr>
        <xdr:cNvCxnSpPr/>
      </xdr:nvCxnSpPr>
      <xdr:spPr>
        <a:xfrm>
          <a:off x="990600" y="3878580"/>
          <a:ext cx="1038606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xdr:row>
      <xdr:rowOff>0</xdr:rowOff>
    </xdr:from>
    <xdr:to>
      <xdr:col>10</xdr:col>
      <xdr:colOff>0</xdr:colOff>
      <xdr:row>2</xdr:row>
      <xdr:rowOff>0</xdr:rowOff>
    </xdr:to>
    <xdr:cxnSp macro="">
      <xdr:nvCxnSpPr>
        <xdr:cNvPr id="22" name="Straight Connector 21">
          <a:extLst>
            <a:ext uri="{FF2B5EF4-FFF2-40B4-BE49-F238E27FC236}">
              <a16:creationId xmlns:a16="http://schemas.microsoft.com/office/drawing/2014/main" id="{9F0A2F81-FF08-48B9-99AF-806276582687}"/>
            </a:ext>
          </a:extLst>
        </xdr:cNvPr>
        <xdr:cNvCxnSpPr/>
      </xdr:nvCxnSpPr>
      <xdr:spPr>
        <a:xfrm>
          <a:off x="9971314" y="772886"/>
          <a:ext cx="286294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0</xdr:row>
      <xdr:rowOff>0</xdr:rowOff>
    </xdr:from>
    <xdr:to>
      <xdr:col>0</xdr:col>
      <xdr:colOff>649356</xdr:colOff>
      <xdr:row>49</xdr:row>
      <xdr:rowOff>121500</xdr:rowOff>
    </xdr:to>
    <xdr:sp macro="" textlink="">
      <xdr:nvSpPr>
        <xdr:cNvPr id="2" name="Rectangle 1">
          <a:extLst>
            <a:ext uri="{FF2B5EF4-FFF2-40B4-BE49-F238E27FC236}">
              <a16:creationId xmlns:a16="http://schemas.microsoft.com/office/drawing/2014/main" id="{257BD602-E9E2-4BD6-8955-59D08DE4D8A2}"/>
            </a:ext>
          </a:extLst>
        </xdr:cNvPr>
        <xdr:cNvSpPr/>
      </xdr:nvSpPr>
      <xdr:spPr>
        <a:xfrm>
          <a:off x="0" y="0"/>
          <a:ext cx="649356" cy="11780100"/>
        </a:xfrm>
        <a:prstGeom prst="rect">
          <a:avLst/>
        </a:prstGeom>
        <a:solidFill>
          <a:srgbClr val="002060"/>
        </a:solidFill>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76785</xdr:colOff>
      <xdr:row>0</xdr:row>
      <xdr:rowOff>125895</xdr:rowOff>
    </xdr:from>
    <xdr:to>
      <xdr:col>0</xdr:col>
      <xdr:colOff>610186</xdr:colOff>
      <xdr:row>1</xdr:row>
      <xdr:rowOff>130378</xdr:rowOff>
    </xdr:to>
    <xdr:pic>
      <xdr:nvPicPr>
        <xdr:cNvPr id="3" name="Picture 2">
          <a:extLst>
            <a:ext uri="{FF2B5EF4-FFF2-40B4-BE49-F238E27FC236}">
              <a16:creationId xmlns:a16="http://schemas.microsoft.com/office/drawing/2014/main" id="{1FE4FB12-C28A-4FF6-9BAB-49103CC5B1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785" y="125895"/>
          <a:ext cx="533401" cy="505226"/>
        </a:xfrm>
        <a:prstGeom prst="rect">
          <a:avLst/>
        </a:prstGeom>
      </xdr:spPr>
    </xdr:pic>
    <xdr:clientData/>
  </xdr:twoCellAnchor>
  <xdr:twoCellAnchor editAs="oneCell">
    <xdr:from>
      <xdr:col>0</xdr:col>
      <xdr:colOff>67632</xdr:colOff>
      <xdr:row>2</xdr:row>
      <xdr:rowOff>152121</xdr:rowOff>
    </xdr:from>
    <xdr:to>
      <xdr:col>0</xdr:col>
      <xdr:colOff>571215</xdr:colOff>
      <xdr:row>4</xdr:row>
      <xdr:rowOff>204020</xdr:rowOff>
    </xdr:to>
    <xdr:pic>
      <xdr:nvPicPr>
        <xdr:cNvPr id="4" name="Graphic 3" descr="Presentation with pie chart with solid fill">
          <a:hlinkClick xmlns:r="http://schemas.openxmlformats.org/officeDocument/2006/relationships" r:id="rId2"/>
          <a:extLst>
            <a:ext uri="{FF2B5EF4-FFF2-40B4-BE49-F238E27FC236}">
              <a16:creationId xmlns:a16="http://schemas.microsoft.com/office/drawing/2014/main" id="{511721D2-A71C-49BE-9A17-6A807FE9CD1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632" y="925007"/>
          <a:ext cx="503583" cy="498213"/>
        </a:xfrm>
        <a:prstGeom prst="rect">
          <a:avLst/>
        </a:prstGeom>
      </xdr:spPr>
    </xdr:pic>
    <xdr:clientData/>
  </xdr:twoCellAnchor>
  <xdr:twoCellAnchor editAs="oneCell">
    <xdr:from>
      <xdr:col>0</xdr:col>
      <xdr:colOff>76200</xdr:colOff>
      <xdr:row>15</xdr:row>
      <xdr:rowOff>53568</xdr:rowOff>
    </xdr:from>
    <xdr:to>
      <xdr:col>0</xdr:col>
      <xdr:colOff>582183</xdr:colOff>
      <xdr:row>17</xdr:row>
      <xdr:rowOff>95433</xdr:rowOff>
    </xdr:to>
    <xdr:pic>
      <xdr:nvPicPr>
        <xdr:cNvPr id="5" name="Graphic 4" descr="Envelope with solid fill">
          <a:hlinkClick xmlns:r="http://schemas.openxmlformats.org/officeDocument/2006/relationships" r:id="rId5"/>
          <a:extLst>
            <a:ext uri="{FF2B5EF4-FFF2-40B4-BE49-F238E27FC236}">
              <a16:creationId xmlns:a16="http://schemas.microsoft.com/office/drawing/2014/main" id="{215A3CBB-0EAB-47AC-8AD8-66C04587755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0" y="4026854"/>
          <a:ext cx="505983" cy="509950"/>
        </a:xfrm>
        <a:prstGeom prst="rect">
          <a:avLst/>
        </a:prstGeom>
      </xdr:spPr>
    </xdr:pic>
    <xdr:clientData/>
  </xdr:twoCellAnchor>
  <xdr:twoCellAnchor editAs="oneCell">
    <xdr:from>
      <xdr:col>0</xdr:col>
      <xdr:colOff>40088</xdr:colOff>
      <xdr:row>8</xdr:row>
      <xdr:rowOff>161014</xdr:rowOff>
    </xdr:from>
    <xdr:to>
      <xdr:col>0</xdr:col>
      <xdr:colOff>596348</xdr:colOff>
      <xdr:row>10</xdr:row>
      <xdr:rowOff>206828</xdr:rowOff>
    </xdr:to>
    <xdr:pic>
      <xdr:nvPicPr>
        <xdr:cNvPr id="6" name="Graphic 5" descr="Scatterplot with solid fill">
          <a:hlinkClick xmlns:r="http://schemas.openxmlformats.org/officeDocument/2006/relationships" r:id="rId8"/>
          <a:extLst>
            <a:ext uri="{FF2B5EF4-FFF2-40B4-BE49-F238E27FC236}">
              <a16:creationId xmlns:a16="http://schemas.microsoft.com/office/drawing/2014/main" id="{B3A62A41-D6BF-41C6-B077-8FD7F6D6BA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088" y="2381700"/>
          <a:ext cx="556260" cy="546557"/>
        </a:xfrm>
        <a:prstGeom prst="rect">
          <a:avLst/>
        </a:prstGeom>
      </xdr:spPr>
    </xdr:pic>
    <xdr:clientData/>
  </xdr:twoCellAnchor>
  <xdr:twoCellAnchor editAs="oneCell">
    <xdr:from>
      <xdr:col>0</xdr:col>
      <xdr:colOff>61128</xdr:colOff>
      <xdr:row>5</xdr:row>
      <xdr:rowOff>155713</xdr:rowOff>
    </xdr:from>
    <xdr:to>
      <xdr:col>0</xdr:col>
      <xdr:colOff>594187</xdr:colOff>
      <xdr:row>7</xdr:row>
      <xdr:rowOff>196779</xdr:rowOff>
    </xdr:to>
    <xdr:pic>
      <xdr:nvPicPr>
        <xdr:cNvPr id="7" name="Graphic 6" descr="Table with solid fill">
          <a:hlinkClick xmlns:r="http://schemas.openxmlformats.org/officeDocument/2006/relationships" r:id="rId11"/>
          <a:extLst>
            <a:ext uri="{FF2B5EF4-FFF2-40B4-BE49-F238E27FC236}">
              <a16:creationId xmlns:a16="http://schemas.microsoft.com/office/drawing/2014/main" id="{26658BFD-7EF8-4501-8B32-2D1FA4A6B3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28" y="1625284"/>
          <a:ext cx="533059" cy="541809"/>
        </a:xfrm>
        <a:prstGeom prst="rect">
          <a:avLst/>
        </a:prstGeom>
      </xdr:spPr>
    </xdr:pic>
    <xdr:clientData/>
  </xdr:twoCellAnchor>
  <xdr:twoCellAnchor editAs="oneCell">
    <xdr:from>
      <xdr:col>0</xdr:col>
      <xdr:colOff>48372</xdr:colOff>
      <xdr:row>11</xdr:row>
      <xdr:rowOff>234081</xdr:rowOff>
    </xdr:from>
    <xdr:to>
      <xdr:col>0</xdr:col>
      <xdr:colOff>616227</xdr:colOff>
      <xdr:row>14</xdr:row>
      <xdr:rowOff>52029</xdr:rowOff>
    </xdr:to>
    <xdr:pic>
      <xdr:nvPicPr>
        <xdr:cNvPr id="8" name="Graphic 7" descr="Table outline">
          <a:hlinkClick xmlns:r="http://schemas.openxmlformats.org/officeDocument/2006/relationships" r:id="rId14"/>
          <a:extLst>
            <a:ext uri="{FF2B5EF4-FFF2-40B4-BE49-F238E27FC236}">
              <a16:creationId xmlns:a16="http://schemas.microsoft.com/office/drawing/2014/main" id="{1C0C9CE5-FDF3-4830-9C94-20A3AAE1F64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8372" y="3205881"/>
          <a:ext cx="567855" cy="5690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706581</xdr:colOff>
      <xdr:row>2</xdr:row>
      <xdr:rowOff>213360</xdr:rowOff>
    </xdr:from>
    <xdr:to>
      <xdr:col>5</xdr:col>
      <xdr:colOff>0</xdr:colOff>
      <xdr:row>18</xdr:row>
      <xdr:rowOff>0</xdr:rowOff>
    </xdr:to>
    <xdr:graphicFrame macro="">
      <xdr:nvGraphicFramePr>
        <xdr:cNvPr id="5" name="Chart 4">
          <a:extLst>
            <a:ext uri="{FF2B5EF4-FFF2-40B4-BE49-F238E27FC236}">
              <a16:creationId xmlns:a16="http://schemas.microsoft.com/office/drawing/2014/main" id="{6DBF47F4-AAAC-9A08-F4E9-AA85ED35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643889</xdr:colOff>
      <xdr:row>22</xdr:row>
      <xdr:rowOff>213359</xdr:rowOff>
    </xdr:from>
    <xdr:to>
      <xdr:col>5</xdr:col>
      <xdr:colOff>0</xdr:colOff>
      <xdr:row>40</xdr:row>
      <xdr:rowOff>0</xdr:rowOff>
    </xdr:to>
    <xdr:graphicFrame macro="">
      <xdr:nvGraphicFramePr>
        <xdr:cNvPr id="6" name="Chart 5">
          <a:extLst>
            <a:ext uri="{FF2B5EF4-FFF2-40B4-BE49-F238E27FC236}">
              <a16:creationId xmlns:a16="http://schemas.microsoft.com/office/drawing/2014/main" id="{31D15F9A-ADC2-9C55-3CC8-C3D9D2EC8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197222</xdr:rowOff>
    </xdr:from>
    <xdr:to>
      <xdr:col>17</xdr:col>
      <xdr:colOff>672351</xdr:colOff>
      <xdr:row>18</xdr:row>
      <xdr:rowOff>224117</xdr:rowOff>
    </xdr:to>
    <xdr:graphicFrame macro="">
      <xdr:nvGraphicFramePr>
        <xdr:cNvPr id="3" name="Chart 2">
          <a:extLst>
            <a:ext uri="{FF2B5EF4-FFF2-40B4-BE49-F238E27FC236}">
              <a16:creationId xmlns:a16="http://schemas.microsoft.com/office/drawing/2014/main" id="{FD6642F7-1770-5A6F-FA54-713A4C53A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665922</xdr:colOff>
      <xdr:row>43</xdr:row>
      <xdr:rowOff>195469</xdr:rowOff>
    </xdr:from>
    <xdr:to>
      <xdr:col>5</xdr:col>
      <xdr:colOff>0</xdr:colOff>
      <xdr:row>60</xdr:row>
      <xdr:rowOff>0</xdr:rowOff>
    </xdr:to>
    <xdr:graphicFrame macro="">
      <xdr:nvGraphicFramePr>
        <xdr:cNvPr id="13" name="Chart 12">
          <a:extLst>
            <a:ext uri="{FF2B5EF4-FFF2-40B4-BE49-F238E27FC236}">
              <a16:creationId xmlns:a16="http://schemas.microsoft.com/office/drawing/2014/main" id="{5B13CEE6-E906-A2DD-D7AA-A573E7086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663388</xdr:colOff>
      <xdr:row>63</xdr:row>
      <xdr:rowOff>174811</xdr:rowOff>
    </xdr:from>
    <xdr:to>
      <xdr:col>5</xdr:col>
      <xdr:colOff>0</xdr:colOff>
      <xdr:row>81</xdr:row>
      <xdr:rowOff>0</xdr:rowOff>
    </xdr:to>
    <xdr:graphicFrame macro="">
      <xdr:nvGraphicFramePr>
        <xdr:cNvPr id="20" name="Chart 19">
          <a:extLst>
            <a:ext uri="{FF2B5EF4-FFF2-40B4-BE49-F238E27FC236}">
              <a16:creationId xmlns:a16="http://schemas.microsoft.com/office/drawing/2014/main" id="{F21E1695-887F-B38E-8C64-D2BE785F5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64</xdr:row>
      <xdr:rowOff>0</xdr:rowOff>
    </xdr:from>
    <xdr:to>
      <xdr:col>18</xdr:col>
      <xdr:colOff>0</xdr:colOff>
      <xdr:row>81</xdr:row>
      <xdr:rowOff>0</xdr:rowOff>
    </xdr:to>
    <xdr:graphicFrame macro="">
      <xdr:nvGraphicFramePr>
        <xdr:cNvPr id="21" name="Chart 20">
          <a:extLst>
            <a:ext uri="{FF2B5EF4-FFF2-40B4-BE49-F238E27FC236}">
              <a16:creationId xmlns:a16="http://schemas.microsoft.com/office/drawing/2014/main" id="{54ACAA9F-03D5-BFBD-6AE7-5236D1D6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44</xdr:row>
      <xdr:rowOff>13854</xdr:rowOff>
    </xdr:from>
    <xdr:to>
      <xdr:col>18</xdr:col>
      <xdr:colOff>0</xdr:colOff>
      <xdr:row>58</xdr:row>
      <xdr:rowOff>0</xdr:rowOff>
    </xdr:to>
    <xdr:graphicFrame macro="">
      <xdr:nvGraphicFramePr>
        <xdr:cNvPr id="2" name="Chart 1">
          <a:extLst>
            <a:ext uri="{FF2B5EF4-FFF2-40B4-BE49-F238E27FC236}">
              <a16:creationId xmlns:a16="http://schemas.microsoft.com/office/drawing/2014/main" id="{B4A0016E-DA88-4B59-919E-B5833B227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23</xdr:row>
      <xdr:rowOff>-1</xdr:rowOff>
    </xdr:from>
    <xdr:to>
      <xdr:col>18</xdr:col>
      <xdr:colOff>0</xdr:colOff>
      <xdr:row>38</xdr:row>
      <xdr:rowOff>-1</xdr:rowOff>
    </xdr:to>
    <xdr:graphicFrame macro="">
      <xdr:nvGraphicFramePr>
        <xdr:cNvPr id="4" name="Chart 3">
          <a:extLst>
            <a:ext uri="{FF2B5EF4-FFF2-40B4-BE49-F238E27FC236}">
              <a16:creationId xmlns:a16="http://schemas.microsoft.com/office/drawing/2014/main" id="{7F4B529C-E74B-4D42-B8F4-F4BF27DC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220717</xdr:rowOff>
    </xdr:from>
    <xdr:to>
      <xdr:col>9</xdr:col>
      <xdr:colOff>672662</xdr:colOff>
      <xdr:row>15</xdr:row>
      <xdr:rowOff>0</xdr:rowOff>
    </xdr:to>
    <xdr:graphicFrame macro="">
      <xdr:nvGraphicFramePr>
        <xdr:cNvPr id="2" name="Chart 1">
          <a:extLst>
            <a:ext uri="{FF2B5EF4-FFF2-40B4-BE49-F238E27FC236}">
              <a16:creationId xmlns:a16="http://schemas.microsoft.com/office/drawing/2014/main" id="{5B4E13F7-3564-900B-0EEA-ABB8F0B5D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860378</xdr:colOff>
      <xdr:row>9</xdr:row>
      <xdr:rowOff>17930</xdr:rowOff>
    </xdr:from>
    <xdr:to>
      <xdr:col>10</xdr:col>
      <xdr:colOff>663388</xdr:colOff>
      <xdr:row>23</xdr:row>
      <xdr:rowOff>37526</xdr:rowOff>
    </xdr:to>
    <xdr:graphicFrame macro="">
      <xdr:nvGraphicFramePr>
        <xdr:cNvPr id="2" name="Chart 1">
          <a:extLst>
            <a:ext uri="{FF2B5EF4-FFF2-40B4-BE49-F238E27FC236}">
              <a16:creationId xmlns:a16="http://schemas.microsoft.com/office/drawing/2014/main" id="{3C9B9665-3EC2-3DDB-C269-4E093BEBA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643891</xdr:colOff>
      <xdr:row>9</xdr:row>
      <xdr:rowOff>205739</xdr:rowOff>
    </xdr:from>
    <xdr:to>
      <xdr:col>10</xdr:col>
      <xdr:colOff>1</xdr:colOff>
      <xdr:row>23</xdr:row>
      <xdr:rowOff>218660</xdr:rowOff>
    </xdr:to>
    <xdr:graphicFrame macro="">
      <xdr:nvGraphicFramePr>
        <xdr:cNvPr id="2" name="Chart 1">
          <a:extLst>
            <a:ext uri="{FF2B5EF4-FFF2-40B4-BE49-F238E27FC236}">
              <a16:creationId xmlns:a16="http://schemas.microsoft.com/office/drawing/2014/main" id="{036175F9-474C-2E63-4B78-93A3BB2D8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207579</xdr:rowOff>
    </xdr:from>
    <xdr:to>
      <xdr:col>9</xdr:col>
      <xdr:colOff>536028</xdr:colOff>
      <xdr:row>13</xdr:row>
      <xdr:rowOff>81455</xdr:rowOff>
    </xdr:to>
    <xdr:graphicFrame macro="">
      <xdr:nvGraphicFramePr>
        <xdr:cNvPr id="2" name="Chart 1">
          <a:extLst>
            <a:ext uri="{FF2B5EF4-FFF2-40B4-BE49-F238E27FC236}">
              <a16:creationId xmlns:a16="http://schemas.microsoft.com/office/drawing/2014/main" id="{2C09B129-9F39-2250-B26E-33D8A7B6C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5862</xdr:colOff>
      <xdr:row>1</xdr:row>
      <xdr:rowOff>205153</xdr:rowOff>
    </xdr:from>
    <xdr:to>
      <xdr:col>10</xdr:col>
      <xdr:colOff>5862</xdr:colOff>
      <xdr:row>17</xdr:row>
      <xdr:rowOff>35168</xdr:rowOff>
    </xdr:to>
    <xdr:graphicFrame macro="">
      <xdr:nvGraphicFramePr>
        <xdr:cNvPr id="4" name="Chart 3">
          <a:extLst>
            <a:ext uri="{FF2B5EF4-FFF2-40B4-BE49-F238E27FC236}">
              <a16:creationId xmlns:a16="http://schemas.microsoft.com/office/drawing/2014/main" id="{27DE9BA6-E969-6E58-9411-10169C7F3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232442</xdr:colOff>
      <xdr:row>32</xdr:row>
      <xdr:rowOff>145998</xdr:rowOff>
    </xdr:from>
    <xdr:to>
      <xdr:col>22</xdr:col>
      <xdr:colOff>71077</xdr:colOff>
      <xdr:row>51</xdr:row>
      <xdr:rowOff>190616</xdr:rowOff>
    </xdr:to>
    <xdr:sp macro="" textlink="">
      <xdr:nvSpPr>
        <xdr:cNvPr id="41" name="Rectangle 40">
          <a:extLst>
            <a:ext uri="{FF2B5EF4-FFF2-40B4-BE49-F238E27FC236}">
              <a16:creationId xmlns:a16="http://schemas.microsoft.com/office/drawing/2014/main" id="{46974B41-5332-74CC-BA24-7D20B584EFB5}"/>
            </a:ext>
          </a:extLst>
        </xdr:cNvPr>
        <xdr:cNvSpPr/>
      </xdr:nvSpPr>
      <xdr:spPr>
        <a:xfrm>
          <a:off x="8331413" y="7570055"/>
          <a:ext cx="6587778" cy="4181190"/>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12</xdr:col>
      <xdr:colOff>164567</xdr:colOff>
      <xdr:row>10</xdr:row>
      <xdr:rowOff>209749</xdr:rowOff>
    </xdr:from>
    <xdr:to>
      <xdr:col>22</xdr:col>
      <xdr:colOff>3202</xdr:colOff>
      <xdr:row>30</xdr:row>
      <xdr:rowOff>32695</xdr:rowOff>
    </xdr:to>
    <xdr:sp macro="" textlink="">
      <xdr:nvSpPr>
        <xdr:cNvPr id="40" name="Rectangle 39">
          <a:extLst>
            <a:ext uri="{FF2B5EF4-FFF2-40B4-BE49-F238E27FC236}">
              <a16:creationId xmlns:a16="http://schemas.microsoft.com/office/drawing/2014/main" id="{225F79AF-90A6-F9CC-4A5F-042E1B99EE6F}"/>
            </a:ext>
          </a:extLst>
        </xdr:cNvPr>
        <xdr:cNvSpPr/>
      </xdr:nvSpPr>
      <xdr:spPr>
        <a:xfrm>
          <a:off x="8144785" y="2869822"/>
          <a:ext cx="6488817" cy="4256400"/>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23</xdr:col>
      <xdr:colOff>0</xdr:colOff>
      <xdr:row>11</xdr:row>
      <xdr:rowOff>0</xdr:rowOff>
    </xdr:from>
    <xdr:to>
      <xdr:col>32</xdr:col>
      <xdr:colOff>513550</xdr:colOff>
      <xdr:row>30</xdr:row>
      <xdr:rowOff>44618</xdr:rowOff>
    </xdr:to>
    <xdr:sp macro="" textlink="">
      <xdr:nvSpPr>
        <xdr:cNvPr id="37" name="Rectangle 36">
          <a:extLst>
            <a:ext uri="{FF2B5EF4-FFF2-40B4-BE49-F238E27FC236}">
              <a16:creationId xmlns:a16="http://schemas.microsoft.com/office/drawing/2014/main" id="{616C7414-8680-D798-3EAE-B49AA1076372}"/>
            </a:ext>
          </a:extLst>
        </xdr:cNvPr>
        <xdr:cNvSpPr/>
      </xdr:nvSpPr>
      <xdr:spPr>
        <a:xfrm>
          <a:off x="15523029" y="2852057"/>
          <a:ext cx="6587778" cy="4181190"/>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22</xdr:col>
      <xdr:colOff>667871</xdr:colOff>
      <xdr:row>32</xdr:row>
      <xdr:rowOff>126832</xdr:rowOff>
    </xdr:from>
    <xdr:to>
      <xdr:col>32</xdr:col>
      <xdr:colOff>506506</xdr:colOff>
      <xdr:row>51</xdr:row>
      <xdr:rowOff>171450</xdr:rowOff>
    </xdr:to>
    <xdr:sp macro="" textlink="">
      <xdr:nvSpPr>
        <xdr:cNvPr id="38" name="Rectangle 37">
          <a:extLst>
            <a:ext uri="{FF2B5EF4-FFF2-40B4-BE49-F238E27FC236}">
              <a16:creationId xmlns:a16="http://schemas.microsoft.com/office/drawing/2014/main" id="{79A84A79-3524-6BFC-D6ED-CFAFB59B243D}"/>
            </a:ext>
          </a:extLst>
        </xdr:cNvPr>
        <xdr:cNvSpPr/>
      </xdr:nvSpPr>
      <xdr:spPr>
        <a:xfrm>
          <a:off x="15459636" y="7746832"/>
          <a:ext cx="6562164" cy="4302853"/>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xdr:col>
      <xdr:colOff>200485</xdr:colOff>
      <xdr:row>32</xdr:row>
      <xdr:rowOff>180107</xdr:rowOff>
    </xdr:from>
    <xdr:to>
      <xdr:col>10</xdr:col>
      <xdr:colOff>623455</xdr:colOff>
      <xdr:row>51</xdr:row>
      <xdr:rowOff>180107</xdr:rowOff>
    </xdr:to>
    <xdr:sp macro="" textlink="">
      <xdr:nvSpPr>
        <xdr:cNvPr id="32" name="Rectangle 31">
          <a:extLst>
            <a:ext uri="{FF2B5EF4-FFF2-40B4-BE49-F238E27FC236}">
              <a16:creationId xmlns:a16="http://schemas.microsoft.com/office/drawing/2014/main" id="{93A25EF6-A1DE-D8E3-4E7A-60BC66EC72FA}"/>
            </a:ext>
          </a:extLst>
        </xdr:cNvPr>
        <xdr:cNvSpPr/>
      </xdr:nvSpPr>
      <xdr:spPr>
        <a:xfrm>
          <a:off x="865503" y="7716980"/>
          <a:ext cx="6408134" cy="4211782"/>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xdr:col>
      <xdr:colOff>161365</xdr:colOff>
      <xdr:row>10</xdr:row>
      <xdr:rowOff>177052</xdr:rowOff>
    </xdr:from>
    <xdr:to>
      <xdr:col>11</xdr:col>
      <xdr:colOff>0</xdr:colOff>
      <xdr:row>29</xdr:row>
      <xdr:rowOff>221671</xdr:rowOff>
    </xdr:to>
    <xdr:sp macro="" textlink="">
      <xdr:nvSpPr>
        <xdr:cNvPr id="30" name="Rectangle 29">
          <a:extLst>
            <a:ext uri="{FF2B5EF4-FFF2-40B4-BE49-F238E27FC236}">
              <a16:creationId xmlns:a16="http://schemas.microsoft.com/office/drawing/2014/main" id="{17266DD6-6EEC-A2CF-1797-7ABF21C98842}"/>
            </a:ext>
          </a:extLst>
        </xdr:cNvPr>
        <xdr:cNvSpPr/>
      </xdr:nvSpPr>
      <xdr:spPr>
        <a:xfrm>
          <a:off x="826383" y="2837125"/>
          <a:ext cx="6488817" cy="4256401"/>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0</xdr:col>
      <xdr:colOff>0</xdr:colOff>
      <xdr:row>0</xdr:row>
      <xdr:rowOff>0</xdr:rowOff>
    </xdr:from>
    <xdr:to>
      <xdr:col>0</xdr:col>
      <xdr:colOff>649356</xdr:colOff>
      <xdr:row>52</xdr:row>
      <xdr:rowOff>1757</xdr:rowOff>
    </xdr:to>
    <xdr:sp macro="" textlink="">
      <xdr:nvSpPr>
        <xdr:cNvPr id="11" name="Rectangle 10">
          <a:extLst>
            <a:ext uri="{FF2B5EF4-FFF2-40B4-BE49-F238E27FC236}">
              <a16:creationId xmlns:a16="http://schemas.microsoft.com/office/drawing/2014/main" id="{D0387701-E956-9C13-B346-5698D1188801}"/>
            </a:ext>
          </a:extLst>
        </xdr:cNvPr>
        <xdr:cNvSpPr/>
      </xdr:nvSpPr>
      <xdr:spPr>
        <a:xfrm>
          <a:off x="0" y="0"/>
          <a:ext cx="649356" cy="11942297"/>
        </a:xfrm>
        <a:prstGeom prst="rect">
          <a:avLst/>
        </a:prstGeom>
        <a:solidFill>
          <a:srgbClr val="002060"/>
        </a:solidFill>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76785</xdr:colOff>
      <xdr:row>0</xdr:row>
      <xdr:rowOff>125895</xdr:rowOff>
    </xdr:from>
    <xdr:to>
      <xdr:col>0</xdr:col>
      <xdr:colOff>610186</xdr:colOff>
      <xdr:row>1</xdr:row>
      <xdr:rowOff>54178</xdr:rowOff>
    </xdr:to>
    <xdr:pic>
      <xdr:nvPicPr>
        <xdr:cNvPr id="10" name="Picture 9">
          <a:extLst>
            <a:ext uri="{FF2B5EF4-FFF2-40B4-BE49-F238E27FC236}">
              <a16:creationId xmlns:a16="http://schemas.microsoft.com/office/drawing/2014/main" id="{12EFB9A3-EEB3-0A73-374D-4D2C1C543A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785" y="125895"/>
          <a:ext cx="533401" cy="498126"/>
        </a:xfrm>
        <a:prstGeom prst="rect">
          <a:avLst/>
        </a:prstGeom>
      </xdr:spPr>
    </xdr:pic>
    <xdr:clientData/>
  </xdr:twoCellAnchor>
  <xdr:twoCellAnchor editAs="oneCell">
    <xdr:from>
      <xdr:col>0</xdr:col>
      <xdr:colOff>67632</xdr:colOff>
      <xdr:row>2</xdr:row>
      <xdr:rowOff>130350</xdr:rowOff>
    </xdr:from>
    <xdr:to>
      <xdr:col>0</xdr:col>
      <xdr:colOff>571215</xdr:colOff>
      <xdr:row>4</xdr:row>
      <xdr:rowOff>95163</xdr:rowOff>
    </xdr:to>
    <xdr:pic>
      <xdr:nvPicPr>
        <xdr:cNvPr id="18" name="Graphic 17" descr="Presentation with pie chart with solid fill">
          <a:hlinkClick xmlns:r="http://schemas.openxmlformats.org/officeDocument/2006/relationships" r:id="rId2"/>
          <a:extLst>
            <a:ext uri="{FF2B5EF4-FFF2-40B4-BE49-F238E27FC236}">
              <a16:creationId xmlns:a16="http://schemas.microsoft.com/office/drawing/2014/main" id="{EDEBF4C1-FAA2-CBA8-A3C1-BE25E858ED0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632" y="923881"/>
          <a:ext cx="503583" cy="506096"/>
        </a:xfrm>
        <a:prstGeom prst="rect">
          <a:avLst/>
        </a:prstGeom>
      </xdr:spPr>
    </xdr:pic>
    <xdr:clientData/>
  </xdr:twoCellAnchor>
  <xdr:twoCellAnchor editAs="oneCell">
    <xdr:from>
      <xdr:col>0</xdr:col>
      <xdr:colOff>76200</xdr:colOff>
      <xdr:row>16</xdr:row>
      <xdr:rowOff>86225</xdr:rowOff>
    </xdr:from>
    <xdr:to>
      <xdr:col>0</xdr:col>
      <xdr:colOff>582183</xdr:colOff>
      <xdr:row>18</xdr:row>
      <xdr:rowOff>160747</xdr:rowOff>
    </xdr:to>
    <xdr:pic>
      <xdr:nvPicPr>
        <xdr:cNvPr id="23" name="Graphic 22" descr="Envelope with solid fill">
          <a:hlinkClick xmlns:r="http://schemas.openxmlformats.org/officeDocument/2006/relationships" r:id="rId5"/>
          <a:extLst>
            <a:ext uri="{FF2B5EF4-FFF2-40B4-BE49-F238E27FC236}">
              <a16:creationId xmlns:a16="http://schemas.microsoft.com/office/drawing/2014/main" id="{7C330CE5-0D29-6464-0D0A-231958CA04F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0" y="4071485"/>
          <a:ext cx="505983" cy="516482"/>
        </a:xfrm>
        <a:prstGeom prst="rect">
          <a:avLst/>
        </a:prstGeom>
      </xdr:spPr>
    </xdr:pic>
    <xdr:clientData/>
  </xdr:twoCellAnchor>
  <xdr:twoCellAnchor>
    <xdr:from>
      <xdr:col>1</xdr:col>
      <xdr:colOff>161366</xdr:colOff>
      <xdr:row>0</xdr:row>
      <xdr:rowOff>125506</xdr:rowOff>
    </xdr:from>
    <xdr:to>
      <xdr:col>32</xdr:col>
      <xdr:colOff>457201</xdr:colOff>
      <xdr:row>2</xdr:row>
      <xdr:rowOff>0</xdr:rowOff>
    </xdr:to>
    <xdr:sp macro="" textlink="">
      <xdr:nvSpPr>
        <xdr:cNvPr id="25" name="Rectangle 24">
          <a:extLst>
            <a:ext uri="{FF2B5EF4-FFF2-40B4-BE49-F238E27FC236}">
              <a16:creationId xmlns:a16="http://schemas.microsoft.com/office/drawing/2014/main" id="{2FA034D9-DEFD-7CBC-0237-B7D1C5FFBBCD}"/>
            </a:ext>
          </a:extLst>
        </xdr:cNvPr>
        <xdr:cNvSpPr/>
      </xdr:nvSpPr>
      <xdr:spPr>
        <a:xfrm>
          <a:off x="833719" y="125506"/>
          <a:ext cx="21138776" cy="672353"/>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2400" b="1">
              <a:solidFill>
                <a:srgbClr val="002060"/>
              </a:solidFill>
            </a:rPr>
            <a:t>Bellabeat Dashboard </a:t>
          </a:r>
        </a:p>
        <a:p>
          <a:pPr algn="l"/>
          <a:r>
            <a:rPr lang="en-US" altLang="ko-KR" sz="1100" b="0" i="1">
              <a:solidFill>
                <a:schemeClr val="tx1">
                  <a:lumMod val="65000"/>
                  <a:lumOff val="35000"/>
                </a:schemeClr>
              </a:solidFill>
            </a:rPr>
            <a:t>April - May 2016</a:t>
          </a:r>
          <a:endParaRPr lang="ko-KR" altLang="en-US" sz="1100" b="0" i="1">
            <a:solidFill>
              <a:schemeClr val="tx1">
                <a:lumMod val="65000"/>
                <a:lumOff val="35000"/>
              </a:schemeClr>
            </a:solidFill>
          </a:endParaRPr>
        </a:p>
      </xdr:txBody>
    </xdr:sp>
    <xdr:clientData/>
  </xdr:twoCellAnchor>
  <xdr:twoCellAnchor>
    <xdr:from>
      <xdr:col>1</xdr:col>
      <xdr:colOff>161366</xdr:colOff>
      <xdr:row>2</xdr:row>
      <xdr:rowOff>209326</xdr:rowOff>
    </xdr:from>
    <xdr:to>
      <xdr:col>11</xdr:col>
      <xdr:colOff>1</xdr:colOff>
      <xdr:row>9</xdr:row>
      <xdr:rowOff>0</xdr:rowOff>
    </xdr:to>
    <xdr:sp macro="" textlink="">
      <xdr:nvSpPr>
        <xdr:cNvPr id="27" name="Rectangle 26">
          <a:extLst>
            <a:ext uri="{FF2B5EF4-FFF2-40B4-BE49-F238E27FC236}">
              <a16:creationId xmlns:a16="http://schemas.microsoft.com/office/drawing/2014/main" id="{BD423722-2F5D-FE0D-732B-989602805D20}"/>
            </a:ext>
          </a:extLst>
        </xdr:cNvPr>
        <xdr:cNvSpPr/>
      </xdr:nvSpPr>
      <xdr:spPr>
        <a:xfrm>
          <a:off x="836280" y="1003983"/>
          <a:ext cx="6587778" cy="1412646"/>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800" b="1">
            <a:solidFill>
              <a:srgbClr val="002060"/>
            </a:solidFill>
          </a:endParaRPr>
        </a:p>
      </xdr:txBody>
    </xdr:sp>
    <xdr:clientData/>
  </xdr:twoCellAnchor>
  <xdr:twoCellAnchor>
    <xdr:from>
      <xdr:col>12</xdr:col>
      <xdr:colOff>249718</xdr:colOff>
      <xdr:row>2</xdr:row>
      <xdr:rowOff>220327</xdr:rowOff>
    </xdr:from>
    <xdr:to>
      <xdr:col>22</xdr:col>
      <xdr:colOff>0</xdr:colOff>
      <xdr:row>9</xdr:row>
      <xdr:rowOff>10885</xdr:rowOff>
    </xdr:to>
    <xdr:sp macro="" textlink="">
      <xdr:nvSpPr>
        <xdr:cNvPr id="28" name="Rectangle 27">
          <a:extLst>
            <a:ext uri="{FF2B5EF4-FFF2-40B4-BE49-F238E27FC236}">
              <a16:creationId xmlns:a16="http://schemas.microsoft.com/office/drawing/2014/main" id="{786C5FFB-D693-A8B1-94F6-4FD2A0F9A9DC}"/>
            </a:ext>
          </a:extLst>
        </xdr:cNvPr>
        <xdr:cNvSpPr/>
      </xdr:nvSpPr>
      <xdr:spPr>
        <a:xfrm>
          <a:off x="8348689" y="1014984"/>
          <a:ext cx="6499425" cy="1412530"/>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600" b="1" baseline="0">
              <a:solidFill>
                <a:srgbClr val="002060"/>
              </a:solidFill>
            </a:rPr>
            <a:t># More than 7.5 Hours of Sleep Day  </a:t>
          </a:r>
        </a:p>
        <a:p>
          <a:pPr algn="l"/>
          <a:endParaRPr lang="en-US" altLang="ko-KR" sz="1600" b="1" baseline="0">
            <a:solidFill>
              <a:srgbClr val="002060"/>
            </a:solidFill>
          </a:endParaRPr>
        </a:p>
        <a:p>
          <a:pPr algn="l"/>
          <a:r>
            <a:rPr lang="en-US" altLang="ko-KR" sz="2400" b="1" baseline="0">
              <a:solidFill>
                <a:srgbClr val="002060"/>
              </a:solidFill>
            </a:rPr>
            <a:t>Sunday</a:t>
          </a:r>
          <a:endParaRPr lang="ko-KR" altLang="en-US" sz="1200" b="1">
            <a:solidFill>
              <a:srgbClr val="002060"/>
            </a:solidFill>
          </a:endParaRPr>
        </a:p>
      </xdr:txBody>
    </xdr:sp>
    <xdr:clientData/>
  </xdr:twoCellAnchor>
  <xdr:twoCellAnchor>
    <xdr:from>
      <xdr:col>23</xdr:col>
      <xdr:colOff>76201</xdr:colOff>
      <xdr:row>2</xdr:row>
      <xdr:rowOff>247650</xdr:rowOff>
    </xdr:from>
    <xdr:to>
      <xdr:col>32</xdr:col>
      <xdr:colOff>457200</xdr:colOff>
      <xdr:row>9</xdr:row>
      <xdr:rowOff>32498</xdr:rowOff>
    </xdr:to>
    <xdr:sp macro="" textlink="">
      <xdr:nvSpPr>
        <xdr:cNvPr id="29" name="Rectangle 28">
          <a:extLst>
            <a:ext uri="{FF2B5EF4-FFF2-40B4-BE49-F238E27FC236}">
              <a16:creationId xmlns:a16="http://schemas.microsoft.com/office/drawing/2014/main" id="{ECC0E8BF-0614-C0EF-A27D-9AA67B4FC623}"/>
            </a:ext>
          </a:extLst>
        </xdr:cNvPr>
        <xdr:cNvSpPr/>
      </xdr:nvSpPr>
      <xdr:spPr>
        <a:xfrm>
          <a:off x="15540319" y="1045509"/>
          <a:ext cx="6432175" cy="1452283"/>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600" b="1">
              <a:solidFill>
                <a:srgbClr val="002060"/>
              </a:solidFill>
            </a:rPr>
            <a:t>#</a:t>
          </a:r>
          <a:r>
            <a:rPr lang="en-US" altLang="ko-KR" sz="1600" b="1" baseline="0">
              <a:solidFill>
                <a:srgbClr val="002060"/>
              </a:solidFill>
            </a:rPr>
            <a:t> More than 8000 Total Steps Day</a:t>
          </a:r>
        </a:p>
        <a:p>
          <a:pPr algn="l"/>
          <a:endParaRPr lang="en-US" altLang="ko-KR" sz="1600" b="1" baseline="0">
            <a:solidFill>
              <a:srgbClr val="002060"/>
            </a:solidFill>
          </a:endParaRPr>
        </a:p>
        <a:p>
          <a:pPr algn="l"/>
          <a:r>
            <a:rPr lang="en-US" altLang="ko-KR" sz="2400" b="1" baseline="0">
              <a:solidFill>
                <a:srgbClr val="002060"/>
              </a:solidFill>
            </a:rPr>
            <a:t>Tuesday, Saturday</a:t>
          </a:r>
          <a:endParaRPr lang="ko-KR" altLang="en-US" sz="2400" b="1">
            <a:solidFill>
              <a:srgbClr val="002060"/>
            </a:solidFill>
          </a:endParaRPr>
        </a:p>
      </xdr:txBody>
    </xdr:sp>
    <xdr:clientData/>
  </xdr:twoCellAnchor>
  <xdr:twoCellAnchor editAs="oneCell">
    <xdr:from>
      <xdr:col>1</xdr:col>
      <xdr:colOff>275457</xdr:colOff>
      <xdr:row>2</xdr:row>
      <xdr:rowOff>265044</xdr:rowOff>
    </xdr:from>
    <xdr:to>
      <xdr:col>10</xdr:col>
      <xdr:colOff>375708</xdr:colOff>
      <xdr:row>7</xdr:row>
      <xdr:rowOff>169628</xdr:rowOff>
    </xdr:to>
    <mc:AlternateContent xmlns:mc="http://schemas.openxmlformats.org/markup-compatibility/2006" xmlns:a14="http://schemas.microsoft.com/office/drawing/2010/main">
      <mc:Choice Requires="a14">
        <xdr:graphicFrame macro="">
          <xdr:nvGraphicFramePr>
            <xdr:cNvPr id="12" name="WeekDay 1">
              <a:extLst>
                <a:ext uri="{FF2B5EF4-FFF2-40B4-BE49-F238E27FC236}">
                  <a16:creationId xmlns:a16="http://schemas.microsoft.com/office/drawing/2014/main" id="{62CF0F37-57FF-4086-9DAA-8760AE25352F}"/>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947810" y="1062903"/>
              <a:ext cx="6151427" cy="1123784"/>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400638</xdr:colOff>
      <xdr:row>11</xdr:row>
      <xdr:rowOff>152400</xdr:rowOff>
    </xdr:from>
    <xdr:to>
      <xdr:col>10</xdr:col>
      <xdr:colOff>387927</xdr:colOff>
      <xdr:row>28</xdr:row>
      <xdr:rowOff>63149</xdr:rowOff>
    </xdr:to>
    <xdr:graphicFrame macro="">
      <xdr:nvGraphicFramePr>
        <xdr:cNvPr id="17" name="Chart 16">
          <a:extLst>
            <a:ext uri="{FF2B5EF4-FFF2-40B4-BE49-F238E27FC236}">
              <a16:creationId xmlns:a16="http://schemas.microsoft.com/office/drawing/2014/main" id="{884F361F-A738-4B5E-A094-08A32D45F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189890</xdr:colOff>
      <xdr:row>11</xdr:row>
      <xdr:rowOff>149519</xdr:rowOff>
    </xdr:from>
    <xdr:to>
      <xdr:col>32</xdr:col>
      <xdr:colOff>219636</xdr:colOff>
      <xdr:row>29</xdr:row>
      <xdr:rowOff>149520</xdr:rowOff>
    </xdr:to>
    <xdr:graphicFrame macro="">
      <xdr:nvGraphicFramePr>
        <xdr:cNvPr id="19" name="Chart 18">
          <a:extLst>
            <a:ext uri="{FF2B5EF4-FFF2-40B4-BE49-F238E27FC236}">
              <a16:creationId xmlns:a16="http://schemas.microsoft.com/office/drawing/2014/main" id="{FC2276AA-78B4-4BFA-A598-EA6179C62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294264</xdr:colOff>
      <xdr:row>33</xdr:row>
      <xdr:rowOff>80740</xdr:rowOff>
    </xdr:from>
    <xdr:to>
      <xdr:col>10</xdr:col>
      <xdr:colOff>505285</xdr:colOff>
      <xdr:row>50</xdr:row>
      <xdr:rowOff>48082</xdr:rowOff>
    </xdr:to>
    <xdr:graphicFrame macro="">
      <xdr:nvGraphicFramePr>
        <xdr:cNvPr id="22" name="Chart 21">
          <a:extLst>
            <a:ext uri="{FF2B5EF4-FFF2-40B4-BE49-F238E27FC236}">
              <a16:creationId xmlns:a16="http://schemas.microsoft.com/office/drawing/2014/main" id="{A6167E8A-FEE8-4DF4-894B-F4EC44B2E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227319</xdr:colOff>
      <xdr:row>11</xdr:row>
      <xdr:rowOff>68284</xdr:rowOff>
    </xdr:from>
    <xdr:to>
      <xdr:col>21</xdr:col>
      <xdr:colOff>576943</xdr:colOff>
      <xdr:row>28</xdr:row>
      <xdr:rowOff>209748</xdr:rowOff>
    </xdr:to>
    <xdr:graphicFrame macro="">
      <xdr:nvGraphicFramePr>
        <xdr:cNvPr id="33" name="Chart 32">
          <a:extLst>
            <a:ext uri="{FF2B5EF4-FFF2-40B4-BE49-F238E27FC236}">
              <a16:creationId xmlns:a16="http://schemas.microsoft.com/office/drawing/2014/main" id="{31FD90DF-D363-45DF-8C8A-73AB6FE8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40088</xdr:colOff>
      <xdr:row>8</xdr:row>
      <xdr:rowOff>182786</xdr:rowOff>
    </xdr:from>
    <xdr:to>
      <xdr:col>0</xdr:col>
      <xdr:colOff>596348</xdr:colOff>
      <xdr:row>11</xdr:row>
      <xdr:rowOff>76200</xdr:rowOff>
    </xdr:to>
    <xdr:pic>
      <xdr:nvPicPr>
        <xdr:cNvPr id="3" name="Graphic 2" descr="Scatterplot with solid fill">
          <a:hlinkClick xmlns:r="http://schemas.openxmlformats.org/officeDocument/2006/relationships" r:id="rId12"/>
          <a:extLst>
            <a:ext uri="{FF2B5EF4-FFF2-40B4-BE49-F238E27FC236}">
              <a16:creationId xmlns:a16="http://schemas.microsoft.com/office/drawing/2014/main" id="{DB233A14-6B3E-2A84-701B-0A166EDE19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0088" y="2382647"/>
          <a:ext cx="556260" cy="549396"/>
        </a:xfrm>
        <a:prstGeom prst="rect">
          <a:avLst/>
        </a:prstGeom>
      </xdr:spPr>
    </xdr:pic>
    <xdr:clientData/>
  </xdr:twoCellAnchor>
  <xdr:twoCellAnchor editAs="oneCell">
    <xdr:from>
      <xdr:col>0</xdr:col>
      <xdr:colOff>61128</xdr:colOff>
      <xdr:row>5</xdr:row>
      <xdr:rowOff>79513</xdr:rowOff>
    </xdr:from>
    <xdr:to>
      <xdr:col>0</xdr:col>
      <xdr:colOff>594187</xdr:colOff>
      <xdr:row>7</xdr:row>
      <xdr:rowOff>185893</xdr:rowOff>
    </xdr:to>
    <xdr:pic>
      <xdr:nvPicPr>
        <xdr:cNvPr id="5" name="Graphic 4" descr="Table with solid fill">
          <a:hlinkClick xmlns:r="http://schemas.openxmlformats.org/officeDocument/2006/relationships" r:id="rId15"/>
          <a:extLst>
            <a:ext uri="{FF2B5EF4-FFF2-40B4-BE49-F238E27FC236}">
              <a16:creationId xmlns:a16="http://schemas.microsoft.com/office/drawing/2014/main" id="{66873430-25D2-19B9-8881-E75AC91B14B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1128" y="1623391"/>
          <a:ext cx="533059" cy="543702"/>
        </a:xfrm>
        <a:prstGeom prst="rect">
          <a:avLst/>
        </a:prstGeom>
      </xdr:spPr>
    </xdr:pic>
    <xdr:clientData/>
  </xdr:twoCellAnchor>
  <xdr:twoCellAnchor editAs="oneCell">
    <xdr:from>
      <xdr:col>0</xdr:col>
      <xdr:colOff>48372</xdr:colOff>
      <xdr:row>12</xdr:row>
      <xdr:rowOff>136110</xdr:rowOff>
    </xdr:from>
    <xdr:to>
      <xdr:col>0</xdr:col>
      <xdr:colOff>616227</xdr:colOff>
      <xdr:row>15</xdr:row>
      <xdr:rowOff>52029</xdr:rowOff>
    </xdr:to>
    <xdr:pic>
      <xdr:nvPicPr>
        <xdr:cNvPr id="7" name="Graphic 6" descr="Table outline">
          <a:hlinkClick xmlns:r="http://schemas.openxmlformats.org/officeDocument/2006/relationships" r:id="rId18"/>
          <a:extLst>
            <a:ext uri="{FF2B5EF4-FFF2-40B4-BE49-F238E27FC236}">
              <a16:creationId xmlns:a16="http://schemas.microsoft.com/office/drawing/2014/main" id="{BD94C3B1-B5E3-5138-4522-5F0864A6C4B8}"/>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8372" y="3210614"/>
          <a:ext cx="567855" cy="571902"/>
        </a:xfrm>
        <a:prstGeom prst="rect">
          <a:avLst/>
        </a:prstGeom>
      </xdr:spPr>
    </xdr:pic>
    <xdr:clientData/>
  </xdr:twoCellAnchor>
  <xdr:twoCellAnchor>
    <xdr:from>
      <xdr:col>12</xdr:col>
      <xdr:colOff>476702</xdr:colOff>
      <xdr:row>33</xdr:row>
      <xdr:rowOff>89647</xdr:rowOff>
    </xdr:from>
    <xdr:to>
      <xdr:col>21</xdr:col>
      <xdr:colOff>510989</xdr:colOff>
      <xdr:row>50</xdr:row>
      <xdr:rowOff>116541</xdr:rowOff>
    </xdr:to>
    <xdr:graphicFrame macro="">
      <xdr:nvGraphicFramePr>
        <xdr:cNvPr id="2" name="Chart 1">
          <a:extLst>
            <a:ext uri="{FF2B5EF4-FFF2-40B4-BE49-F238E27FC236}">
              <a16:creationId xmlns:a16="http://schemas.microsoft.com/office/drawing/2014/main" id="{BE5B4321-76CE-4015-A2FE-B445C24AA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23</xdr:col>
      <xdr:colOff>85165</xdr:colOff>
      <xdr:row>33</xdr:row>
      <xdr:rowOff>82008</xdr:rowOff>
    </xdr:from>
    <xdr:to>
      <xdr:col>32</xdr:col>
      <xdr:colOff>412377</xdr:colOff>
      <xdr:row>50</xdr:row>
      <xdr:rowOff>89647</xdr:rowOff>
    </xdr:to>
    <xdr:graphicFrame macro="">
      <xdr:nvGraphicFramePr>
        <xdr:cNvPr id="4" name="Chart 3">
          <a:extLst>
            <a:ext uri="{FF2B5EF4-FFF2-40B4-BE49-F238E27FC236}">
              <a16:creationId xmlns:a16="http://schemas.microsoft.com/office/drawing/2014/main" id="{81D39C1E-15F3-4869-8FDD-0C0FE6310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2</xdr:row>
      <xdr:rowOff>0</xdr:rowOff>
    </xdr:from>
    <xdr:to>
      <xdr:col>23</xdr:col>
      <xdr:colOff>0</xdr:colOff>
      <xdr:row>2</xdr:row>
      <xdr:rowOff>0</xdr:rowOff>
    </xdr:to>
    <xdr:cxnSp macro="">
      <xdr:nvCxnSpPr>
        <xdr:cNvPr id="21" name="Straight Connector 20">
          <a:extLst>
            <a:ext uri="{FF2B5EF4-FFF2-40B4-BE49-F238E27FC236}">
              <a16:creationId xmlns:a16="http://schemas.microsoft.com/office/drawing/2014/main" id="{2C6165CE-46F0-8884-3C80-63CB29702E8F}"/>
            </a:ext>
          </a:extLst>
        </xdr:cNvPr>
        <xdr:cNvCxnSpPr/>
      </xdr:nvCxnSpPr>
      <xdr:spPr>
        <a:xfrm>
          <a:off x="995082" y="493059"/>
          <a:ext cx="1411941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0</xdr:rowOff>
    </xdr:from>
    <xdr:to>
      <xdr:col>7</xdr:col>
      <xdr:colOff>0</xdr:colOff>
      <xdr:row>16</xdr:row>
      <xdr:rowOff>0</xdr:rowOff>
    </xdr:to>
    <xdr:cxnSp macro="">
      <xdr:nvCxnSpPr>
        <xdr:cNvPr id="22" name="Straight Connector 21">
          <a:extLst>
            <a:ext uri="{FF2B5EF4-FFF2-40B4-BE49-F238E27FC236}">
              <a16:creationId xmlns:a16="http://schemas.microsoft.com/office/drawing/2014/main" id="{1C43BE17-86EC-48A8-B91C-3B99DEF77F56}"/>
            </a:ext>
          </a:extLst>
        </xdr:cNvPr>
        <xdr:cNvCxnSpPr/>
      </xdr:nvCxnSpPr>
      <xdr:spPr>
        <a:xfrm>
          <a:off x="983673" y="3865418"/>
          <a:ext cx="72320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32</xdr:row>
      <xdr:rowOff>0</xdr:rowOff>
    </xdr:from>
    <xdr:to>
      <xdr:col>7</xdr:col>
      <xdr:colOff>0</xdr:colOff>
      <xdr:row>32</xdr:row>
      <xdr:rowOff>0</xdr:rowOff>
    </xdr:to>
    <xdr:cxnSp macro="">
      <xdr:nvCxnSpPr>
        <xdr:cNvPr id="27" name="Straight Connector 26">
          <a:extLst>
            <a:ext uri="{FF2B5EF4-FFF2-40B4-BE49-F238E27FC236}">
              <a16:creationId xmlns:a16="http://schemas.microsoft.com/office/drawing/2014/main" id="{7B9DD322-AAE6-4F1A-86BD-52E67009BEBD}"/>
            </a:ext>
          </a:extLst>
        </xdr:cNvPr>
        <xdr:cNvCxnSpPr/>
      </xdr:nvCxnSpPr>
      <xdr:spPr>
        <a:xfrm>
          <a:off x="995082" y="7530353"/>
          <a:ext cx="758414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16</xdr:row>
      <xdr:rowOff>0</xdr:rowOff>
    </xdr:from>
    <xdr:to>
      <xdr:col>16</xdr:col>
      <xdr:colOff>26895</xdr:colOff>
      <xdr:row>16</xdr:row>
      <xdr:rowOff>0</xdr:rowOff>
    </xdr:to>
    <xdr:cxnSp macro="">
      <xdr:nvCxnSpPr>
        <xdr:cNvPr id="28" name="Straight Connector 27">
          <a:extLst>
            <a:ext uri="{FF2B5EF4-FFF2-40B4-BE49-F238E27FC236}">
              <a16:creationId xmlns:a16="http://schemas.microsoft.com/office/drawing/2014/main" id="{2884FF77-87E7-4D95-81F6-F4FC262A687D}"/>
            </a:ext>
          </a:extLst>
        </xdr:cNvPr>
        <xdr:cNvCxnSpPr/>
      </xdr:nvCxnSpPr>
      <xdr:spPr>
        <a:xfrm>
          <a:off x="11905129" y="3899647"/>
          <a:ext cx="758414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0</xdr:row>
      <xdr:rowOff>0</xdr:rowOff>
    </xdr:from>
    <xdr:to>
      <xdr:col>0</xdr:col>
      <xdr:colOff>649356</xdr:colOff>
      <xdr:row>44</xdr:row>
      <xdr:rowOff>213402</xdr:rowOff>
    </xdr:to>
    <xdr:sp macro="" textlink="">
      <xdr:nvSpPr>
        <xdr:cNvPr id="20" name="Rectangle 19">
          <a:extLst>
            <a:ext uri="{FF2B5EF4-FFF2-40B4-BE49-F238E27FC236}">
              <a16:creationId xmlns:a16="http://schemas.microsoft.com/office/drawing/2014/main" id="{27C753E8-1FB3-410F-B199-2620741C6C43}"/>
            </a:ext>
          </a:extLst>
        </xdr:cNvPr>
        <xdr:cNvSpPr/>
      </xdr:nvSpPr>
      <xdr:spPr>
        <a:xfrm>
          <a:off x="0" y="0"/>
          <a:ext cx="649356" cy="11822696"/>
        </a:xfrm>
        <a:prstGeom prst="rect">
          <a:avLst/>
        </a:prstGeom>
        <a:solidFill>
          <a:srgbClr val="002060"/>
        </a:solidFill>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76785</xdr:colOff>
      <xdr:row>0</xdr:row>
      <xdr:rowOff>125895</xdr:rowOff>
    </xdr:from>
    <xdr:to>
      <xdr:col>0</xdr:col>
      <xdr:colOff>610186</xdr:colOff>
      <xdr:row>1</xdr:row>
      <xdr:rowOff>566</xdr:rowOff>
    </xdr:to>
    <xdr:pic>
      <xdr:nvPicPr>
        <xdr:cNvPr id="23" name="Picture 22">
          <a:extLst>
            <a:ext uri="{FF2B5EF4-FFF2-40B4-BE49-F238E27FC236}">
              <a16:creationId xmlns:a16="http://schemas.microsoft.com/office/drawing/2014/main" id="{06CAADBC-3596-41EE-B52D-F10C6C2787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785" y="125895"/>
          <a:ext cx="533401" cy="498126"/>
        </a:xfrm>
        <a:prstGeom prst="rect">
          <a:avLst/>
        </a:prstGeom>
      </xdr:spPr>
    </xdr:pic>
    <xdr:clientData/>
  </xdr:twoCellAnchor>
  <xdr:twoCellAnchor editAs="oneCell">
    <xdr:from>
      <xdr:col>0</xdr:col>
      <xdr:colOff>67632</xdr:colOff>
      <xdr:row>2</xdr:row>
      <xdr:rowOff>22383</xdr:rowOff>
    </xdr:from>
    <xdr:to>
      <xdr:col>0</xdr:col>
      <xdr:colOff>571215</xdr:colOff>
      <xdr:row>4</xdr:row>
      <xdr:rowOff>66709</xdr:rowOff>
    </xdr:to>
    <xdr:pic>
      <xdr:nvPicPr>
        <xdr:cNvPr id="24" name="Graphic 23" descr="Presentation with pie chart with solid fill">
          <a:hlinkClick xmlns:r="http://schemas.openxmlformats.org/officeDocument/2006/relationships" r:id="rId2"/>
          <a:extLst>
            <a:ext uri="{FF2B5EF4-FFF2-40B4-BE49-F238E27FC236}">
              <a16:creationId xmlns:a16="http://schemas.microsoft.com/office/drawing/2014/main" id="{DA343F90-BEFC-469A-BD7D-36E45D04DC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632" y="918854"/>
          <a:ext cx="503583" cy="501526"/>
        </a:xfrm>
        <a:prstGeom prst="rect">
          <a:avLst/>
        </a:prstGeom>
      </xdr:spPr>
    </xdr:pic>
    <xdr:clientData/>
  </xdr:twoCellAnchor>
  <xdr:twoCellAnchor editAs="oneCell">
    <xdr:from>
      <xdr:col>0</xdr:col>
      <xdr:colOff>76200</xdr:colOff>
      <xdr:row>15</xdr:row>
      <xdr:rowOff>1255</xdr:rowOff>
    </xdr:from>
    <xdr:to>
      <xdr:col>0</xdr:col>
      <xdr:colOff>582183</xdr:colOff>
      <xdr:row>17</xdr:row>
      <xdr:rowOff>20041</xdr:rowOff>
    </xdr:to>
    <xdr:pic>
      <xdr:nvPicPr>
        <xdr:cNvPr id="25" name="Graphic 24" descr="Envelope with solid fill">
          <a:hlinkClick xmlns:r="http://schemas.openxmlformats.org/officeDocument/2006/relationships" r:id="rId5"/>
          <a:extLst>
            <a:ext uri="{FF2B5EF4-FFF2-40B4-BE49-F238E27FC236}">
              <a16:creationId xmlns:a16="http://schemas.microsoft.com/office/drawing/2014/main" id="{4ED897F0-C026-447F-B0A8-B1C9A2CE131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0" y="4035373"/>
          <a:ext cx="505983" cy="511844"/>
        </a:xfrm>
        <a:prstGeom prst="rect">
          <a:avLst/>
        </a:prstGeom>
      </xdr:spPr>
    </xdr:pic>
    <xdr:clientData/>
  </xdr:twoCellAnchor>
  <xdr:twoCellAnchor editAs="oneCell">
    <xdr:from>
      <xdr:col>0</xdr:col>
      <xdr:colOff>40088</xdr:colOff>
      <xdr:row>8</xdr:row>
      <xdr:rowOff>24929</xdr:rowOff>
    </xdr:from>
    <xdr:to>
      <xdr:col>0</xdr:col>
      <xdr:colOff>596348</xdr:colOff>
      <xdr:row>10</xdr:row>
      <xdr:rowOff>72302</xdr:rowOff>
    </xdr:to>
    <xdr:pic>
      <xdr:nvPicPr>
        <xdr:cNvPr id="26" name="Graphic 25" descr="Scatterplot with solid fill">
          <a:hlinkClick xmlns:r="http://schemas.openxmlformats.org/officeDocument/2006/relationships" r:id="rId8"/>
          <a:extLst>
            <a:ext uri="{FF2B5EF4-FFF2-40B4-BE49-F238E27FC236}">
              <a16:creationId xmlns:a16="http://schemas.microsoft.com/office/drawing/2014/main" id="{1F1755D4-5751-4C99-B3FD-B946E7B9BF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088" y="2382647"/>
          <a:ext cx="556260" cy="549396"/>
        </a:xfrm>
        <a:prstGeom prst="rect">
          <a:avLst/>
        </a:prstGeom>
      </xdr:spPr>
    </xdr:pic>
    <xdr:clientData/>
  </xdr:twoCellAnchor>
  <xdr:twoCellAnchor editAs="oneCell">
    <xdr:from>
      <xdr:col>0</xdr:col>
      <xdr:colOff>61128</xdr:colOff>
      <xdr:row>5</xdr:row>
      <xdr:rowOff>18709</xdr:rowOff>
    </xdr:from>
    <xdr:to>
      <xdr:col>0</xdr:col>
      <xdr:colOff>594187</xdr:colOff>
      <xdr:row>7</xdr:row>
      <xdr:rowOff>60387</xdr:rowOff>
    </xdr:to>
    <xdr:pic>
      <xdr:nvPicPr>
        <xdr:cNvPr id="29" name="Graphic 28" descr="Table with solid fill">
          <a:hlinkClick xmlns:r="http://schemas.openxmlformats.org/officeDocument/2006/relationships" r:id="rId11"/>
          <a:extLst>
            <a:ext uri="{FF2B5EF4-FFF2-40B4-BE49-F238E27FC236}">
              <a16:creationId xmlns:a16="http://schemas.microsoft.com/office/drawing/2014/main" id="{794E1C13-4B62-4AFE-92AC-80C84BFE69B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128" y="1623391"/>
          <a:ext cx="533059" cy="543702"/>
        </a:xfrm>
        <a:prstGeom prst="rect">
          <a:avLst/>
        </a:prstGeom>
      </xdr:spPr>
    </xdr:pic>
    <xdr:clientData/>
  </xdr:twoCellAnchor>
  <xdr:twoCellAnchor editAs="oneCell">
    <xdr:from>
      <xdr:col>0</xdr:col>
      <xdr:colOff>48372</xdr:colOff>
      <xdr:row>11</xdr:row>
      <xdr:rowOff>99861</xdr:rowOff>
    </xdr:from>
    <xdr:to>
      <xdr:col>0</xdr:col>
      <xdr:colOff>616227</xdr:colOff>
      <xdr:row>13</xdr:row>
      <xdr:rowOff>196634</xdr:rowOff>
    </xdr:to>
    <xdr:pic>
      <xdr:nvPicPr>
        <xdr:cNvPr id="30" name="Graphic 29" descr="Table outline">
          <a:hlinkClick xmlns:r="http://schemas.openxmlformats.org/officeDocument/2006/relationships" r:id="rId14"/>
          <a:extLst>
            <a:ext uri="{FF2B5EF4-FFF2-40B4-BE49-F238E27FC236}">
              <a16:creationId xmlns:a16="http://schemas.microsoft.com/office/drawing/2014/main" id="{238DE6E7-DD17-4D12-8B00-E7DCDBB8173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8372" y="3210614"/>
          <a:ext cx="567855" cy="5719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218515</xdr:colOff>
      <xdr:row>25</xdr:row>
      <xdr:rowOff>203032</xdr:rowOff>
    </xdr:from>
    <xdr:to>
      <xdr:col>22</xdr:col>
      <xdr:colOff>57150</xdr:colOff>
      <xdr:row>45</xdr:row>
      <xdr:rowOff>19050</xdr:rowOff>
    </xdr:to>
    <xdr:sp macro="" textlink="">
      <xdr:nvSpPr>
        <xdr:cNvPr id="2" name="Rectangle 1">
          <a:extLst>
            <a:ext uri="{FF2B5EF4-FFF2-40B4-BE49-F238E27FC236}">
              <a16:creationId xmlns:a16="http://schemas.microsoft.com/office/drawing/2014/main" id="{A27574A9-2452-4974-AE92-19CEA6A7D5EE}"/>
            </a:ext>
          </a:extLst>
        </xdr:cNvPr>
        <xdr:cNvSpPr/>
      </xdr:nvSpPr>
      <xdr:spPr>
        <a:xfrm>
          <a:off x="8219515" y="6356182"/>
          <a:ext cx="6506135" cy="4388018"/>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xdr:col>
      <xdr:colOff>161365</xdr:colOff>
      <xdr:row>25</xdr:row>
      <xdr:rowOff>183982</xdr:rowOff>
    </xdr:from>
    <xdr:to>
      <xdr:col>11</xdr:col>
      <xdr:colOff>0</xdr:colOff>
      <xdr:row>45</xdr:row>
      <xdr:rowOff>0</xdr:rowOff>
    </xdr:to>
    <xdr:sp macro="" textlink="">
      <xdr:nvSpPr>
        <xdr:cNvPr id="3" name="Rectangle 2">
          <a:extLst>
            <a:ext uri="{FF2B5EF4-FFF2-40B4-BE49-F238E27FC236}">
              <a16:creationId xmlns:a16="http://schemas.microsoft.com/office/drawing/2014/main" id="{0EB9A67E-7027-4625-A496-40F807F8561D}"/>
            </a:ext>
          </a:extLst>
        </xdr:cNvPr>
        <xdr:cNvSpPr/>
      </xdr:nvSpPr>
      <xdr:spPr>
        <a:xfrm>
          <a:off x="828115" y="6337132"/>
          <a:ext cx="6506135" cy="4388018"/>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12</xdr:col>
      <xdr:colOff>247650</xdr:colOff>
      <xdr:row>4</xdr:row>
      <xdr:rowOff>19050</xdr:rowOff>
    </xdr:from>
    <xdr:to>
      <xdr:col>22</xdr:col>
      <xdr:colOff>5602</xdr:colOff>
      <xdr:row>23</xdr:row>
      <xdr:rowOff>19050</xdr:rowOff>
    </xdr:to>
    <xdr:sp macro="" textlink="">
      <xdr:nvSpPr>
        <xdr:cNvPr id="6" name="Rectangle 5">
          <a:extLst>
            <a:ext uri="{FF2B5EF4-FFF2-40B4-BE49-F238E27FC236}">
              <a16:creationId xmlns:a16="http://schemas.microsoft.com/office/drawing/2014/main" id="{C9DE0723-2182-4BEB-9621-F5A253144A90}"/>
            </a:ext>
          </a:extLst>
        </xdr:cNvPr>
        <xdr:cNvSpPr/>
      </xdr:nvSpPr>
      <xdr:spPr>
        <a:xfrm>
          <a:off x="8248650" y="1371600"/>
          <a:ext cx="6425452" cy="4343400"/>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xdr:col>
      <xdr:colOff>199465</xdr:colOff>
      <xdr:row>4</xdr:row>
      <xdr:rowOff>0</xdr:rowOff>
    </xdr:from>
    <xdr:to>
      <xdr:col>11</xdr:col>
      <xdr:colOff>38100</xdr:colOff>
      <xdr:row>23</xdr:row>
      <xdr:rowOff>44619</xdr:rowOff>
    </xdr:to>
    <xdr:sp macro="" textlink="">
      <xdr:nvSpPr>
        <xdr:cNvPr id="7" name="Rectangle 6">
          <a:extLst>
            <a:ext uri="{FF2B5EF4-FFF2-40B4-BE49-F238E27FC236}">
              <a16:creationId xmlns:a16="http://schemas.microsoft.com/office/drawing/2014/main" id="{39264408-2BE8-46CE-95E8-36993ADDF050}"/>
            </a:ext>
          </a:extLst>
        </xdr:cNvPr>
        <xdr:cNvSpPr/>
      </xdr:nvSpPr>
      <xdr:spPr>
        <a:xfrm>
          <a:off x="866215" y="1352550"/>
          <a:ext cx="6506135" cy="4388019"/>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2000" b="1">
            <a:solidFill>
              <a:srgbClr val="002060"/>
            </a:solidFill>
          </a:endParaRPr>
        </a:p>
      </xdr:txBody>
    </xdr:sp>
    <xdr:clientData/>
  </xdr:twoCellAnchor>
  <xdr:twoCellAnchor>
    <xdr:from>
      <xdr:col>1</xdr:col>
      <xdr:colOff>161367</xdr:colOff>
      <xdr:row>0</xdr:row>
      <xdr:rowOff>125506</xdr:rowOff>
    </xdr:from>
    <xdr:to>
      <xdr:col>22</xdr:col>
      <xdr:colOff>1</xdr:colOff>
      <xdr:row>2</xdr:row>
      <xdr:rowOff>0</xdr:rowOff>
    </xdr:to>
    <xdr:sp macro="" textlink="">
      <xdr:nvSpPr>
        <xdr:cNvPr id="14" name="Rectangle 13">
          <a:extLst>
            <a:ext uri="{FF2B5EF4-FFF2-40B4-BE49-F238E27FC236}">
              <a16:creationId xmlns:a16="http://schemas.microsoft.com/office/drawing/2014/main" id="{7CD0211B-D461-44DE-89B0-0C9EE267D022}"/>
            </a:ext>
          </a:extLst>
        </xdr:cNvPr>
        <xdr:cNvSpPr/>
      </xdr:nvSpPr>
      <xdr:spPr>
        <a:xfrm>
          <a:off x="828117" y="125506"/>
          <a:ext cx="13840384" cy="674594"/>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2400" b="1">
              <a:solidFill>
                <a:srgbClr val="002060"/>
              </a:solidFill>
            </a:rPr>
            <a:t>Bellabeat Dashboard</a:t>
          </a:r>
          <a:r>
            <a:rPr lang="en-US" altLang="ko-KR" sz="2400" b="1" baseline="0">
              <a:solidFill>
                <a:srgbClr val="002060"/>
              </a:solidFill>
            </a:rPr>
            <a:t> 2</a:t>
          </a:r>
          <a:endParaRPr lang="en-US" altLang="ko-KR" sz="2400" b="1">
            <a:solidFill>
              <a:srgbClr val="002060"/>
            </a:solidFill>
          </a:endParaRPr>
        </a:p>
        <a:p>
          <a:pPr algn="l"/>
          <a:r>
            <a:rPr lang="en-US" altLang="ko-KR" sz="1100" b="0" i="1">
              <a:solidFill>
                <a:schemeClr val="tx1">
                  <a:lumMod val="65000"/>
                  <a:lumOff val="35000"/>
                </a:schemeClr>
              </a:solidFill>
            </a:rPr>
            <a:t>April - May 2016</a:t>
          </a:r>
          <a:endParaRPr lang="ko-KR" altLang="en-US" sz="1100" b="0" i="1">
            <a:solidFill>
              <a:schemeClr val="tx1">
                <a:lumMod val="65000"/>
                <a:lumOff val="35000"/>
              </a:schemeClr>
            </a:solidFill>
          </a:endParaRPr>
        </a:p>
      </xdr:txBody>
    </xdr:sp>
    <xdr:clientData/>
  </xdr:twoCellAnchor>
  <xdr:twoCellAnchor>
    <xdr:from>
      <xdr:col>1</xdr:col>
      <xdr:colOff>471054</xdr:colOff>
      <xdr:row>4</xdr:row>
      <xdr:rowOff>193963</xdr:rowOff>
    </xdr:from>
    <xdr:to>
      <xdr:col>10</xdr:col>
      <xdr:colOff>207818</xdr:colOff>
      <xdr:row>21</xdr:row>
      <xdr:rowOff>152399</xdr:rowOff>
    </xdr:to>
    <xdr:graphicFrame macro="">
      <xdr:nvGraphicFramePr>
        <xdr:cNvPr id="33" name="Chart 32">
          <a:extLst>
            <a:ext uri="{FF2B5EF4-FFF2-40B4-BE49-F238E27FC236}">
              <a16:creationId xmlns:a16="http://schemas.microsoft.com/office/drawing/2014/main" id="{448F6B43-D396-4177-BBA0-85B65FE8C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474023</xdr:colOff>
      <xdr:row>5</xdr:row>
      <xdr:rowOff>8906</xdr:rowOff>
    </xdr:from>
    <xdr:to>
      <xdr:col>21</xdr:col>
      <xdr:colOff>446314</xdr:colOff>
      <xdr:row>21</xdr:row>
      <xdr:rowOff>185057</xdr:rowOff>
    </xdr:to>
    <xdr:graphicFrame macro="">
      <xdr:nvGraphicFramePr>
        <xdr:cNvPr id="34" name="Chart 33">
          <a:extLst>
            <a:ext uri="{FF2B5EF4-FFF2-40B4-BE49-F238E27FC236}">
              <a16:creationId xmlns:a16="http://schemas.microsoft.com/office/drawing/2014/main" id="{4193A3DE-A270-4A50-80CE-05902C909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540326</xdr:colOff>
      <xdr:row>27</xdr:row>
      <xdr:rowOff>0</xdr:rowOff>
    </xdr:from>
    <xdr:to>
      <xdr:col>10</xdr:col>
      <xdr:colOff>41563</xdr:colOff>
      <xdr:row>43</xdr:row>
      <xdr:rowOff>166254</xdr:rowOff>
    </xdr:to>
    <xdr:graphicFrame macro="">
      <xdr:nvGraphicFramePr>
        <xdr:cNvPr id="35" name="Chart 34">
          <a:extLst>
            <a:ext uri="{FF2B5EF4-FFF2-40B4-BE49-F238E27FC236}">
              <a16:creationId xmlns:a16="http://schemas.microsoft.com/office/drawing/2014/main" id="{27CD3693-DE66-436D-ACB6-DBD8EAEB8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26</xdr:row>
      <xdr:rowOff>174172</xdr:rowOff>
    </xdr:from>
    <xdr:to>
      <xdr:col>21</xdr:col>
      <xdr:colOff>533400</xdr:colOff>
      <xdr:row>43</xdr:row>
      <xdr:rowOff>141515</xdr:rowOff>
    </xdr:to>
    <xdr:graphicFrame macro="">
      <xdr:nvGraphicFramePr>
        <xdr:cNvPr id="36" name="Chart 35">
          <a:extLst>
            <a:ext uri="{FF2B5EF4-FFF2-40B4-BE49-F238E27FC236}">
              <a16:creationId xmlns:a16="http://schemas.microsoft.com/office/drawing/2014/main" id="{732ADFAF-887D-45C1-AF42-3EB98435E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0</xdr:col>
      <xdr:colOff>649356</xdr:colOff>
      <xdr:row>50</xdr:row>
      <xdr:rowOff>125982</xdr:rowOff>
    </xdr:to>
    <xdr:sp macro="" textlink="">
      <xdr:nvSpPr>
        <xdr:cNvPr id="4" name="Rectangle 3">
          <a:extLst>
            <a:ext uri="{FF2B5EF4-FFF2-40B4-BE49-F238E27FC236}">
              <a16:creationId xmlns:a16="http://schemas.microsoft.com/office/drawing/2014/main" id="{CC7619B1-6203-4F45-9CE5-DE548125B43A}"/>
            </a:ext>
          </a:extLst>
        </xdr:cNvPr>
        <xdr:cNvSpPr/>
      </xdr:nvSpPr>
      <xdr:spPr>
        <a:xfrm>
          <a:off x="0" y="0"/>
          <a:ext cx="649356" cy="11780100"/>
        </a:xfrm>
        <a:prstGeom prst="rect">
          <a:avLst/>
        </a:prstGeom>
        <a:solidFill>
          <a:srgbClr val="002060"/>
        </a:solidFill>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76785</xdr:colOff>
      <xdr:row>0</xdr:row>
      <xdr:rowOff>125895</xdr:rowOff>
    </xdr:from>
    <xdr:to>
      <xdr:col>0</xdr:col>
      <xdr:colOff>610186</xdr:colOff>
      <xdr:row>1</xdr:row>
      <xdr:rowOff>57380</xdr:rowOff>
    </xdr:to>
    <xdr:pic>
      <xdr:nvPicPr>
        <xdr:cNvPr id="5" name="Picture 4">
          <a:extLst>
            <a:ext uri="{FF2B5EF4-FFF2-40B4-BE49-F238E27FC236}">
              <a16:creationId xmlns:a16="http://schemas.microsoft.com/office/drawing/2014/main" id="{11323441-C1A2-4635-BF7F-CA462ED0AB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785" y="125895"/>
          <a:ext cx="533401" cy="505226"/>
        </a:xfrm>
        <a:prstGeom prst="rect">
          <a:avLst/>
        </a:prstGeom>
      </xdr:spPr>
    </xdr:pic>
    <xdr:clientData/>
  </xdr:twoCellAnchor>
  <xdr:twoCellAnchor editAs="oneCell">
    <xdr:from>
      <xdr:col>0</xdr:col>
      <xdr:colOff>67632</xdr:colOff>
      <xdr:row>2</xdr:row>
      <xdr:rowOff>127148</xdr:rowOff>
    </xdr:from>
    <xdr:to>
      <xdr:col>0</xdr:col>
      <xdr:colOff>571215</xdr:colOff>
      <xdr:row>4</xdr:row>
      <xdr:rowOff>78514</xdr:rowOff>
    </xdr:to>
    <xdr:pic>
      <xdr:nvPicPr>
        <xdr:cNvPr id="8" name="Graphic 7" descr="Presentation with pie chart with solid fill">
          <a:hlinkClick xmlns:r="http://schemas.openxmlformats.org/officeDocument/2006/relationships" r:id="rId6"/>
          <a:extLst>
            <a:ext uri="{FF2B5EF4-FFF2-40B4-BE49-F238E27FC236}">
              <a16:creationId xmlns:a16="http://schemas.microsoft.com/office/drawing/2014/main" id="{0E89F2B2-2ADF-4695-B35C-DC9CD0F501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632" y="925007"/>
          <a:ext cx="503583" cy="498213"/>
        </a:xfrm>
        <a:prstGeom prst="rect">
          <a:avLst/>
        </a:prstGeom>
      </xdr:spPr>
    </xdr:pic>
    <xdr:clientData/>
  </xdr:twoCellAnchor>
  <xdr:twoCellAnchor editAs="oneCell">
    <xdr:from>
      <xdr:col>0</xdr:col>
      <xdr:colOff>76200</xdr:colOff>
      <xdr:row>15</xdr:row>
      <xdr:rowOff>216854</xdr:rowOff>
    </xdr:from>
    <xdr:to>
      <xdr:col>0</xdr:col>
      <xdr:colOff>582183</xdr:colOff>
      <xdr:row>18</xdr:row>
      <xdr:rowOff>54451</xdr:rowOff>
    </xdr:to>
    <xdr:pic>
      <xdr:nvPicPr>
        <xdr:cNvPr id="9" name="Graphic 8" descr="Envelope with solid fill">
          <a:hlinkClick xmlns:r="http://schemas.openxmlformats.org/officeDocument/2006/relationships" r:id="rId9"/>
          <a:extLst>
            <a:ext uri="{FF2B5EF4-FFF2-40B4-BE49-F238E27FC236}">
              <a16:creationId xmlns:a16="http://schemas.microsoft.com/office/drawing/2014/main" id="{82B8B4A2-5BA3-4FF5-A138-7DAE3FC3845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6200" y="4026854"/>
          <a:ext cx="505983" cy="509950"/>
        </a:xfrm>
        <a:prstGeom prst="rect">
          <a:avLst/>
        </a:prstGeom>
      </xdr:spPr>
    </xdr:pic>
    <xdr:clientData/>
  </xdr:twoCellAnchor>
  <xdr:twoCellAnchor editAs="oneCell">
    <xdr:from>
      <xdr:col>0</xdr:col>
      <xdr:colOff>40088</xdr:colOff>
      <xdr:row>8</xdr:row>
      <xdr:rowOff>140524</xdr:rowOff>
    </xdr:from>
    <xdr:to>
      <xdr:col>0</xdr:col>
      <xdr:colOff>596348</xdr:colOff>
      <xdr:row>11</xdr:row>
      <xdr:rowOff>14728</xdr:rowOff>
    </xdr:to>
    <xdr:pic>
      <xdr:nvPicPr>
        <xdr:cNvPr id="10" name="Graphic 9" descr="Scatterplot with solid fill">
          <a:hlinkClick xmlns:r="http://schemas.openxmlformats.org/officeDocument/2006/relationships" r:id="rId12"/>
          <a:extLst>
            <a:ext uri="{FF2B5EF4-FFF2-40B4-BE49-F238E27FC236}">
              <a16:creationId xmlns:a16="http://schemas.microsoft.com/office/drawing/2014/main" id="{4B5DF90E-B86D-4523-900B-44F7CB96BA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0088" y="2381700"/>
          <a:ext cx="556260" cy="546557"/>
        </a:xfrm>
        <a:prstGeom prst="rect">
          <a:avLst/>
        </a:prstGeom>
      </xdr:spPr>
    </xdr:pic>
    <xdr:clientData/>
  </xdr:twoCellAnchor>
  <xdr:twoCellAnchor editAs="oneCell">
    <xdr:from>
      <xdr:col>0</xdr:col>
      <xdr:colOff>61128</xdr:colOff>
      <xdr:row>5</xdr:row>
      <xdr:rowOff>56460</xdr:rowOff>
    </xdr:from>
    <xdr:to>
      <xdr:col>0</xdr:col>
      <xdr:colOff>594187</xdr:colOff>
      <xdr:row>7</xdr:row>
      <xdr:rowOff>150034</xdr:rowOff>
    </xdr:to>
    <xdr:pic>
      <xdr:nvPicPr>
        <xdr:cNvPr id="11" name="Graphic 10" descr="Table with solid fill">
          <a:hlinkClick xmlns:r="http://schemas.openxmlformats.org/officeDocument/2006/relationships" r:id="rId15"/>
          <a:extLst>
            <a:ext uri="{FF2B5EF4-FFF2-40B4-BE49-F238E27FC236}">
              <a16:creationId xmlns:a16="http://schemas.microsoft.com/office/drawing/2014/main" id="{555E0346-5930-4776-9435-7F5296164F2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1128" y="1625284"/>
          <a:ext cx="533059" cy="541809"/>
        </a:xfrm>
        <a:prstGeom prst="rect">
          <a:avLst/>
        </a:prstGeom>
      </xdr:spPr>
    </xdr:pic>
    <xdr:clientData/>
  </xdr:twoCellAnchor>
  <xdr:twoCellAnchor editAs="oneCell">
    <xdr:from>
      <xdr:col>0</xdr:col>
      <xdr:colOff>48372</xdr:colOff>
      <xdr:row>12</xdr:row>
      <xdr:rowOff>68234</xdr:rowOff>
    </xdr:from>
    <xdr:to>
      <xdr:col>0</xdr:col>
      <xdr:colOff>616227</xdr:colOff>
      <xdr:row>14</xdr:row>
      <xdr:rowOff>189061</xdr:rowOff>
    </xdr:to>
    <xdr:pic>
      <xdr:nvPicPr>
        <xdr:cNvPr id="12" name="Graphic 11" descr="Table outline">
          <a:hlinkClick xmlns:r="http://schemas.openxmlformats.org/officeDocument/2006/relationships" r:id="rId18"/>
          <a:extLst>
            <a:ext uri="{FF2B5EF4-FFF2-40B4-BE49-F238E27FC236}">
              <a16:creationId xmlns:a16="http://schemas.microsoft.com/office/drawing/2014/main" id="{C7110CE9-DD1C-42C5-BE93-E990597EA2E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8372" y="3205881"/>
          <a:ext cx="567855" cy="5690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72.791040625001" backgroundQuery="1" createdVersion="8" refreshedVersion="8" minRefreshableVersion="3" recordCount="0" supportSubquery="1" supportAdvancedDrill="1" xr:uid="{52F0F48B-97E2-4FFC-A64A-A80983832341}">
  <cacheSource type="external" connectionId="1"/>
  <cacheFields count="2">
    <cacheField name="[WeekdayActivitySleep].[Day].[Day]" caption="Day" numFmtId="0" hierarchy="60" level="1">
      <sharedItems count="7">
        <s v="Friday"/>
        <s v="Monday"/>
        <s v="Saturday"/>
        <s v="Sunday"/>
        <s v="Thursday"/>
        <s v="Tuesday"/>
        <s v="Wednesday"/>
      </sharedItems>
    </cacheField>
    <cacheField name="[Measures].[Sum of AverageTotalHoursAsleep]" caption="Sum of AverageTotalHoursAsleep" numFmtId="0" hierarchy="93" level="32767"/>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0" memberValueDatatype="130" unbalanced="0"/>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2" memberValueDatatype="130" unbalanced="0">
      <fieldsUsage count="2">
        <fieldUsage x="-1"/>
        <fieldUsage x="0"/>
      </fieldsUsage>
    </cacheHierarchy>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7777778" backgroundQuery="1" createdVersion="8" refreshedVersion="8" minRefreshableVersion="3" recordCount="0" supportSubquery="1" supportAdvancedDrill="1" xr:uid="{3FD6B181-C7CE-41C7-8D62-5084D6F2B0ED}">
  <cacheSource type="external" connectionId="1"/>
  <cacheFields count="3">
    <cacheField name="[DailyActivity].[StepCategory].[StepCategory]" caption="StepCategory" numFmtId="0" hierarchy="20" level="1">
      <sharedItems count="3">
        <s v="7,000 - 10,000"/>
        <s v="Less than 7,000"/>
        <s v="More than 10,000"/>
      </sharedItems>
    </cacheField>
    <cacheField name="[Measures].[Count of TotalSteps]" caption="Count of TotalSteps" numFmtId="0" hierarchy="86"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2" memberValueDatatype="130" unbalanced="0">
      <fieldsUsage count="2">
        <fieldUsage x="-1"/>
        <fieldUsage x="0"/>
      </fieldsUsage>
    </cacheHierarchy>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8009263" backgroundQuery="1" createdVersion="8" refreshedVersion="8" minRefreshableVersion="3" recordCount="0" supportSubquery="1" supportAdvancedDrill="1" xr:uid="{1D30EDC6-F309-489E-A71C-C42493C754C2}">
  <cacheSource type="external" connectionId="1"/>
  <cacheFields count="3">
    <cacheField name="[WeightLogInfo].[BMICategory].[BMICategory]" caption="BMICategory" numFmtId="0" hierarchy="74" level="1">
      <sharedItems count="8">
        <s v="22-23"/>
        <s v="23-24"/>
        <s v="24-25"/>
        <s v="25-26"/>
        <s v="27-28"/>
        <s v="&gt;40" u="1"/>
        <s v="21-22" u="1"/>
        <s v="28-29" u="1"/>
      </sharedItems>
    </cacheField>
    <cacheField name="[Measures].[Count of BMI]" caption="Count of BMI" numFmtId="0" hierarchy="88"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2" memberValueDatatype="130" unbalanced="0">
      <fieldsUsage count="2">
        <fieldUsage x="-1"/>
        <fieldUsage x="0"/>
      </fieldsUsage>
    </cacheHierarchy>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8472225" backgroundQuery="1" createdVersion="8" refreshedVersion="8" minRefreshableVersion="3" recordCount="0" supportSubquery="1" supportAdvancedDrill="1" xr:uid="{6DB026DC-16F8-45D0-BA9D-BC01C4CC7232}">
  <cacheSource type="external" connectionId="1"/>
  <cacheFields count="3">
    <cacheField name="[SleepDay].[GroupedHours].[GroupedHours]" caption="GroupedHours" numFmtId="0" hierarchy="37" level="1">
      <sharedItems count="10">
        <s v="&lt;1"/>
        <s v="1-2"/>
        <s v="3-4"/>
        <s v="4-5"/>
        <s v="5-6"/>
        <s v="6-7"/>
        <s v="7-8"/>
        <s v="8-9"/>
        <s v="9-10"/>
        <s v="&gt;12"/>
      </sharedItems>
    </cacheField>
    <cacheField name="[Measures].[Count of TotalHoursAsleep]" caption="Count of TotalHoursAsleep" numFmtId="0" hierarchy="90"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2" memberValueDatatype="130" unbalanced="0">
      <fieldsUsage count="2">
        <fieldUsage x="-1"/>
        <fieldUsage x="0"/>
      </fieldsUsage>
    </cacheHierarchy>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72.791023726852" backgroundQuery="1" createdVersion="3" refreshedVersion="8" minRefreshableVersion="3" recordCount="0" supportSubquery="1" supportAdvancedDrill="1" xr:uid="{E72A3441-E987-4EB1-B15C-84BC642C256B}">
  <cacheSource type="external" connectionId="1">
    <extLst>
      <ext xmlns:x14="http://schemas.microsoft.com/office/spreadsheetml/2009/9/main" uri="{F057638F-6D5F-4e77-A914-E7F072B9BCA8}">
        <x14:sourceConnection name="ThisWorkbookDataModel"/>
      </ext>
    </extLst>
  </cacheSource>
  <cacheFields count="0"/>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extLst>
    <ext xmlns:x14="http://schemas.microsoft.com/office/spreadsheetml/2009/9/main" uri="{725AE2AE-9491-48be-B2B4-4EB974FC3084}">
      <x14:pivotCacheDefinition slicerData="1" pivotCacheId="11914837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72.791041550925" backgroundQuery="1" createdVersion="8" refreshedVersion="8" minRefreshableVersion="3" recordCount="0" supportSubquery="1" supportAdvancedDrill="1" xr:uid="{B7D93893-93C1-42E6-B079-13D12A10A3B5}">
  <cacheSource type="external" connectionId="1"/>
  <cacheFields count="2">
    <cacheField name="[WeekdayActivitySleep].[Day].[Day]" caption="Day" numFmtId="0" hierarchy="60" level="1">
      <sharedItems count="7">
        <s v="Friday"/>
        <s v="Monday"/>
        <s v="Saturday"/>
        <s v="Sunday"/>
        <s v="Thursday"/>
        <s v="Tuesday"/>
        <s v="Wednesday"/>
      </sharedItems>
    </cacheField>
    <cacheField name="[Measures].[Sum of AverageTotalSteps]" caption="Sum of AverageTotalSteps" numFmtId="0" hierarchy="94" level="32767"/>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0" memberValueDatatype="130" unbalanced="0"/>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2" memberValueDatatype="130" unbalanced="0">
      <fieldsUsage count="2">
        <fieldUsage x="-1"/>
        <fieldUsage x="0"/>
      </fieldsUsage>
    </cacheHierarchy>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oneField="1" hidden="1">
      <fieldsUsage count="1">
        <fieldUsage x="1"/>
      </fieldsUsage>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준석" refreshedDate="45572.792381018517" createdVersion="8" refreshedVersion="8" minRefreshableVersion="3" recordCount="24" xr:uid="{6C24B3E5-A5AA-4953-87D7-B6727AFD2644}">
  <cacheSource type="worksheet">
    <worksheetSource name="Table17"/>
  </cacheSource>
  <cacheFields count="4">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TotalHoursAsleep" numFmtId="0">
      <sharedItems containsSemiMixedTypes="0" containsString="0" containsNumber="1" minValue="1" maxValue="12.5"/>
    </cacheField>
    <cacheField name="AverageTotalHoursAsleep" numFmtId="0">
      <sharedItems containsSemiMixedTypes="0" containsString="0" containsNumber="1" minValue="1" maxValue="10.833333333333334"/>
    </cacheField>
    <cacheField name="SleepCategory" numFmtId="0">
      <sharedItems count="3">
        <s v="Lack of Sleep"/>
        <s v="Excessive Sleep"/>
        <s v="Sufficient Sleep"/>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준석" refreshedDate="45572.800459375001" createdVersion="8" refreshedVersion="8" minRefreshableVersion="3" recordCount="8" xr:uid="{06B51CB7-08AA-41EB-96D2-F3AA37BFE7BE}">
  <cacheSource type="worksheet">
    <worksheetSource name="BMICategory"/>
  </cacheSource>
  <cacheFields count="4">
    <cacheField name="Id" numFmtId="0">
      <sharedItems containsSemiMixedTypes="0" containsString="0" containsNumber="1" containsInteger="1" minValue="1503960366" maxValue="8877689391"/>
    </cacheField>
    <cacheField name="BMI" numFmtId="0">
      <sharedItems containsSemiMixedTypes="0" containsString="0" containsNumber="1" minValue="21.45" maxValue="47.54"/>
    </cacheField>
    <cacheField name="AverageBMI" numFmtId="0">
      <sharedItems containsSemiMixedTypes="0" containsString="0" containsNumber="1" minValue="21.57" maxValue="47.54"/>
    </cacheField>
    <cacheField name="BMICategory" numFmtId="0">
      <sharedItems count="3">
        <s v="Healthy Weight"/>
        <s v="Obese"/>
        <s v="Overweight"/>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5694446" backgroundQuery="1" createdVersion="8" refreshedVersion="8" minRefreshableVersion="3" recordCount="0" supportSubquery="1" supportAdvancedDrill="1" xr:uid="{ED3300AC-AF75-4C55-9E4D-F499E8EAB527}">
  <cacheSource type="external" connectionId="1"/>
  <cacheFields count="3">
    <cacheField name="[DailyActivity].[DistributionStepCategory].[DistributionStepCategory]" caption="DistributionStepCategory" numFmtId="0" hierarchy="21" level="1">
      <sharedItems count="6">
        <s v="0-3999"/>
        <s v="12000-15999"/>
        <s v="16000-19999"/>
        <s v="20000-23999"/>
        <s v="4000-7999"/>
        <s v="8000-11999"/>
      </sharedItems>
    </cacheField>
    <cacheField name="[Measures].[Count of TotalSteps]" caption="Count of TotalSteps" numFmtId="0" hierarchy="86"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2" memberValueDatatype="130" unbalanced="0">
      <fieldsUsage count="2">
        <fieldUsage x="-1"/>
        <fieldUsage x="0"/>
      </fieldsUsage>
    </cacheHierarchy>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6273146" backgroundQuery="1" createdVersion="8" refreshedVersion="8" minRefreshableVersion="3" recordCount="0" supportSubquery="1" supportAdvancedDrill="1" xr:uid="{47586C55-9256-4396-974A-D837D0F9D5C4}">
  <cacheSource type="external" connectionId="1"/>
  <cacheFields count="3">
    <cacheField name="[WeightLogInfo].[BMICategory].[BMICategory]" caption="BMICategory" numFmtId="0" hierarchy="74" level="1">
      <sharedItems count="8">
        <s v="22-23"/>
        <s v="23-24"/>
        <s v="24-25"/>
        <s v="25-26"/>
        <s v="27-28"/>
        <s v="&gt;40" u="1"/>
        <s v="21-22" u="1"/>
        <s v="28-29" u="1"/>
      </sharedItems>
    </cacheField>
    <cacheField name="[Measures].[Count of BMI]" caption="Count of BMI" numFmtId="0" hierarchy="88"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2" memberValueDatatype="130" unbalanced="0">
      <fieldsUsage count="2">
        <fieldUsage x="-1"/>
        <fieldUsage x="0"/>
      </fieldsUsage>
    </cacheHierarchy>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662037" backgroundQuery="1" createdVersion="8" refreshedVersion="8" minRefreshableVersion="3" recordCount="0" supportSubquery="1" supportAdvancedDrill="1" xr:uid="{8C405671-8F3F-4B95-882F-716F847EB29C}">
  <cacheSource type="external" connectionId="1"/>
  <cacheFields count="3">
    <cacheField name="[DailyActivity].[StepCategory].[StepCategory]" caption="StepCategory" numFmtId="0" hierarchy="20" level="1">
      <sharedItems count="3">
        <s v="7,000 - 10,000"/>
        <s v="Less than 7,000"/>
        <s v="More than 10,000"/>
      </sharedItems>
    </cacheField>
    <cacheField name="[Measures].[Count of TotalSteps]" caption="Count of TotalSteps" numFmtId="0" hierarchy="86"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2" memberValueDatatype="130" unbalanced="0">
      <fieldsUsage count="2">
        <fieldUsage x="-1"/>
        <fieldUsage x="0"/>
      </fieldsUsage>
    </cacheHierarchy>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6967593" backgroundQuery="1" createdVersion="8" refreshedVersion="8" minRefreshableVersion="3" recordCount="0" supportSubquery="1" supportAdvancedDrill="1" xr:uid="{FA3A5B67-BE70-4B19-B635-462F091B18C5}">
  <cacheSource type="external" connectionId="1"/>
  <cacheFields count="3">
    <cacheField name="[SleepDay].[GroupedHours].[GroupedHours]" caption="GroupedHours" numFmtId="0" hierarchy="37" level="1">
      <sharedItems count="10">
        <s v="&lt;1"/>
        <s v="1-2"/>
        <s v="3-4"/>
        <s v="4-5"/>
        <s v="5-6"/>
        <s v="6-7"/>
        <s v="7-8"/>
        <s v="8-9"/>
        <s v="9-10"/>
        <s v="&gt;12"/>
      </sharedItems>
    </cacheField>
    <cacheField name="[Measures].[Count of TotalHoursAsleep]" caption="Count of TotalHoursAsleep" numFmtId="0" hierarchy="90"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0" memberValueDatatype="130" unbalanced="0"/>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2" memberValueDatatype="130" unbalanced="0">
      <fieldsUsage count="2">
        <fieldUsage x="-1"/>
        <fieldUsage x="0"/>
      </fieldsUsage>
    </cacheHierarchy>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준석" refreshedDate="45580.838377314816" backgroundQuery="1" createdVersion="8" refreshedVersion="8" minRefreshableVersion="3" recordCount="0" supportSubquery="1" supportAdvancedDrill="1" xr:uid="{895F99F7-74BF-4441-808E-E7E62CCB5576}">
  <cacheSource type="external" connectionId="1"/>
  <cacheFields count="3">
    <cacheField name="[DailyActivity].[DistributionStepCategory].[DistributionStepCategory]" caption="DistributionStepCategory" numFmtId="0" hierarchy="21" level="1">
      <sharedItems count="6">
        <s v="0-3999"/>
        <s v="12000-15999"/>
        <s v="16000-19999"/>
        <s v="20000-23999"/>
        <s v="4000-7999"/>
        <s v="8000-11999"/>
      </sharedItems>
    </cacheField>
    <cacheField name="[Measures].[Count of TotalSteps]" caption="Count of TotalSteps" numFmtId="0" hierarchy="86" level="32767"/>
    <cacheField name="[BridgeTable].[Day].[Day]" caption="Day" numFmtId="0" hierarchy="1" level="1">
      <sharedItems containsSemiMixedTypes="0" containsNonDate="0" containsString="0"/>
    </cacheField>
  </cacheFields>
  <cacheHierarchies count="100">
    <cacheHierarchy uniqueName="[BridgeTable].[Id_Date]" caption="Id_Date" attribute="1" defaultMemberUniqueName="[BridgeTable].[Id_Date].[All]" allUniqueName="[BridgeTable].[Id_Date].[All]" dimensionUniqueName="[BridgeTable]" displayFolder="" count="0" memberValueDatatype="130" unbalanced="0"/>
    <cacheHierarchy uniqueName="[BridgeTable].[Day]" caption="Day" attribute="1" defaultMemberUniqueName="[BridgeTable].[Day].[All]" allUniqueName="[BridgeTable].[Day].[All]" dimensionUniqueName="[BridgeTable]" displayFolder="" count="2" memberValueDatatype="130" unbalanced="0">
      <fieldsUsage count="2">
        <fieldUsage x="-1"/>
        <fieldUsage x="2"/>
      </fieldsUsage>
    </cacheHierarchy>
    <cacheHierarchy uniqueName="[BridgeTable].[OrderWeekDay]" caption="OrderWeekDay" attribute="1" defaultMemberUniqueName="[BridgeTable].[OrderWeekDay].[All]" allUniqueName="[BridgeTable].[OrderWeekDay].[All]" dimensionUniqueName="[BridgeTable]" displayFolder="" count="0" memberValueDatatype="20" unbalanced="0"/>
    <cacheHierarchy uniqueName="[DailyActivity].[Id_Date]" caption="Id_Date" attribute="1" defaultMemberUniqueName="[DailyActivity].[Id_Date].[All]" allUniqueName="[DailyActivity].[Id_Date].[All]" dimensionUniqueName="[DailyActivity]" displayFolder="" count="0" memberValueDatatype="130" unbalanced="0"/>
    <cacheHierarchy uniqueName="[DailyActivity].[Id]" caption="Id" attribute="1" defaultMemberUniqueName="[DailyActivity].[Id].[All]" allUniqueName="[DailyActivity].[Id].[All]" dimensionUniqueName="[DailyActivity]" displayFolder="" count="0" memberValueDatatype="5" unbalanced="0"/>
    <cacheHierarchy uniqueName="[DailyActivity].[Date]" caption="Date" attribute="1" time="1" defaultMemberUniqueName="[DailyActivity].[Date].[All]" allUniqueName="[DailyActivity].[Date].[All]" dimensionUniqueName="[DailyActivity]" displayFolder="" count="0" memberValueDatatype="7" unbalanced="0"/>
    <cacheHierarchy uniqueName="[DailyActivity].[Day]" caption="Day" attribute="1" defaultMemberUniqueName="[DailyActivity].[Day].[All]" allUniqueName="[DailyActivity].[Day].[All]" dimensionUniqueName="[DailyActivity]" displayFolder="" count="0" memberValueDatatype="130" unbalanced="0"/>
    <cacheHierarchy uniqueName="[DailyActivity].[TotalSteps]" caption="TotalSteps" attribute="1" defaultMemberUniqueName="[DailyActivity].[TotalSteps].[All]" allUniqueName="[DailyActivity].[TotalSteps].[All]" dimensionUniqueName="[DailyActivity]" displayFolder="" count="0" memberValueDatatype="20" unbalanced="0"/>
    <cacheHierarchy uniqueName="[DailyActivity].[TotalDistance]" caption="TotalDistance" attribute="1" defaultMemberUniqueName="[DailyActivity].[TotalDistance].[All]" allUniqueName="[DailyActivity].[TotalDistance].[All]" dimensionUniqueName="[DailyActivity]" displayFolder="" count="0" memberValueDatatype="5" unbalanced="0"/>
    <cacheHierarchy uniqueName="[DailyActivity].[TrackerDistance]" caption="TrackerDistance" attribute="1" defaultMemberUniqueName="[DailyActivity].[TrackerDistance].[All]" allUniqueName="[DailyActivity].[TrackerDistance].[All]" dimensionUniqueName="[DailyActivity]" displayFolder="" count="0" memberValueDatatype="5" unbalanced="0"/>
    <cacheHierarchy uniqueName="[DailyActivity].[LoggedActivitiesDistance]" caption="LoggedActivitiesDistance" attribute="1" defaultMemberUniqueName="[DailyActivity].[LoggedActivitiesDistance].[All]" allUniqueName="[DailyActivity].[LoggedActivitiesDistance].[All]" dimensionUniqueName="[DailyActivity]" displayFolder="" count="0" memberValueDatatype="5" unbalanced="0"/>
    <cacheHierarchy uniqueName="[DailyActivity].[VeryActiveDistance]" caption="VeryActiveDistance" attribute="1" defaultMemberUniqueName="[DailyActivity].[VeryActiveDistance].[All]" allUniqueName="[DailyActivity].[VeryActiveDistance].[All]" dimensionUniqueName="[DailyActivity]" displayFolder="" count="0" memberValueDatatype="5" unbalanced="0"/>
    <cacheHierarchy uniqueName="[DailyActivity].[ModeratelyActiveDistance]" caption="ModeratelyActiveDistance" attribute="1" defaultMemberUniqueName="[DailyActivity].[ModeratelyActiveDistance].[All]" allUniqueName="[DailyActivity].[ModeratelyActiveDistance].[All]" dimensionUniqueName="[DailyActivity]" displayFolder="" count="0" memberValueDatatype="5" unbalanced="0"/>
    <cacheHierarchy uniqueName="[DailyActivity].[LightActiveDistance]" caption="LightActiveDistance" attribute="1" defaultMemberUniqueName="[DailyActivity].[LightActiveDistance].[All]" allUniqueName="[DailyActivity].[LightActiveDistance].[All]" dimensionUniqueName="[DailyActivity]" displayFolder="" count="0" memberValueDatatype="5" unbalanced="0"/>
    <cacheHierarchy uniqueName="[DailyActivity].[SedentaryActiveDistance]" caption="SedentaryActiveDistance" attribute="1" defaultMemberUniqueName="[DailyActivity].[SedentaryActiveDistance].[All]" allUniqueName="[DailyActivity].[SedentaryActiveDistance].[All]" dimensionUniqueName="[DailyActivity]" displayFolder="" count="0" memberValueDatatype="5" unbalanced="0"/>
    <cacheHierarchy uniqueName="[DailyActivity].[VeryActiveMinutes]" caption="VeryActiveMinutes" attribute="1" defaultMemberUniqueName="[DailyActivity].[VeryActiveMinutes].[All]" allUniqueName="[DailyActivity].[VeryActiveMinutes].[All]" dimensionUniqueName="[DailyActivity]" displayFolder="" count="0" memberValueDatatype="20" unbalanced="0"/>
    <cacheHierarchy uniqueName="[DailyActivity].[FairlyActiveMinutes]" caption="FairlyActiveMinutes" attribute="1" defaultMemberUniqueName="[DailyActivity].[FairlyActiveMinutes].[All]" allUniqueName="[DailyActivity].[FairlyActiveMinutes].[All]" dimensionUniqueName="[DailyActivity]" displayFolder="" count="0" memberValueDatatype="20" unbalanced="0"/>
    <cacheHierarchy uniqueName="[DailyActivity].[LightlyActiveMinutes]" caption="LightlyActiveMinutes" attribute="1" defaultMemberUniqueName="[DailyActivity].[LightlyActiveMinutes].[All]" allUniqueName="[DailyActivity].[LightlyActiveMinutes].[All]" dimensionUniqueName="[DailyActivity]" displayFolder="" count="0" memberValueDatatype="20" unbalanced="0"/>
    <cacheHierarchy uniqueName="[DailyActivity].[SedentaryMinutes]" caption="SedentaryMinutes" attribute="1" defaultMemberUniqueName="[DailyActivity].[SedentaryMinutes].[All]" allUniqueName="[DailyActivity].[SedentaryMinutes].[All]" dimensionUniqueName="[DailyActivity]" displayFolder="" count="0" memberValueDatatype="20" unbalanced="0"/>
    <cacheHierarchy uniqueName="[DailyActivity].[Calories]" caption="Calories" attribute="1" defaultMemberUniqueName="[DailyActivity].[Calories].[All]" allUniqueName="[DailyActivity].[Calories].[All]" dimensionUniqueName="[DailyActivity]" displayFolder="" count="0" memberValueDatatype="20" unbalanced="0"/>
    <cacheHierarchy uniqueName="[DailyActivity].[StepCategory]" caption="StepCategory" attribute="1" defaultMemberUniqueName="[DailyActivity].[StepCategory].[All]" allUniqueName="[DailyActivity].[StepCategory].[All]" dimensionUniqueName="[DailyActivity]" displayFolder="" count="0" memberValueDatatype="130" unbalanced="0"/>
    <cacheHierarchy uniqueName="[DailyActivity].[DistributionStepCategory]" caption="DistributionStepCategory" attribute="1" defaultMemberUniqueName="[DailyActivity].[DistributionStepCategory].[All]" allUniqueName="[DailyActivity].[DistributionStepCategory].[All]" dimensionUniqueName="[DailyActivity]" displayFolder="" count="2" memberValueDatatype="130" unbalanced="0">
      <fieldsUsage count="2">
        <fieldUsage x="-1"/>
        <fieldUsage x="0"/>
      </fieldsUsage>
    </cacheHierarchy>
    <cacheHierarchy uniqueName="[GroupedHoursOrder].[GroupedHours]" caption="GroupedHours" attribute="1" defaultMemberUniqueName="[GroupedHoursOrder].[GroupedHours].[All]" allUniqueName="[GroupedHoursOrder].[GroupedHours].[All]" dimensionUniqueName="[GroupedHoursOrder]" displayFolder="" count="0" memberValueDatatype="130" unbalanced="0"/>
    <cacheHierarchy uniqueName="[GroupedHoursOrder].[OrderHours]" caption="OrderHours" attribute="1" defaultMemberUniqueName="[GroupedHoursOrder].[OrderHours].[All]" allUniqueName="[GroupedHoursOrder].[OrderHours].[All]" dimensionUniqueName="[GroupedHoursOrder]" displayFolder="" count="0" memberValueDatatype="20" unbalanced="0"/>
    <cacheHierarchy uniqueName="[LookUp Table].[Day]" caption="Day" attribute="1" defaultMemberUniqueName="[LookUp Table].[Day].[All]" allUniqueName="[LookUp Table].[Day].[All]" dimensionUniqueName="[LookUp Table]" displayFolder="" count="0" memberValueDatatype="130" unbalanced="0"/>
    <cacheHierarchy uniqueName="[LookUp Table].[OrderDay]" caption="OrderDay" attribute="1" defaultMemberUniqueName="[LookUp Table].[OrderDay].[All]" allUniqueName="[LookUp Table].[OrderDay].[All]" dimensionUniqueName="[LookUp Table]" displayFolder="" count="0" memberValueDatatype="20" unbalanced="0"/>
    <cacheHierarchy uniqueName="[SleepDay].[Id_Date]" caption="Id_Date" attribute="1" defaultMemberUniqueName="[SleepDay].[Id_Date].[All]" allUniqueName="[SleepDay].[Id_Date].[All]" dimensionUniqueName="[SleepDay]" displayFolder="" count="0" memberValueDatatype="130" unbalanced="0"/>
    <cacheHierarchy uniqueName="[SleepDay].[Id]" caption="Id" attribute="1" defaultMemberUniqueName="[SleepDay].[Id].[All]" allUniqueName="[SleepDay].[Id].[All]" dimensionUniqueName="[SleepDay]" displayFolder="" count="0" memberValueDatatype="5" unbalanced="0"/>
    <cacheHierarchy uniqueName="[SleepDay].[Date]" caption="Date" attribute="1" time="1" defaultMemberUniqueName="[SleepDay].[Date].[All]" allUniqueName="[SleepDay].[Date].[All]" dimensionUniqueName="[SleepDay]" displayFolder="" count="0" memberValueDatatype="7" unbalanced="0"/>
    <cacheHierarchy uniqueName="[SleepDay].[Day]" caption="Day" attribute="1" defaultMemberUniqueName="[SleepDay].[Day].[All]" allUniqueName="[SleepDay].[Day].[All]" dimensionUniqueName="[SleepDay]" displayFolder="" count="0" memberValueDatatype="130" unbalanced="0"/>
    <cacheHierarchy uniqueName="[SleepDay].[TotalSleepRecords]" caption="TotalSleepRecords" attribute="1" defaultMemberUniqueName="[SleepDay].[TotalSleepRecords].[All]" allUniqueName="[SleepDay].[TotalSleepRecords].[All]" dimensionUniqueName="[SleepDay]" displayFolder="" count="0" memberValueDatatype="20" unbalanced="0"/>
    <cacheHierarchy uniqueName="[SleepDay].[TotalMinutesAsleep]" caption="TotalMinutesAsleep" attribute="1" defaultMemberUniqueName="[SleepDay].[TotalMinutesAsleep].[All]" allUniqueName="[SleepDay].[TotalMinutesAsleep].[All]" dimensionUniqueName="[SleepDay]" displayFolder="" count="0" memberValueDatatype="20" unbalanced="0"/>
    <cacheHierarchy uniqueName="[SleepDay].[TotalTimeInBed]" caption="TotalTimeInBed" attribute="1" defaultMemberUniqueName="[SleepDay].[TotalTimeInBed].[All]" allUniqueName="[SleepDay].[TotalTimeInBed].[All]" dimensionUniqueName="[SleepDay]" displayFolder="" count="0" memberValueDatatype="20" unbalanced="0"/>
    <cacheHierarchy uniqueName="[SleepDay].[TotalHoursAsleep]" caption="TotalHoursAsleep" attribute="1" defaultMemberUniqueName="[SleepDay].[TotalHoursAsleep].[All]" allUniqueName="[SleepDay].[TotalHoursAsleep].[All]" dimensionUniqueName="[SleepDay]" displayFolder="" count="0" memberValueDatatype="5" unbalanced="0"/>
    <cacheHierarchy uniqueName="[SleepDay].[TotalHoursInBed]" caption="TotalHoursInBed" attribute="1" defaultMemberUniqueName="[SleepDay].[TotalHoursInBed].[All]" allUniqueName="[SleepDay].[TotalHoursInBed].[All]" dimensionUniqueName="[SleepDay]" displayFolder="" count="0" memberValueDatatype="5" unbalanced="0"/>
    <cacheHierarchy uniqueName="[SleepDay].[AverageHoursAsleep]" caption="AverageHoursAsleep" attribute="1" defaultMemberUniqueName="[SleepDay].[AverageHoursAsleep].[All]" allUniqueName="[SleepDay].[AverageHoursAsleep].[All]" dimensionUniqueName="[SleepDay]" displayFolder="" count="0" memberValueDatatype="5" unbalanced="0"/>
    <cacheHierarchy uniqueName="[SleepDay].[AverageHoursAsleepCategory]" caption="AverageHoursAsleepCategory" attribute="1" defaultMemberUniqueName="[SleepDay].[AverageHoursAsleepCategory].[All]" allUniqueName="[SleepDay].[AverageHoursAsleepCategory].[All]" dimensionUniqueName="[SleepDay]" displayFolder="" count="0" memberValueDatatype="130" unbalanced="0"/>
    <cacheHierarchy uniqueName="[SleepDay].[GroupedHours]" caption="GroupedHours" attribute="1" defaultMemberUniqueName="[SleepDay].[GroupedHours].[All]" allUniqueName="[SleepDay].[GroupedHours].[All]" dimensionUniqueName="[SleepDay]" displayFolder="" count="0" memberValueDatatype="130" unbalanced="0"/>
    <cacheHierarchy uniqueName="[SleepDay].[OrderHours]" caption="OrderHours" attribute="1" defaultMemberUniqueName="[SleepDay].[OrderHours].[All]" allUniqueName="[SleepDay].[OrderHours].[All]" dimensionUniqueName="[SleepDay]" displayFolder="" count="0" memberValueDatatype="20" unbalanced="0"/>
    <cacheHierarchy uniqueName="[VwActivitySleep].[Id_Date]" caption="Id_Date" attribute="1" defaultMemberUniqueName="[VwActivitySleep].[Id_Date].[All]" allUniqueName="[VwActivitySleep].[Id_Date].[All]" dimensionUniqueName="[VwActivitySleep]" displayFolder="" count="0" memberValueDatatype="130" unbalanced="0"/>
    <cacheHierarchy uniqueName="[VwActivitySleep].[Id]" caption="Id" attribute="1" defaultMemberUniqueName="[VwActivitySleep].[Id].[All]" allUniqueName="[VwActivitySleep].[Id].[All]" dimensionUniqueName="[VwActivitySleep]" displayFolder="" count="0" memberValueDatatype="5" unbalanced="0"/>
    <cacheHierarchy uniqueName="[VwActivitySleep].[Date]" caption="Date" attribute="1" time="1" defaultMemberUniqueName="[VwActivitySleep].[Date].[All]" allUniqueName="[VwActivitySleep].[Date].[All]" dimensionUniqueName="[VwActivitySleep]" displayFolder="" count="0" memberValueDatatype="7" unbalanced="0"/>
    <cacheHierarchy uniqueName="[VwActivitySleep].[TotalSteps]" caption="TotalSteps" attribute="1" defaultMemberUniqueName="[VwActivitySleep].[TotalSteps].[All]" allUniqueName="[VwActivitySleep].[TotalSteps].[All]" dimensionUniqueName="[VwActivitySleep]" displayFolder="" count="0" memberValueDatatype="20" unbalanced="0"/>
    <cacheHierarchy uniqueName="[VwActivitySleep].[TotalDistance]" caption="TotalDistance" attribute="1" defaultMemberUniqueName="[VwActivitySleep].[TotalDistance].[All]" allUniqueName="[VwActivitySleep].[TotalDistance].[All]" dimensionUniqueName="[VwActivitySleep]" displayFolder="" count="0" memberValueDatatype="5" unbalanced="0"/>
    <cacheHierarchy uniqueName="[VwActivitySleep].[TrackerDistance]" caption="TrackerDistance" attribute="1" defaultMemberUniqueName="[VwActivitySleep].[TrackerDistance].[All]" allUniqueName="[VwActivitySleep].[TrackerDistance].[All]" dimensionUniqueName="[VwActivitySleep]" displayFolder="" count="0" memberValueDatatype="5" unbalanced="0"/>
    <cacheHierarchy uniqueName="[VwActivitySleep].[LoggedActivitiesDistance]" caption="LoggedActivitiesDistance" attribute="1" defaultMemberUniqueName="[VwActivitySleep].[LoggedActivitiesDistance].[All]" allUniqueName="[VwActivitySleep].[LoggedActivitiesDistance].[All]" dimensionUniqueName="[VwActivitySleep]" displayFolder="" count="0" memberValueDatatype="5" unbalanced="0"/>
    <cacheHierarchy uniqueName="[VwActivitySleep].[VeryActiveDistance]" caption="VeryActiveDistance" attribute="1" defaultMemberUniqueName="[VwActivitySleep].[VeryActiveDistance].[All]" allUniqueName="[VwActivitySleep].[VeryActiveDistance].[All]" dimensionUniqueName="[VwActivitySleep]" displayFolder="" count="0" memberValueDatatype="130" unbalanced="0"/>
    <cacheHierarchy uniqueName="[VwActivitySleep].[ModeratelyActiveDistance]" caption="ModeratelyActiveDistance" attribute="1" defaultMemberUniqueName="[VwActivitySleep].[ModeratelyActiveDistance].[All]" allUniqueName="[VwActivitySleep].[ModeratelyActiveDistance].[All]" dimensionUniqueName="[VwActivitySleep]" displayFolder="" count="0" memberValueDatatype="5" unbalanced="0"/>
    <cacheHierarchy uniqueName="[VwActivitySleep].[LightActiveDistance]" caption="LightActiveDistance" attribute="1" defaultMemberUniqueName="[VwActivitySleep].[LightActiveDistance].[All]" allUniqueName="[VwActivitySleep].[LightActiveDistance].[All]" dimensionUniqueName="[VwActivitySleep]" displayFolder="" count="0" memberValueDatatype="5" unbalanced="0"/>
    <cacheHierarchy uniqueName="[VwActivitySleep].[SedentaryActiveDistance]" caption="SedentaryActiveDistance" attribute="1" defaultMemberUniqueName="[VwActivitySleep].[SedentaryActiveDistance].[All]" allUniqueName="[VwActivitySleep].[SedentaryActiveDistance].[All]" dimensionUniqueName="[VwActivitySleep]" displayFolder="" count="0" memberValueDatatype="5" unbalanced="0"/>
    <cacheHierarchy uniqueName="[VwActivitySleep].[VeryActiveMinutes]" caption="VeryActiveMinutes" attribute="1" defaultMemberUniqueName="[VwActivitySleep].[VeryActiveMinutes].[All]" allUniqueName="[VwActivitySleep].[VeryActiveMinutes].[All]" dimensionUniqueName="[VwActivitySleep]" displayFolder="" count="0" memberValueDatatype="20" unbalanced="0"/>
    <cacheHierarchy uniqueName="[VwActivitySleep].[FairlyActiveMinutes]" caption="FairlyActiveMinutes" attribute="1" defaultMemberUniqueName="[VwActivitySleep].[FairlyActiveMinutes].[All]" allUniqueName="[VwActivitySleep].[FairlyActiveMinutes].[All]" dimensionUniqueName="[VwActivitySleep]" displayFolder="" count="0" memberValueDatatype="20" unbalanced="0"/>
    <cacheHierarchy uniqueName="[VwActivitySleep].[LightlyActiveMinutes]" caption="LightlyActiveMinutes" attribute="1" defaultMemberUniqueName="[VwActivitySleep].[LightlyActiveMinutes].[All]" allUniqueName="[VwActivitySleep].[LightlyActiveMinutes].[All]" dimensionUniqueName="[VwActivitySleep]" displayFolder="" count="0" memberValueDatatype="20" unbalanced="0"/>
    <cacheHierarchy uniqueName="[VwActivitySleep].[SedentaryMinutes]" caption="SedentaryMinutes" attribute="1" defaultMemberUniqueName="[VwActivitySleep].[SedentaryMinutes].[All]" allUniqueName="[VwActivitySleep].[SedentaryMinutes].[All]" dimensionUniqueName="[VwActivitySleep]" displayFolder="" count="0" memberValueDatatype="20" unbalanced="0"/>
    <cacheHierarchy uniqueName="[VwActivitySleep].[Calories]" caption="Calories" attribute="1" defaultMemberUniqueName="[VwActivitySleep].[Calories].[All]" allUniqueName="[VwActivitySleep].[Calories].[All]" dimensionUniqueName="[VwActivitySleep]" displayFolder="" count="0" memberValueDatatype="20" unbalanced="0"/>
    <cacheHierarchy uniqueName="[VwActivitySleep].[TotalSleepRecords]" caption="TotalSleepRecords" attribute="1" defaultMemberUniqueName="[VwActivitySleep].[TotalSleepRecords].[All]" allUniqueName="[VwActivitySleep].[TotalSleepRecords].[All]" dimensionUniqueName="[VwActivitySleep]" displayFolder="" count="0" memberValueDatatype="20" unbalanced="0"/>
    <cacheHierarchy uniqueName="[VwActivitySleep].[TotalMinutesAsleep]" caption="TotalMinutesAsleep" attribute="1" defaultMemberUniqueName="[VwActivitySleep].[TotalMinutesAsleep].[All]" allUniqueName="[VwActivitySleep].[TotalMinutesAsleep].[All]" dimensionUniqueName="[VwActivitySleep]" displayFolder="" count="0" memberValueDatatype="20" unbalanced="0"/>
    <cacheHierarchy uniqueName="[VwActivitySleep].[TotalTimeInBed]" caption="TotalTimeInBed" attribute="1" defaultMemberUniqueName="[VwActivitySleep].[TotalTimeInBed].[All]" allUniqueName="[VwActivitySleep].[TotalTimeInBed].[All]" dimensionUniqueName="[VwActivitySleep]" displayFolder="" count="0" memberValueDatatype="20" unbalanced="0"/>
    <cacheHierarchy uniqueName="[VwActivitySleep].[TotalHoursAsleep]" caption="TotalHoursAsleep" attribute="1" defaultMemberUniqueName="[VwActivitySleep].[TotalHoursAsleep].[All]" allUniqueName="[VwActivitySleep].[TotalHoursAsleep].[All]" dimensionUniqueName="[VwActivitySleep]" displayFolder="" count="0" memberValueDatatype="5" unbalanced="0"/>
    <cacheHierarchy uniqueName="[VwActivitySleep].[TotalHoursInBed]" caption="TotalHoursInBed" attribute="1" defaultMemberUniqueName="[VwActivitySleep].[TotalHoursInBed].[All]" allUniqueName="[VwActivitySleep].[TotalHoursInBed].[All]" dimensionUniqueName="[VwActivitySleep]" displayFolder="" count="0" memberValueDatatype="5" unbalanced="0"/>
    <cacheHierarchy uniqueName="[WeekdayActivitySleep].[Day]" caption="Day" attribute="1" defaultMemberUniqueName="[WeekdayActivitySleep].[Day].[All]" allUniqueName="[WeekdayActivitySleep].[Day].[All]" dimensionUniqueName="[WeekdayActivitySleep]" displayFolder="" count="0" memberValueDatatype="130" unbalanced="0"/>
    <cacheHierarchy uniqueName="[WeekdayActivitySleep].[AverageTotalHoursAsleep]" caption="AverageTotalHoursAsleep" attribute="1" defaultMemberUniqueName="[WeekdayActivitySleep].[AverageTotalHoursAsleep].[All]" allUniqueName="[WeekdayActivitySleep].[AverageTotalHoursAsleep].[All]" dimensionUniqueName="[WeekdayActivitySleep]" displayFolder="" count="0" memberValueDatatype="5" unbalanced="0"/>
    <cacheHierarchy uniqueName="[WeekdayActivitySleep].[AverageTotalSteps]" caption="AverageTotalSteps" attribute="1" defaultMemberUniqueName="[WeekdayActivitySleep].[AverageTotalSteps].[All]" allUniqueName="[WeekdayActivitySleep].[AverageTotalSteps].[All]" dimensionUniqueName="[WeekdayActivitySleep]" displayFolder="" count="0" memberValueDatatype="20" unbalanced="0"/>
    <cacheHierarchy uniqueName="[WeekdayActivitySleep].[WeekDayOrder]" caption="WeekDayOrder" attribute="1" defaultMemberUniqueName="[WeekdayActivitySleep].[WeekDayOrder].[All]" allUniqueName="[WeekdayActivitySleep].[WeekDayOrder].[All]" dimensionUniqueName="[WeekdayActivitySleep]" displayFolder="" count="0" memberValueDatatype="20" unbalanced="0"/>
    <cacheHierarchy uniqueName="[WeightLogInfo].[Id_Date]" caption="Id_Date" attribute="1" defaultMemberUniqueName="[WeightLogInfo].[Id_Date].[All]" allUniqueName="[WeightLogInfo].[Id_Date].[All]" dimensionUniqueName="[WeightLogInfo]" displayFolder="" count="0" memberValueDatatype="130" unbalanced="0"/>
    <cacheHierarchy uniqueName="[WeightLogInfo].[Id]" caption="Id" attribute="1" defaultMemberUniqueName="[WeightLogInfo].[Id].[All]" allUniqueName="[WeightLogInfo].[Id].[All]" dimensionUniqueName="[WeightLogInfo]" displayFolder="" count="0" memberValueDatatype="5" unbalanced="0"/>
    <cacheHierarchy uniqueName="[WeightLogInfo].[Date]" caption="Date" attribute="1" time="1" defaultMemberUniqueName="[WeightLogInfo].[Date].[All]" allUniqueName="[WeightLogInfo].[Date].[All]" dimensionUniqueName="[WeightLogInfo]" displayFolder="" count="0" memberValueDatatype="7" unbalanced="0"/>
    <cacheHierarchy uniqueName="[WeightLogInfo].[Day]" caption="Day" attribute="1" defaultMemberUniqueName="[WeightLogInfo].[Day].[All]" allUniqueName="[WeightLogInfo].[Day].[All]" dimensionUniqueName="[WeightLogInfo]" displayFolder="" count="0" memberValueDatatype="130" unbalanced="0"/>
    <cacheHierarchy uniqueName="[WeightLogInfo].[WeightKg]" caption="WeightKg" attribute="1" defaultMemberUniqueName="[WeightLogInfo].[WeightKg].[All]" allUniqueName="[WeightLogInfo].[WeightKg].[All]" dimensionUniqueName="[WeightLogInfo]" displayFolder="" count="0" memberValueDatatype="5" unbalanced="0"/>
    <cacheHierarchy uniqueName="[WeightLogInfo].[WeightPounds]" caption="WeightPounds" attribute="1" defaultMemberUniqueName="[WeightLogInfo].[WeightPounds].[All]" allUniqueName="[WeightLogInfo].[WeightPounds].[All]" dimensionUniqueName="[WeightLogInfo]" displayFolder="" count="0" memberValueDatatype="5" unbalanced="0"/>
    <cacheHierarchy uniqueName="[WeightLogInfo].[BMI]" caption="BMI" attribute="1" defaultMemberUniqueName="[WeightLogInfo].[BMI].[All]" allUniqueName="[WeightLogInfo].[BMI].[All]" dimensionUniqueName="[WeightLogInfo]" displayFolder="" count="0" memberValueDatatype="5" unbalanced="0"/>
    <cacheHierarchy uniqueName="[WeightLogInfo].[IsManualReport]" caption="IsManualReport" attribute="1" defaultMemberUniqueName="[WeightLogInfo].[IsManualReport].[All]" allUniqueName="[WeightLogInfo].[IsManualReport].[All]" dimensionUniqueName="[WeightLogInfo]" displayFolder="" count="0" memberValueDatatype="11" unbalanced="0"/>
    <cacheHierarchy uniqueName="[WeightLogInfo].[LogId]" caption="LogId" attribute="1" defaultMemberUniqueName="[WeightLogInfo].[LogId].[All]" allUniqueName="[WeightLogInfo].[LogId].[All]" dimensionUniqueName="[WeightLogInfo]" displayFolder="" count="0" memberValueDatatype="5" unbalanced="0"/>
    <cacheHierarchy uniqueName="[WeightLogInfo].[AverageBMI]" caption="AverageBMI" attribute="1" defaultMemberUniqueName="[WeightLogInfo].[AverageBMI].[All]" allUniqueName="[WeightLogInfo].[AverageBMI].[All]" dimensionUniqueName="[WeightLogInfo]" displayFolder="" count="0" memberValueDatatype="5" unbalanced="0"/>
    <cacheHierarchy uniqueName="[WeightLogInfo].[BMICategory]" caption="BMICategory" attribute="1" defaultMemberUniqueName="[WeightLogInfo].[BMICategory].[All]" allUniqueName="[WeightLogInfo].[BMICategory].[All]" dimensionUniqueName="[WeightLogInfo]" displayFolder="" count="0" memberValueDatatype="130" unbalanced="0"/>
    <cacheHierarchy uniqueName="[Measures].[__XL_Count Table7]" caption="__XL_Count Table7" measure="1" displayFolder="" measureGroup="VwActivitySleep" count="0" hidden="1"/>
    <cacheHierarchy uniqueName="[Measures].[__XL_Count Activity]" caption="__XL_Count Activity" measure="1" displayFolder="" measureGroup="DailyActivity" count="0" hidden="1"/>
    <cacheHierarchy uniqueName="[Measures].[__XL_Count WeightLogInfo]" caption="__XL_Count WeightLogInfo" measure="1" displayFolder="" measureGroup="WeightLogInfo" count="0" hidden="1"/>
    <cacheHierarchy uniqueName="[Measures].[__XL_Count SleepDay]" caption="__XL_Count SleepDay" measure="1" displayFolder="" measureGroup="SleepDay" count="0" hidden="1"/>
    <cacheHierarchy uniqueName="[Measures].[__XL_Count Table10]" caption="__XL_Count Table10" measure="1" displayFolder="" measureGroup="BridgeTable" count="0" hidden="1"/>
    <cacheHierarchy uniqueName="[Measures].[__XL_Count Table11]" caption="__XL_Count Table11" measure="1" displayFolder="" measureGroup="LookUp Table" count="0" hidden="1"/>
    <cacheHierarchy uniqueName="[Measures].[__XL_Count GroupedHoursOrder]" caption="__XL_Count GroupedHoursOrder" measure="1" displayFolder="" measureGroup="GroupedHoursOrder" count="0" hidden="1"/>
    <cacheHierarchy uniqueName="[Measures].[__XL_Count WeekdayActivitySleep]" caption="__XL_Count WeekdayActivitySleep" measure="1" displayFolder="" measureGroup="WeekdayActivitySleep" count="0" hidden="1"/>
    <cacheHierarchy uniqueName="[Measures].[__No measures defined]" caption="__No measures defined" measure="1" displayFolder="" count="0" hidden="1"/>
    <cacheHierarchy uniqueName="[Measures].[Sum of TotalMinutesAsleep]" caption="Sum of TotalMinutesAsleep" measure="1" displayFolder="" measureGroup="VwActivitySleep" count="0" hidden="1">
      <extLst>
        <ext xmlns:x15="http://schemas.microsoft.com/office/spreadsheetml/2010/11/main" uri="{B97F6D7D-B522-45F9-BDA1-12C45D357490}">
          <x15:cacheHierarchy aggregatedColumn="56"/>
        </ext>
      </extLst>
    </cacheHierarchy>
    <cacheHierarchy uniqueName="[Measures].[Sum of TotalSteps]" caption="Sum of TotalSteps" measure="1" displayFolder="" measureGroup="DailyActivity" count="0" hidden="1">
      <extLst>
        <ext xmlns:x15="http://schemas.microsoft.com/office/spreadsheetml/2010/11/main" uri="{B97F6D7D-B522-45F9-BDA1-12C45D357490}">
          <x15:cacheHierarchy aggregatedColumn="7"/>
        </ext>
      </extLst>
    </cacheHierarchy>
    <cacheHierarchy uniqueName="[Measures].[Count of TotalSteps]" caption="Count of TotalSteps" measure="1" displayFolder="" measureGroup="DailyActivity"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MI]" caption="Sum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BMI]" caption="Count of BMI" measure="1" displayFolder="" measureGroup="WeightLogInfo" count="0" hidden="1">
      <extLst>
        <ext xmlns:x15="http://schemas.microsoft.com/office/spreadsheetml/2010/11/main" uri="{B97F6D7D-B522-45F9-BDA1-12C45D357490}">
          <x15:cacheHierarchy aggregatedColumn="70"/>
        </ext>
      </extLst>
    </cacheHierarchy>
    <cacheHierarchy uniqueName="[Measures].[Sum of TotalHoursAsleep]" caption="Sum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Count of TotalHoursAsleep]" caption="Count of TotalHoursAsleep" measure="1" displayFolder="" measureGroup="SleepDay" count="0" hidden="1">
      <extLst>
        <ext xmlns:x15="http://schemas.microsoft.com/office/spreadsheetml/2010/11/main" uri="{B97F6D7D-B522-45F9-BDA1-12C45D357490}">
          <x15:cacheHierarchy aggregatedColumn="33"/>
        </ext>
      </extLst>
    </cacheHierarchy>
    <cacheHierarchy uniqueName="[Measures].[Sum of AverageHoursAsleep]" caption="Sum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Count of AverageHoursAsleep]" caption="Count of AverageHoursAsleep" measure="1" displayFolder="" measureGroup="SleepDay" count="0" hidden="1">
      <extLst>
        <ext xmlns:x15="http://schemas.microsoft.com/office/spreadsheetml/2010/11/main" uri="{B97F6D7D-B522-45F9-BDA1-12C45D357490}">
          <x15:cacheHierarchy aggregatedColumn="35"/>
        </ext>
      </extLst>
    </cacheHierarchy>
    <cacheHierarchy uniqueName="[Measures].[Sum of AverageTotalHoursAsleep]" caption="Sum of AverageTotalHoursAsleep" measure="1" displayFolder="" measureGroup="WeekdayActivitySleep" count="0" hidden="1">
      <extLst>
        <ext xmlns:x15="http://schemas.microsoft.com/office/spreadsheetml/2010/11/main" uri="{B97F6D7D-B522-45F9-BDA1-12C45D357490}">
          <x15:cacheHierarchy aggregatedColumn="61"/>
        </ext>
      </extLst>
    </cacheHierarchy>
    <cacheHierarchy uniqueName="[Measures].[Sum of AverageTotalSteps]" caption="Sum of AverageTotalSteps" measure="1" displayFolder="" measureGroup="WeekdayActivitySleep" count="0" hidden="1">
      <extLst>
        <ext xmlns:x15="http://schemas.microsoft.com/office/spreadsheetml/2010/11/main" uri="{B97F6D7D-B522-45F9-BDA1-12C45D357490}">
          <x15:cacheHierarchy aggregatedColumn="62"/>
        </ext>
      </extLst>
    </cacheHierarchy>
    <cacheHierarchy uniqueName="[Measures].[Sum of AverageBMI]" caption="Sum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Count of AverageBMI]" caption="Count of AverageBMI" measure="1" displayFolder="" measureGroup="WeightLogInfo" count="0" hidden="1">
      <extLst>
        <ext xmlns:x15="http://schemas.microsoft.com/office/spreadsheetml/2010/11/main" uri="{B97F6D7D-B522-45F9-BDA1-12C45D357490}">
          <x15:cacheHierarchy aggregatedColumn="73"/>
        </ext>
      </extLst>
    </cacheHierarchy>
    <cacheHierarchy uniqueName="[Measures].[Sum of Id]" caption="Sum of Id" measure="1" displayFolder="" measureGroup="WeightLogInfo" count="0" hidden="1">
      <extLst>
        <ext xmlns:x15="http://schemas.microsoft.com/office/spreadsheetml/2010/11/main" uri="{B97F6D7D-B522-45F9-BDA1-12C45D357490}">
          <x15:cacheHierarchy aggregatedColumn="65"/>
        </ext>
      </extLst>
    </cacheHierarchy>
    <cacheHierarchy uniqueName="[Measures].[Average of BMI]" caption="Average of BMI" measure="1" displayFolder="" measureGroup="WeightLogInfo" count="0" hidden="1">
      <extLst>
        <ext xmlns:x15="http://schemas.microsoft.com/office/spreadsheetml/2010/11/main" uri="{B97F6D7D-B522-45F9-BDA1-12C45D357490}">
          <x15:cacheHierarchy aggregatedColumn="70"/>
        </ext>
      </extLst>
    </cacheHierarchy>
    <cacheHierarchy uniqueName="[Measures].[Count of Id]" caption="Count of Id" measure="1" displayFolder="" measureGroup="WeightLogInfo" count="0" hidden="1">
      <extLst>
        <ext xmlns:x15="http://schemas.microsoft.com/office/spreadsheetml/2010/11/main" uri="{B97F6D7D-B522-45F9-BDA1-12C45D357490}">
          <x15:cacheHierarchy aggregatedColumn="65"/>
        </ext>
      </extLst>
    </cacheHierarchy>
  </cacheHierarchies>
  <kpis count="0"/>
  <dimensions count="9">
    <dimension name="BridgeTable" uniqueName="[BridgeTable]" caption="BridgeTable"/>
    <dimension name="DailyActivity" uniqueName="[DailyActivity]" caption="DailyActivity"/>
    <dimension name="GroupedHoursOrder" uniqueName="[GroupedHoursOrder]" caption="GroupedHoursOrder"/>
    <dimension name="LookUp Table" uniqueName="[LookUp Table]" caption="LookUp Table"/>
    <dimension measure="1" name="Measures" uniqueName="[Measures]" caption="Measures"/>
    <dimension name="SleepDay" uniqueName="[SleepDay]" caption="SleepDay"/>
    <dimension name="VwActivitySleep" uniqueName="[VwActivitySleep]" caption="VwActivitySleep"/>
    <dimension name="WeekdayActivitySleep" uniqueName="[WeekdayActivitySleep]" caption="WeekdayActivitySleep"/>
    <dimension name="WeightLogInfo" uniqueName="[WeightLogInfo]" caption="WeightLogInfo"/>
  </dimensions>
  <measureGroups count="8">
    <measureGroup name="BridgeTable" caption="BridgeTable"/>
    <measureGroup name="DailyActivity" caption="DailyActivity"/>
    <measureGroup name="GroupedHoursOrder" caption="GroupedHoursOrder"/>
    <measureGroup name="LookUp Table" caption="LookUp Table"/>
    <measureGroup name="SleepDay" caption="SleepDay"/>
    <measureGroup name="VwActivitySleep" caption="VwActivitySleep"/>
    <measureGroup name="WeekdayActivitySleep" caption="WeekdayActivitySleep"/>
    <measureGroup name="WeightLogInfo" caption="WeightLogInfo"/>
  </measureGroups>
  <maps count="16">
    <map measureGroup="0" dimension="0"/>
    <map measureGroup="0" dimension="3"/>
    <map measureGroup="1" dimension="0"/>
    <map measureGroup="1" dimension="1"/>
    <map measureGroup="1" dimension="3"/>
    <map measureGroup="2" dimension="2"/>
    <map measureGroup="3" dimension="3"/>
    <map measureGroup="4" dimension="0"/>
    <map measureGroup="4" dimension="2"/>
    <map measureGroup="4" dimension="3"/>
    <map measureGroup="4" dimension="5"/>
    <map measureGroup="5" dimension="6"/>
    <map measureGroup="6" dimension="7"/>
    <map measureGroup="7" dimension="0"/>
    <map measureGroup="7" dimension="3"/>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5.5"/>
    <n v="6.0159999999999991"/>
    <x v="0"/>
  </r>
  <r>
    <x v="1"/>
    <n v="2"/>
    <n v="4.9249999999999998"/>
    <x v="0"/>
  </r>
  <r>
    <x v="2"/>
    <n v="10.7"/>
    <n v="10.833333333333334"/>
    <x v="1"/>
  </r>
  <r>
    <x v="3"/>
    <n v="12.5"/>
    <n v="6.9399999999999995"/>
    <x v="0"/>
  </r>
  <r>
    <x v="4"/>
    <n v="8.4"/>
    <n v="8.4499999999999993"/>
    <x v="2"/>
  </r>
  <r>
    <x v="5"/>
    <n v="1"/>
    <n v="1"/>
    <x v="0"/>
  </r>
  <r>
    <x v="6"/>
    <n v="7.8"/>
    <n v="7.46"/>
    <x v="2"/>
  </r>
  <r>
    <x v="7"/>
    <n v="4.5999999999999996"/>
    <n v="4.9107142857142856"/>
    <x v="0"/>
  </r>
  <r>
    <x v="8"/>
    <n v="8.4"/>
    <n v="5.8500000000000005"/>
    <x v="0"/>
  </r>
  <r>
    <x v="9"/>
    <n v="8.9"/>
    <n v="7.9461538461538472"/>
    <x v="2"/>
  </r>
  <r>
    <x v="10"/>
    <n v="8.3000000000000007"/>
    <n v="6.6695652173913045"/>
    <x v="0"/>
  </r>
  <r>
    <x v="11"/>
    <n v="7.2"/>
    <n v="6.4321428571428569"/>
    <x v="0"/>
  </r>
  <r>
    <x v="12"/>
    <n v="2.1"/>
    <n v="2.1399999999999997"/>
    <x v="0"/>
  </r>
  <r>
    <x v="13"/>
    <n v="7.1"/>
    <n v="6.9703703703703708"/>
    <x v="0"/>
  </r>
  <r>
    <x v="14"/>
    <n v="7.4"/>
    <n v="7.7419354838709697"/>
    <x v="2"/>
  </r>
  <r>
    <x v="15"/>
    <n v="7"/>
    <n v="7.2153846153846155"/>
    <x v="2"/>
  </r>
  <r>
    <x v="16"/>
    <n v="6.3"/>
    <n v="7.988888888888888"/>
    <x v="2"/>
  </r>
  <r>
    <x v="17"/>
    <n v="3.9"/>
    <n v="5.833333333333333"/>
    <x v="0"/>
  </r>
  <r>
    <x v="18"/>
    <n v="6.1"/>
    <n v="7.4774193548387098"/>
    <x v="2"/>
  </r>
  <r>
    <x v="19"/>
    <n v="1.3"/>
    <n v="1.1499999999999999"/>
    <x v="0"/>
  </r>
  <r>
    <x v="20"/>
    <n v="8.6"/>
    <n v="7.5541666666666671"/>
    <x v="2"/>
  </r>
  <r>
    <x v="21"/>
    <n v="8.1"/>
    <n v="4.9333333333333327"/>
    <x v="0"/>
  </r>
  <r>
    <x v="22"/>
    <n v="5.6"/>
    <n v="7.4387096774193564"/>
    <x v="2"/>
  </r>
  <r>
    <x v="23"/>
    <n v="7.6"/>
    <n v="7.266666666666666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503960366"/>
    <n v="22.65"/>
    <n v="22.65"/>
    <x v="0"/>
  </r>
  <r>
    <n v="1927972279"/>
    <n v="47.54"/>
    <n v="47.54"/>
    <x v="1"/>
  </r>
  <r>
    <n v="2873212765"/>
    <n v="21.45"/>
    <n v="21.57"/>
    <x v="0"/>
  </r>
  <r>
    <n v="4319703577"/>
    <n v="27.45"/>
    <n v="27.414999999999999"/>
    <x v="2"/>
  </r>
  <r>
    <n v="4558609924"/>
    <n v="27.25"/>
    <n v="27.213999999999999"/>
    <x v="2"/>
  </r>
  <r>
    <n v="5577150313"/>
    <n v="28"/>
    <n v="28"/>
    <x v="2"/>
  </r>
  <r>
    <n v="6962181067"/>
    <n v="24.39"/>
    <n v="24.027999999999999"/>
    <x v="0"/>
  </r>
  <r>
    <n v="8877689391"/>
    <n v="25.68"/>
    <n v="25.48708333333333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F32A6-7589-477B-B706-BDB19ED71BE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7" firstHeaderRow="1" firstDataRow="1" firstDataCol="1"/>
  <pivotFields count="4">
    <pivotField showAll="0"/>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BMI" fld="2" subtotal="count" baseField="3"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885CD3-7FF6-492E-BD13-F9EDAA95AE4A}" name="PivotTable1" cacheId="189" applyNumberFormats="0" applyBorderFormats="0" applyFontFormats="0" applyPatternFormats="0" applyAlignmentFormats="0" applyWidthHeightFormats="1" dataCaption="Values" tag="1371cd67-0efd-4832-a2af-5f59c55aa762" updatedVersion="8" minRefreshableVersion="3" useAutoFormatting="1" subtotalHiddenItems="1" itemPrintTitles="1" createdVersion="8" indent="0" outline="1" outlineData="1" multipleFieldFilters="0" chartFormat="17">
  <location ref="G4:H8" firstHeaderRow="1" firstDataRow="1" firstDataCol="1"/>
  <pivotFields count="3">
    <pivotField axis="axisRow" allDrilled="1" subtotalTop="0" showAll="0"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Steps" fld="1" subtotal="count" showDataAs="percentOfTotal" baseField="0" baseItem="1"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otalStep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Activit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B74BA2-69F8-4AFE-8944-8101852B4468}" name="PivotTable12" cacheId="183" applyNumberFormats="0" applyBorderFormats="0" applyFontFormats="0" applyPatternFormats="0" applyAlignmentFormats="0" applyWidthHeightFormats="1" dataCaption="Values" tag="d5e31b01-eaae-4731-b5b1-704cda270637" updatedVersion="8" minRefreshableVersion="3" useAutoFormatting="1" subtotalHiddenItems="1" itemPrintTitles="1" createdVersion="8" indent="0" outline="1" outlineData="1" multipleFieldFilters="0" chartFormat="28">
  <location ref="A4:B11" firstHeaderRow="1" firstDataRow="1" firstDataCol="1"/>
  <pivotFields count="3">
    <pivotField axis="axisRow" allDrilled="1" subtotalTop="0" showAll="0" defaultSubtotal="0" defaultAttributeDrillState="1">
      <items count="6">
        <item x="0"/>
        <item x="4"/>
        <item x="5"/>
        <item x="1"/>
        <item x="2"/>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TotalSteps" fld="1"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2"/>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otalStep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Activit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F91556-B90C-4704-9FFC-5C9176236DA9}"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4:H28" firstHeaderRow="1" firstDataRow="1" firstDataCol="1"/>
  <pivotFields count="4">
    <pivotField showAll="0"/>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BMI" fld="2" subtotal="count" baseField="3"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BAA4DB-E3BC-4E56-965D-34BD6231AF5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45:H49" firstHeaderRow="1" firstDataRow="1" firstDataCol="1"/>
  <pivotFields count="4">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TotalHoursAsleep" fld="2" subtotal="count" baseField="3"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4888EB-23FA-41C9-A57D-72701E6B4460}" name="PivotTable9" cacheId="1" applyNumberFormats="0" applyBorderFormats="0" applyFontFormats="0" applyPatternFormats="0" applyAlignmentFormats="0" applyWidthHeightFormats="1" dataCaption="Values" tag="59129a7a-981e-4f64-850b-44b71a1ae1c7" updatedVersion="8" minRefreshableVersion="3" useAutoFormatting="1" itemPrintTitles="1" createdVersion="8" indent="0" outline="1" outlineData="1" multipleFieldFilters="0" chartFormat="6">
  <location ref="G65:H73" firstHeaderRow="1" firstDataRow="1" firstDataCol="1"/>
  <pivotFields count="2">
    <pivotField axis="axisRow" allDrilled="1" subtotalTop="0" showAll="0"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AverageTotalStep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ekdayActivitySle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A58F589-299B-4D70-BC11-DCF83A58BA11}" name="PivotTable8" cacheId="0" applyNumberFormats="0" applyBorderFormats="0" applyFontFormats="0" applyPatternFormats="0" applyAlignmentFormats="0" applyWidthHeightFormats="1" dataCaption="Values" tag="744a98ec-9747-4f23-8bdb-c9bb310717d1" updatedVersion="8" minRefreshableVersion="3" useAutoFormatting="1" itemPrintTitles="1" createdVersion="8" indent="0" outline="1" outlineData="1" multipleFieldFilters="0" chartFormat="16">
  <location ref="A65:B73" firstHeaderRow="1" firstDataRow="1" firstDataCol="1"/>
  <pivotFields count="2">
    <pivotField axis="axisRow" allDrilled="1" subtotalTop="0" showAll="0"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AverageTotalHoursAsleep" fld="1" baseField="0" baseItem="0"/>
  </dataFields>
  <chartFormats count="1">
    <chartFormat chart="2" format="0"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ekdayActivitySle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A7CD26A-8CF6-418B-B7E1-3AA8446D14F3}" name="PivotTable16" cacheId="186" applyNumberFormats="0" applyBorderFormats="0" applyFontFormats="0" applyPatternFormats="0" applyAlignmentFormats="0" applyWidthHeightFormats="1" dataCaption="Values" tag="0e90b0d3-730b-4e0e-a06a-836f6c287280" updatedVersion="8" minRefreshableVersion="3" useAutoFormatting="1" subtotalHiddenItems="1" itemPrintTitles="1" createdVersion="8" indent="0" outline="1" outlineData="1" multipleFieldFilters="0" chartFormat="18">
  <location ref="A24:B30" firstHeaderRow="1" firstDataRow="1" firstDataCol="1"/>
  <pivotFields count="3">
    <pivotField axis="axisRow" allDrilled="1" subtotalTop="0" showAll="0" defaultSubtotal="0" defaultAttributeDrillState="1">
      <items count="8">
        <item x="6"/>
        <item x="0"/>
        <item x="1"/>
        <item x="2"/>
        <item x="3"/>
        <item x="4"/>
        <item x="7"/>
        <item x="5"/>
      </items>
    </pivotField>
    <pivotField dataField="1" subtotalTop="0" showAll="0" defaultSubtotal="0"/>
    <pivotField allDrilled="1" subtotalTop="0" showAll="0" dataSourceSort="1" defaultSubtotal="0" defaultAttributeDrillState="1"/>
  </pivotFields>
  <rowFields count="1">
    <field x="0"/>
  </rowFields>
  <rowItems count="6">
    <i>
      <x v="1"/>
    </i>
    <i>
      <x v="2"/>
    </i>
    <i>
      <x v="3"/>
    </i>
    <i>
      <x v="4"/>
    </i>
    <i>
      <x v="5"/>
    </i>
    <i t="grand">
      <x/>
    </i>
  </rowItems>
  <colItems count="1">
    <i/>
  </colItems>
  <dataFields count="1">
    <dataField name="Count of BMI"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BM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ightLogInfo]"/>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2F485-C2BD-48AE-A4F3-BEA236592EF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4:H8" firstHeaderRow="1" firstDataRow="1" firstDataCol="1"/>
  <pivotFields count="4">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TotalHoursAsleep" fld="2" subtotal="count" baseField="3"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6B9F0C-BE86-4112-8914-0BA7FADC46AF}" name="PivotTable8" cacheId="204" applyNumberFormats="0" applyBorderFormats="0" applyFontFormats="0" applyPatternFormats="0" applyAlignmentFormats="0" applyWidthHeightFormats="1" dataCaption="Values" tag="8f0cb2fc-56fb-4501-9fb8-19099c33648c" updatedVersion="8" minRefreshableVersion="3" useAutoFormatting="1" itemPrintTitles="1" createdVersion="8" indent="0" outline="1" outlineData="1" multipleFieldFilters="0" chartFormat="6">
  <location ref="C34:D4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otalHoursAsleep" fld="1" subtotal="count" baseField="0" baseItem="0"/>
  </dataFields>
  <formats count="12">
    <format dxfId="427">
      <pivotArea field="0" type="button" dataOnly="0" labelOnly="1" outline="0" axis="axisRow" fieldPosition="0"/>
    </format>
    <format dxfId="426">
      <pivotArea dataOnly="0" labelOnly="1" outline="0" axis="axisValues" fieldPosition="0"/>
    </format>
    <format dxfId="425">
      <pivotArea field="0" type="button" dataOnly="0" labelOnly="1" outline="0" axis="axisRow" fieldPosition="0"/>
    </format>
    <format dxfId="424">
      <pivotArea dataOnly="0" labelOnly="1" outline="0" axis="axisValues" fieldPosition="0"/>
    </format>
    <format dxfId="423">
      <pivotArea dataOnly="0" grandRow="1" axis="axisRow" fieldPosition="0"/>
    </format>
    <format dxfId="422">
      <pivotArea dataOnly="0" grandRow="1" axis="axisRow" fieldPosition="0"/>
    </format>
    <format dxfId="421">
      <pivotArea type="all" dataOnly="0" outline="0" fieldPosition="0"/>
    </format>
    <format dxfId="420">
      <pivotArea outline="0" collapsedLevelsAreSubtotals="1" fieldPosition="0"/>
    </format>
    <format dxfId="419">
      <pivotArea field="0" type="button" dataOnly="0" labelOnly="1" outline="0" axis="axisRow" fieldPosition="0"/>
    </format>
    <format dxfId="418">
      <pivotArea dataOnly="0" labelOnly="1" fieldPosition="0">
        <references count="1">
          <reference field="0" count="0"/>
        </references>
      </pivotArea>
    </format>
    <format dxfId="417">
      <pivotArea dataOnly="0" labelOnly="1" grandRow="1" outline="0" fieldPosition="0"/>
    </format>
    <format dxfId="4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00">
    <pivotHierarchy dragToData="1"/>
    <pivotHierarchy multipleItemSelectionAllowed="1" dragToData="1">
      <members count="2" level="1">
        <member name="[BridgeTable].[Day].&amp;[Monday]"/>
        <member name="[BridgeTable].[Day].&amp;[Tues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TotalHoursAsleep"/>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eepDa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07CDE-E0D1-4083-9D64-F14454F6FBE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18:O22" firstHeaderRow="1" firstDataRow="1" firstDataCol="1"/>
  <pivotFields count="4">
    <pivotField showAll="0"/>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BMI" fld="2" subtotal="count" baseField="3" baseItem="0"/>
  </dataFields>
  <formats count="14">
    <format dxfId="441">
      <pivotArea type="all" dataOnly="0" outline="0" fieldPosition="0"/>
    </format>
    <format dxfId="440">
      <pivotArea outline="0" collapsedLevelsAreSubtotals="1" fieldPosition="0"/>
    </format>
    <format dxfId="439">
      <pivotArea field="3" type="button" dataOnly="0" labelOnly="1" outline="0" axis="axisRow" fieldPosition="0"/>
    </format>
    <format dxfId="438">
      <pivotArea dataOnly="0" labelOnly="1" fieldPosition="0">
        <references count="1">
          <reference field="3" count="0"/>
        </references>
      </pivotArea>
    </format>
    <format dxfId="437">
      <pivotArea dataOnly="0" labelOnly="1" grandRow="1" outline="0" fieldPosition="0"/>
    </format>
    <format dxfId="436">
      <pivotArea dataOnly="0" labelOnly="1" outline="0" axis="axisValues" fieldPosition="0"/>
    </format>
    <format dxfId="435">
      <pivotArea field="3" type="button" dataOnly="0" labelOnly="1" outline="0" axis="axisRow" fieldPosition="0"/>
    </format>
    <format dxfId="434">
      <pivotArea dataOnly="0" labelOnly="1" outline="0" axis="axisValues" fieldPosition="0"/>
    </format>
    <format dxfId="433">
      <pivotArea field="3" type="button" dataOnly="0" labelOnly="1" outline="0" axis="axisRow" fieldPosition="0"/>
    </format>
    <format dxfId="432">
      <pivotArea dataOnly="0" labelOnly="1" outline="0" axis="axisValues" fieldPosition="0"/>
    </format>
    <format dxfId="431">
      <pivotArea grandRow="1" outline="0" collapsedLevelsAreSubtotals="1" fieldPosition="0"/>
    </format>
    <format dxfId="430">
      <pivotArea dataOnly="0" labelOnly="1" grandRow="1" outline="0" fieldPosition="0"/>
    </format>
    <format dxfId="429">
      <pivotArea grandRow="1" outline="0" collapsedLevelsAreSubtotals="1" fieldPosition="0"/>
    </format>
    <format dxfId="428">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F5FF40-511C-4E3E-BDC3-0DDCA3A6824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4:G38" firstHeaderRow="1" firstDataRow="1" firstDataCol="1"/>
  <pivotFields count="4">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axis="axisRow" showAll="0">
      <items count="4">
        <item x="0"/>
        <item x="2"/>
        <item x="1"/>
        <item t="default"/>
      </items>
    </pivotField>
  </pivotFields>
  <rowFields count="1">
    <field x="3"/>
  </rowFields>
  <rowItems count="4">
    <i>
      <x/>
    </i>
    <i>
      <x v="1"/>
    </i>
    <i>
      <x v="2"/>
    </i>
    <i t="grand">
      <x/>
    </i>
  </rowItems>
  <colItems count="1">
    <i/>
  </colItems>
  <dataFields count="1">
    <dataField name="Count of AverageTotalHoursAsleep" fld="2" subtotal="count" baseField="3" baseItem="0"/>
  </dataFields>
  <formats count="14">
    <format dxfId="455">
      <pivotArea type="all" dataOnly="0" outline="0" fieldPosition="0"/>
    </format>
    <format dxfId="454">
      <pivotArea outline="0" collapsedLevelsAreSubtotals="1" fieldPosition="0"/>
    </format>
    <format dxfId="453">
      <pivotArea field="3" type="button" dataOnly="0" labelOnly="1" outline="0" axis="axisRow" fieldPosition="0"/>
    </format>
    <format dxfId="452">
      <pivotArea dataOnly="0" labelOnly="1" fieldPosition="0">
        <references count="1">
          <reference field="3" count="0"/>
        </references>
      </pivotArea>
    </format>
    <format dxfId="451">
      <pivotArea dataOnly="0" labelOnly="1" grandRow="1" outline="0" fieldPosition="0"/>
    </format>
    <format dxfId="450">
      <pivotArea dataOnly="0" labelOnly="1" outline="0" axis="axisValues" fieldPosition="0"/>
    </format>
    <format dxfId="449">
      <pivotArea field="3" type="button" dataOnly="0" labelOnly="1" outline="0" axis="axisRow" fieldPosition="0"/>
    </format>
    <format dxfId="448">
      <pivotArea dataOnly="0" labelOnly="1" outline="0" axis="axisValues" fieldPosition="0"/>
    </format>
    <format dxfId="447">
      <pivotArea field="3" type="button" dataOnly="0" labelOnly="1" outline="0" axis="axisRow" fieldPosition="0"/>
    </format>
    <format dxfId="446">
      <pivotArea dataOnly="0" labelOnly="1" outline="0" axis="axisValues" fieldPosition="0"/>
    </format>
    <format dxfId="445">
      <pivotArea grandRow="1" outline="0" collapsedLevelsAreSubtotals="1" fieldPosition="0"/>
    </format>
    <format dxfId="444">
      <pivotArea dataOnly="0" labelOnly="1" grandRow="1" outline="0" fieldPosition="0"/>
    </format>
    <format dxfId="443">
      <pivotArea grandRow="1" outline="0" collapsedLevelsAreSubtotals="1" fieldPosition="0"/>
    </format>
    <format dxfId="442">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E4E6CE-8D3E-46CC-BBEC-A1E42693C87C}" name="PivotTable6" cacheId="201" applyNumberFormats="0" applyBorderFormats="0" applyFontFormats="0" applyPatternFormats="0" applyAlignmentFormats="0" applyWidthHeightFormats="1" dataCaption="Values" tag="1ff9a416-d642-4e14-a238-5aeb7e9aece3" updatedVersion="8" minRefreshableVersion="3" useAutoFormatting="1" subtotalHiddenItems="1" itemPrintTitles="1" createdVersion="8" indent="0" outline="1" outlineData="1" multipleFieldFilters="0" chartFormat="9">
  <location ref="K18:L24" firstHeaderRow="1" firstDataRow="1" firstDataCol="1"/>
  <pivotFields count="3">
    <pivotField axis="axisRow" allDrilled="1" subtotalTop="0" showAll="0" defaultSubtotal="0" defaultAttributeDrillState="1">
      <items count="8">
        <item x="6"/>
        <item x="0"/>
        <item x="1"/>
        <item x="2"/>
        <item x="3"/>
        <item x="4"/>
        <item x="7"/>
        <item x="5"/>
      </items>
    </pivotField>
    <pivotField dataField="1" subtotalTop="0" showAll="0" defaultSubtotal="0"/>
    <pivotField allDrilled="1" subtotalTop="0" showAll="0" dataSourceSort="1" defaultSubtotal="0" defaultAttributeDrillState="1"/>
  </pivotFields>
  <rowFields count="1">
    <field x="0"/>
  </rowFields>
  <rowItems count="6">
    <i>
      <x v="1"/>
    </i>
    <i>
      <x v="2"/>
    </i>
    <i>
      <x v="3"/>
    </i>
    <i>
      <x v="4"/>
    </i>
    <i>
      <x v="5"/>
    </i>
    <i t="grand">
      <x/>
    </i>
  </rowItems>
  <colItems count="1">
    <i/>
  </colItems>
  <dataFields count="1">
    <dataField name="Count of BMI" fld="1" subtotal="count" baseField="0" baseItem="0"/>
  </dataFields>
  <formats count="12">
    <format dxfId="467">
      <pivotArea field="0" type="button" dataOnly="0" labelOnly="1" outline="0" axis="axisRow" fieldPosition="0"/>
    </format>
    <format dxfId="466">
      <pivotArea dataOnly="0" labelOnly="1" outline="0" axis="axisValues" fieldPosition="0"/>
    </format>
    <format dxfId="465">
      <pivotArea field="0" type="button" dataOnly="0" labelOnly="1" outline="0" axis="axisRow" fieldPosition="0"/>
    </format>
    <format dxfId="464">
      <pivotArea dataOnly="0" labelOnly="1" outline="0" axis="axisValues" fieldPosition="0"/>
    </format>
    <format dxfId="463">
      <pivotArea dataOnly="0" grandRow="1" axis="axisRow" fieldPosition="0"/>
    </format>
    <format dxfId="462">
      <pivotArea dataOnly="0" grandRow="1" axis="axisRow" fieldPosition="0"/>
    </format>
    <format dxfId="461">
      <pivotArea type="all" dataOnly="0" outline="0" fieldPosition="0"/>
    </format>
    <format dxfId="460">
      <pivotArea outline="0" collapsedLevelsAreSubtotals="1" fieldPosition="0"/>
    </format>
    <format dxfId="459">
      <pivotArea field="0" type="button" dataOnly="0" labelOnly="1" outline="0" axis="axisRow" fieldPosition="0"/>
    </format>
    <format dxfId="458">
      <pivotArea dataOnly="0" labelOnly="1" fieldPosition="0">
        <references count="1">
          <reference field="0" count="0"/>
        </references>
      </pivotArea>
    </format>
    <format dxfId="457">
      <pivotArea dataOnly="0" labelOnly="1" grandRow="1" outline="0" fieldPosition="0"/>
    </format>
    <format dxfId="45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BM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ightLogInfo]"/>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6BDAC9-D426-45D8-9FE9-B94A860867A2}" name="PivotTable5" cacheId="198" applyNumberFormats="0" applyBorderFormats="0" applyFontFormats="0" applyPatternFormats="0" applyAlignmentFormats="0" applyWidthHeightFormats="1" dataCaption="Values" tag="a5aa2d92-f507-4458-a09a-3a6f740b3f6a" updatedVersion="8" minRefreshableVersion="3" useAutoFormatting="1" subtotalHiddenItems="1" itemPrintTitles="1" createdVersion="8" indent="0" outline="1" outlineData="1" multipleFieldFilters="0" chartFormat="5">
  <location ref="F18:G22" firstHeaderRow="1" firstDataRow="1" firstDataCol="1"/>
  <pivotFields count="3">
    <pivotField axis="axisRow" allDrilled="1" subtotalTop="0" showAll="0"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Steps" fld="1" subtotal="count" showDataAs="percentOfTotal" baseField="0" baseItem="1" numFmtId="10"/>
  </dataFields>
  <formats count="14">
    <format dxfId="481">
      <pivotArea field="0" type="button" dataOnly="0" labelOnly="1" outline="0" axis="axisRow" fieldPosition="0"/>
    </format>
    <format dxfId="480">
      <pivotArea dataOnly="0" labelOnly="1" outline="0" axis="axisValues" fieldPosition="0"/>
    </format>
    <format dxfId="479">
      <pivotArea field="0" type="button" dataOnly="0" labelOnly="1" outline="0" axis="axisRow" fieldPosition="0"/>
    </format>
    <format dxfId="478">
      <pivotArea dataOnly="0" labelOnly="1" outline="0" axis="axisValues" fieldPosition="0"/>
    </format>
    <format dxfId="477">
      <pivotArea grandRow="1" outline="0" collapsedLevelsAreSubtotals="1" fieldPosition="0"/>
    </format>
    <format dxfId="476">
      <pivotArea dataOnly="0" labelOnly="1" grandRow="1" outline="0" fieldPosition="0"/>
    </format>
    <format dxfId="475">
      <pivotArea grandRow="1" outline="0" collapsedLevelsAreSubtotals="1" fieldPosition="0"/>
    </format>
    <format dxfId="474">
      <pivotArea dataOnly="0" labelOnly="1" grandRow="1" outline="0" fieldPosition="0"/>
    </format>
    <format dxfId="473">
      <pivotArea type="all" dataOnly="0" outline="0" fieldPosition="0"/>
    </format>
    <format dxfId="472">
      <pivotArea outline="0" collapsedLevelsAreSubtotals="1" fieldPosition="0"/>
    </format>
    <format dxfId="471">
      <pivotArea field="0" type="button" dataOnly="0" labelOnly="1" outline="0" axis="axisRow" fieldPosition="0"/>
    </format>
    <format dxfId="470">
      <pivotArea dataOnly="0" labelOnly="1" fieldPosition="0">
        <references count="1">
          <reference field="0" count="0"/>
        </references>
      </pivotArea>
    </format>
    <format dxfId="469">
      <pivotArea dataOnly="0" labelOnly="1" grandRow="1" outline="0" fieldPosition="0"/>
    </format>
    <format dxfId="46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otalStep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Activit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52389-EF7C-4F7B-AE2B-61576F371ABA}" name="PivotTable4" cacheId="195" applyNumberFormats="0" applyBorderFormats="0" applyFontFormats="0" applyPatternFormats="0" applyAlignmentFormats="0" applyWidthHeightFormats="1" dataCaption="Values" tag="eb3b89fc-f546-49c1-a6de-592d1da07e80" updatedVersion="8" minRefreshableVersion="3" useAutoFormatting="1" subtotalHiddenItems="1" itemPrintTitles="1" createdVersion="8" indent="0" outline="1" outlineData="1" multipleFieldFilters="0" chartFormat="15">
  <location ref="C18:D25" firstHeaderRow="1" firstDataRow="1" firstDataCol="1"/>
  <pivotFields count="3">
    <pivotField axis="axisRow" allDrilled="1" subtotalTop="0" showAll="0" defaultSubtotal="0" defaultAttributeDrillState="1">
      <items count="6">
        <item x="0"/>
        <item x="4"/>
        <item x="5"/>
        <item x="1"/>
        <item x="2"/>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TotalSteps" fld="1" subtotal="count" baseField="0" baseItem="0"/>
  </dataFields>
  <formats count="12">
    <format dxfId="493">
      <pivotArea field="0" type="button" dataOnly="0" labelOnly="1" outline="0" axis="axisRow" fieldPosition="0"/>
    </format>
    <format dxfId="492">
      <pivotArea dataOnly="0" labelOnly="1" outline="0" axis="axisValues" fieldPosition="0"/>
    </format>
    <format dxfId="491">
      <pivotArea field="0" type="button" dataOnly="0" labelOnly="1" outline="0" axis="axisRow" fieldPosition="0"/>
    </format>
    <format dxfId="490">
      <pivotArea dataOnly="0" labelOnly="1" outline="0" axis="axisValues" fieldPosition="0"/>
    </format>
    <format dxfId="489">
      <pivotArea dataOnly="0" grandRow="1" axis="axisRow" fieldPosition="0"/>
    </format>
    <format dxfId="488">
      <pivotArea dataOnly="0" grandRow="1" axis="axisRow" fieldPosition="0"/>
    </format>
    <format dxfId="487">
      <pivotArea type="all" dataOnly="0" outline="0" fieldPosition="0"/>
    </format>
    <format dxfId="486">
      <pivotArea outline="0" collapsedLevelsAreSubtotals="1" fieldPosition="0"/>
    </format>
    <format dxfId="485">
      <pivotArea field="0" type="button" dataOnly="0" labelOnly="1" outline="0" axis="axisRow" fieldPosition="0"/>
    </format>
    <format dxfId="484">
      <pivotArea dataOnly="0" labelOnly="1" fieldPosition="0">
        <references count="1">
          <reference field="0" count="0"/>
        </references>
      </pivotArea>
    </format>
    <format dxfId="483">
      <pivotArea dataOnly="0" labelOnly="1" grandRow="1" outline="0" fieldPosition="0"/>
    </format>
    <format dxfId="48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2"/>
          </reference>
        </references>
      </pivotArea>
    </chartFormat>
  </chartFormats>
  <pivotHierarchies count="100">
    <pivotHierarchy multipleItemSelectionAllowed="1" dragToData="1"/>
    <pivotHierarchy multipleItemSelectionAllowed="1" dragToData="1">
      <members count="2" level="1">
        <member name="[BridgeTable].[Day].&amp;[Monday]"/>
        <member name="[BridgeTable].[Day].&amp;[Tuesd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otalStep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Activit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CE8AE4-3624-4A2E-8926-0537E362F549}" name="PivotTable5" cacheId="192" applyNumberFormats="0" applyBorderFormats="0" applyFontFormats="0" applyPatternFormats="0" applyAlignmentFormats="0" applyWidthHeightFormats="1" dataCaption="Values" tag="c89aeee1-79cb-40cc-b440-a43b807f266c" updatedVersion="8" minRefreshableVersion="3" useAutoFormatting="1" itemPrintTitles="1" createdVersion="8" indent="0" outline="1" outlineData="1" multipleFieldFilters="0" chartFormat="17">
  <location ref="A45:B5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otalHoursAsleep"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00">
    <pivotHierarchy dragToData="1"/>
    <pivotHierarchy multipleItemSelectionAllowed="1" dragToData="1">
      <members count="2" level="1">
        <member name="[BridgeTable].[Day].&amp;[Monday]"/>
        <member name="[BridgeTable].[Day].&amp;[Tues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TotalHoursAsleep"/>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eepDay]"/>
        <x15:activeTabTopLevelEntity name="[Bridg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736D4FC6-924F-4807-B11B-EBAF26BB3E6A}" sourceName="[BridgeTable].[Day]">
  <pivotTables>
    <pivotTable tabId="36" name="PivotTable12"/>
    <pivotTable tabId="36" name="PivotTable16"/>
    <pivotTable tabId="36" name="PivotTable1"/>
    <pivotTable tabId="36" name="PivotTable5"/>
    <pivotTable tabId="31" name="PivotTable4"/>
    <pivotTable tabId="31" name="PivotTable5"/>
    <pivotTable tabId="31" name="PivotTable6"/>
    <pivotTable tabId="31" name="PivotTable8"/>
  </pivotTables>
  <data>
    <olap pivotCacheId="1191483718">
      <levels count="2">
        <level uniqueName="[BridgeTable].[Day].[(All)]" sourceCaption="(All)" count="0"/>
        <level uniqueName="[BridgeTable].[Day].[Day]" sourceCaption="Day" count="7">
          <ranges>
            <range startItem="0">
              <i n="[BridgeTable].[Day].&amp;[Monday]" c="Monday"/>
              <i n="[BridgeTable].[Day].&amp;[Tuesday]" c="Tuesday"/>
              <i n="[BridgeTable].[Day].&amp;[Wednesday]" c="Wednesday"/>
              <i n="[BridgeTable].[Day].&amp;[Thursday]" c="Thursday"/>
              <i n="[BridgeTable].[Day].&amp;[Friday]" c="Friday"/>
              <i n="[BridgeTable].[Day].&amp;[Saturday]" c="Saturday"/>
              <i n="[BridgeTable].[Day].&amp;[Sunday]" c="Sunday"/>
            </range>
          </ranges>
        </level>
      </levels>
      <selections count="2">
        <selection n="[BridgeTable].[Day].&amp;[Monday]"/>
        <selection n="[BridgeTable].[Day].&amp;[Tues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1" xr10:uid="{394DDC06-8CE6-4716-88B9-CA17F92B8DB4}" cache="Slicer_WeekDay" caption="Day" columnCount="2" level="1" style="Slicer Style 5" rowHeight="2857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D1B1D6-C704-4538-A5F0-DC1C19F56045}" name="Activity" displayName="Activity" ref="A1:R941" totalsRowShown="0">
  <autoFilter ref="A1:R941" xr:uid="{B7D1B1D6-C704-4538-A5F0-DC1C19F56045}"/>
  <tableColumns count="18">
    <tableColumn id="16" xr3:uid="{0C966D3B-2FAC-4795-A9DF-5D1FC8210EFA}" name="Id_Date" dataDxfId="539">
      <calculatedColumnFormula>Activity[[#This Row],[Id]]&amp;"_"&amp;TEXT(Activity[[#This Row],[Date]], "YYYY-MM-DD")</calculatedColumnFormula>
    </tableColumn>
    <tableColumn id="1" xr3:uid="{6A98C0FB-DA39-420A-B9B6-425AD1EA428B}" name="Id"/>
    <tableColumn id="2" xr3:uid="{5D37213F-F000-48D7-9FC1-530401AD6524}" name="Date" dataDxfId="538"/>
    <tableColumn id="17" xr3:uid="{CC720FB1-AC85-417A-80AF-EB68D21E0AEB}" name="Day" dataDxfId="537">
      <calculatedColumnFormula>TEXT(Activity[[#This Row],[Date]], "dddd")</calculatedColumnFormula>
    </tableColumn>
    <tableColumn id="3" xr3:uid="{C0CBD8BA-5A9A-458A-9A07-9AAD01D2FC0E}" name="TotalSteps"/>
    <tableColumn id="4" xr3:uid="{28A52E11-C41E-43D8-B041-E78BE1135E59}" name="TotalDistance"/>
    <tableColumn id="5" xr3:uid="{928443B2-DB13-435B-B1E1-EB4327086B08}" name="TrackerDistance"/>
    <tableColumn id="6" xr3:uid="{2852205F-3EB5-45C7-80E5-CFA28F38E5F2}" name="LoggedActivitiesDistance"/>
    <tableColumn id="7" xr3:uid="{A1A418CE-25B7-4CF3-AE55-A61B1C9D1C91}" name="VeryActiveDistance"/>
    <tableColumn id="8" xr3:uid="{348E1E6B-0191-4213-91E5-499D14D2CF04}" name="ModeratelyActiveDistance"/>
    <tableColumn id="9" xr3:uid="{B2F44E09-ED61-4C1C-A072-16C9572D36F9}" name="LightActiveDistance"/>
    <tableColumn id="10" xr3:uid="{861D1693-EFD3-4E35-A7B6-70E3F99FA770}" name="SedentaryActiveDistance"/>
    <tableColumn id="11" xr3:uid="{A869F0D1-2977-4F5D-8066-3257068A3A0E}" name="VeryActiveMinutes"/>
    <tableColumn id="12" xr3:uid="{00318065-5C14-4198-AF53-723FBC58244D}" name="FairlyActiveMinutes"/>
    <tableColumn id="13" xr3:uid="{0F36381F-21F0-4FAD-923B-67C981419494}" name="LightlyActiveMinutes"/>
    <tableColumn id="14" xr3:uid="{C24FC36B-E39B-4C6D-A977-D7E7C44B21D9}" name="SedentaryMinutes"/>
    <tableColumn id="15" xr3:uid="{9B3DA03A-031A-421D-A05A-9454C0A829B8}" name="Calories"/>
    <tableColumn id="18" xr3:uid="{87B4F6F9-1C56-464D-98B5-734EB5729F89}" name="StepCategory" dataDxfId="536">
      <calculatedColumnFormula>IF(Activity[[#This Row],[TotalSteps]] &lt; 7000, "Less than 7,000", IF(AND(Activity[[#This Row],[TotalSteps]] &gt;=7000, Activity[[#This Row],[TotalSteps]] &lt; 10000), "7,000 - 10,000", "More than 10,000"))</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02245-4E7F-415E-B073-8B842627BA0E}" name="GroupedHoursOrder" displayName="GroupedHoursOrder" ref="A11:B24" totalsRowShown="0" headerRowDxfId="499" dataDxfId="497" headerRowBorderDxfId="498" tableBorderDxfId="496">
  <autoFilter ref="A11:B24" xr:uid="{35902245-4E7F-415E-B073-8B842627BA0E}"/>
  <tableColumns count="2">
    <tableColumn id="1" xr3:uid="{7470176D-CD39-45FD-A9E0-A7CE9AD65F9F}" name="GroupedHours" dataDxfId="495"/>
    <tableColumn id="2" xr3:uid="{B4B09FAC-5D92-45B1-9CC4-7C4BF9BEAA7B}" name="OrderHours" dataDxfId="494"/>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CD4F16-0727-4623-AB7B-13DC9A1A6034}" name="SleepKPIs" displayName="SleepKPIs" ref="C4:H12" totalsRowShown="0" headerRowDxfId="415" dataDxfId="414">
  <autoFilter ref="C4:H12" xr:uid="{BECD4F16-0727-4623-AB7B-13DC9A1A6034}"/>
  <tableColumns count="6">
    <tableColumn id="1" xr3:uid="{BFE479A3-F0E0-4032-87E1-DE5C173936AD}" name="Day" dataDxfId="413"/>
    <tableColumn id="2" xr3:uid="{BF682400-5496-4409-B461-5F4FD1564C4F}" name="Average Sleep (hours)" dataDxfId="412"/>
    <tableColumn id="3" xr3:uid="{47FFAF7A-4D67-4CAD-AACF-6EB95908DFA0}" name="Target Sleep (hours)" dataDxfId="411"/>
    <tableColumn id="4" xr3:uid="{06B8A6E0-9FE9-4535-B6C2-5F00D48D13DE}" name="Difference " dataDxfId="410">
      <calculatedColumnFormula>D5-E5</calculatedColumnFormula>
    </tableColumn>
    <tableColumn id="5" xr3:uid="{56C2B7F4-D653-4E73-B1BE-F6EB96EA86C4}" name="Performance " dataDxfId="409">
      <calculatedColumnFormula>IF(F5&lt;0,"Below Target",IF(F5&gt;=0,"On Target",""))</calculatedColumnFormula>
    </tableColumn>
    <tableColumn id="6" xr3:uid="{4DB4A2EC-FCD4-4217-9A16-7265F7FA6DC8}" name="Performance Indicator" dataDxfId="408">
      <calculatedColumnFormula>SleepKPIs[[#This Row],[Difference ]]</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1559D6C-73CC-4297-89E2-55E45496873C}" name="StepsKPI" displayName="StepsKPI" ref="K4:P12" totalsRowShown="0" headerRowDxfId="407" dataDxfId="406">
  <autoFilter ref="K4:P12" xr:uid="{81559D6C-73CC-4297-89E2-55E45496873C}"/>
  <tableColumns count="6">
    <tableColumn id="1" xr3:uid="{C7884FE3-289F-4AE1-90C1-3B2CFECE6319}" name="Day " dataDxfId="405"/>
    <tableColumn id="2" xr3:uid="{45E94A8B-9C5C-42CF-B01F-09396E4AFD38}" name="Average Steps " dataDxfId="404"/>
    <tableColumn id="3" xr3:uid="{1B786887-07E2-4679-B00E-825EBD4AE8C7}" name="Target Steps " dataDxfId="403"/>
    <tableColumn id="4" xr3:uid="{AEAE5B65-542C-4E32-B28F-88A58B19679A}" name="Difference" dataDxfId="402"/>
    <tableColumn id="5" xr3:uid="{D381F329-C999-46F4-90E0-3EE0BFE2BED8}" name="Performance" dataDxfId="401">
      <calculatedColumnFormula>IF(N5&gt;=0,"On Target",IF(N5&lt;0, "Below Target",""))</calculatedColumnFormula>
    </tableColumn>
    <tableColumn id="6" xr3:uid="{E9F1162A-372F-49C6-8FEC-8E59A03E8746}" name="Performance Indicator" dataDxfId="400">
      <calculatedColumnFormula>StepsKPI[[#This Row],[Difference]]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ADF571-A7F3-4A26-BF72-22D13573E411}" name="WeightLogInfo" displayName="WeightLogInfo" ref="A1:J68" totalsRowShown="0">
  <autoFilter ref="A1:J68" xr:uid="{11ADF571-A7F3-4A26-BF72-22D13573E411}"/>
  <tableColumns count="10">
    <tableColumn id="8" xr3:uid="{21025F38-5A58-44DA-9D0B-8ECA07226C4F}" name="Id_Date" dataDxfId="535">
      <calculatedColumnFormula>WeightLogInfo[[#This Row],[Id]]&amp;"_"&amp;TEXT(WeightLogInfo[[#This Row],[Date]],"YYYY-MM-DD")</calculatedColumnFormula>
    </tableColumn>
    <tableColumn id="1" xr3:uid="{45467353-A49F-46D9-997D-3E16F18FAB62}" name="Id"/>
    <tableColumn id="2" xr3:uid="{E9216DCD-B0A4-4F26-BC53-BAA76D3EDD6E}" name="Date" dataDxfId="534"/>
    <tableColumn id="11" xr3:uid="{ACD46802-C99E-4B8E-AF60-859427084DC4}" name="Day" dataDxfId="533">
      <calculatedColumnFormula>TEXT(WeightLogInfo[[#This Row],[Date]],"dddd")</calculatedColumnFormula>
    </tableColumn>
    <tableColumn id="3" xr3:uid="{05CD6B1C-6C36-4DA5-A1FD-AB4F7C2FE7F4}" name="WeightKg"/>
    <tableColumn id="4" xr3:uid="{D8AB0628-EF24-4F56-B6E2-32C44A173D80}" name="WeightPounds"/>
    <tableColumn id="5" xr3:uid="{A7ACE479-4560-4A0D-AD04-93B53F60ECFA}" name="BMI"/>
    <tableColumn id="6" xr3:uid="{045753E0-AE84-4E2C-8E1E-4433D97E1DC3}" name="IsManualReport"/>
    <tableColumn id="7" xr3:uid="{9A714303-431C-45D1-A67B-B09C8CC4B623}" name="LogId" dataDxfId="532"/>
    <tableColumn id="9" xr3:uid="{CBC7799A-6A3A-4952-A3A8-EC38C34F12A1}" name="AverageBMI" dataDxfId="531">
      <calculatedColumnFormula>AVERAGEIF(WeightLogInfo[Id],WeightLogInfo[[#This Row],[Id]],WeightLogInfo[BMI])</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6F31989-4D89-4AC6-BA19-858D4F8DE56E}" name="BMICategory" displayName="BMICategory" ref="A1:D9" totalsRowShown="0">
  <autoFilter ref="A1:D9" xr:uid="{96F31989-4D89-4AC6-BA19-858D4F8DE56E}"/>
  <tableColumns count="4">
    <tableColumn id="1" xr3:uid="{A537C48E-3EBA-4ACC-96A5-EC0B30899850}" name="Id"/>
    <tableColumn id="3" xr3:uid="{E13D0ACF-66B3-4465-A694-F560DB2FA905}" name="BMI"/>
    <tableColumn id="4" xr3:uid="{A87A91D4-D525-486A-971B-73345C971C47}" name="AverageBMI" dataDxfId="530">
      <calculatedColumnFormula>VLOOKUP(BMICategory[[#This Row],[Id]],WeightLogInfo[[#All],[Id]:[AverageBMI]],9,0)</calculatedColumnFormula>
    </tableColumn>
    <tableColumn id="5" xr3:uid="{9C169928-1CAC-4326-9AE2-9D6415015BEE}" name="BMICategory">
      <calculatedColumnFormula>IF(C2&lt;18.5,"Underweight",IF(AND(C2&gt;=18.5,C2&lt;25),"Healthy Weight",IF(AND(C2&gt;=25,C2&lt;30),"Overweight","Obese")))</calculatedColumnFormula>
    </tableColum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8F46B2-8963-47A5-A98F-8469AF117AE7}" name="SleepDay" displayName="SleepDay" ref="A1:J411" totalsRowShown="0">
  <autoFilter ref="A1:J411" xr:uid="{808F46B2-8963-47A5-A98F-8469AF117AE7}"/>
  <tableColumns count="10">
    <tableColumn id="12" xr3:uid="{92087083-2EBD-4ED5-9669-44BC09033B8A}" name="Id_Date" dataDxfId="529">
      <calculatedColumnFormula>SleepDay[[#This Row],[Id]]&amp;"_"&amp;TEXT(SleepDay[[#This Row],[Date]], "YYYY-MM-DD")</calculatedColumnFormula>
    </tableColumn>
    <tableColumn id="1" xr3:uid="{353EA7D0-CE9C-4C6B-919C-C289B7424BF9}" name="Id"/>
    <tableColumn id="2" xr3:uid="{6F975E43-0BF6-4042-ADA1-A5A2AE4D64ED}" name="Date" dataDxfId="528"/>
    <tableColumn id="13" xr3:uid="{A77D94A4-721D-415B-B53E-44F5A0A96282}" name="Day" dataDxfId="527">
      <calculatedColumnFormula>TEXT(SleepDay[[#This Row],[Date]],"dddd")</calculatedColumnFormula>
    </tableColumn>
    <tableColumn id="3" xr3:uid="{30B1D98D-0F24-4D7D-96D7-5C9B790A98C7}" name="TotalSleepRecords"/>
    <tableColumn id="4" xr3:uid="{B9DB77D7-FE62-4F5B-8514-5B37065B2666}" name="TotalMinutesAsleep"/>
    <tableColumn id="5" xr3:uid="{38AC7D9F-0B9A-4EC6-9928-4507648E29E8}" name="TotalTimeInBed"/>
    <tableColumn id="6" xr3:uid="{1F7E6D88-214D-4C88-9AA2-A1D2784464C6}" name="TotalHoursAsleep"/>
    <tableColumn id="7" xr3:uid="{2A6451FF-EFAB-4856-8BC8-53AC4A026D78}" name="TotalHoursInBed"/>
    <tableColumn id="8" xr3:uid="{5A156119-B01E-4BD2-AE48-5F964C33432E}" name="AverageHoursAsleep" dataDxfId="526">
      <calculatedColumnFormula>AVERAGEIF(SleepDay[Id],SleepDay[[#This Row],[Id]],SleepDay[TotalHoursAsleep])</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F4A602D-8536-4C44-8A9D-43142D61AD72}" name="Table17" displayName="Table17" ref="A1:D25" totalsRowShown="0">
  <autoFilter ref="A1:D25" xr:uid="{7F4A602D-8536-4C44-8A9D-43142D61AD72}"/>
  <tableColumns count="4">
    <tableColumn id="1" xr3:uid="{DE44D96B-C5E2-4CAA-A91E-8D6DDCFA16CD}" name="Id"/>
    <tableColumn id="3" xr3:uid="{70AF90EA-A765-4262-B22F-202EB5E743D9}" name="TotalHoursAsleep"/>
    <tableColumn id="4" xr3:uid="{26D46592-1944-4C2F-8678-0D9C7E6BBAC4}" name="AverageTotalHoursAsleep" dataDxfId="525">
      <calculatedColumnFormula>VLOOKUP(Table17[[#This Row],[Id]],SleepDay[[#All],[Id]:[AverageHoursAsleep]],9,0)</calculatedColumnFormula>
    </tableColumn>
    <tableColumn id="5" xr3:uid="{DAB9AB39-7E7B-4E84-8624-636473D42D9F}" name="SleepCategory">
      <calculatedColumnFormula>IF(C2&lt;7, "Lack of Sleep",IF(AND(C2&gt;=7, C2&lt;=9),"Sufficient Sleep",IF(C2&gt;9, "Excessive Sleep","")))</calculatedColumnFormula>
    </tableColum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AE617A-8C7A-4F73-91C3-8F464CDC9040}" name="WeekdayActivitySleep" displayName="WeekdayActivitySleep" ref="A1:D8" totalsRowShown="0">
  <autoFilter ref="A1:D8" xr:uid="{40AE617A-8C7A-4F73-91C3-8F464CDC9040}"/>
  <tableColumns count="4">
    <tableColumn id="1" xr3:uid="{FAFCE3C1-5767-4CD2-A83E-34C3D1251FD4}" name="Day"/>
    <tableColumn id="4" xr3:uid="{F719775E-9246-4FBC-9158-C219112E5CEB}" name="AverageTotalHoursAsleep" dataDxfId="524"/>
    <tableColumn id="2" xr3:uid="{402299EC-554D-49C7-BF12-FF1BF54ED971}" name="AverageTotalSteps"/>
    <tableColumn id="3" xr3:uid="{D022BD87-2DC2-4747-9D06-F1BD26A3BE31}" name="WeekDayOrder"/>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C74310-825E-4D12-A984-0B1975EEA221}" name="VwActivitySleep" displayName="VwActivitySleep" ref="A1:U411" totalsRowShown="0" headerRowDxfId="523" dataDxfId="522" tableBorderDxfId="521">
  <autoFilter ref="A1:U411" xr:uid="{EAC74310-825E-4D12-A984-0B1975EEA221}"/>
  <tableColumns count="21">
    <tableColumn id="1" xr3:uid="{5BC9823D-8F00-4F90-9324-17736BF478C0}" name="Id_Date" dataDxfId="520"/>
    <tableColumn id="2" xr3:uid="{E5012DD4-24C2-4019-BC5B-C9CA297A0C36}" name="Id" dataDxfId="519"/>
    <tableColumn id="3" xr3:uid="{617182AE-A58B-4993-8F17-A884EA3FFD7F}" name="Date" dataDxfId="518"/>
    <tableColumn id="4" xr3:uid="{F92139CD-03FB-4D82-92BC-5989A76C5B24}" name="TotalSteps" dataDxfId="517"/>
    <tableColumn id="5" xr3:uid="{69DB220D-EB94-4350-BCDD-4C676C4BCF04}" name="TotalDistance" dataDxfId="516"/>
    <tableColumn id="6" xr3:uid="{917D1AC5-6095-4882-9202-FAB97A6B8522}" name="TrackerDistance" dataDxfId="515"/>
    <tableColumn id="7" xr3:uid="{C9E2CCFB-5CC1-4FD9-8044-C34683FCA970}" name="LoggedActivitiesDistance" dataDxfId="514"/>
    <tableColumn id="8" xr3:uid="{E7993EDB-DAF1-4531-AD49-C646555F777F}" name="VeryActiveDistance" dataDxfId="513"/>
    <tableColumn id="9" xr3:uid="{1932ECC3-05AF-4D85-B754-FD76E19FD0FC}" name="ModeratelyActiveDistance" dataDxfId="512"/>
    <tableColumn id="10" xr3:uid="{C8BCF07A-4F5E-408D-9C0D-59388227A9BC}" name="LightActiveDistance" dataDxfId="511"/>
    <tableColumn id="11" xr3:uid="{297995B1-8204-407C-AA25-837AED08D529}" name="SedentaryActiveDistance" dataDxfId="510"/>
    <tableColumn id="12" xr3:uid="{DC6D60B4-0725-4247-97A0-C1A6C7F0130D}" name="VeryActiveMinutes" dataDxfId="509"/>
    <tableColumn id="13" xr3:uid="{AFAE0743-B0C1-4EAF-ADFA-F9825D2346B7}" name="FairlyActiveMinutes" dataDxfId="508"/>
    <tableColumn id="14" xr3:uid="{3833D523-5BC0-4C52-9B56-AA4169720D4B}" name="LightlyActiveMinutes" dataDxfId="507"/>
    <tableColumn id="15" xr3:uid="{35F02101-3ACE-4B4B-A706-567C5DE4B103}" name="SedentaryMinutes" dataDxfId="506"/>
    <tableColumn id="16" xr3:uid="{B6A6119F-25EC-41CE-A652-9C40869A92A0}" name="Calories" dataDxfId="505"/>
    <tableColumn id="17" xr3:uid="{A903201D-4F28-4779-838C-B5995C2B723E}" name="TotalSleepRecords" dataDxfId="504"/>
    <tableColumn id="18" xr3:uid="{F332F7CB-72D4-4FA1-8E7B-B5780A0428F9}" name="TotalMinutesAsleep" dataDxfId="503"/>
    <tableColumn id="19" xr3:uid="{A73658AE-C37A-49C7-B332-1DD6C3E61592}" name="TotalTimeInBed" dataDxfId="502"/>
    <tableColumn id="20" xr3:uid="{B2048277-5761-40A5-8451-ED6B67AE1139}" name="TotalHoursAsleep" dataDxfId="501"/>
    <tableColumn id="21" xr3:uid="{23BD6107-30B0-404D-B561-8A866D67CB3F}" name="TotalHoursInBed" dataDxfId="5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ECF3313-ED6A-413B-A5BF-D2FCC6A4C4BA}" name="Table10" displayName="Table10" ref="A1:B941" totalsRowShown="0">
  <autoFilter ref="A1:B941" xr:uid="{EECF3313-ED6A-413B-A5BF-D2FCC6A4C4BA}"/>
  <tableColumns count="2">
    <tableColumn id="1" xr3:uid="{11355247-A884-4935-8521-37381C10F7EF}" name="Id_Date"/>
    <tableColumn id="2" xr3:uid="{425DABA5-688C-4A16-A0DD-A3B1933BE70C}" name="Day"/>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18ECAC-6B23-49A2-8503-6D5A46F88A09}" name="WeekDayOrder" displayName="WeekDayOrder" ref="A1:B8" totalsRowShown="0">
  <autoFilter ref="A1:B8" xr:uid="{9918ECAC-6B23-49A2-8503-6D5A46F88A09}"/>
  <tableColumns count="2">
    <tableColumn id="1" xr3:uid="{69ABEA6D-EF5E-41B6-8F25-25FD0E940771}" name="Day"/>
    <tableColumn id="2" xr3:uid="{66B6E286-CCB8-4823-A21F-01C59671E0F5}" name="OrderDa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pivotTable" Target="../pivotTables/pivotTable5.xml"/><Relationship Id="rId7" Type="http://schemas.openxmlformats.org/officeDocument/2006/relationships/drawing" Target="../drawings/drawing8.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40F0-FEE1-4EE1-8032-B887100B3131}">
  <sheetPr>
    <tabColor rgb="FFFF0000"/>
  </sheetPr>
  <dimension ref="A1:R941"/>
  <sheetViews>
    <sheetView topLeftCell="J1" zoomScaleNormal="100" workbookViewId="0">
      <selection activeCell="R1" sqref="R1"/>
    </sheetView>
  </sheetViews>
  <sheetFormatPr defaultRowHeight="17.399999999999999" x14ac:dyDescent="0.4"/>
  <cols>
    <col min="1" max="1" width="21.09765625" bestFit="1" customWidth="1"/>
    <col min="2" max="2" width="11.5" bestFit="1" customWidth="1"/>
    <col min="3" max="3" width="9.796875" bestFit="1" customWidth="1"/>
    <col min="4" max="4" width="18" bestFit="1" customWidth="1"/>
    <col min="5" max="5" width="12.296875" bestFit="1" customWidth="1"/>
    <col min="6" max="6" width="15.296875" bestFit="1" customWidth="1"/>
    <col min="7" max="7" width="17.3984375" bestFit="1" customWidth="1"/>
    <col min="8" max="8" width="26" bestFit="1" customWidth="1"/>
    <col min="9" max="9" width="20.69921875" bestFit="1" customWidth="1"/>
    <col min="10" max="10" width="27.09765625" bestFit="1" customWidth="1"/>
    <col min="11" max="11" width="21.09765625" bestFit="1" customWidth="1"/>
    <col min="12" max="12" width="25.796875" bestFit="1" customWidth="1"/>
    <col min="13" max="13" width="20.296875" bestFit="1" customWidth="1"/>
    <col min="14" max="14" width="21" bestFit="1" customWidth="1"/>
    <col min="15" max="15" width="22.296875" bestFit="1" customWidth="1"/>
    <col min="16" max="16" width="19.5" bestFit="1" customWidth="1"/>
    <col min="17" max="17" width="10.09765625" bestFit="1" customWidth="1"/>
    <col min="18" max="18" width="16.3984375" bestFit="1" customWidth="1"/>
    <col min="19" max="20" width="16.09765625" bestFit="1" customWidth="1"/>
    <col min="21" max="21" width="13.09765625" bestFit="1" customWidth="1"/>
  </cols>
  <sheetData>
    <row r="1" spans="1:18" x14ac:dyDescent="0.4">
      <c r="A1" t="s">
        <v>522</v>
      </c>
      <c r="B1" t="s">
        <v>0</v>
      </c>
      <c r="C1" t="s">
        <v>1</v>
      </c>
      <c r="D1" t="s">
        <v>1034</v>
      </c>
      <c r="E1" t="s">
        <v>12</v>
      </c>
      <c r="F1" t="s">
        <v>13</v>
      </c>
      <c r="G1" t="s">
        <v>14</v>
      </c>
      <c r="H1" t="s">
        <v>15</v>
      </c>
      <c r="I1" t="s">
        <v>16</v>
      </c>
      <c r="J1" t="s">
        <v>17</v>
      </c>
      <c r="K1" t="s">
        <v>18</v>
      </c>
      <c r="L1" t="s">
        <v>19</v>
      </c>
      <c r="M1" t="s">
        <v>20</v>
      </c>
      <c r="N1" t="s">
        <v>21</v>
      </c>
      <c r="O1" t="s">
        <v>22</v>
      </c>
      <c r="P1" t="s">
        <v>23</v>
      </c>
      <c r="Q1" t="s">
        <v>24</v>
      </c>
      <c r="R1" t="s">
        <v>34</v>
      </c>
    </row>
    <row r="2" spans="1:18" x14ac:dyDescent="0.4">
      <c r="A2" t="str">
        <f>Activity[[#This Row],[Id]]&amp;"_"&amp;TEXT(Activity[[#This Row],[Date]], "YYYY-MM-DD")</f>
        <v>1503960366_2016-04-12</v>
      </c>
      <c r="B2">
        <v>1503960366</v>
      </c>
      <c r="C2" s="1">
        <v>42472</v>
      </c>
      <c r="D2" s="1" t="str">
        <f>TEXT(Activity[[#This Row],[Date]], "dddd")</f>
        <v>Tuesday</v>
      </c>
      <c r="E2">
        <v>13162</v>
      </c>
      <c r="F2">
        <v>8.5</v>
      </c>
      <c r="G2">
        <v>8.5</v>
      </c>
      <c r="H2">
        <v>0</v>
      </c>
      <c r="I2">
        <v>1.88</v>
      </c>
      <c r="J2">
        <v>0.55000000000000004</v>
      </c>
      <c r="K2">
        <v>6.06</v>
      </c>
      <c r="L2">
        <v>0</v>
      </c>
      <c r="M2">
        <v>25</v>
      </c>
      <c r="N2">
        <v>13</v>
      </c>
      <c r="O2">
        <v>328</v>
      </c>
      <c r="P2">
        <v>728</v>
      </c>
      <c r="Q2">
        <v>1985</v>
      </c>
      <c r="R2" t="str">
        <f>IF(Activity[[#This Row],[TotalSteps]] &lt; 7000, "Less than 7,000", IF(AND(Activity[[#This Row],[TotalSteps]] &gt;=7000, Activity[[#This Row],[TotalSteps]] &lt; 10000), "7,000 - 10,000", "More than 10,000"))</f>
        <v>More than 10,000</v>
      </c>
    </row>
    <row r="3" spans="1:18" x14ac:dyDescent="0.4">
      <c r="A3" t="str">
        <f>Activity[[#This Row],[Id]]&amp;"_"&amp;TEXT(Activity[[#This Row],[Date]], "YYYY-MM-DD")</f>
        <v>1503960366_2016-04-13</v>
      </c>
      <c r="B3">
        <v>1503960366</v>
      </c>
      <c r="C3" s="1">
        <v>42473</v>
      </c>
      <c r="D3" s="1" t="str">
        <f>TEXT(Activity[[#This Row],[Date]], "dddd")</f>
        <v>Wednesday</v>
      </c>
      <c r="E3">
        <v>10735</v>
      </c>
      <c r="F3">
        <v>6.97</v>
      </c>
      <c r="G3">
        <v>6.97</v>
      </c>
      <c r="H3">
        <v>0</v>
      </c>
      <c r="I3">
        <v>1.57</v>
      </c>
      <c r="J3">
        <v>0.69</v>
      </c>
      <c r="K3">
        <v>4.71</v>
      </c>
      <c r="L3">
        <v>0</v>
      </c>
      <c r="M3">
        <v>21</v>
      </c>
      <c r="N3">
        <v>19</v>
      </c>
      <c r="O3">
        <v>217</v>
      </c>
      <c r="P3">
        <v>776</v>
      </c>
      <c r="Q3">
        <v>1797</v>
      </c>
      <c r="R3" t="str">
        <f>IF(Activity[[#This Row],[TotalSteps]] &lt; 7000, "Less than 7,000", IF(AND(Activity[[#This Row],[TotalSteps]] &gt;=7000, Activity[[#This Row],[TotalSteps]] &lt; 10000), "7,000 - 10,000", "More than 10,000"))</f>
        <v>More than 10,000</v>
      </c>
    </row>
    <row r="4" spans="1:18" x14ac:dyDescent="0.4">
      <c r="A4" t="str">
        <f>Activity[[#This Row],[Id]]&amp;"_"&amp;TEXT(Activity[[#This Row],[Date]], "YYYY-MM-DD")</f>
        <v>1503960366_2016-04-14</v>
      </c>
      <c r="B4">
        <v>1503960366</v>
      </c>
      <c r="C4" s="1">
        <v>42474</v>
      </c>
      <c r="D4" s="1" t="str">
        <f>TEXT(Activity[[#This Row],[Date]], "dddd")</f>
        <v>Thursday</v>
      </c>
      <c r="E4">
        <v>10460</v>
      </c>
      <c r="F4">
        <v>6.74</v>
      </c>
      <c r="G4">
        <v>6.74</v>
      </c>
      <c r="H4">
        <v>0</v>
      </c>
      <c r="I4">
        <v>2.44</v>
      </c>
      <c r="J4">
        <v>0.4</v>
      </c>
      <c r="K4">
        <v>3.91</v>
      </c>
      <c r="L4">
        <v>0</v>
      </c>
      <c r="M4">
        <v>30</v>
      </c>
      <c r="N4">
        <v>11</v>
      </c>
      <c r="O4">
        <v>181</v>
      </c>
      <c r="P4">
        <v>1218</v>
      </c>
      <c r="Q4">
        <v>1776</v>
      </c>
      <c r="R4" t="str">
        <f>IF(Activity[[#This Row],[TotalSteps]] &lt; 7000, "Less than 7,000", IF(AND(Activity[[#This Row],[TotalSteps]] &gt;=7000, Activity[[#This Row],[TotalSteps]] &lt; 10000), "7,000 - 10,000", "More than 10,000"))</f>
        <v>More than 10,000</v>
      </c>
    </row>
    <row r="5" spans="1:18" x14ac:dyDescent="0.4">
      <c r="A5" t="str">
        <f>Activity[[#This Row],[Id]]&amp;"_"&amp;TEXT(Activity[[#This Row],[Date]], "YYYY-MM-DD")</f>
        <v>1503960366_2016-04-15</v>
      </c>
      <c r="B5">
        <v>1503960366</v>
      </c>
      <c r="C5" s="1">
        <v>42475</v>
      </c>
      <c r="D5" s="1" t="str">
        <f>TEXT(Activity[[#This Row],[Date]], "dddd")</f>
        <v>Friday</v>
      </c>
      <c r="E5">
        <v>9762</v>
      </c>
      <c r="F5">
        <v>6.28</v>
      </c>
      <c r="G5">
        <v>6.28</v>
      </c>
      <c r="H5">
        <v>0</v>
      </c>
      <c r="I5">
        <v>2.14</v>
      </c>
      <c r="J5">
        <v>1.26</v>
      </c>
      <c r="K5">
        <v>2.83</v>
      </c>
      <c r="L5">
        <v>0</v>
      </c>
      <c r="M5">
        <v>29</v>
      </c>
      <c r="N5">
        <v>34</v>
      </c>
      <c r="O5">
        <v>209</v>
      </c>
      <c r="P5">
        <v>726</v>
      </c>
      <c r="Q5">
        <v>1745</v>
      </c>
      <c r="R5" t="str">
        <f>IF(Activity[[#This Row],[TotalSteps]] &lt; 7000, "Less than 7,000", IF(AND(Activity[[#This Row],[TotalSteps]] &gt;=7000, Activity[[#This Row],[TotalSteps]] &lt; 10000), "7,000 - 10,000", "More than 10,000"))</f>
        <v>7,000 - 10,000</v>
      </c>
    </row>
    <row r="6" spans="1:18" x14ac:dyDescent="0.4">
      <c r="A6" t="str">
        <f>Activity[[#This Row],[Id]]&amp;"_"&amp;TEXT(Activity[[#This Row],[Date]], "YYYY-MM-DD")</f>
        <v>1503960366_2016-04-16</v>
      </c>
      <c r="B6">
        <v>1503960366</v>
      </c>
      <c r="C6" s="1">
        <v>42476</v>
      </c>
      <c r="D6" s="1" t="str">
        <f>TEXT(Activity[[#This Row],[Date]], "dddd")</f>
        <v>Saturday</v>
      </c>
      <c r="E6">
        <v>12669</v>
      </c>
      <c r="F6">
        <v>8.16</v>
      </c>
      <c r="G6">
        <v>8.16</v>
      </c>
      <c r="H6">
        <v>0</v>
      </c>
      <c r="I6">
        <v>2.71</v>
      </c>
      <c r="J6">
        <v>0.41</v>
      </c>
      <c r="K6">
        <v>5.04</v>
      </c>
      <c r="L6">
        <v>0</v>
      </c>
      <c r="M6">
        <v>36</v>
      </c>
      <c r="N6">
        <v>10</v>
      </c>
      <c r="O6">
        <v>221</v>
      </c>
      <c r="P6">
        <v>773</v>
      </c>
      <c r="Q6">
        <v>1863</v>
      </c>
      <c r="R6" t="str">
        <f>IF(Activity[[#This Row],[TotalSteps]] &lt; 7000, "Less than 7,000", IF(AND(Activity[[#This Row],[TotalSteps]] &gt;=7000, Activity[[#This Row],[TotalSteps]] &lt; 10000), "7,000 - 10,000", "More than 10,000"))</f>
        <v>More than 10,000</v>
      </c>
    </row>
    <row r="7" spans="1:18" x14ac:dyDescent="0.4">
      <c r="A7" t="str">
        <f>Activity[[#This Row],[Id]]&amp;"_"&amp;TEXT(Activity[[#This Row],[Date]], "YYYY-MM-DD")</f>
        <v>1503960366_2016-04-17</v>
      </c>
      <c r="B7">
        <v>1503960366</v>
      </c>
      <c r="C7" s="1">
        <v>42477</v>
      </c>
      <c r="D7" s="1" t="str">
        <f>TEXT(Activity[[#This Row],[Date]], "dddd")</f>
        <v>Sunday</v>
      </c>
      <c r="E7">
        <v>9705</v>
      </c>
      <c r="F7">
        <v>6.48</v>
      </c>
      <c r="G7">
        <v>6.48</v>
      </c>
      <c r="H7">
        <v>0</v>
      </c>
      <c r="I7">
        <v>3.19</v>
      </c>
      <c r="J7">
        <v>0.78</v>
      </c>
      <c r="K7">
        <v>2.5099999999999998</v>
      </c>
      <c r="L7">
        <v>0</v>
      </c>
      <c r="M7">
        <v>38</v>
      </c>
      <c r="N7">
        <v>20</v>
      </c>
      <c r="O7">
        <v>164</v>
      </c>
      <c r="P7">
        <v>539</v>
      </c>
      <c r="Q7">
        <v>1728</v>
      </c>
      <c r="R7" t="str">
        <f>IF(Activity[[#This Row],[TotalSteps]] &lt; 7000, "Less than 7,000", IF(AND(Activity[[#This Row],[TotalSteps]] &gt;=7000, Activity[[#This Row],[TotalSteps]] &lt; 10000), "7,000 - 10,000", "More than 10,000"))</f>
        <v>7,000 - 10,000</v>
      </c>
    </row>
    <row r="8" spans="1:18" x14ac:dyDescent="0.4">
      <c r="A8" t="str">
        <f>Activity[[#This Row],[Id]]&amp;"_"&amp;TEXT(Activity[[#This Row],[Date]], "YYYY-MM-DD")</f>
        <v>1503960366_2016-04-18</v>
      </c>
      <c r="B8">
        <v>1503960366</v>
      </c>
      <c r="C8" s="1">
        <v>42478</v>
      </c>
      <c r="D8" s="1" t="str">
        <f>TEXT(Activity[[#This Row],[Date]], "dddd")</f>
        <v>Monday</v>
      </c>
      <c r="E8">
        <v>13019</v>
      </c>
      <c r="F8">
        <v>8.59</v>
      </c>
      <c r="G8">
        <v>8.59</v>
      </c>
      <c r="H8">
        <v>0</v>
      </c>
      <c r="I8">
        <v>3.25</v>
      </c>
      <c r="J8">
        <v>0.64</v>
      </c>
      <c r="K8">
        <v>4.71</v>
      </c>
      <c r="L8">
        <v>0</v>
      </c>
      <c r="M8">
        <v>42</v>
      </c>
      <c r="N8">
        <v>16</v>
      </c>
      <c r="O8">
        <v>233</v>
      </c>
      <c r="P8">
        <v>1149</v>
      </c>
      <c r="Q8">
        <v>1921</v>
      </c>
      <c r="R8" t="str">
        <f>IF(Activity[[#This Row],[TotalSteps]] &lt; 7000, "Less than 7,000", IF(AND(Activity[[#This Row],[TotalSteps]] &gt;=7000, Activity[[#This Row],[TotalSteps]] &lt; 10000), "7,000 - 10,000", "More than 10,000"))</f>
        <v>More than 10,000</v>
      </c>
    </row>
    <row r="9" spans="1:18" x14ac:dyDescent="0.4">
      <c r="A9" t="str">
        <f>Activity[[#This Row],[Id]]&amp;"_"&amp;TEXT(Activity[[#This Row],[Date]], "YYYY-MM-DD")</f>
        <v>1503960366_2016-04-19</v>
      </c>
      <c r="B9">
        <v>1503960366</v>
      </c>
      <c r="C9" s="1">
        <v>42479</v>
      </c>
      <c r="D9" s="1" t="str">
        <f>TEXT(Activity[[#This Row],[Date]], "dddd")</f>
        <v>Tuesday</v>
      </c>
      <c r="E9">
        <v>15506</v>
      </c>
      <c r="F9">
        <v>9.8800000000000008</v>
      </c>
      <c r="G9">
        <v>9.8800000000000008</v>
      </c>
      <c r="H9">
        <v>0</v>
      </c>
      <c r="I9">
        <v>3.53</v>
      </c>
      <c r="J9">
        <v>1.32</v>
      </c>
      <c r="K9">
        <v>5.03</v>
      </c>
      <c r="L9">
        <v>0</v>
      </c>
      <c r="M9">
        <v>50</v>
      </c>
      <c r="N9">
        <v>31</v>
      </c>
      <c r="O9">
        <v>264</v>
      </c>
      <c r="P9">
        <v>775</v>
      </c>
      <c r="Q9">
        <v>2035</v>
      </c>
      <c r="R9" t="str">
        <f>IF(Activity[[#This Row],[TotalSteps]] &lt; 7000, "Less than 7,000", IF(AND(Activity[[#This Row],[TotalSteps]] &gt;=7000, Activity[[#This Row],[TotalSteps]] &lt; 10000), "7,000 - 10,000", "More than 10,000"))</f>
        <v>More than 10,000</v>
      </c>
    </row>
    <row r="10" spans="1:18" x14ac:dyDescent="0.4">
      <c r="A10" t="str">
        <f>Activity[[#This Row],[Id]]&amp;"_"&amp;TEXT(Activity[[#This Row],[Date]], "YYYY-MM-DD")</f>
        <v>1503960366_2016-04-20</v>
      </c>
      <c r="B10">
        <v>1503960366</v>
      </c>
      <c r="C10" s="1">
        <v>42480</v>
      </c>
      <c r="D10" s="1" t="str">
        <f>TEXT(Activity[[#This Row],[Date]], "dddd")</f>
        <v>Wednesday</v>
      </c>
      <c r="E10">
        <v>10544</v>
      </c>
      <c r="F10">
        <v>6.68</v>
      </c>
      <c r="G10">
        <v>6.68</v>
      </c>
      <c r="H10">
        <v>0</v>
      </c>
      <c r="I10">
        <v>1.96</v>
      </c>
      <c r="J10">
        <v>0.48</v>
      </c>
      <c r="K10">
        <v>4.24</v>
      </c>
      <c r="L10">
        <v>0</v>
      </c>
      <c r="M10">
        <v>28</v>
      </c>
      <c r="N10">
        <v>12</v>
      </c>
      <c r="O10">
        <v>205</v>
      </c>
      <c r="P10">
        <v>818</v>
      </c>
      <c r="Q10">
        <v>1786</v>
      </c>
      <c r="R10" t="str">
        <f>IF(Activity[[#This Row],[TotalSteps]] &lt; 7000, "Less than 7,000", IF(AND(Activity[[#This Row],[TotalSteps]] &gt;=7000, Activity[[#This Row],[TotalSteps]] &lt; 10000), "7,000 - 10,000", "More than 10,000"))</f>
        <v>More than 10,000</v>
      </c>
    </row>
    <row r="11" spans="1:18" x14ac:dyDescent="0.4">
      <c r="A11" t="str">
        <f>Activity[[#This Row],[Id]]&amp;"_"&amp;TEXT(Activity[[#This Row],[Date]], "YYYY-MM-DD")</f>
        <v>1503960366_2016-04-21</v>
      </c>
      <c r="B11">
        <v>1503960366</v>
      </c>
      <c r="C11" s="1">
        <v>42481</v>
      </c>
      <c r="D11" s="1" t="str">
        <f>TEXT(Activity[[#This Row],[Date]], "dddd")</f>
        <v>Thursday</v>
      </c>
      <c r="E11">
        <v>9819</v>
      </c>
      <c r="F11">
        <v>6.34</v>
      </c>
      <c r="G11">
        <v>6.34</v>
      </c>
      <c r="H11">
        <v>0</v>
      </c>
      <c r="I11">
        <v>1.34</v>
      </c>
      <c r="J11">
        <v>0.35</v>
      </c>
      <c r="K11">
        <v>4.6500000000000004</v>
      </c>
      <c r="L11">
        <v>0</v>
      </c>
      <c r="M11">
        <v>19</v>
      </c>
      <c r="N11">
        <v>8</v>
      </c>
      <c r="O11">
        <v>211</v>
      </c>
      <c r="P11">
        <v>838</v>
      </c>
      <c r="Q11">
        <v>1775</v>
      </c>
      <c r="R11" t="str">
        <f>IF(Activity[[#This Row],[TotalSteps]] &lt; 7000, "Less than 7,000", IF(AND(Activity[[#This Row],[TotalSteps]] &gt;=7000, Activity[[#This Row],[TotalSteps]] &lt; 10000), "7,000 - 10,000", "More than 10,000"))</f>
        <v>7,000 - 10,000</v>
      </c>
    </row>
    <row r="12" spans="1:18" x14ac:dyDescent="0.4">
      <c r="A12" t="str">
        <f>Activity[[#This Row],[Id]]&amp;"_"&amp;TEXT(Activity[[#This Row],[Date]], "YYYY-MM-DD")</f>
        <v>1503960366_2016-04-22</v>
      </c>
      <c r="B12">
        <v>1503960366</v>
      </c>
      <c r="C12" s="1">
        <v>42482</v>
      </c>
      <c r="D12" s="1" t="str">
        <f>TEXT(Activity[[#This Row],[Date]], "dddd")</f>
        <v>Friday</v>
      </c>
      <c r="E12">
        <v>12764</v>
      </c>
      <c r="F12">
        <v>8.1300000000000008</v>
      </c>
      <c r="G12">
        <v>8.1300000000000008</v>
      </c>
      <c r="H12">
        <v>0</v>
      </c>
      <c r="I12">
        <v>4.76</v>
      </c>
      <c r="J12">
        <v>1.1200000000000001</v>
      </c>
      <c r="K12">
        <v>2.2400000000000002</v>
      </c>
      <c r="L12">
        <v>0</v>
      </c>
      <c r="M12">
        <v>66</v>
      </c>
      <c r="N12">
        <v>27</v>
      </c>
      <c r="O12">
        <v>130</v>
      </c>
      <c r="P12">
        <v>1217</v>
      </c>
      <c r="Q12">
        <v>1827</v>
      </c>
      <c r="R12" t="str">
        <f>IF(Activity[[#This Row],[TotalSteps]] &lt; 7000, "Less than 7,000", IF(AND(Activity[[#This Row],[TotalSteps]] &gt;=7000, Activity[[#This Row],[TotalSteps]] &lt; 10000), "7,000 - 10,000", "More than 10,000"))</f>
        <v>More than 10,000</v>
      </c>
    </row>
    <row r="13" spans="1:18" x14ac:dyDescent="0.4">
      <c r="A13" t="str">
        <f>Activity[[#This Row],[Id]]&amp;"_"&amp;TEXT(Activity[[#This Row],[Date]], "YYYY-MM-DD")</f>
        <v>1503960366_2016-04-23</v>
      </c>
      <c r="B13">
        <v>1503960366</v>
      </c>
      <c r="C13" s="1">
        <v>42483</v>
      </c>
      <c r="D13" s="1" t="str">
        <f>TEXT(Activity[[#This Row],[Date]], "dddd")</f>
        <v>Saturday</v>
      </c>
      <c r="E13">
        <v>14371</v>
      </c>
      <c r="F13">
        <v>9.0399999999999991</v>
      </c>
      <c r="G13">
        <v>9.0399999999999991</v>
      </c>
      <c r="H13">
        <v>0</v>
      </c>
      <c r="I13">
        <v>2.81</v>
      </c>
      <c r="J13">
        <v>0.87</v>
      </c>
      <c r="K13">
        <v>5.36</v>
      </c>
      <c r="L13">
        <v>0</v>
      </c>
      <c r="M13">
        <v>41</v>
      </c>
      <c r="N13">
        <v>21</v>
      </c>
      <c r="O13">
        <v>262</v>
      </c>
      <c r="P13">
        <v>732</v>
      </c>
      <c r="Q13">
        <v>1949</v>
      </c>
      <c r="R13" t="str">
        <f>IF(Activity[[#This Row],[TotalSteps]] &lt; 7000, "Less than 7,000", IF(AND(Activity[[#This Row],[TotalSteps]] &gt;=7000, Activity[[#This Row],[TotalSteps]] &lt; 10000), "7,000 - 10,000", "More than 10,000"))</f>
        <v>More than 10,000</v>
      </c>
    </row>
    <row r="14" spans="1:18" x14ac:dyDescent="0.4">
      <c r="A14" t="str">
        <f>Activity[[#This Row],[Id]]&amp;"_"&amp;TEXT(Activity[[#This Row],[Date]], "YYYY-MM-DD")</f>
        <v>1503960366_2016-04-24</v>
      </c>
      <c r="B14">
        <v>1503960366</v>
      </c>
      <c r="C14" s="1">
        <v>42484</v>
      </c>
      <c r="D14" s="1" t="str">
        <f>TEXT(Activity[[#This Row],[Date]], "dddd")</f>
        <v>Sunday</v>
      </c>
      <c r="E14">
        <v>10039</v>
      </c>
      <c r="F14">
        <v>6.41</v>
      </c>
      <c r="G14">
        <v>6.41</v>
      </c>
      <c r="H14">
        <v>0</v>
      </c>
      <c r="I14">
        <v>2.92</v>
      </c>
      <c r="J14">
        <v>0.21</v>
      </c>
      <c r="K14">
        <v>3.28</v>
      </c>
      <c r="L14">
        <v>0</v>
      </c>
      <c r="M14">
        <v>39</v>
      </c>
      <c r="N14">
        <v>5</v>
      </c>
      <c r="O14">
        <v>238</v>
      </c>
      <c r="P14">
        <v>709</v>
      </c>
      <c r="Q14">
        <v>1788</v>
      </c>
      <c r="R14" t="str">
        <f>IF(Activity[[#This Row],[TotalSteps]] &lt; 7000, "Less than 7,000", IF(AND(Activity[[#This Row],[TotalSteps]] &gt;=7000, Activity[[#This Row],[TotalSteps]] &lt; 10000), "7,000 - 10,000", "More than 10,000"))</f>
        <v>More than 10,000</v>
      </c>
    </row>
    <row r="15" spans="1:18" x14ac:dyDescent="0.4">
      <c r="A15" t="str">
        <f>Activity[[#This Row],[Id]]&amp;"_"&amp;TEXT(Activity[[#This Row],[Date]], "YYYY-MM-DD")</f>
        <v>1503960366_2016-04-25</v>
      </c>
      <c r="B15">
        <v>1503960366</v>
      </c>
      <c r="C15" s="1">
        <v>42485</v>
      </c>
      <c r="D15" s="1" t="str">
        <f>TEXT(Activity[[#This Row],[Date]], "dddd")</f>
        <v>Monday</v>
      </c>
      <c r="E15">
        <v>15355</v>
      </c>
      <c r="F15">
        <v>9.8000000000000007</v>
      </c>
      <c r="G15">
        <v>9.8000000000000007</v>
      </c>
      <c r="H15">
        <v>0</v>
      </c>
      <c r="I15">
        <v>5.29</v>
      </c>
      <c r="J15">
        <v>0.56999999999999995</v>
      </c>
      <c r="K15">
        <v>3.94</v>
      </c>
      <c r="L15">
        <v>0</v>
      </c>
      <c r="M15">
        <v>73</v>
      </c>
      <c r="N15">
        <v>14</v>
      </c>
      <c r="O15">
        <v>216</v>
      </c>
      <c r="P15">
        <v>814</v>
      </c>
      <c r="Q15">
        <v>2013</v>
      </c>
      <c r="R15" t="str">
        <f>IF(Activity[[#This Row],[TotalSteps]] &lt; 7000, "Less than 7,000", IF(AND(Activity[[#This Row],[TotalSteps]] &gt;=7000, Activity[[#This Row],[TotalSteps]] &lt; 10000), "7,000 - 10,000", "More than 10,000"))</f>
        <v>More than 10,000</v>
      </c>
    </row>
    <row r="16" spans="1:18" x14ac:dyDescent="0.4">
      <c r="A16" t="str">
        <f>Activity[[#This Row],[Id]]&amp;"_"&amp;TEXT(Activity[[#This Row],[Date]], "YYYY-MM-DD")</f>
        <v>1503960366_2016-04-26</v>
      </c>
      <c r="B16">
        <v>1503960366</v>
      </c>
      <c r="C16" s="1">
        <v>42486</v>
      </c>
      <c r="D16" s="1" t="str">
        <f>TEXT(Activity[[#This Row],[Date]], "dddd")</f>
        <v>Tuesday</v>
      </c>
      <c r="E16">
        <v>13755</v>
      </c>
      <c r="F16">
        <v>8.7899999999999991</v>
      </c>
      <c r="G16">
        <v>8.7899999999999991</v>
      </c>
      <c r="H16">
        <v>0</v>
      </c>
      <c r="I16">
        <v>2.33</v>
      </c>
      <c r="J16">
        <v>0.92</v>
      </c>
      <c r="K16">
        <v>5.54</v>
      </c>
      <c r="L16">
        <v>0</v>
      </c>
      <c r="M16">
        <v>31</v>
      </c>
      <c r="N16">
        <v>23</v>
      </c>
      <c r="O16">
        <v>279</v>
      </c>
      <c r="P16">
        <v>833</v>
      </c>
      <c r="Q16">
        <v>1970</v>
      </c>
      <c r="R16" t="str">
        <f>IF(Activity[[#This Row],[TotalSteps]] &lt; 7000, "Less than 7,000", IF(AND(Activity[[#This Row],[TotalSteps]] &gt;=7000, Activity[[#This Row],[TotalSteps]] &lt; 10000), "7,000 - 10,000", "More than 10,000"))</f>
        <v>More than 10,000</v>
      </c>
    </row>
    <row r="17" spans="1:18" x14ac:dyDescent="0.4">
      <c r="A17" t="str">
        <f>Activity[[#This Row],[Id]]&amp;"_"&amp;TEXT(Activity[[#This Row],[Date]], "YYYY-MM-DD")</f>
        <v>1503960366_2016-04-27</v>
      </c>
      <c r="B17">
        <v>1503960366</v>
      </c>
      <c r="C17" s="1">
        <v>42487</v>
      </c>
      <c r="D17" s="1" t="str">
        <f>TEXT(Activity[[#This Row],[Date]], "dddd")</f>
        <v>Wednesday</v>
      </c>
      <c r="E17">
        <v>18134</v>
      </c>
      <c r="F17">
        <v>12.21</v>
      </c>
      <c r="G17">
        <v>12.21</v>
      </c>
      <c r="H17">
        <v>0</v>
      </c>
      <c r="I17">
        <v>6.4</v>
      </c>
      <c r="J17">
        <v>0.41</v>
      </c>
      <c r="K17">
        <v>5.41</v>
      </c>
      <c r="L17">
        <v>0</v>
      </c>
      <c r="M17">
        <v>78</v>
      </c>
      <c r="N17">
        <v>11</v>
      </c>
      <c r="O17">
        <v>243</v>
      </c>
      <c r="P17">
        <v>1108</v>
      </c>
      <c r="Q17">
        <v>2159</v>
      </c>
      <c r="R17" t="str">
        <f>IF(Activity[[#This Row],[TotalSteps]] &lt; 7000, "Less than 7,000", IF(AND(Activity[[#This Row],[TotalSteps]] &gt;=7000, Activity[[#This Row],[TotalSteps]] &lt; 10000), "7,000 - 10,000", "More than 10,000"))</f>
        <v>More than 10,000</v>
      </c>
    </row>
    <row r="18" spans="1:18" x14ac:dyDescent="0.4">
      <c r="A18" t="str">
        <f>Activity[[#This Row],[Id]]&amp;"_"&amp;TEXT(Activity[[#This Row],[Date]], "YYYY-MM-DD")</f>
        <v>1503960366_2016-04-28</v>
      </c>
      <c r="B18">
        <v>1503960366</v>
      </c>
      <c r="C18" s="1">
        <v>42488</v>
      </c>
      <c r="D18" s="1" t="str">
        <f>TEXT(Activity[[#This Row],[Date]], "dddd")</f>
        <v>Thursday</v>
      </c>
      <c r="E18">
        <v>13154</v>
      </c>
      <c r="F18">
        <v>8.5299999999999994</v>
      </c>
      <c r="G18">
        <v>8.5299999999999994</v>
      </c>
      <c r="H18">
        <v>0</v>
      </c>
      <c r="I18">
        <v>3.54</v>
      </c>
      <c r="J18">
        <v>1.1599999999999999</v>
      </c>
      <c r="K18">
        <v>3.79</v>
      </c>
      <c r="L18">
        <v>0</v>
      </c>
      <c r="M18">
        <v>48</v>
      </c>
      <c r="N18">
        <v>28</v>
      </c>
      <c r="O18">
        <v>189</v>
      </c>
      <c r="P18">
        <v>782</v>
      </c>
      <c r="Q18">
        <v>1898</v>
      </c>
      <c r="R18" t="str">
        <f>IF(Activity[[#This Row],[TotalSteps]] &lt; 7000, "Less than 7,000", IF(AND(Activity[[#This Row],[TotalSteps]] &gt;=7000, Activity[[#This Row],[TotalSteps]] &lt; 10000), "7,000 - 10,000", "More than 10,000"))</f>
        <v>More than 10,000</v>
      </c>
    </row>
    <row r="19" spans="1:18" x14ac:dyDescent="0.4">
      <c r="A19" t="str">
        <f>Activity[[#This Row],[Id]]&amp;"_"&amp;TEXT(Activity[[#This Row],[Date]], "YYYY-MM-DD")</f>
        <v>1503960366_2016-04-29</v>
      </c>
      <c r="B19">
        <v>1503960366</v>
      </c>
      <c r="C19" s="1">
        <v>42489</v>
      </c>
      <c r="D19" s="1" t="str">
        <f>TEXT(Activity[[#This Row],[Date]], "dddd")</f>
        <v>Friday</v>
      </c>
      <c r="E19">
        <v>11181</v>
      </c>
      <c r="F19">
        <v>7.15</v>
      </c>
      <c r="G19">
        <v>7.15</v>
      </c>
      <c r="H19">
        <v>0</v>
      </c>
      <c r="I19">
        <v>1.06</v>
      </c>
      <c r="J19">
        <v>0.5</v>
      </c>
      <c r="K19">
        <v>5.58</v>
      </c>
      <c r="L19">
        <v>0</v>
      </c>
      <c r="M19">
        <v>16</v>
      </c>
      <c r="N19">
        <v>12</v>
      </c>
      <c r="O19">
        <v>243</v>
      </c>
      <c r="P19">
        <v>815</v>
      </c>
      <c r="Q19">
        <v>1837</v>
      </c>
      <c r="R19" t="str">
        <f>IF(Activity[[#This Row],[TotalSteps]] &lt; 7000, "Less than 7,000", IF(AND(Activity[[#This Row],[TotalSteps]] &gt;=7000, Activity[[#This Row],[TotalSteps]] &lt; 10000), "7,000 - 10,000", "More than 10,000"))</f>
        <v>More than 10,000</v>
      </c>
    </row>
    <row r="20" spans="1:18" x14ac:dyDescent="0.4">
      <c r="A20" t="str">
        <f>Activity[[#This Row],[Id]]&amp;"_"&amp;TEXT(Activity[[#This Row],[Date]], "YYYY-MM-DD")</f>
        <v>1503960366_2016-04-30</v>
      </c>
      <c r="B20">
        <v>1503960366</v>
      </c>
      <c r="C20" s="1">
        <v>42490</v>
      </c>
      <c r="D20" s="1" t="str">
        <f>TEXT(Activity[[#This Row],[Date]], "dddd")</f>
        <v>Saturday</v>
      </c>
      <c r="E20">
        <v>14673</v>
      </c>
      <c r="F20">
        <v>9.25</v>
      </c>
      <c r="G20">
        <v>9.25</v>
      </c>
      <c r="H20">
        <v>0</v>
      </c>
      <c r="I20">
        <v>3.56</v>
      </c>
      <c r="J20">
        <v>1.42</v>
      </c>
      <c r="K20">
        <v>4.2699999999999996</v>
      </c>
      <c r="L20">
        <v>0</v>
      </c>
      <c r="M20">
        <v>52</v>
      </c>
      <c r="N20">
        <v>34</v>
      </c>
      <c r="O20">
        <v>217</v>
      </c>
      <c r="P20">
        <v>712</v>
      </c>
      <c r="Q20">
        <v>1947</v>
      </c>
      <c r="R20" t="str">
        <f>IF(Activity[[#This Row],[TotalSteps]] &lt; 7000, "Less than 7,000", IF(AND(Activity[[#This Row],[TotalSteps]] &gt;=7000, Activity[[#This Row],[TotalSteps]] &lt; 10000), "7,000 - 10,000", "More than 10,000"))</f>
        <v>More than 10,000</v>
      </c>
    </row>
    <row r="21" spans="1:18" x14ac:dyDescent="0.4">
      <c r="A21" t="str">
        <f>Activity[[#This Row],[Id]]&amp;"_"&amp;TEXT(Activity[[#This Row],[Date]], "YYYY-MM-DD")</f>
        <v>1503960366_2016-05-01</v>
      </c>
      <c r="B21">
        <v>1503960366</v>
      </c>
      <c r="C21" s="1">
        <v>42491</v>
      </c>
      <c r="D21" s="1" t="str">
        <f>TEXT(Activity[[#This Row],[Date]], "dddd")</f>
        <v>Sunday</v>
      </c>
      <c r="E21">
        <v>10602</v>
      </c>
      <c r="F21">
        <v>6.81</v>
      </c>
      <c r="G21">
        <v>6.81</v>
      </c>
      <c r="H21">
        <v>0</v>
      </c>
      <c r="I21">
        <v>2.29</v>
      </c>
      <c r="J21">
        <v>1.6</v>
      </c>
      <c r="K21">
        <v>2.92</v>
      </c>
      <c r="L21">
        <v>0</v>
      </c>
      <c r="M21">
        <v>33</v>
      </c>
      <c r="N21">
        <v>35</v>
      </c>
      <c r="O21">
        <v>246</v>
      </c>
      <c r="P21">
        <v>730</v>
      </c>
      <c r="Q21">
        <v>1820</v>
      </c>
      <c r="R21" t="str">
        <f>IF(Activity[[#This Row],[TotalSteps]] &lt; 7000, "Less than 7,000", IF(AND(Activity[[#This Row],[TotalSteps]] &gt;=7000, Activity[[#This Row],[TotalSteps]] &lt; 10000), "7,000 - 10,000", "More than 10,000"))</f>
        <v>More than 10,000</v>
      </c>
    </row>
    <row r="22" spans="1:18" x14ac:dyDescent="0.4">
      <c r="A22" t="str">
        <f>Activity[[#This Row],[Id]]&amp;"_"&amp;TEXT(Activity[[#This Row],[Date]], "YYYY-MM-DD")</f>
        <v>1503960366_2016-05-02</v>
      </c>
      <c r="B22">
        <v>1503960366</v>
      </c>
      <c r="C22" s="1">
        <v>42492</v>
      </c>
      <c r="D22" s="1" t="str">
        <f>TEXT(Activity[[#This Row],[Date]], "dddd")</f>
        <v>Monday</v>
      </c>
      <c r="E22">
        <v>14727</v>
      </c>
      <c r="F22">
        <v>9.7100000000000009</v>
      </c>
      <c r="G22">
        <v>9.7100000000000009</v>
      </c>
      <c r="H22">
        <v>0</v>
      </c>
      <c r="I22">
        <v>3.21</v>
      </c>
      <c r="J22">
        <v>0.56999999999999995</v>
      </c>
      <c r="K22">
        <v>5.92</v>
      </c>
      <c r="L22">
        <v>0</v>
      </c>
      <c r="M22">
        <v>41</v>
      </c>
      <c r="N22">
        <v>15</v>
      </c>
      <c r="O22">
        <v>277</v>
      </c>
      <c r="P22">
        <v>798</v>
      </c>
      <c r="Q22">
        <v>2004</v>
      </c>
      <c r="R22" t="str">
        <f>IF(Activity[[#This Row],[TotalSteps]] &lt; 7000, "Less than 7,000", IF(AND(Activity[[#This Row],[TotalSteps]] &gt;=7000, Activity[[#This Row],[TotalSteps]] &lt; 10000), "7,000 - 10,000", "More than 10,000"))</f>
        <v>More than 10,000</v>
      </c>
    </row>
    <row r="23" spans="1:18" x14ac:dyDescent="0.4">
      <c r="A23" t="str">
        <f>Activity[[#This Row],[Id]]&amp;"_"&amp;TEXT(Activity[[#This Row],[Date]], "YYYY-MM-DD")</f>
        <v>1503960366_2016-05-03</v>
      </c>
      <c r="B23">
        <v>1503960366</v>
      </c>
      <c r="C23" s="1">
        <v>42493</v>
      </c>
      <c r="D23" s="1" t="str">
        <f>TEXT(Activity[[#This Row],[Date]], "dddd")</f>
        <v>Tuesday</v>
      </c>
      <c r="E23">
        <v>15103</v>
      </c>
      <c r="F23">
        <v>9.66</v>
      </c>
      <c r="G23">
        <v>9.66</v>
      </c>
      <c r="H23">
        <v>0</v>
      </c>
      <c r="I23">
        <v>3.73</v>
      </c>
      <c r="J23">
        <v>1.05</v>
      </c>
      <c r="K23">
        <v>4.88</v>
      </c>
      <c r="L23">
        <v>0</v>
      </c>
      <c r="M23">
        <v>50</v>
      </c>
      <c r="N23">
        <v>24</v>
      </c>
      <c r="O23">
        <v>254</v>
      </c>
      <c r="P23">
        <v>816</v>
      </c>
      <c r="Q23">
        <v>1990</v>
      </c>
      <c r="R23" t="str">
        <f>IF(Activity[[#This Row],[TotalSteps]] &lt; 7000, "Less than 7,000", IF(AND(Activity[[#This Row],[TotalSteps]] &gt;=7000, Activity[[#This Row],[TotalSteps]] &lt; 10000), "7,000 - 10,000", "More than 10,000"))</f>
        <v>More than 10,000</v>
      </c>
    </row>
    <row r="24" spans="1:18" x14ac:dyDescent="0.4">
      <c r="A24" t="str">
        <f>Activity[[#This Row],[Id]]&amp;"_"&amp;TEXT(Activity[[#This Row],[Date]], "YYYY-MM-DD")</f>
        <v>1503960366_2016-05-04</v>
      </c>
      <c r="B24">
        <v>1503960366</v>
      </c>
      <c r="C24" s="1">
        <v>42494</v>
      </c>
      <c r="D24" s="1" t="str">
        <f>TEXT(Activity[[#This Row],[Date]], "dddd")</f>
        <v>Wednesday</v>
      </c>
      <c r="E24">
        <v>11100</v>
      </c>
      <c r="F24">
        <v>7.15</v>
      </c>
      <c r="G24">
        <v>7.15</v>
      </c>
      <c r="H24">
        <v>0</v>
      </c>
      <c r="I24">
        <v>2.46</v>
      </c>
      <c r="J24">
        <v>0.87</v>
      </c>
      <c r="K24">
        <v>3.82</v>
      </c>
      <c r="L24">
        <v>0</v>
      </c>
      <c r="M24">
        <v>36</v>
      </c>
      <c r="N24">
        <v>22</v>
      </c>
      <c r="O24">
        <v>203</v>
      </c>
      <c r="P24">
        <v>1179</v>
      </c>
      <c r="Q24">
        <v>1819</v>
      </c>
      <c r="R24" t="str">
        <f>IF(Activity[[#This Row],[TotalSteps]] &lt; 7000, "Less than 7,000", IF(AND(Activity[[#This Row],[TotalSteps]] &gt;=7000, Activity[[#This Row],[TotalSteps]] &lt; 10000), "7,000 - 10,000", "More than 10,000"))</f>
        <v>More than 10,000</v>
      </c>
    </row>
    <row r="25" spans="1:18" x14ac:dyDescent="0.4">
      <c r="A25" t="str">
        <f>Activity[[#This Row],[Id]]&amp;"_"&amp;TEXT(Activity[[#This Row],[Date]], "YYYY-MM-DD")</f>
        <v>1503960366_2016-05-05</v>
      </c>
      <c r="B25">
        <v>1503960366</v>
      </c>
      <c r="C25" s="1">
        <v>42495</v>
      </c>
      <c r="D25" s="1" t="str">
        <f>TEXT(Activity[[#This Row],[Date]], "dddd")</f>
        <v>Thursday</v>
      </c>
      <c r="E25">
        <v>14070</v>
      </c>
      <c r="F25">
        <v>8.9</v>
      </c>
      <c r="G25">
        <v>8.9</v>
      </c>
      <c r="H25">
        <v>0</v>
      </c>
      <c r="I25">
        <v>2.92</v>
      </c>
      <c r="J25">
        <v>1.08</v>
      </c>
      <c r="K25">
        <v>4.88</v>
      </c>
      <c r="L25">
        <v>0</v>
      </c>
      <c r="M25">
        <v>45</v>
      </c>
      <c r="N25">
        <v>24</v>
      </c>
      <c r="O25">
        <v>250</v>
      </c>
      <c r="P25">
        <v>857</v>
      </c>
      <c r="Q25">
        <v>1959</v>
      </c>
      <c r="R25" t="str">
        <f>IF(Activity[[#This Row],[TotalSteps]] &lt; 7000, "Less than 7,000", IF(AND(Activity[[#This Row],[TotalSteps]] &gt;=7000, Activity[[#This Row],[TotalSteps]] &lt; 10000), "7,000 - 10,000", "More than 10,000"))</f>
        <v>More than 10,000</v>
      </c>
    </row>
    <row r="26" spans="1:18" x14ac:dyDescent="0.4">
      <c r="A26" t="str">
        <f>Activity[[#This Row],[Id]]&amp;"_"&amp;TEXT(Activity[[#This Row],[Date]], "YYYY-MM-DD")</f>
        <v>1503960366_2016-05-06</v>
      </c>
      <c r="B26">
        <v>1503960366</v>
      </c>
      <c r="C26" s="1">
        <v>42496</v>
      </c>
      <c r="D26" s="1" t="str">
        <f>TEXT(Activity[[#This Row],[Date]], "dddd")</f>
        <v>Friday</v>
      </c>
      <c r="E26">
        <v>12159</v>
      </c>
      <c r="F26">
        <v>8.0299999999999994</v>
      </c>
      <c r="G26">
        <v>8.0299999999999994</v>
      </c>
      <c r="H26">
        <v>0</v>
      </c>
      <c r="I26">
        <v>1.97</v>
      </c>
      <c r="J26">
        <v>0.25</v>
      </c>
      <c r="K26">
        <v>5.81</v>
      </c>
      <c r="L26">
        <v>0</v>
      </c>
      <c r="M26">
        <v>24</v>
      </c>
      <c r="N26">
        <v>6</v>
      </c>
      <c r="O26">
        <v>289</v>
      </c>
      <c r="P26">
        <v>754</v>
      </c>
      <c r="Q26">
        <v>1896</v>
      </c>
      <c r="R26" t="str">
        <f>IF(Activity[[#This Row],[TotalSteps]] &lt; 7000, "Less than 7,000", IF(AND(Activity[[#This Row],[TotalSteps]] &gt;=7000, Activity[[#This Row],[TotalSteps]] &lt; 10000), "7,000 - 10,000", "More than 10,000"))</f>
        <v>More than 10,000</v>
      </c>
    </row>
    <row r="27" spans="1:18" x14ac:dyDescent="0.4">
      <c r="A27" t="str">
        <f>Activity[[#This Row],[Id]]&amp;"_"&amp;TEXT(Activity[[#This Row],[Date]], "YYYY-MM-DD")</f>
        <v>1503960366_2016-05-07</v>
      </c>
      <c r="B27">
        <v>1503960366</v>
      </c>
      <c r="C27" s="1">
        <v>42497</v>
      </c>
      <c r="D27" s="1" t="str">
        <f>TEXT(Activity[[#This Row],[Date]], "dddd")</f>
        <v>Saturday</v>
      </c>
      <c r="E27">
        <v>11992</v>
      </c>
      <c r="F27">
        <v>7.71</v>
      </c>
      <c r="G27">
        <v>7.71</v>
      </c>
      <c r="H27">
        <v>0</v>
      </c>
      <c r="I27">
        <v>2.46</v>
      </c>
      <c r="J27">
        <v>2.12</v>
      </c>
      <c r="K27">
        <v>3.13</v>
      </c>
      <c r="L27">
        <v>0</v>
      </c>
      <c r="M27">
        <v>37</v>
      </c>
      <c r="N27">
        <v>46</v>
      </c>
      <c r="O27">
        <v>175</v>
      </c>
      <c r="P27">
        <v>833</v>
      </c>
      <c r="Q27">
        <v>1821</v>
      </c>
      <c r="R27" t="str">
        <f>IF(Activity[[#This Row],[TotalSteps]] &lt; 7000, "Less than 7,000", IF(AND(Activity[[#This Row],[TotalSteps]] &gt;=7000, Activity[[#This Row],[TotalSteps]] &lt; 10000), "7,000 - 10,000", "More than 10,000"))</f>
        <v>More than 10,000</v>
      </c>
    </row>
    <row r="28" spans="1:18" x14ac:dyDescent="0.4">
      <c r="A28" t="str">
        <f>Activity[[#This Row],[Id]]&amp;"_"&amp;TEXT(Activity[[#This Row],[Date]], "YYYY-MM-DD")</f>
        <v>1503960366_2016-05-08</v>
      </c>
      <c r="B28">
        <v>1503960366</v>
      </c>
      <c r="C28" s="1">
        <v>42498</v>
      </c>
      <c r="D28" s="1" t="str">
        <f>TEXT(Activity[[#This Row],[Date]], "dddd")</f>
        <v>Sunday</v>
      </c>
      <c r="E28">
        <v>10060</v>
      </c>
      <c r="F28">
        <v>6.58</v>
      </c>
      <c r="G28">
        <v>6.58</v>
      </c>
      <c r="H28">
        <v>0</v>
      </c>
      <c r="I28">
        <v>3.53</v>
      </c>
      <c r="J28">
        <v>0.32</v>
      </c>
      <c r="K28">
        <v>2.73</v>
      </c>
      <c r="L28">
        <v>0</v>
      </c>
      <c r="M28">
        <v>44</v>
      </c>
      <c r="N28">
        <v>8</v>
      </c>
      <c r="O28">
        <v>203</v>
      </c>
      <c r="P28">
        <v>574</v>
      </c>
      <c r="Q28">
        <v>1740</v>
      </c>
      <c r="R28" t="str">
        <f>IF(Activity[[#This Row],[TotalSteps]] &lt; 7000, "Less than 7,000", IF(AND(Activity[[#This Row],[TotalSteps]] &gt;=7000, Activity[[#This Row],[TotalSteps]] &lt; 10000), "7,000 - 10,000", "More than 10,000"))</f>
        <v>More than 10,000</v>
      </c>
    </row>
    <row r="29" spans="1:18" x14ac:dyDescent="0.4">
      <c r="A29" t="str">
        <f>Activity[[#This Row],[Id]]&amp;"_"&amp;TEXT(Activity[[#This Row],[Date]], "YYYY-MM-DD")</f>
        <v>1503960366_2016-05-09</v>
      </c>
      <c r="B29">
        <v>1503960366</v>
      </c>
      <c r="C29" s="1">
        <v>42499</v>
      </c>
      <c r="D29" s="1" t="str">
        <f>TEXT(Activity[[#This Row],[Date]], "dddd")</f>
        <v>Monday</v>
      </c>
      <c r="E29">
        <v>12022</v>
      </c>
      <c r="F29">
        <v>7.72</v>
      </c>
      <c r="G29">
        <v>7.72</v>
      </c>
      <c r="H29">
        <v>0</v>
      </c>
      <c r="I29">
        <v>3.45</v>
      </c>
      <c r="J29">
        <v>0.53</v>
      </c>
      <c r="K29">
        <v>3.74</v>
      </c>
      <c r="L29">
        <v>0</v>
      </c>
      <c r="M29">
        <v>46</v>
      </c>
      <c r="N29">
        <v>11</v>
      </c>
      <c r="O29">
        <v>206</v>
      </c>
      <c r="P29">
        <v>835</v>
      </c>
      <c r="Q29">
        <v>1819</v>
      </c>
      <c r="R29" t="str">
        <f>IF(Activity[[#This Row],[TotalSteps]] &lt; 7000, "Less than 7,000", IF(AND(Activity[[#This Row],[TotalSteps]] &gt;=7000, Activity[[#This Row],[TotalSteps]] &lt; 10000), "7,000 - 10,000", "More than 10,000"))</f>
        <v>More than 10,000</v>
      </c>
    </row>
    <row r="30" spans="1:18" x14ac:dyDescent="0.4">
      <c r="A30" t="str">
        <f>Activity[[#This Row],[Id]]&amp;"_"&amp;TEXT(Activity[[#This Row],[Date]], "YYYY-MM-DD")</f>
        <v>1503960366_2016-05-10</v>
      </c>
      <c r="B30">
        <v>1503960366</v>
      </c>
      <c r="C30" s="1">
        <v>42500</v>
      </c>
      <c r="D30" s="1" t="str">
        <f>TEXT(Activity[[#This Row],[Date]], "dddd")</f>
        <v>Tuesday</v>
      </c>
      <c r="E30">
        <v>12207</v>
      </c>
      <c r="F30">
        <v>7.77</v>
      </c>
      <c r="G30">
        <v>7.77</v>
      </c>
      <c r="H30">
        <v>0</v>
      </c>
      <c r="I30">
        <v>3.35</v>
      </c>
      <c r="J30">
        <v>1.1599999999999999</v>
      </c>
      <c r="K30">
        <v>3.26</v>
      </c>
      <c r="L30">
        <v>0</v>
      </c>
      <c r="M30">
        <v>46</v>
      </c>
      <c r="N30">
        <v>31</v>
      </c>
      <c r="O30">
        <v>214</v>
      </c>
      <c r="P30">
        <v>746</v>
      </c>
      <c r="Q30">
        <v>1859</v>
      </c>
      <c r="R30" t="str">
        <f>IF(Activity[[#This Row],[TotalSteps]] &lt; 7000, "Less than 7,000", IF(AND(Activity[[#This Row],[TotalSteps]] &gt;=7000, Activity[[#This Row],[TotalSteps]] &lt; 10000), "7,000 - 10,000", "More than 10,000"))</f>
        <v>More than 10,000</v>
      </c>
    </row>
    <row r="31" spans="1:18" x14ac:dyDescent="0.4">
      <c r="A31" t="str">
        <f>Activity[[#This Row],[Id]]&amp;"_"&amp;TEXT(Activity[[#This Row],[Date]], "YYYY-MM-DD")</f>
        <v>1503960366_2016-05-11</v>
      </c>
      <c r="B31">
        <v>1503960366</v>
      </c>
      <c r="C31" s="1">
        <v>42501</v>
      </c>
      <c r="D31" s="1" t="str">
        <f>TEXT(Activity[[#This Row],[Date]], "dddd")</f>
        <v>Wednesday</v>
      </c>
      <c r="E31">
        <v>12770</v>
      </c>
      <c r="F31">
        <v>8.1300000000000008</v>
      </c>
      <c r="G31">
        <v>8.1300000000000008</v>
      </c>
      <c r="H31">
        <v>0</v>
      </c>
      <c r="I31">
        <v>2.56</v>
      </c>
      <c r="J31">
        <v>1.01</v>
      </c>
      <c r="K31">
        <v>4.55</v>
      </c>
      <c r="L31">
        <v>0</v>
      </c>
      <c r="M31">
        <v>36</v>
      </c>
      <c r="N31">
        <v>23</v>
      </c>
      <c r="O31">
        <v>251</v>
      </c>
      <c r="P31">
        <v>669</v>
      </c>
      <c r="Q31">
        <v>1783</v>
      </c>
      <c r="R31" t="str">
        <f>IF(Activity[[#This Row],[TotalSteps]] &lt; 7000, "Less than 7,000", IF(AND(Activity[[#This Row],[TotalSteps]] &gt;=7000, Activity[[#This Row],[TotalSteps]] &lt; 10000), "7,000 - 10,000", "More than 10,000"))</f>
        <v>More than 10,000</v>
      </c>
    </row>
    <row r="32" spans="1:18" x14ac:dyDescent="0.4">
      <c r="A32" t="str">
        <f>Activity[[#This Row],[Id]]&amp;"_"&amp;TEXT(Activity[[#This Row],[Date]], "YYYY-MM-DD")</f>
        <v>1503960366_2016-05-12</v>
      </c>
      <c r="B32">
        <v>1503960366</v>
      </c>
      <c r="C32" s="1">
        <v>42502</v>
      </c>
      <c r="D32" s="1" t="str">
        <f>TEXT(Activity[[#This Row],[Date]], "dddd")</f>
        <v>Thursday</v>
      </c>
      <c r="E32">
        <v>0</v>
      </c>
      <c r="F32">
        <v>0</v>
      </c>
      <c r="G32">
        <v>0</v>
      </c>
      <c r="H32">
        <v>0</v>
      </c>
      <c r="I32">
        <v>0</v>
      </c>
      <c r="J32">
        <v>0</v>
      </c>
      <c r="K32">
        <v>0</v>
      </c>
      <c r="L32">
        <v>0</v>
      </c>
      <c r="M32">
        <v>0</v>
      </c>
      <c r="N32">
        <v>0</v>
      </c>
      <c r="O32">
        <v>0</v>
      </c>
      <c r="P32">
        <v>1440</v>
      </c>
      <c r="Q32">
        <v>0</v>
      </c>
      <c r="R32" t="str">
        <f>IF(Activity[[#This Row],[TotalSteps]] &lt; 7000, "Less than 7,000", IF(AND(Activity[[#This Row],[TotalSteps]] &gt;=7000, Activity[[#This Row],[TotalSteps]] &lt; 10000), "7,000 - 10,000", "More than 10,000"))</f>
        <v>Less than 7,000</v>
      </c>
    </row>
    <row r="33" spans="1:18" x14ac:dyDescent="0.4">
      <c r="A33" t="str">
        <f>Activity[[#This Row],[Id]]&amp;"_"&amp;TEXT(Activity[[#This Row],[Date]], "YYYY-MM-DD")</f>
        <v>1624580081_2016-04-12</v>
      </c>
      <c r="B33">
        <v>1624580081</v>
      </c>
      <c r="C33" s="1">
        <v>42472</v>
      </c>
      <c r="D33" s="1" t="str">
        <f>TEXT(Activity[[#This Row],[Date]], "dddd")</f>
        <v>Tuesday</v>
      </c>
      <c r="E33">
        <v>8163</v>
      </c>
      <c r="F33">
        <v>5.31</v>
      </c>
      <c r="G33">
        <v>5.31</v>
      </c>
      <c r="H33">
        <v>0</v>
      </c>
      <c r="I33">
        <v>0</v>
      </c>
      <c r="J33">
        <v>0</v>
      </c>
      <c r="K33">
        <v>5.31</v>
      </c>
      <c r="L33">
        <v>0</v>
      </c>
      <c r="M33">
        <v>0</v>
      </c>
      <c r="N33">
        <v>0</v>
      </c>
      <c r="O33">
        <v>146</v>
      </c>
      <c r="P33">
        <v>1294</v>
      </c>
      <c r="Q33">
        <v>1432</v>
      </c>
      <c r="R33" t="str">
        <f>IF(Activity[[#This Row],[TotalSteps]] &lt; 7000, "Less than 7,000", IF(AND(Activity[[#This Row],[TotalSteps]] &gt;=7000, Activity[[#This Row],[TotalSteps]] &lt; 10000), "7,000 - 10,000", "More than 10,000"))</f>
        <v>7,000 - 10,000</v>
      </c>
    </row>
    <row r="34" spans="1:18" x14ac:dyDescent="0.4">
      <c r="A34" t="str">
        <f>Activity[[#This Row],[Id]]&amp;"_"&amp;TEXT(Activity[[#This Row],[Date]], "YYYY-MM-DD")</f>
        <v>1624580081_2016-04-13</v>
      </c>
      <c r="B34">
        <v>1624580081</v>
      </c>
      <c r="C34" s="1">
        <v>42473</v>
      </c>
      <c r="D34" s="1" t="str">
        <f>TEXT(Activity[[#This Row],[Date]], "dddd")</f>
        <v>Wednesday</v>
      </c>
      <c r="E34">
        <v>7007</v>
      </c>
      <c r="F34">
        <v>4.55</v>
      </c>
      <c r="G34">
        <v>4.55</v>
      </c>
      <c r="H34">
        <v>0</v>
      </c>
      <c r="I34">
        <v>0</v>
      </c>
      <c r="J34">
        <v>0</v>
      </c>
      <c r="K34">
        <v>4.55</v>
      </c>
      <c r="L34">
        <v>0</v>
      </c>
      <c r="M34">
        <v>0</v>
      </c>
      <c r="N34">
        <v>0</v>
      </c>
      <c r="O34">
        <v>148</v>
      </c>
      <c r="P34">
        <v>1292</v>
      </c>
      <c r="Q34">
        <v>1411</v>
      </c>
      <c r="R34" t="str">
        <f>IF(Activity[[#This Row],[TotalSteps]] &lt; 7000, "Less than 7,000", IF(AND(Activity[[#This Row],[TotalSteps]] &gt;=7000, Activity[[#This Row],[TotalSteps]] &lt; 10000), "7,000 - 10,000", "More than 10,000"))</f>
        <v>7,000 - 10,000</v>
      </c>
    </row>
    <row r="35" spans="1:18" x14ac:dyDescent="0.4">
      <c r="A35" t="str">
        <f>Activity[[#This Row],[Id]]&amp;"_"&amp;TEXT(Activity[[#This Row],[Date]], "YYYY-MM-DD")</f>
        <v>1624580081_2016-04-14</v>
      </c>
      <c r="B35">
        <v>1624580081</v>
      </c>
      <c r="C35" s="1">
        <v>42474</v>
      </c>
      <c r="D35" s="1" t="str">
        <f>TEXT(Activity[[#This Row],[Date]], "dddd")</f>
        <v>Thursday</v>
      </c>
      <c r="E35">
        <v>9107</v>
      </c>
      <c r="F35">
        <v>5.92</v>
      </c>
      <c r="G35">
        <v>5.92</v>
      </c>
      <c r="H35">
        <v>0</v>
      </c>
      <c r="I35">
        <v>0</v>
      </c>
      <c r="J35">
        <v>0</v>
      </c>
      <c r="K35">
        <v>5.91</v>
      </c>
      <c r="L35">
        <v>0.01</v>
      </c>
      <c r="M35">
        <v>0</v>
      </c>
      <c r="N35">
        <v>0</v>
      </c>
      <c r="O35">
        <v>236</v>
      </c>
      <c r="P35">
        <v>1204</v>
      </c>
      <c r="Q35">
        <v>1572</v>
      </c>
      <c r="R35" t="str">
        <f>IF(Activity[[#This Row],[TotalSteps]] &lt; 7000, "Less than 7,000", IF(AND(Activity[[#This Row],[TotalSteps]] &gt;=7000, Activity[[#This Row],[TotalSteps]] &lt; 10000), "7,000 - 10,000", "More than 10,000"))</f>
        <v>7,000 - 10,000</v>
      </c>
    </row>
    <row r="36" spans="1:18" x14ac:dyDescent="0.4">
      <c r="A36" t="str">
        <f>Activity[[#This Row],[Id]]&amp;"_"&amp;TEXT(Activity[[#This Row],[Date]], "YYYY-MM-DD")</f>
        <v>1624580081_2016-04-15</v>
      </c>
      <c r="B36">
        <v>1624580081</v>
      </c>
      <c r="C36" s="1">
        <v>42475</v>
      </c>
      <c r="D36" s="1" t="str">
        <f>TEXT(Activity[[#This Row],[Date]], "dddd")</f>
        <v>Friday</v>
      </c>
      <c r="E36">
        <v>1510</v>
      </c>
      <c r="F36">
        <v>0.98</v>
      </c>
      <c r="G36">
        <v>0.98</v>
      </c>
      <c r="H36">
        <v>0</v>
      </c>
      <c r="I36">
        <v>0</v>
      </c>
      <c r="J36">
        <v>0</v>
      </c>
      <c r="K36">
        <v>0.97</v>
      </c>
      <c r="L36">
        <v>0</v>
      </c>
      <c r="M36">
        <v>0</v>
      </c>
      <c r="N36">
        <v>0</v>
      </c>
      <c r="O36">
        <v>96</v>
      </c>
      <c r="P36">
        <v>1344</v>
      </c>
      <c r="Q36">
        <v>1344</v>
      </c>
      <c r="R36" t="str">
        <f>IF(Activity[[#This Row],[TotalSteps]] &lt; 7000, "Less than 7,000", IF(AND(Activity[[#This Row],[TotalSteps]] &gt;=7000, Activity[[#This Row],[TotalSteps]] &lt; 10000), "7,000 - 10,000", "More than 10,000"))</f>
        <v>Less than 7,000</v>
      </c>
    </row>
    <row r="37" spans="1:18" x14ac:dyDescent="0.4">
      <c r="A37" t="str">
        <f>Activity[[#This Row],[Id]]&amp;"_"&amp;TEXT(Activity[[#This Row],[Date]], "YYYY-MM-DD")</f>
        <v>1624580081_2016-04-16</v>
      </c>
      <c r="B37">
        <v>1624580081</v>
      </c>
      <c r="C37" s="1">
        <v>42476</v>
      </c>
      <c r="D37" s="1" t="str">
        <f>TEXT(Activity[[#This Row],[Date]], "dddd")</f>
        <v>Saturday</v>
      </c>
      <c r="E37">
        <v>5370</v>
      </c>
      <c r="F37">
        <v>3.49</v>
      </c>
      <c r="G37">
        <v>3.49</v>
      </c>
      <c r="H37">
        <v>0</v>
      </c>
      <c r="I37">
        <v>0</v>
      </c>
      <c r="J37">
        <v>0</v>
      </c>
      <c r="K37">
        <v>3.49</v>
      </c>
      <c r="L37">
        <v>0</v>
      </c>
      <c r="M37">
        <v>0</v>
      </c>
      <c r="N37">
        <v>0</v>
      </c>
      <c r="O37">
        <v>176</v>
      </c>
      <c r="P37">
        <v>1264</v>
      </c>
      <c r="Q37">
        <v>1463</v>
      </c>
      <c r="R37" t="str">
        <f>IF(Activity[[#This Row],[TotalSteps]] &lt; 7000, "Less than 7,000", IF(AND(Activity[[#This Row],[TotalSteps]] &gt;=7000, Activity[[#This Row],[TotalSteps]] &lt; 10000), "7,000 - 10,000", "More than 10,000"))</f>
        <v>Less than 7,000</v>
      </c>
    </row>
    <row r="38" spans="1:18" x14ac:dyDescent="0.4">
      <c r="A38" t="str">
        <f>Activity[[#This Row],[Id]]&amp;"_"&amp;TEXT(Activity[[#This Row],[Date]], "YYYY-MM-DD")</f>
        <v>1624580081_2016-04-17</v>
      </c>
      <c r="B38">
        <v>1624580081</v>
      </c>
      <c r="C38" s="1">
        <v>42477</v>
      </c>
      <c r="D38" s="1" t="str">
        <f>TEXT(Activity[[#This Row],[Date]], "dddd")</f>
        <v>Sunday</v>
      </c>
      <c r="E38">
        <v>6175</v>
      </c>
      <c r="F38">
        <v>4.0599999999999996</v>
      </c>
      <c r="G38">
        <v>4.0599999999999996</v>
      </c>
      <c r="H38">
        <v>0</v>
      </c>
      <c r="I38">
        <v>1.03</v>
      </c>
      <c r="J38">
        <v>1.52</v>
      </c>
      <c r="K38">
        <v>1.49</v>
      </c>
      <c r="L38">
        <v>0.01</v>
      </c>
      <c r="M38">
        <v>15</v>
      </c>
      <c r="N38">
        <v>22</v>
      </c>
      <c r="O38">
        <v>127</v>
      </c>
      <c r="P38">
        <v>1276</v>
      </c>
      <c r="Q38">
        <v>1554</v>
      </c>
      <c r="R38" t="str">
        <f>IF(Activity[[#This Row],[TotalSteps]] &lt; 7000, "Less than 7,000", IF(AND(Activity[[#This Row],[TotalSteps]] &gt;=7000, Activity[[#This Row],[TotalSteps]] &lt; 10000), "7,000 - 10,000", "More than 10,000"))</f>
        <v>Less than 7,000</v>
      </c>
    </row>
    <row r="39" spans="1:18" x14ac:dyDescent="0.4">
      <c r="A39" t="str">
        <f>Activity[[#This Row],[Id]]&amp;"_"&amp;TEXT(Activity[[#This Row],[Date]], "YYYY-MM-DD")</f>
        <v>1624580081_2016-04-18</v>
      </c>
      <c r="B39">
        <v>1624580081</v>
      </c>
      <c r="C39" s="1">
        <v>42478</v>
      </c>
      <c r="D39" s="1" t="str">
        <f>TEXT(Activity[[#This Row],[Date]], "dddd")</f>
        <v>Monday</v>
      </c>
      <c r="E39">
        <v>10536</v>
      </c>
      <c r="F39">
        <v>7.41</v>
      </c>
      <c r="G39">
        <v>7.41</v>
      </c>
      <c r="H39">
        <v>0</v>
      </c>
      <c r="I39">
        <v>2.15</v>
      </c>
      <c r="J39">
        <v>0.62</v>
      </c>
      <c r="K39">
        <v>4.62</v>
      </c>
      <c r="L39">
        <v>0.01</v>
      </c>
      <c r="M39">
        <v>17</v>
      </c>
      <c r="N39">
        <v>7</v>
      </c>
      <c r="O39">
        <v>202</v>
      </c>
      <c r="P39">
        <v>1214</v>
      </c>
      <c r="Q39">
        <v>1604</v>
      </c>
      <c r="R39" t="str">
        <f>IF(Activity[[#This Row],[TotalSteps]] &lt; 7000, "Less than 7,000", IF(AND(Activity[[#This Row],[TotalSteps]] &gt;=7000, Activity[[#This Row],[TotalSteps]] &lt; 10000), "7,000 - 10,000", "More than 10,000"))</f>
        <v>More than 10,000</v>
      </c>
    </row>
    <row r="40" spans="1:18" x14ac:dyDescent="0.4">
      <c r="A40" t="str">
        <f>Activity[[#This Row],[Id]]&amp;"_"&amp;TEXT(Activity[[#This Row],[Date]], "YYYY-MM-DD")</f>
        <v>1624580081_2016-04-19</v>
      </c>
      <c r="B40">
        <v>1624580081</v>
      </c>
      <c r="C40" s="1">
        <v>42479</v>
      </c>
      <c r="D40" s="1" t="str">
        <f>TEXT(Activity[[#This Row],[Date]], "dddd")</f>
        <v>Tuesday</v>
      </c>
      <c r="E40">
        <v>2916</v>
      </c>
      <c r="F40">
        <v>1.9</v>
      </c>
      <c r="G40">
        <v>1.9</v>
      </c>
      <c r="H40">
        <v>0</v>
      </c>
      <c r="I40">
        <v>0</v>
      </c>
      <c r="J40">
        <v>0</v>
      </c>
      <c r="K40">
        <v>1.9</v>
      </c>
      <c r="L40">
        <v>0</v>
      </c>
      <c r="M40">
        <v>0</v>
      </c>
      <c r="N40">
        <v>0</v>
      </c>
      <c r="O40">
        <v>141</v>
      </c>
      <c r="P40">
        <v>1299</v>
      </c>
      <c r="Q40">
        <v>1435</v>
      </c>
      <c r="R40" t="str">
        <f>IF(Activity[[#This Row],[TotalSteps]] &lt; 7000, "Less than 7,000", IF(AND(Activity[[#This Row],[TotalSteps]] &gt;=7000, Activity[[#This Row],[TotalSteps]] &lt; 10000), "7,000 - 10,000", "More than 10,000"))</f>
        <v>Less than 7,000</v>
      </c>
    </row>
    <row r="41" spans="1:18" x14ac:dyDescent="0.4">
      <c r="A41" t="str">
        <f>Activity[[#This Row],[Id]]&amp;"_"&amp;TEXT(Activity[[#This Row],[Date]], "YYYY-MM-DD")</f>
        <v>1624580081_2016-04-20</v>
      </c>
      <c r="B41">
        <v>1624580081</v>
      </c>
      <c r="C41" s="1">
        <v>42480</v>
      </c>
      <c r="D41" s="1" t="str">
        <f>TEXT(Activity[[#This Row],[Date]], "dddd")</f>
        <v>Wednesday</v>
      </c>
      <c r="E41">
        <v>4974</v>
      </c>
      <c r="F41">
        <v>3.23</v>
      </c>
      <c r="G41">
        <v>3.23</v>
      </c>
      <c r="H41">
        <v>0</v>
      </c>
      <c r="I41">
        <v>0</v>
      </c>
      <c r="J41">
        <v>0</v>
      </c>
      <c r="K41">
        <v>3.23</v>
      </c>
      <c r="L41">
        <v>0</v>
      </c>
      <c r="M41">
        <v>0</v>
      </c>
      <c r="N41">
        <v>0</v>
      </c>
      <c r="O41">
        <v>151</v>
      </c>
      <c r="P41">
        <v>1289</v>
      </c>
      <c r="Q41">
        <v>1446</v>
      </c>
      <c r="R41" t="str">
        <f>IF(Activity[[#This Row],[TotalSteps]] &lt; 7000, "Less than 7,000", IF(AND(Activity[[#This Row],[TotalSteps]] &gt;=7000, Activity[[#This Row],[TotalSteps]] &lt; 10000), "7,000 - 10,000", "More than 10,000"))</f>
        <v>Less than 7,000</v>
      </c>
    </row>
    <row r="42" spans="1:18" x14ac:dyDescent="0.4">
      <c r="A42" t="str">
        <f>Activity[[#This Row],[Id]]&amp;"_"&amp;TEXT(Activity[[#This Row],[Date]], "YYYY-MM-DD")</f>
        <v>1624580081_2016-04-21</v>
      </c>
      <c r="B42">
        <v>1624580081</v>
      </c>
      <c r="C42" s="1">
        <v>42481</v>
      </c>
      <c r="D42" s="1" t="str">
        <f>TEXT(Activity[[#This Row],[Date]], "dddd")</f>
        <v>Thursday</v>
      </c>
      <c r="E42">
        <v>6349</v>
      </c>
      <c r="F42">
        <v>4.13</v>
      </c>
      <c r="G42">
        <v>4.13</v>
      </c>
      <c r="H42">
        <v>0</v>
      </c>
      <c r="I42">
        <v>0</v>
      </c>
      <c r="J42">
        <v>0</v>
      </c>
      <c r="K42">
        <v>4.1100000000000003</v>
      </c>
      <c r="L42">
        <v>0.02</v>
      </c>
      <c r="M42">
        <v>0</v>
      </c>
      <c r="N42">
        <v>0</v>
      </c>
      <c r="O42">
        <v>186</v>
      </c>
      <c r="P42">
        <v>1254</v>
      </c>
      <c r="Q42">
        <v>1467</v>
      </c>
      <c r="R42" t="str">
        <f>IF(Activity[[#This Row],[TotalSteps]] &lt; 7000, "Less than 7,000", IF(AND(Activity[[#This Row],[TotalSteps]] &gt;=7000, Activity[[#This Row],[TotalSteps]] &lt; 10000), "7,000 - 10,000", "More than 10,000"))</f>
        <v>Less than 7,000</v>
      </c>
    </row>
    <row r="43" spans="1:18" x14ac:dyDescent="0.4">
      <c r="A43" t="str">
        <f>Activity[[#This Row],[Id]]&amp;"_"&amp;TEXT(Activity[[#This Row],[Date]], "YYYY-MM-DD")</f>
        <v>1624580081_2016-04-22</v>
      </c>
      <c r="B43">
        <v>1624580081</v>
      </c>
      <c r="C43" s="1">
        <v>42482</v>
      </c>
      <c r="D43" s="1" t="str">
        <f>TEXT(Activity[[#This Row],[Date]], "dddd")</f>
        <v>Friday</v>
      </c>
      <c r="E43">
        <v>4026</v>
      </c>
      <c r="F43">
        <v>2.62</v>
      </c>
      <c r="G43">
        <v>2.62</v>
      </c>
      <c r="H43">
        <v>0</v>
      </c>
      <c r="I43">
        <v>0</v>
      </c>
      <c r="J43">
        <v>0</v>
      </c>
      <c r="K43">
        <v>2.6</v>
      </c>
      <c r="L43">
        <v>0</v>
      </c>
      <c r="M43">
        <v>0</v>
      </c>
      <c r="N43">
        <v>0</v>
      </c>
      <c r="O43">
        <v>199</v>
      </c>
      <c r="P43">
        <v>1241</v>
      </c>
      <c r="Q43">
        <v>1470</v>
      </c>
      <c r="R43" t="str">
        <f>IF(Activity[[#This Row],[TotalSteps]] &lt; 7000, "Less than 7,000", IF(AND(Activity[[#This Row],[TotalSteps]] &gt;=7000, Activity[[#This Row],[TotalSteps]] &lt; 10000), "7,000 - 10,000", "More than 10,000"))</f>
        <v>Less than 7,000</v>
      </c>
    </row>
    <row r="44" spans="1:18" x14ac:dyDescent="0.4">
      <c r="A44" t="str">
        <f>Activity[[#This Row],[Id]]&amp;"_"&amp;TEXT(Activity[[#This Row],[Date]], "YYYY-MM-DD")</f>
        <v>1624580081_2016-04-23</v>
      </c>
      <c r="B44">
        <v>1624580081</v>
      </c>
      <c r="C44" s="1">
        <v>42483</v>
      </c>
      <c r="D44" s="1" t="str">
        <f>TEXT(Activity[[#This Row],[Date]], "dddd")</f>
        <v>Saturday</v>
      </c>
      <c r="E44">
        <v>8538</v>
      </c>
      <c r="F44">
        <v>5.55</v>
      </c>
      <c r="G44">
        <v>5.55</v>
      </c>
      <c r="H44">
        <v>0</v>
      </c>
      <c r="I44">
        <v>0</v>
      </c>
      <c r="J44">
        <v>0</v>
      </c>
      <c r="K44">
        <v>5.54</v>
      </c>
      <c r="L44">
        <v>0.01</v>
      </c>
      <c r="M44">
        <v>0</v>
      </c>
      <c r="N44">
        <v>0</v>
      </c>
      <c r="O44">
        <v>227</v>
      </c>
      <c r="P44">
        <v>1213</v>
      </c>
      <c r="Q44">
        <v>1562</v>
      </c>
      <c r="R44" t="str">
        <f>IF(Activity[[#This Row],[TotalSteps]] &lt; 7000, "Less than 7,000", IF(AND(Activity[[#This Row],[TotalSteps]] &gt;=7000, Activity[[#This Row],[TotalSteps]] &lt; 10000), "7,000 - 10,000", "More than 10,000"))</f>
        <v>7,000 - 10,000</v>
      </c>
    </row>
    <row r="45" spans="1:18" x14ac:dyDescent="0.4">
      <c r="A45" t="str">
        <f>Activity[[#This Row],[Id]]&amp;"_"&amp;TEXT(Activity[[#This Row],[Date]], "YYYY-MM-DD")</f>
        <v>1624580081_2016-04-24</v>
      </c>
      <c r="B45">
        <v>1624580081</v>
      </c>
      <c r="C45" s="1">
        <v>42484</v>
      </c>
      <c r="D45" s="1" t="str">
        <f>TEXT(Activity[[#This Row],[Date]], "dddd")</f>
        <v>Sunday</v>
      </c>
      <c r="E45">
        <v>6076</v>
      </c>
      <c r="F45">
        <v>3.95</v>
      </c>
      <c r="G45">
        <v>3.95</v>
      </c>
      <c r="H45">
        <v>0</v>
      </c>
      <c r="I45">
        <v>1.1499999999999999</v>
      </c>
      <c r="J45">
        <v>0.91</v>
      </c>
      <c r="K45">
        <v>1.89</v>
      </c>
      <c r="L45">
        <v>0</v>
      </c>
      <c r="M45">
        <v>16</v>
      </c>
      <c r="N45">
        <v>18</v>
      </c>
      <c r="O45">
        <v>185</v>
      </c>
      <c r="P45">
        <v>1221</v>
      </c>
      <c r="Q45">
        <v>1617</v>
      </c>
      <c r="R45" t="str">
        <f>IF(Activity[[#This Row],[TotalSteps]] &lt; 7000, "Less than 7,000", IF(AND(Activity[[#This Row],[TotalSteps]] &gt;=7000, Activity[[#This Row],[TotalSteps]] &lt; 10000), "7,000 - 10,000", "More than 10,000"))</f>
        <v>Less than 7,000</v>
      </c>
    </row>
    <row r="46" spans="1:18" x14ac:dyDescent="0.4">
      <c r="A46" t="str">
        <f>Activity[[#This Row],[Id]]&amp;"_"&amp;TEXT(Activity[[#This Row],[Date]], "YYYY-MM-DD")</f>
        <v>1624580081_2016-04-25</v>
      </c>
      <c r="B46">
        <v>1624580081</v>
      </c>
      <c r="C46" s="1">
        <v>42485</v>
      </c>
      <c r="D46" s="1" t="str">
        <f>TEXT(Activity[[#This Row],[Date]], "dddd")</f>
        <v>Monday</v>
      </c>
      <c r="E46">
        <v>6497</v>
      </c>
      <c r="F46">
        <v>4.22</v>
      </c>
      <c r="G46">
        <v>4.22</v>
      </c>
      <c r="H46">
        <v>0</v>
      </c>
      <c r="I46">
        <v>0</v>
      </c>
      <c r="J46">
        <v>0</v>
      </c>
      <c r="K46">
        <v>4.2</v>
      </c>
      <c r="L46">
        <v>0.02</v>
      </c>
      <c r="M46">
        <v>0</v>
      </c>
      <c r="N46">
        <v>0</v>
      </c>
      <c r="O46">
        <v>202</v>
      </c>
      <c r="P46">
        <v>1238</v>
      </c>
      <c r="Q46">
        <v>1492</v>
      </c>
      <c r="R46" t="str">
        <f>IF(Activity[[#This Row],[TotalSteps]] &lt; 7000, "Less than 7,000", IF(AND(Activity[[#This Row],[TotalSteps]] &gt;=7000, Activity[[#This Row],[TotalSteps]] &lt; 10000), "7,000 - 10,000", "More than 10,000"))</f>
        <v>Less than 7,000</v>
      </c>
    </row>
    <row r="47" spans="1:18" x14ac:dyDescent="0.4">
      <c r="A47" t="str">
        <f>Activity[[#This Row],[Id]]&amp;"_"&amp;TEXT(Activity[[#This Row],[Date]], "YYYY-MM-DD")</f>
        <v>1624580081_2016-04-26</v>
      </c>
      <c r="B47">
        <v>1624580081</v>
      </c>
      <c r="C47" s="1">
        <v>42486</v>
      </c>
      <c r="D47" s="1" t="str">
        <f>TEXT(Activity[[#This Row],[Date]], "dddd")</f>
        <v>Tuesday</v>
      </c>
      <c r="E47">
        <v>2826</v>
      </c>
      <c r="F47">
        <v>1.84</v>
      </c>
      <c r="G47">
        <v>1.84</v>
      </c>
      <c r="H47">
        <v>0</v>
      </c>
      <c r="I47">
        <v>0</v>
      </c>
      <c r="J47">
        <v>0</v>
      </c>
      <c r="K47">
        <v>1.83</v>
      </c>
      <c r="L47">
        <v>0.01</v>
      </c>
      <c r="M47">
        <v>0</v>
      </c>
      <c r="N47">
        <v>0</v>
      </c>
      <c r="O47">
        <v>140</v>
      </c>
      <c r="P47">
        <v>1300</v>
      </c>
      <c r="Q47">
        <v>1402</v>
      </c>
      <c r="R47" t="str">
        <f>IF(Activity[[#This Row],[TotalSteps]] &lt; 7000, "Less than 7,000", IF(AND(Activity[[#This Row],[TotalSteps]] &gt;=7000, Activity[[#This Row],[TotalSteps]] &lt; 10000), "7,000 - 10,000", "More than 10,000"))</f>
        <v>Less than 7,000</v>
      </c>
    </row>
    <row r="48" spans="1:18" x14ac:dyDescent="0.4">
      <c r="A48" t="str">
        <f>Activity[[#This Row],[Id]]&amp;"_"&amp;TEXT(Activity[[#This Row],[Date]], "YYYY-MM-DD")</f>
        <v>1624580081_2016-04-27</v>
      </c>
      <c r="B48">
        <v>1624580081</v>
      </c>
      <c r="C48" s="1">
        <v>42487</v>
      </c>
      <c r="D48" s="1" t="str">
        <f>TEXT(Activity[[#This Row],[Date]], "dddd")</f>
        <v>Wednesday</v>
      </c>
      <c r="E48">
        <v>8367</v>
      </c>
      <c r="F48">
        <v>5.44</v>
      </c>
      <c r="G48">
        <v>5.44</v>
      </c>
      <c r="H48">
        <v>0</v>
      </c>
      <c r="I48">
        <v>1.1100000000000001</v>
      </c>
      <c r="J48">
        <v>1.87</v>
      </c>
      <c r="K48">
        <v>2.46</v>
      </c>
      <c r="L48">
        <v>0</v>
      </c>
      <c r="M48">
        <v>17</v>
      </c>
      <c r="N48">
        <v>36</v>
      </c>
      <c r="O48">
        <v>154</v>
      </c>
      <c r="P48">
        <v>1233</v>
      </c>
      <c r="Q48">
        <v>1670</v>
      </c>
      <c r="R48" t="str">
        <f>IF(Activity[[#This Row],[TotalSteps]] &lt; 7000, "Less than 7,000", IF(AND(Activity[[#This Row],[TotalSteps]] &gt;=7000, Activity[[#This Row],[TotalSteps]] &lt; 10000), "7,000 - 10,000", "More than 10,000"))</f>
        <v>7,000 - 10,000</v>
      </c>
    </row>
    <row r="49" spans="1:18" x14ac:dyDescent="0.4">
      <c r="A49" t="str">
        <f>Activity[[#This Row],[Id]]&amp;"_"&amp;TEXT(Activity[[#This Row],[Date]], "YYYY-MM-DD")</f>
        <v>1624580081_2016-04-28</v>
      </c>
      <c r="B49">
        <v>1624580081</v>
      </c>
      <c r="C49" s="1">
        <v>42488</v>
      </c>
      <c r="D49" s="1" t="str">
        <f>TEXT(Activity[[#This Row],[Date]], "dddd")</f>
        <v>Thursday</v>
      </c>
      <c r="E49">
        <v>2759</v>
      </c>
      <c r="F49">
        <v>1.79</v>
      </c>
      <c r="G49">
        <v>1.79</v>
      </c>
      <c r="H49">
        <v>0</v>
      </c>
      <c r="I49">
        <v>0</v>
      </c>
      <c r="J49">
        <v>0.2</v>
      </c>
      <c r="K49">
        <v>1.6</v>
      </c>
      <c r="L49">
        <v>0</v>
      </c>
      <c r="M49">
        <v>0</v>
      </c>
      <c r="N49">
        <v>5</v>
      </c>
      <c r="O49">
        <v>115</v>
      </c>
      <c r="P49">
        <v>1320</v>
      </c>
      <c r="Q49">
        <v>1401</v>
      </c>
      <c r="R49" t="str">
        <f>IF(Activity[[#This Row],[TotalSteps]] &lt; 7000, "Less than 7,000", IF(AND(Activity[[#This Row],[TotalSteps]] &gt;=7000, Activity[[#This Row],[TotalSteps]] &lt; 10000), "7,000 - 10,000", "More than 10,000"))</f>
        <v>Less than 7,000</v>
      </c>
    </row>
    <row r="50" spans="1:18" x14ac:dyDescent="0.4">
      <c r="A50" t="str">
        <f>Activity[[#This Row],[Id]]&amp;"_"&amp;TEXT(Activity[[#This Row],[Date]], "YYYY-MM-DD")</f>
        <v>1624580081_2016-04-29</v>
      </c>
      <c r="B50">
        <v>1624580081</v>
      </c>
      <c r="C50" s="1">
        <v>42489</v>
      </c>
      <c r="D50" s="1" t="str">
        <f>TEXT(Activity[[#This Row],[Date]], "dddd")</f>
        <v>Friday</v>
      </c>
      <c r="E50">
        <v>2390</v>
      </c>
      <c r="F50">
        <v>1.55</v>
      </c>
      <c r="G50">
        <v>1.55</v>
      </c>
      <c r="H50">
        <v>0</v>
      </c>
      <c r="I50">
        <v>0</v>
      </c>
      <c r="J50">
        <v>0</v>
      </c>
      <c r="K50">
        <v>1.55</v>
      </c>
      <c r="L50">
        <v>0</v>
      </c>
      <c r="M50">
        <v>0</v>
      </c>
      <c r="N50">
        <v>0</v>
      </c>
      <c r="O50">
        <v>150</v>
      </c>
      <c r="P50">
        <v>1290</v>
      </c>
      <c r="Q50">
        <v>1404</v>
      </c>
      <c r="R50" t="str">
        <f>IF(Activity[[#This Row],[TotalSteps]] &lt; 7000, "Less than 7,000", IF(AND(Activity[[#This Row],[TotalSteps]] &gt;=7000, Activity[[#This Row],[TotalSteps]] &lt; 10000), "7,000 - 10,000", "More than 10,000"))</f>
        <v>Less than 7,000</v>
      </c>
    </row>
    <row r="51" spans="1:18" x14ac:dyDescent="0.4">
      <c r="A51" t="str">
        <f>Activity[[#This Row],[Id]]&amp;"_"&amp;TEXT(Activity[[#This Row],[Date]], "YYYY-MM-DD")</f>
        <v>1624580081_2016-04-30</v>
      </c>
      <c r="B51">
        <v>1624580081</v>
      </c>
      <c r="C51" s="1">
        <v>42490</v>
      </c>
      <c r="D51" s="1" t="str">
        <f>TEXT(Activity[[#This Row],[Date]], "dddd")</f>
        <v>Saturday</v>
      </c>
      <c r="E51">
        <v>6474</v>
      </c>
      <c r="F51">
        <v>4.3</v>
      </c>
      <c r="G51">
        <v>4.3</v>
      </c>
      <c r="H51">
        <v>0</v>
      </c>
      <c r="I51">
        <v>0.9</v>
      </c>
      <c r="J51">
        <v>1.28</v>
      </c>
      <c r="K51">
        <v>2.12</v>
      </c>
      <c r="L51">
        <v>0.01</v>
      </c>
      <c r="M51">
        <v>11</v>
      </c>
      <c r="N51">
        <v>23</v>
      </c>
      <c r="O51">
        <v>224</v>
      </c>
      <c r="P51">
        <v>1182</v>
      </c>
      <c r="Q51">
        <v>1655</v>
      </c>
      <c r="R51" t="str">
        <f>IF(Activity[[#This Row],[TotalSteps]] &lt; 7000, "Less than 7,000", IF(AND(Activity[[#This Row],[TotalSteps]] &gt;=7000, Activity[[#This Row],[TotalSteps]] &lt; 10000), "7,000 - 10,000", "More than 10,000"))</f>
        <v>Less than 7,000</v>
      </c>
    </row>
    <row r="52" spans="1:18" x14ac:dyDescent="0.4">
      <c r="A52" t="str">
        <f>Activity[[#This Row],[Id]]&amp;"_"&amp;TEXT(Activity[[#This Row],[Date]], "YYYY-MM-DD")</f>
        <v>1624580081_2016-05-01</v>
      </c>
      <c r="B52">
        <v>1624580081</v>
      </c>
      <c r="C52" s="1">
        <v>42491</v>
      </c>
      <c r="D52" s="1" t="str">
        <f>TEXT(Activity[[#This Row],[Date]], "dddd")</f>
        <v>Sunday</v>
      </c>
      <c r="E52">
        <v>36019</v>
      </c>
      <c r="F52">
        <v>28.03</v>
      </c>
      <c r="G52">
        <v>28.03</v>
      </c>
      <c r="H52">
        <v>0</v>
      </c>
      <c r="I52">
        <v>21.92</v>
      </c>
      <c r="J52">
        <v>4.1900000000000004</v>
      </c>
      <c r="K52">
        <v>1.91</v>
      </c>
      <c r="L52">
        <v>0.02</v>
      </c>
      <c r="M52">
        <v>186</v>
      </c>
      <c r="N52">
        <v>63</v>
      </c>
      <c r="O52">
        <v>171</v>
      </c>
      <c r="P52">
        <v>1020</v>
      </c>
      <c r="Q52">
        <v>2690</v>
      </c>
      <c r="R52" t="str">
        <f>IF(Activity[[#This Row],[TotalSteps]] &lt; 7000, "Less than 7,000", IF(AND(Activity[[#This Row],[TotalSteps]] &gt;=7000, Activity[[#This Row],[TotalSteps]] &lt; 10000), "7,000 - 10,000", "More than 10,000"))</f>
        <v>More than 10,000</v>
      </c>
    </row>
    <row r="53" spans="1:18" x14ac:dyDescent="0.4">
      <c r="A53" t="str">
        <f>Activity[[#This Row],[Id]]&amp;"_"&amp;TEXT(Activity[[#This Row],[Date]], "YYYY-MM-DD")</f>
        <v>1624580081_2016-05-02</v>
      </c>
      <c r="B53">
        <v>1624580081</v>
      </c>
      <c r="C53" s="1">
        <v>42492</v>
      </c>
      <c r="D53" s="1" t="str">
        <f>TEXT(Activity[[#This Row],[Date]], "dddd")</f>
        <v>Monday</v>
      </c>
      <c r="E53">
        <v>7155</v>
      </c>
      <c r="F53">
        <v>4.93</v>
      </c>
      <c r="G53">
        <v>4.93</v>
      </c>
      <c r="H53">
        <v>0</v>
      </c>
      <c r="I53">
        <v>0.86</v>
      </c>
      <c r="J53">
        <v>0.59</v>
      </c>
      <c r="K53">
        <v>3.47</v>
      </c>
      <c r="L53">
        <v>0</v>
      </c>
      <c r="M53">
        <v>7</v>
      </c>
      <c r="N53">
        <v>6</v>
      </c>
      <c r="O53">
        <v>166</v>
      </c>
      <c r="P53">
        <v>1261</v>
      </c>
      <c r="Q53">
        <v>1497</v>
      </c>
      <c r="R53" t="str">
        <f>IF(Activity[[#This Row],[TotalSteps]] &lt; 7000, "Less than 7,000", IF(AND(Activity[[#This Row],[TotalSteps]] &gt;=7000, Activity[[#This Row],[TotalSteps]] &lt; 10000), "7,000 - 10,000", "More than 10,000"))</f>
        <v>7,000 - 10,000</v>
      </c>
    </row>
    <row r="54" spans="1:18" x14ac:dyDescent="0.4">
      <c r="A54" t="str">
        <f>Activity[[#This Row],[Id]]&amp;"_"&amp;TEXT(Activity[[#This Row],[Date]], "YYYY-MM-DD")</f>
        <v>1624580081_2016-05-03</v>
      </c>
      <c r="B54">
        <v>1624580081</v>
      </c>
      <c r="C54" s="1">
        <v>42493</v>
      </c>
      <c r="D54" s="1" t="str">
        <f>TEXT(Activity[[#This Row],[Date]], "dddd")</f>
        <v>Tuesday</v>
      </c>
      <c r="E54">
        <v>2100</v>
      </c>
      <c r="F54">
        <v>1.37</v>
      </c>
      <c r="G54">
        <v>1.37</v>
      </c>
      <c r="H54">
        <v>0</v>
      </c>
      <c r="I54">
        <v>0</v>
      </c>
      <c r="J54">
        <v>0</v>
      </c>
      <c r="K54">
        <v>1.34</v>
      </c>
      <c r="L54">
        <v>0.02</v>
      </c>
      <c r="M54">
        <v>0</v>
      </c>
      <c r="N54">
        <v>0</v>
      </c>
      <c r="O54">
        <v>96</v>
      </c>
      <c r="P54">
        <v>1344</v>
      </c>
      <c r="Q54">
        <v>1334</v>
      </c>
      <c r="R54" t="str">
        <f>IF(Activity[[#This Row],[TotalSteps]] &lt; 7000, "Less than 7,000", IF(AND(Activity[[#This Row],[TotalSteps]] &gt;=7000, Activity[[#This Row],[TotalSteps]] &lt; 10000), "7,000 - 10,000", "More than 10,000"))</f>
        <v>Less than 7,000</v>
      </c>
    </row>
    <row r="55" spans="1:18" x14ac:dyDescent="0.4">
      <c r="A55" t="str">
        <f>Activity[[#This Row],[Id]]&amp;"_"&amp;TEXT(Activity[[#This Row],[Date]], "YYYY-MM-DD")</f>
        <v>1624580081_2016-05-04</v>
      </c>
      <c r="B55">
        <v>1624580081</v>
      </c>
      <c r="C55" s="1">
        <v>42494</v>
      </c>
      <c r="D55" s="1" t="str">
        <f>TEXT(Activity[[#This Row],[Date]], "dddd")</f>
        <v>Wednesday</v>
      </c>
      <c r="E55">
        <v>2193</v>
      </c>
      <c r="F55">
        <v>1.43</v>
      </c>
      <c r="G55">
        <v>1.43</v>
      </c>
      <c r="H55">
        <v>0</v>
      </c>
      <c r="I55">
        <v>0</v>
      </c>
      <c r="J55">
        <v>0</v>
      </c>
      <c r="K55">
        <v>1.42</v>
      </c>
      <c r="L55">
        <v>0</v>
      </c>
      <c r="M55">
        <v>0</v>
      </c>
      <c r="N55">
        <v>0</v>
      </c>
      <c r="O55">
        <v>118</v>
      </c>
      <c r="P55">
        <v>1322</v>
      </c>
      <c r="Q55">
        <v>1368</v>
      </c>
      <c r="R55" t="str">
        <f>IF(Activity[[#This Row],[TotalSteps]] &lt; 7000, "Less than 7,000", IF(AND(Activity[[#This Row],[TotalSteps]] &gt;=7000, Activity[[#This Row],[TotalSteps]] &lt; 10000), "7,000 - 10,000", "More than 10,000"))</f>
        <v>Less than 7,000</v>
      </c>
    </row>
    <row r="56" spans="1:18" x14ac:dyDescent="0.4">
      <c r="A56" t="str">
        <f>Activity[[#This Row],[Id]]&amp;"_"&amp;TEXT(Activity[[#This Row],[Date]], "YYYY-MM-DD")</f>
        <v>1624580081_2016-05-05</v>
      </c>
      <c r="B56">
        <v>1624580081</v>
      </c>
      <c r="C56" s="1">
        <v>42495</v>
      </c>
      <c r="D56" s="1" t="str">
        <f>TEXT(Activity[[#This Row],[Date]], "dddd")</f>
        <v>Thursday</v>
      </c>
      <c r="E56">
        <v>2470</v>
      </c>
      <c r="F56">
        <v>1.61</v>
      </c>
      <c r="G56">
        <v>1.61</v>
      </c>
      <c r="H56">
        <v>0</v>
      </c>
      <c r="I56">
        <v>0</v>
      </c>
      <c r="J56">
        <v>0</v>
      </c>
      <c r="K56">
        <v>1.58</v>
      </c>
      <c r="L56">
        <v>0.02</v>
      </c>
      <c r="M56">
        <v>0</v>
      </c>
      <c r="N56">
        <v>0</v>
      </c>
      <c r="O56">
        <v>117</v>
      </c>
      <c r="P56">
        <v>1323</v>
      </c>
      <c r="Q56">
        <v>1370</v>
      </c>
      <c r="R56" t="str">
        <f>IF(Activity[[#This Row],[TotalSteps]] &lt; 7000, "Less than 7,000", IF(AND(Activity[[#This Row],[TotalSteps]] &gt;=7000, Activity[[#This Row],[TotalSteps]] &lt; 10000), "7,000 - 10,000", "More than 10,000"))</f>
        <v>Less than 7,000</v>
      </c>
    </row>
    <row r="57" spans="1:18" x14ac:dyDescent="0.4">
      <c r="A57" t="str">
        <f>Activity[[#This Row],[Id]]&amp;"_"&amp;TEXT(Activity[[#This Row],[Date]], "YYYY-MM-DD")</f>
        <v>1624580081_2016-05-06</v>
      </c>
      <c r="B57">
        <v>1624580081</v>
      </c>
      <c r="C57" s="1">
        <v>42496</v>
      </c>
      <c r="D57" s="1" t="str">
        <f>TEXT(Activity[[#This Row],[Date]], "dddd")</f>
        <v>Friday</v>
      </c>
      <c r="E57">
        <v>1727</v>
      </c>
      <c r="F57">
        <v>1.1200000000000001</v>
      </c>
      <c r="G57">
        <v>1.1200000000000001</v>
      </c>
      <c r="H57">
        <v>0</v>
      </c>
      <c r="I57">
        <v>0</v>
      </c>
      <c r="J57">
        <v>0</v>
      </c>
      <c r="K57">
        <v>1.1200000000000001</v>
      </c>
      <c r="L57">
        <v>0.01</v>
      </c>
      <c r="M57">
        <v>0</v>
      </c>
      <c r="N57">
        <v>0</v>
      </c>
      <c r="O57">
        <v>102</v>
      </c>
      <c r="P57">
        <v>1338</v>
      </c>
      <c r="Q57">
        <v>1341</v>
      </c>
      <c r="R57" t="str">
        <f>IF(Activity[[#This Row],[TotalSteps]] &lt; 7000, "Less than 7,000", IF(AND(Activity[[#This Row],[TotalSteps]] &gt;=7000, Activity[[#This Row],[TotalSteps]] &lt; 10000), "7,000 - 10,000", "More than 10,000"))</f>
        <v>Less than 7,000</v>
      </c>
    </row>
    <row r="58" spans="1:18" x14ac:dyDescent="0.4">
      <c r="A58" t="str">
        <f>Activity[[#This Row],[Id]]&amp;"_"&amp;TEXT(Activity[[#This Row],[Date]], "YYYY-MM-DD")</f>
        <v>1624580081_2016-05-07</v>
      </c>
      <c r="B58">
        <v>1624580081</v>
      </c>
      <c r="C58" s="1">
        <v>42497</v>
      </c>
      <c r="D58" s="1" t="str">
        <f>TEXT(Activity[[#This Row],[Date]], "dddd")</f>
        <v>Saturday</v>
      </c>
      <c r="E58">
        <v>2104</v>
      </c>
      <c r="F58">
        <v>1.37</v>
      </c>
      <c r="G58">
        <v>1.37</v>
      </c>
      <c r="H58">
        <v>0</v>
      </c>
      <c r="I58">
        <v>0</v>
      </c>
      <c r="J58">
        <v>0</v>
      </c>
      <c r="K58">
        <v>1.37</v>
      </c>
      <c r="L58">
        <v>0</v>
      </c>
      <c r="M58">
        <v>0</v>
      </c>
      <c r="N58">
        <v>0</v>
      </c>
      <c r="O58">
        <v>182</v>
      </c>
      <c r="P58">
        <v>1258</v>
      </c>
      <c r="Q58">
        <v>1474</v>
      </c>
      <c r="R58" t="str">
        <f>IF(Activity[[#This Row],[TotalSteps]] &lt; 7000, "Less than 7,000", IF(AND(Activity[[#This Row],[TotalSteps]] &gt;=7000, Activity[[#This Row],[TotalSteps]] &lt; 10000), "7,000 - 10,000", "More than 10,000"))</f>
        <v>Less than 7,000</v>
      </c>
    </row>
    <row r="59" spans="1:18" x14ac:dyDescent="0.4">
      <c r="A59" t="str">
        <f>Activity[[#This Row],[Id]]&amp;"_"&amp;TEXT(Activity[[#This Row],[Date]], "YYYY-MM-DD")</f>
        <v>1624580081_2016-05-08</v>
      </c>
      <c r="B59">
        <v>1624580081</v>
      </c>
      <c r="C59" s="1">
        <v>42498</v>
      </c>
      <c r="D59" s="1" t="str">
        <f>TEXT(Activity[[#This Row],[Date]], "dddd")</f>
        <v>Sunday</v>
      </c>
      <c r="E59">
        <v>3427</v>
      </c>
      <c r="F59">
        <v>2.23</v>
      </c>
      <c r="G59">
        <v>2.23</v>
      </c>
      <c r="H59">
        <v>0</v>
      </c>
      <c r="I59">
        <v>0</v>
      </c>
      <c r="J59">
        <v>0</v>
      </c>
      <c r="K59">
        <v>2.2200000000000002</v>
      </c>
      <c r="L59">
        <v>0</v>
      </c>
      <c r="M59">
        <v>0</v>
      </c>
      <c r="N59">
        <v>0</v>
      </c>
      <c r="O59">
        <v>152</v>
      </c>
      <c r="P59">
        <v>1288</v>
      </c>
      <c r="Q59">
        <v>1427</v>
      </c>
      <c r="R59" t="str">
        <f>IF(Activity[[#This Row],[TotalSteps]] &lt; 7000, "Less than 7,000", IF(AND(Activity[[#This Row],[TotalSteps]] &gt;=7000, Activity[[#This Row],[TotalSteps]] &lt; 10000), "7,000 - 10,000", "More than 10,000"))</f>
        <v>Less than 7,000</v>
      </c>
    </row>
    <row r="60" spans="1:18" x14ac:dyDescent="0.4">
      <c r="A60" t="str">
        <f>Activity[[#This Row],[Id]]&amp;"_"&amp;TEXT(Activity[[#This Row],[Date]], "YYYY-MM-DD")</f>
        <v>1624580081_2016-05-09</v>
      </c>
      <c r="B60">
        <v>1624580081</v>
      </c>
      <c r="C60" s="1">
        <v>42499</v>
      </c>
      <c r="D60" s="1" t="str">
        <f>TEXT(Activity[[#This Row],[Date]], "dddd")</f>
        <v>Monday</v>
      </c>
      <c r="E60">
        <v>1732</v>
      </c>
      <c r="F60">
        <v>1.1299999999999999</v>
      </c>
      <c r="G60">
        <v>1.1299999999999999</v>
      </c>
      <c r="H60">
        <v>0</v>
      </c>
      <c r="I60">
        <v>0</v>
      </c>
      <c r="J60">
        <v>0</v>
      </c>
      <c r="K60">
        <v>1.1299999999999999</v>
      </c>
      <c r="L60">
        <v>0</v>
      </c>
      <c r="M60">
        <v>0</v>
      </c>
      <c r="N60">
        <v>0</v>
      </c>
      <c r="O60">
        <v>91</v>
      </c>
      <c r="P60">
        <v>1349</v>
      </c>
      <c r="Q60">
        <v>1328</v>
      </c>
      <c r="R60" t="str">
        <f>IF(Activity[[#This Row],[TotalSteps]] &lt; 7000, "Less than 7,000", IF(AND(Activity[[#This Row],[TotalSteps]] &gt;=7000, Activity[[#This Row],[TotalSteps]] &lt; 10000), "7,000 - 10,000", "More than 10,000"))</f>
        <v>Less than 7,000</v>
      </c>
    </row>
    <row r="61" spans="1:18" x14ac:dyDescent="0.4">
      <c r="A61" t="str">
        <f>Activity[[#This Row],[Id]]&amp;"_"&amp;TEXT(Activity[[#This Row],[Date]], "YYYY-MM-DD")</f>
        <v>1624580081_2016-05-10</v>
      </c>
      <c r="B61">
        <v>1624580081</v>
      </c>
      <c r="C61" s="1">
        <v>42500</v>
      </c>
      <c r="D61" s="1" t="str">
        <f>TEXT(Activity[[#This Row],[Date]], "dddd")</f>
        <v>Tuesday</v>
      </c>
      <c r="E61">
        <v>2969</v>
      </c>
      <c r="F61">
        <v>1.93</v>
      </c>
      <c r="G61">
        <v>1.93</v>
      </c>
      <c r="H61">
        <v>0</v>
      </c>
      <c r="I61">
        <v>0</v>
      </c>
      <c r="J61">
        <v>0</v>
      </c>
      <c r="K61">
        <v>1.92</v>
      </c>
      <c r="L61">
        <v>0.01</v>
      </c>
      <c r="M61">
        <v>0</v>
      </c>
      <c r="N61">
        <v>0</v>
      </c>
      <c r="O61">
        <v>139</v>
      </c>
      <c r="P61">
        <v>1301</v>
      </c>
      <c r="Q61">
        <v>1393</v>
      </c>
      <c r="R61" t="str">
        <f>IF(Activity[[#This Row],[TotalSteps]] &lt; 7000, "Less than 7,000", IF(AND(Activity[[#This Row],[TotalSteps]] &gt;=7000, Activity[[#This Row],[TotalSteps]] &lt; 10000), "7,000 - 10,000", "More than 10,000"))</f>
        <v>Less than 7,000</v>
      </c>
    </row>
    <row r="62" spans="1:18" x14ac:dyDescent="0.4">
      <c r="A62" t="str">
        <f>Activity[[#This Row],[Id]]&amp;"_"&amp;TEXT(Activity[[#This Row],[Date]], "YYYY-MM-DD")</f>
        <v>1624580081_2016-05-11</v>
      </c>
      <c r="B62">
        <v>1624580081</v>
      </c>
      <c r="C62" s="1">
        <v>42501</v>
      </c>
      <c r="D62" s="1" t="str">
        <f>TEXT(Activity[[#This Row],[Date]], "dddd")</f>
        <v>Wednesday</v>
      </c>
      <c r="E62">
        <v>3134</v>
      </c>
      <c r="F62">
        <v>2.04</v>
      </c>
      <c r="G62">
        <v>2.04</v>
      </c>
      <c r="H62">
        <v>0</v>
      </c>
      <c r="I62">
        <v>0</v>
      </c>
      <c r="J62">
        <v>0</v>
      </c>
      <c r="K62">
        <v>2.04</v>
      </c>
      <c r="L62">
        <v>0</v>
      </c>
      <c r="M62">
        <v>0</v>
      </c>
      <c r="N62">
        <v>0</v>
      </c>
      <c r="O62">
        <v>112</v>
      </c>
      <c r="P62">
        <v>1328</v>
      </c>
      <c r="Q62">
        <v>1359</v>
      </c>
      <c r="R62" t="str">
        <f>IF(Activity[[#This Row],[TotalSteps]] &lt; 7000, "Less than 7,000", IF(AND(Activity[[#This Row],[TotalSteps]] &gt;=7000, Activity[[#This Row],[TotalSteps]] &lt; 10000), "7,000 - 10,000", "More than 10,000"))</f>
        <v>Less than 7,000</v>
      </c>
    </row>
    <row r="63" spans="1:18" x14ac:dyDescent="0.4">
      <c r="A63" t="str">
        <f>Activity[[#This Row],[Id]]&amp;"_"&amp;TEXT(Activity[[#This Row],[Date]], "YYYY-MM-DD")</f>
        <v>1624580081_2016-05-12</v>
      </c>
      <c r="B63">
        <v>1624580081</v>
      </c>
      <c r="C63" s="1">
        <v>42502</v>
      </c>
      <c r="D63" s="1" t="str">
        <f>TEXT(Activity[[#This Row],[Date]], "dddd")</f>
        <v>Thursday</v>
      </c>
      <c r="E63">
        <v>2971</v>
      </c>
      <c r="F63">
        <v>1.93</v>
      </c>
      <c r="G63">
        <v>1.93</v>
      </c>
      <c r="H63">
        <v>0</v>
      </c>
      <c r="I63">
        <v>0</v>
      </c>
      <c r="J63">
        <v>0</v>
      </c>
      <c r="K63">
        <v>1.92</v>
      </c>
      <c r="L63">
        <v>0.01</v>
      </c>
      <c r="M63">
        <v>0</v>
      </c>
      <c r="N63">
        <v>0</v>
      </c>
      <c r="O63">
        <v>107</v>
      </c>
      <c r="P63">
        <v>890</v>
      </c>
      <c r="Q63">
        <v>1002</v>
      </c>
      <c r="R63" t="str">
        <f>IF(Activity[[#This Row],[TotalSteps]] &lt; 7000, "Less than 7,000", IF(AND(Activity[[#This Row],[TotalSteps]] &gt;=7000, Activity[[#This Row],[TotalSteps]] &lt; 10000), "7,000 - 10,000", "More than 10,000"))</f>
        <v>Less than 7,000</v>
      </c>
    </row>
    <row r="64" spans="1:18" x14ac:dyDescent="0.4">
      <c r="A64" t="str">
        <f>Activity[[#This Row],[Id]]&amp;"_"&amp;TEXT(Activity[[#This Row],[Date]], "YYYY-MM-DD")</f>
        <v>1644430081_2016-04-12</v>
      </c>
      <c r="B64">
        <v>1644430081</v>
      </c>
      <c r="C64" s="1">
        <v>42472</v>
      </c>
      <c r="D64" s="1" t="str">
        <f>TEXT(Activity[[#This Row],[Date]], "dddd")</f>
        <v>Tuesday</v>
      </c>
      <c r="E64">
        <v>10694</v>
      </c>
      <c r="F64">
        <v>7.77</v>
      </c>
      <c r="G64">
        <v>7.77</v>
      </c>
      <c r="H64">
        <v>0</v>
      </c>
      <c r="I64">
        <v>0.14000000000000001</v>
      </c>
      <c r="J64">
        <v>2.2999999999999998</v>
      </c>
      <c r="K64">
        <v>5.33</v>
      </c>
      <c r="L64">
        <v>0</v>
      </c>
      <c r="M64">
        <v>2</v>
      </c>
      <c r="N64">
        <v>51</v>
      </c>
      <c r="O64">
        <v>256</v>
      </c>
      <c r="P64">
        <v>1131</v>
      </c>
      <c r="Q64">
        <v>3199</v>
      </c>
      <c r="R64" t="str">
        <f>IF(Activity[[#This Row],[TotalSteps]] &lt; 7000, "Less than 7,000", IF(AND(Activity[[#This Row],[TotalSteps]] &gt;=7000, Activity[[#This Row],[TotalSteps]] &lt; 10000), "7,000 - 10,000", "More than 10,000"))</f>
        <v>More than 10,000</v>
      </c>
    </row>
    <row r="65" spans="1:18" x14ac:dyDescent="0.4">
      <c r="A65" t="str">
        <f>Activity[[#This Row],[Id]]&amp;"_"&amp;TEXT(Activity[[#This Row],[Date]], "YYYY-MM-DD")</f>
        <v>1644430081_2016-04-13</v>
      </c>
      <c r="B65">
        <v>1644430081</v>
      </c>
      <c r="C65" s="1">
        <v>42473</v>
      </c>
      <c r="D65" s="1" t="str">
        <f>TEXT(Activity[[#This Row],[Date]], "dddd")</f>
        <v>Wednesday</v>
      </c>
      <c r="E65">
        <v>8001</v>
      </c>
      <c r="F65">
        <v>5.82</v>
      </c>
      <c r="G65">
        <v>5.82</v>
      </c>
      <c r="H65">
        <v>0</v>
      </c>
      <c r="I65">
        <v>2.2799999999999998</v>
      </c>
      <c r="J65">
        <v>0.9</v>
      </c>
      <c r="K65">
        <v>2.64</v>
      </c>
      <c r="L65">
        <v>0</v>
      </c>
      <c r="M65">
        <v>30</v>
      </c>
      <c r="N65">
        <v>16</v>
      </c>
      <c r="O65">
        <v>135</v>
      </c>
      <c r="P65">
        <v>1259</v>
      </c>
      <c r="Q65">
        <v>2902</v>
      </c>
      <c r="R65" t="str">
        <f>IF(Activity[[#This Row],[TotalSteps]] &lt; 7000, "Less than 7,000", IF(AND(Activity[[#This Row],[TotalSteps]] &gt;=7000, Activity[[#This Row],[TotalSteps]] &lt; 10000), "7,000 - 10,000", "More than 10,000"))</f>
        <v>7,000 - 10,000</v>
      </c>
    </row>
    <row r="66" spans="1:18" x14ac:dyDescent="0.4">
      <c r="A66" t="str">
        <f>Activity[[#This Row],[Id]]&amp;"_"&amp;TEXT(Activity[[#This Row],[Date]], "YYYY-MM-DD")</f>
        <v>1644430081_2016-04-14</v>
      </c>
      <c r="B66">
        <v>1644430081</v>
      </c>
      <c r="C66" s="1">
        <v>42474</v>
      </c>
      <c r="D66" s="1" t="str">
        <f>TEXT(Activity[[#This Row],[Date]], "dddd")</f>
        <v>Thursday</v>
      </c>
      <c r="E66">
        <v>11037</v>
      </c>
      <c r="F66">
        <v>8.02</v>
      </c>
      <c r="G66">
        <v>8.02</v>
      </c>
      <c r="H66">
        <v>0</v>
      </c>
      <c r="I66">
        <v>0.36</v>
      </c>
      <c r="J66">
        <v>2.56</v>
      </c>
      <c r="K66">
        <v>5.0999999999999996</v>
      </c>
      <c r="L66">
        <v>0</v>
      </c>
      <c r="M66">
        <v>5</v>
      </c>
      <c r="N66">
        <v>58</v>
      </c>
      <c r="O66">
        <v>252</v>
      </c>
      <c r="P66">
        <v>1125</v>
      </c>
      <c r="Q66">
        <v>3226</v>
      </c>
      <c r="R66" t="str">
        <f>IF(Activity[[#This Row],[TotalSteps]] &lt; 7000, "Less than 7,000", IF(AND(Activity[[#This Row],[TotalSteps]] &gt;=7000, Activity[[#This Row],[TotalSteps]] &lt; 10000), "7,000 - 10,000", "More than 10,000"))</f>
        <v>More than 10,000</v>
      </c>
    </row>
    <row r="67" spans="1:18" x14ac:dyDescent="0.4">
      <c r="A67" t="str">
        <f>Activity[[#This Row],[Id]]&amp;"_"&amp;TEXT(Activity[[#This Row],[Date]], "YYYY-MM-DD")</f>
        <v>1644430081_2016-04-15</v>
      </c>
      <c r="B67">
        <v>1644430081</v>
      </c>
      <c r="C67" s="1">
        <v>42475</v>
      </c>
      <c r="D67" s="1" t="str">
        <f>TEXT(Activity[[#This Row],[Date]], "dddd")</f>
        <v>Friday</v>
      </c>
      <c r="E67">
        <v>5263</v>
      </c>
      <c r="F67">
        <v>3.83</v>
      </c>
      <c r="G67">
        <v>3.83</v>
      </c>
      <c r="H67">
        <v>0</v>
      </c>
      <c r="I67">
        <v>0.22</v>
      </c>
      <c r="J67">
        <v>0.15</v>
      </c>
      <c r="K67">
        <v>3.45</v>
      </c>
      <c r="L67">
        <v>0</v>
      </c>
      <c r="M67">
        <v>3</v>
      </c>
      <c r="N67">
        <v>4</v>
      </c>
      <c r="O67">
        <v>170</v>
      </c>
      <c r="P67">
        <v>1263</v>
      </c>
      <c r="Q67">
        <v>2750</v>
      </c>
      <c r="R67" t="str">
        <f>IF(Activity[[#This Row],[TotalSteps]] &lt; 7000, "Less than 7,000", IF(AND(Activity[[#This Row],[TotalSteps]] &gt;=7000, Activity[[#This Row],[TotalSteps]] &lt; 10000), "7,000 - 10,000", "More than 10,000"))</f>
        <v>Less than 7,000</v>
      </c>
    </row>
    <row r="68" spans="1:18" x14ac:dyDescent="0.4">
      <c r="A68" t="str">
        <f>Activity[[#This Row],[Id]]&amp;"_"&amp;TEXT(Activity[[#This Row],[Date]], "YYYY-MM-DD")</f>
        <v>1644430081_2016-04-16</v>
      </c>
      <c r="B68">
        <v>1644430081</v>
      </c>
      <c r="C68" s="1">
        <v>42476</v>
      </c>
      <c r="D68" s="1" t="str">
        <f>TEXT(Activity[[#This Row],[Date]], "dddd")</f>
        <v>Saturday</v>
      </c>
      <c r="E68">
        <v>15300</v>
      </c>
      <c r="F68">
        <v>11.12</v>
      </c>
      <c r="G68">
        <v>11.12</v>
      </c>
      <c r="H68">
        <v>0</v>
      </c>
      <c r="I68">
        <v>4.0999999999999996</v>
      </c>
      <c r="J68">
        <v>1.88</v>
      </c>
      <c r="K68">
        <v>5.09</v>
      </c>
      <c r="L68">
        <v>0</v>
      </c>
      <c r="M68">
        <v>51</v>
      </c>
      <c r="N68">
        <v>42</v>
      </c>
      <c r="O68">
        <v>212</v>
      </c>
      <c r="P68">
        <v>1135</v>
      </c>
      <c r="Q68">
        <v>3493</v>
      </c>
      <c r="R68" t="str">
        <f>IF(Activity[[#This Row],[TotalSteps]] &lt; 7000, "Less than 7,000", IF(AND(Activity[[#This Row],[TotalSteps]] &gt;=7000, Activity[[#This Row],[TotalSteps]] &lt; 10000), "7,000 - 10,000", "More than 10,000"))</f>
        <v>More than 10,000</v>
      </c>
    </row>
    <row r="69" spans="1:18" x14ac:dyDescent="0.4">
      <c r="A69" t="str">
        <f>Activity[[#This Row],[Id]]&amp;"_"&amp;TEXT(Activity[[#This Row],[Date]], "YYYY-MM-DD")</f>
        <v>1644430081_2016-04-17</v>
      </c>
      <c r="B69">
        <v>1644430081</v>
      </c>
      <c r="C69" s="1">
        <v>42477</v>
      </c>
      <c r="D69" s="1" t="str">
        <f>TEXT(Activity[[#This Row],[Date]], "dddd")</f>
        <v>Sunday</v>
      </c>
      <c r="E69">
        <v>8757</v>
      </c>
      <c r="F69">
        <v>6.37</v>
      </c>
      <c r="G69">
        <v>6.37</v>
      </c>
      <c r="H69">
        <v>0</v>
      </c>
      <c r="I69">
        <v>2.25</v>
      </c>
      <c r="J69">
        <v>0.56999999999999995</v>
      </c>
      <c r="K69">
        <v>3.55</v>
      </c>
      <c r="L69">
        <v>0</v>
      </c>
      <c r="M69">
        <v>29</v>
      </c>
      <c r="N69">
        <v>13</v>
      </c>
      <c r="O69">
        <v>186</v>
      </c>
      <c r="P69">
        <v>1212</v>
      </c>
      <c r="Q69">
        <v>3011</v>
      </c>
      <c r="R69" t="str">
        <f>IF(Activity[[#This Row],[TotalSteps]] &lt; 7000, "Less than 7,000", IF(AND(Activity[[#This Row],[TotalSteps]] &gt;=7000, Activity[[#This Row],[TotalSteps]] &lt; 10000), "7,000 - 10,000", "More than 10,000"))</f>
        <v>7,000 - 10,000</v>
      </c>
    </row>
    <row r="70" spans="1:18" x14ac:dyDescent="0.4">
      <c r="A70" t="str">
        <f>Activity[[#This Row],[Id]]&amp;"_"&amp;TEXT(Activity[[#This Row],[Date]], "YYYY-MM-DD")</f>
        <v>1644430081_2016-04-18</v>
      </c>
      <c r="B70">
        <v>1644430081</v>
      </c>
      <c r="C70" s="1">
        <v>42478</v>
      </c>
      <c r="D70" s="1" t="str">
        <f>TEXT(Activity[[#This Row],[Date]], "dddd")</f>
        <v>Monday</v>
      </c>
      <c r="E70">
        <v>7132</v>
      </c>
      <c r="F70">
        <v>5.19</v>
      </c>
      <c r="G70">
        <v>5.19</v>
      </c>
      <c r="H70">
        <v>0</v>
      </c>
      <c r="I70">
        <v>1.07</v>
      </c>
      <c r="J70">
        <v>1.67</v>
      </c>
      <c r="K70">
        <v>2.4500000000000002</v>
      </c>
      <c r="L70">
        <v>0</v>
      </c>
      <c r="M70">
        <v>15</v>
      </c>
      <c r="N70">
        <v>33</v>
      </c>
      <c r="O70">
        <v>121</v>
      </c>
      <c r="P70">
        <v>1271</v>
      </c>
      <c r="Q70">
        <v>2806</v>
      </c>
      <c r="R70" t="str">
        <f>IF(Activity[[#This Row],[TotalSteps]] &lt; 7000, "Less than 7,000", IF(AND(Activity[[#This Row],[TotalSteps]] &gt;=7000, Activity[[#This Row],[TotalSteps]] &lt; 10000), "7,000 - 10,000", "More than 10,000"))</f>
        <v>7,000 - 10,000</v>
      </c>
    </row>
    <row r="71" spans="1:18" x14ac:dyDescent="0.4">
      <c r="A71" t="str">
        <f>Activity[[#This Row],[Id]]&amp;"_"&amp;TEXT(Activity[[#This Row],[Date]], "YYYY-MM-DD")</f>
        <v>1644430081_2016-04-19</v>
      </c>
      <c r="B71">
        <v>1644430081</v>
      </c>
      <c r="C71" s="1">
        <v>42479</v>
      </c>
      <c r="D71" s="1" t="str">
        <f>TEXT(Activity[[#This Row],[Date]], "dddd")</f>
        <v>Tuesday</v>
      </c>
      <c r="E71">
        <v>11256</v>
      </c>
      <c r="F71">
        <v>8.18</v>
      </c>
      <c r="G71">
        <v>8.18</v>
      </c>
      <c r="H71">
        <v>0</v>
      </c>
      <c r="I71">
        <v>0.36</v>
      </c>
      <c r="J71">
        <v>2.5299999999999998</v>
      </c>
      <c r="K71">
        <v>5.3</v>
      </c>
      <c r="L71">
        <v>0</v>
      </c>
      <c r="M71">
        <v>5</v>
      </c>
      <c r="N71">
        <v>58</v>
      </c>
      <c r="O71">
        <v>278</v>
      </c>
      <c r="P71">
        <v>1099</v>
      </c>
      <c r="Q71">
        <v>3300</v>
      </c>
      <c r="R71" t="str">
        <f>IF(Activity[[#This Row],[TotalSteps]] &lt; 7000, "Less than 7,000", IF(AND(Activity[[#This Row],[TotalSteps]] &gt;=7000, Activity[[#This Row],[TotalSteps]] &lt; 10000), "7,000 - 10,000", "More than 10,000"))</f>
        <v>More than 10,000</v>
      </c>
    </row>
    <row r="72" spans="1:18" x14ac:dyDescent="0.4">
      <c r="A72" t="str">
        <f>Activity[[#This Row],[Id]]&amp;"_"&amp;TEXT(Activity[[#This Row],[Date]], "YYYY-MM-DD")</f>
        <v>1644430081_2016-04-20</v>
      </c>
      <c r="B72">
        <v>1644430081</v>
      </c>
      <c r="C72" s="1">
        <v>42480</v>
      </c>
      <c r="D72" s="1" t="str">
        <f>TEXT(Activity[[#This Row],[Date]], "dddd")</f>
        <v>Wednesday</v>
      </c>
      <c r="E72">
        <v>2436</v>
      </c>
      <c r="F72">
        <v>1.77</v>
      </c>
      <c r="G72">
        <v>1.77</v>
      </c>
      <c r="H72">
        <v>0</v>
      </c>
      <c r="I72">
        <v>0</v>
      </c>
      <c r="J72">
        <v>0</v>
      </c>
      <c r="K72">
        <v>1.76</v>
      </c>
      <c r="L72">
        <v>0.01</v>
      </c>
      <c r="M72">
        <v>0</v>
      </c>
      <c r="N72">
        <v>0</v>
      </c>
      <c r="O72">
        <v>125</v>
      </c>
      <c r="P72">
        <v>1315</v>
      </c>
      <c r="Q72">
        <v>2430</v>
      </c>
      <c r="R72" t="str">
        <f>IF(Activity[[#This Row],[TotalSteps]] &lt; 7000, "Less than 7,000", IF(AND(Activity[[#This Row],[TotalSteps]] &gt;=7000, Activity[[#This Row],[TotalSteps]] &lt; 10000), "7,000 - 10,000", "More than 10,000"))</f>
        <v>Less than 7,000</v>
      </c>
    </row>
    <row r="73" spans="1:18" x14ac:dyDescent="0.4">
      <c r="A73" t="str">
        <f>Activity[[#This Row],[Id]]&amp;"_"&amp;TEXT(Activity[[#This Row],[Date]], "YYYY-MM-DD")</f>
        <v>1644430081_2016-04-21</v>
      </c>
      <c r="B73">
        <v>1644430081</v>
      </c>
      <c r="C73" s="1">
        <v>42481</v>
      </c>
      <c r="D73" s="1" t="str">
        <f>TEXT(Activity[[#This Row],[Date]], "dddd")</f>
        <v>Thursday</v>
      </c>
      <c r="E73">
        <v>1223</v>
      </c>
      <c r="F73">
        <v>0.89</v>
      </c>
      <c r="G73">
        <v>0.89</v>
      </c>
      <c r="H73">
        <v>0</v>
      </c>
      <c r="I73">
        <v>0</v>
      </c>
      <c r="J73">
        <v>0</v>
      </c>
      <c r="K73">
        <v>0.88</v>
      </c>
      <c r="L73">
        <v>0.01</v>
      </c>
      <c r="M73">
        <v>0</v>
      </c>
      <c r="N73">
        <v>0</v>
      </c>
      <c r="O73">
        <v>38</v>
      </c>
      <c r="P73">
        <v>1402</v>
      </c>
      <c r="Q73">
        <v>2140</v>
      </c>
      <c r="R73" t="str">
        <f>IF(Activity[[#This Row],[TotalSteps]] &lt; 7000, "Less than 7,000", IF(AND(Activity[[#This Row],[TotalSteps]] &gt;=7000, Activity[[#This Row],[TotalSteps]] &lt; 10000), "7,000 - 10,000", "More than 10,000"))</f>
        <v>Less than 7,000</v>
      </c>
    </row>
    <row r="74" spans="1:18" x14ac:dyDescent="0.4">
      <c r="A74" t="str">
        <f>Activity[[#This Row],[Id]]&amp;"_"&amp;TEXT(Activity[[#This Row],[Date]], "YYYY-MM-DD")</f>
        <v>1644430081_2016-04-22</v>
      </c>
      <c r="B74">
        <v>1644430081</v>
      </c>
      <c r="C74" s="1">
        <v>42482</v>
      </c>
      <c r="D74" s="1" t="str">
        <f>TEXT(Activity[[#This Row],[Date]], "dddd")</f>
        <v>Friday</v>
      </c>
      <c r="E74">
        <v>3673</v>
      </c>
      <c r="F74">
        <v>2.67</v>
      </c>
      <c r="G74">
        <v>2.67</v>
      </c>
      <c r="H74">
        <v>0</v>
      </c>
      <c r="I74">
        <v>0</v>
      </c>
      <c r="J74">
        <v>0</v>
      </c>
      <c r="K74">
        <v>2.66</v>
      </c>
      <c r="L74">
        <v>0.01</v>
      </c>
      <c r="M74">
        <v>0</v>
      </c>
      <c r="N74">
        <v>0</v>
      </c>
      <c r="O74">
        <v>86</v>
      </c>
      <c r="P74">
        <v>1354</v>
      </c>
      <c r="Q74">
        <v>2344</v>
      </c>
      <c r="R74" t="str">
        <f>IF(Activity[[#This Row],[TotalSteps]] &lt; 7000, "Less than 7,000", IF(AND(Activity[[#This Row],[TotalSteps]] &gt;=7000, Activity[[#This Row],[TotalSteps]] &lt; 10000), "7,000 - 10,000", "More than 10,000"))</f>
        <v>Less than 7,000</v>
      </c>
    </row>
    <row r="75" spans="1:18" x14ac:dyDescent="0.4">
      <c r="A75" t="str">
        <f>Activity[[#This Row],[Id]]&amp;"_"&amp;TEXT(Activity[[#This Row],[Date]], "YYYY-MM-DD")</f>
        <v>1644430081_2016-04-23</v>
      </c>
      <c r="B75">
        <v>1644430081</v>
      </c>
      <c r="C75" s="1">
        <v>42483</v>
      </c>
      <c r="D75" s="1" t="str">
        <f>TEXT(Activity[[#This Row],[Date]], "dddd")</f>
        <v>Saturday</v>
      </c>
      <c r="E75">
        <v>6637</v>
      </c>
      <c r="F75">
        <v>4.83</v>
      </c>
      <c r="G75">
        <v>4.83</v>
      </c>
      <c r="H75">
        <v>0</v>
      </c>
      <c r="I75">
        <v>0</v>
      </c>
      <c r="J75">
        <v>0.57999999999999996</v>
      </c>
      <c r="K75">
        <v>4.25</v>
      </c>
      <c r="L75">
        <v>0</v>
      </c>
      <c r="M75">
        <v>0</v>
      </c>
      <c r="N75">
        <v>15</v>
      </c>
      <c r="O75">
        <v>160</v>
      </c>
      <c r="P75">
        <v>1265</v>
      </c>
      <c r="Q75">
        <v>2677</v>
      </c>
      <c r="R75" t="str">
        <f>IF(Activity[[#This Row],[TotalSteps]] &lt; 7000, "Less than 7,000", IF(AND(Activity[[#This Row],[TotalSteps]] &gt;=7000, Activity[[#This Row],[TotalSteps]] &lt; 10000), "7,000 - 10,000", "More than 10,000"))</f>
        <v>Less than 7,000</v>
      </c>
    </row>
    <row r="76" spans="1:18" x14ac:dyDescent="0.4">
      <c r="A76" t="str">
        <f>Activity[[#This Row],[Id]]&amp;"_"&amp;TEXT(Activity[[#This Row],[Date]], "YYYY-MM-DD")</f>
        <v>1644430081_2016-04-24</v>
      </c>
      <c r="B76">
        <v>1644430081</v>
      </c>
      <c r="C76" s="1">
        <v>42484</v>
      </c>
      <c r="D76" s="1" t="str">
        <f>TEXT(Activity[[#This Row],[Date]], "dddd")</f>
        <v>Sunday</v>
      </c>
      <c r="E76">
        <v>3321</v>
      </c>
      <c r="F76">
        <v>2.41</v>
      </c>
      <c r="G76">
        <v>2.41</v>
      </c>
      <c r="H76">
        <v>0</v>
      </c>
      <c r="I76">
        <v>0</v>
      </c>
      <c r="J76">
        <v>0</v>
      </c>
      <c r="K76">
        <v>2.41</v>
      </c>
      <c r="L76">
        <v>0</v>
      </c>
      <c r="M76">
        <v>0</v>
      </c>
      <c r="N76">
        <v>0</v>
      </c>
      <c r="O76">
        <v>89</v>
      </c>
      <c r="P76">
        <v>1351</v>
      </c>
      <c r="Q76">
        <v>2413</v>
      </c>
      <c r="R76" t="str">
        <f>IF(Activity[[#This Row],[TotalSteps]] &lt; 7000, "Less than 7,000", IF(AND(Activity[[#This Row],[TotalSteps]] &gt;=7000, Activity[[#This Row],[TotalSteps]] &lt; 10000), "7,000 - 10,000", "More than 10,000"))</f>
        <v>Less than 7,000</v>
      </c>
    </row>
    <row r="77" spans="1:18" x14ac:dyDescent="0.4">
      <c r="A77" t="str">
        <f>Activity[[#This Row],[Id]]&amp;"_"&amp;TEXT(Activity[[#This Row],[Date]], "YYYY-MM-DD")</f>
        <v>1644430081_2016-04-25</v>
      </c>
      <c r="B77">
        <v>1644430081</v>
      </c>
      <c r="C77" s="1">
        <v>42485</v>
      </c>
      <c r="D77" s="1" t="str">
        <f>TEXT(Activity[[#This Row],[Date]], "dddd")</f>
        <v>Monday</v>
      </c>
      <c r="E77">
        <v>3580</v>
      </c>
      <c r="F77">
        <v>2.6</v>
      </c>
      <c r="G77">
        <v>2.6</v>
      </c>
      <c r="H77">
        <v>0</v>
      </c>
      <c r="I77">
        <v>0.59</v>
      </c>
      <c r="J77">
        <v>0.06</v>
      </c>
      <c r="K77">
        <v>1.95</v>
      </c>
      <c r="L77">
        <v>0</v>
      </c>
      <c r="M77">
        <v>8</v>
      </c>
      <c r="N77">
        <v>1</v>
      </c>
      <c r="O77">
        <v>94</v>
      </c>
      <c r="P77">
        <v>1337</v>
      </c>
      <c r="Q77">
        <v>2497</v>
      </c>
      <c r="R77" t="str">
        <f>IF(Activity[[#This Row],[TotalSteps]] &lt; 7000, "Less than 7,000", IF(AND(Activity[[#This Row],[TotalSteps]] &gt;=7000, Activity[[#This Row],[TotalSteps]] &lt; 10000), "7,000 - 10,000", "More than 10,000"))</f>
        <v>Less than 7,000</v>
      </c>
    </row>
    <row r="78" spans="1:18" x14ac:dyDescent="0.4">
      <c r="A78" t="str">
        <f>Activity[[#This Row],[Id]]&amp;"_"&amp;TEXT(Activity[[#This Row],[Date]], "YYYY-MM-DD")</f>
        <v>1644430081_2016-04-26</v>
      </c>
      <c r="B78">
        <v>1644430081</v>
      </c>
      <c r="C78" s="1">
        <v>42486</v>
      </c>
      <c r="D78" s="1" t="str">
        <f>TEXT(Activity[[#This Row],[Date]], "dddd")</f>
        <v>Tuesday</v>
      </c>
      <c r="E78">
        <v>9919</v>
      </c>
      <c r="F78">
        <v>7.21</v>
      </c>
      <c r="G78">
        <v>7.21</v>
      </c>
      <c r="H78">
        <v>0</v>
      </c>
      <c r="I78">
        <v>0.8</v>
      </c>
      <c r="J78">
        <v>1.72</v>
      </c>
      <c r="K78">
        <v>4.6900000000000004</v>
      </c>
      <c r="L78">
        <v>0</v>
      </c>
      <c r="M78">
        <v>11</v>
      </c>
      <c r="N78">
        <v>41</v>
      </c>
      <c r="O78">
        <v>223</v>
      </c>
      <c r="P78">
        <v>1165</v>
      </c>
      <c r="Q78">
        <v>3123</v>
      </c>
      <c r="R78" t="str">
        <f>IF(Activity[[#This Row],[TotalSteps]] &lt; 7000, "Less than 7,000", IF(AND(Activity[[#This Row],[TotalSteps]] &gt;=7000, Activity[[#This Row],[TotalSteps]] &lt; 10000), "7,000 - 10,000", "More than 10,000"))</f>
        <v>7,000 - 10,000</v>
      </c>
    </row>
    <row r="79" spans="1:18" x14ac:dyDescent="0.4">
      <c r="A79" t="str">
        <f>Activity[[#This Row],[Id]]&amp;"_"&amp;TEXT(Activity[[#This Row],[Date]], "YYYY-MM-DD")</f>
        <v>1644430081_2016-04-27</v>
      </c>
      <c r="B79">
        <v>1644430081</v>
      </c>
      <c r="C79" s="1">
        <v>42487</v>
      </c>
      <c r="D79" s="1" t="str">
        <f>TEXT(Activity[[#This Row],[Date]], "dddd")</f>
        <v>Wednesday</v>
      </c>
      <c r="E79">
        <v>3032</v>
      </c>
      <c r="F79">
        <v>2.2000000000000002</v>
      </c>
      <c r="G79">
        <v>2.2000000000000002</v>
      </c>
      <c r="H79">
        <v>0</v>
      </c>
      <c r="I79">
        <v>0</v>
      </c>
      <c r="J79">
        <v>0</v>
      </c>
      <c r="K79">
        <v>2.2000000000000002</v>
      </c>
      <c r="L79">
        <v>0</v>
      </c>
      <c r="M79">
        <v>0</v>
      </c>
      <c r="N79">
        <v>0</v>
      </c>
      <c r="O79">
        <v>118</v>
      </c>
      <c r="P79">
        <v>1322</v>
      </c>
      <c r="Q79">
        <v>2489</v>
      </c>
      <c r="R79" t="str">
        <f>IF(Activity[[#This Row],[TotalSteps]] &lt; 7000, "Less than 7,000", IF(AND(Activity[[#This Row],[TotalSteps]] &gt;=7000, Activity[[#This Row],[TotalSteps]] &lt; 10000), "7,000 - 10,000", "More than 10,000"))</f>
        <v>Less than 7,000</v>
      </c>
    </row>
    <row r="80" spans="1:18" x14ac:dyDescent="0.4">
      <c r="A80" t="str">
        <f>Activity[[#This Row],[Id]]&amp;"_"&amp;TEXT(Activity[[#This Row],[Date]], "YYYY-MM-DD")</f>
        <v>1644430081_2016-04-28</v>
      </c>
      <c r="B80">
        <v>1644430081</v>
      </c>
      <c r="C80" s="1">
        <v>42488</v>
      </c>
      <c r="D80" s="1" t="str">
        <f>TEXT(Activity[[#This Row],[Date]], "dddd")</f>
        <v>Thursday</v>
      </c>
      <c r="E80">
        <v>9405</v>
      </c>
      <c r="F80">
        <v>6.84</v>
      </c>
      <c r="G80">
        <v>6.84</v>
      </c>
      <c r="H80">
        <v>0</v>
      </c>
      <c r="I80">
        <v>0.2</v>
      </c>
      <c r="J80">
        <v>2.3199999999999998</v>
      </c>
      <c r="K80">
        <v>4.3099999999999996</v>
      </c>
      <c r="L80">
        <v>0</v>
      </c>
      <c r="M80">
        <v>3</v>
      </c>
      <c r="N80">
        <v>53</v>
      </c>
      <c r="O80">
        <v>227</v>
      </c>
      <c r="P80">
        <v>1157</v>
      </c>
      <c r="Q80">
        <v>3108</v>
      </c>
      <c r="R80" t="str">
        <f>IF(Activity[[#This Row],[TotalSteps]] &lt; 7000, "Less than 7,000", IF(AND(Activity[[#This Row],[TotalSteps]] &gt;=7000, Activity[[#This Row],[TotalSteps]] &lt; 10000), "7,000 - 10,000", "More than 10,000"))</f>
        <v>7,000 - 10,000</v>
      </c>
    </row>
    <row r="81" spans="1:18" x14ac:dyDescent="0.4">
      <c r="A81" t="str">
        <f>Activity[[#This Row],[Id]]&amp;"_"&amp;TEXT(Activity[[#This Row],[Date]], "YYYY-MM-DD")</f>
        <v>1644430081_2016-04-29</v>
      </c>
      <c r="B81">
        <v>1644430081</v>
      </c>
      <c r="C81" s="1">
        <v>42489</v>
      </c>
      <c r="D81" s="1" t="str">
        <f>TEXT(Activity[[#This Row],[Date]], "dddd")</f>
        <v>Friday</v>
      </c>
      <c r="E81">
        <v>3176</v>
      </c>
      <c r="F81">
        <v>2.31</v>
      </c>
      <c r="G81">
        <v>2.31</v>
      </c>
      <c r="H81">
        <v>0</v>
      </c>
      <c r="I81">
        <v>0</v>
      </c>
      <c r="J81">
        <v>0</v>
      </c>
      <c r="K81">
        <v>2.31</v>
      </c>
      <c r="L81">
        <v>0</v>
      </c>
      <c r="M81">
        <v>0</v>
      </c>
      <c r="N81">
        <v>0</v>
      </c>
      <c r="O81">
        <v>120</v>
      </c>
      <c r="P81">
        <v>1193</v>
      </c>
      <c r="Q81">
        <v>2498</v>
      </c>
      <c r="R81" t="str">
        <f>IF(Activity[[#This Row],[TotalSteps]] &lt; 7000, "Less than 7,000", IF(AND(Activity[[#This Row],[TotalSteps]] &gt;=7000, Activity[[#This Row],[TotalSteps]] &lt; 10000), "7,000 - 10,000", "More than 10,000"))</f>
        <v>Less than 7,000</v>
      </c>
    </row>
    <row r="82" spans="1:18" x14ac:dyDescent="0.4">
      <c r="A82" t="str">
        <f>Activity[[#This Row],[Id]]&amp;"_"&amp;TEXT(Activity[[#This Row],[Date]], "YYYY-MM-DD")</f>
        <v>1644430081_2016-04-30</v>
      </c>
      <c r="B82">
        <v>1644430081</v>
      </c>
      <c r="C82" s="1">
        <v>42490</v>
      </c>
      <c r="D82" s="1" t="str">
        <f>TEXT(Activity[[#This Row],[Date]], "dddd")</f>
        <v>Saturday</v>
      </c>
      <c r="E82">
        <v>18213</v>
      </c>
      <c r="F82">
        <v>13.24</v>
      </c>
      <c r="G82">
        <v>13.24</v>
      </c>
      <c r="H82">
        <v>0</v>
      </c>
      <c r="I82">
        <v>0.63</v>
      </c>
      <c r="J82">
        <v>3.14</v>
      </c>
      <c r="K82">
        <v>9.4600000000000009</v>
      </c>
      <c r="L82">
        <v>0</v>
      </c>
      <c r="M82">
        <v>9</v>
      </c>
      <c r="N82">
        <v>71</v>
      </c>
      <c r="O82">
        <v>402</v>
      </c>
      <c r="P82">
        <v>816</v>
      </c>
      <c r="Q82">
        <v>3846</v>
      </c>
      <c r="R82" t="str">
        <f>IF(Activity[[#This Row],[TotalSteps]] &lt; 7000, "Less than 7,000", IF(AND(Activity[[#This Row],[TotalSteps]] &gt;=7000, Activity[[#This Row],[TotalSteps]] &lt; 10000), "7,000 - 10,000", "More than 10,000"))</f>
        <v>More than 10,000</v>
      </c>
    </row>
    <row r="83" spans="1:18" x14ac:dyDescent="0.4">
      <c r="A83" t="str">
        <f>Activity[[#This Row],[Id]]&amp;"_"&amp;TEXT(Activity[[#This Row],[Date]], "YYYY-MM-DD")</f>
        <v>1644430081_2016-05-01</v>
      </c>
      <c r="B83">
        <v>1644430081</v>
      </c>
      <c r="C83" s="1">
        <v>42491</v>
      </c>
      <c r="D83" s="1" t="str">
        <f>TEXT(Activity[[#This Row],[Date]], "dddd")</f>
        <v>Sunday</v>
      </c>
      <c r="E83">
        <v>6132</v>
      </c>
      <c r="F83">
        <v>4.46</v>
      </c>
      <c r="G83">
        <v>4.46</v>
      </c>
      <c r="H83">
        <v>0</v>
      </c>
      <c r="I83">
        <v>0.24</v>
      </c>
      <c r="J83">
        <v>0.99</v>
      </c>
      <c r="K83">
        <v>3.23</v>
      </c>
      <c r="L83">
        <v>0</v>
      </c>
      <c r="M83">
        <v>3</v>
      </c>
      <c r="N83">
        <v>24</v>
      </c>
      <c r="O83">
        <v>146</v>
      </c>
      <c r="P83">
        <v>908</v>
      </c>
      <c r="Q83">
        <v>2696</v>
      </c>
      <c r="R83" t="str">
        <f>IF(Activity[[#This Row],[TotalSteps]] &lt; 7000, "Less than 7,000", IF(AND(Activity[[#This Row],[TotalSteps]] &gt;=7000, Activity[[#This Row],[TotalSteps]] &lt; 10000), "7,000 - 10,000", "More than 10,000"))</f>
        <v>Less than 7,000</v>
      </c>
    </row>
    <row r="84" spans="1:18" x14ac:dyDescent="0.4">
      <c r="A84" t="str">
        <f>Activity[[#This Row],[Id]]&amp;"_"&amp;TEXT(Activity[[#This Row],[Date]], "YYYY-MM-DD")</f>
        <v>1644430081_2016-05-02</v>
      </c>
      <c r="B84">
        <v>1644430081</v>
      </c>
      <c r="C84" s="1">
        <v>42492</v>
      </c>
      <c r="D84" s="1" t="str">
        <f>TEXT(Activity[[#This Row],[Date]], "dddd")</f>
        <v>Monday</v>
      </c>
      <c r="E84">
        <v>3758</v>
      </c>
      <c r="F84">
        <v>2.73</v>
      </c>
      <c r="G84">
        <v>2.73</v>
      </c>
      <c r="H84">
        <v>0</v>
      </c>
      <c r="I84">
        <v>7.0000000000000007E-2</v>
      </c>
      <c r="J84">
        <v>0.31</v>
      </c>
      <c r="K84">
        <v>2.35</v>
      </c>
      <c r="L84">
        <v>0</v>
      </c>
      <c r="M84">
        <v>1</v>
      </c>
      <c r="N84">
        <v>7</v>
      </c>
      <c r="O84">
        <v>148</v>
      </c>
      <c r="P84">
        <v>682</v>
      </c>
      <c r="Q84">
        <v>2580</v>
      </c>
      <c r="R84" t="str">
        <f>IF(Activity[[#This Row],[TotalSteps]] &lt; 7000, "Less than 7,000", IF(AND(Activity[[#This Row],[TotalSteps]] &gt;=7000, Activity[[#This Row],[TotalSteps]] &lt; 10000), "7,000 - 10,000", "More than 10,000"))</f>
        <v>Less than 7,000</v>
      </c>
    </row>
    <row r="85" spans="1:18" x14ac:dyDescent="0.4">
      <c r="A85" t="str">
        <f>Activity[[#This Row],[Id]]&amp;"_"&amp;TEXT(Activity[[#This Row],[Date]], "YYYY-MM-DD")</f>
        <v>1644430081_2016-05-03</v>
      </c>
      <c r="B85">
        <v>1644430081</v>
      </c>
      <c r="C85" s="1">
        <v>42493</v>
      </c>
      <c r="D85" s="1" t="str">
        <f>TEXT(Activity[[#This Row],[Date]], "dddd")</f>
        <v>Tuesday</v>
      </c>
      <c r="E85">
        <v>12850</v>
      </c>
      <c r="F85">
        <v>9.34</v>
      </c>
      <c r="G85">
        <v>9.34</v>
      </c>
      <c r="H85">
        <v>0</v>
      </c>
      <c r="I85">
        <v>0.72</v>
      </c>
      <c r="J85">
        <v>4.09</v>
      </c>
      <c r="K85">
        <v>4.54</v>
      </c>
      <c r="L85">
        <v>0</v>
      </c>
      <c r="M85">
        <v>10</v>
      </c>
      <c r="N85">
        <v>94</v>
      </c>
      <c r="O85">
        <v>221</v>
      </c>
      <c r="P85">
        <v>1115</v>
      </c>
      <c r="Q85">
        <v>3324</v>
      </c>
      <c r="R85" t="str">
        <f>IF(Activity[[#This Row],[TotalSteps]] &lt; 7000, "Less than 7,000", IF(AND(Activity[[#This Row],[TotalSteps]] &gt;=7000, Activity[[#This Row],[TotalSteps]] &lt; 10000), "7,000 - 10,000", "More than 10,000"))</f>
        <v>More than 10,000</v>
      </c>
    </row>
    <row r="86" spans="1:18" x14ac:dyDescent="0.4">
      <c r="A86" t="str">
        <f>Activity[[#This Row],[Id]]&amp;"_"&amp;TEXT(Activity[[#This Row],[Date]], "YYYY-MM-DD")</f>
        <v>1644430081_2016-05-04</v>
      </c>
      <c r="B86">
        <v>1644430081</v>
      </c>
      <c r="C86" s="1">
        <v>42494</v>
      </c>
      <c r="D86" s="1" t="str">
        <f>TEXT(Activity[[#This Row],[Date]], "dddd")</f>
        <v>Wednesday</v>
      </c>
      <c r="E86">
        <v>2309</v>
      </c>
      <c r="F86">
        <v>1.68</v>
      </c>
      <c r="G86">
        <v>1.68</v>
      </c>
      <c r="H86">
        <v>0</v>
      </c>
      <c r="I86">
        <v>0</v>
      </c>
      <c r="J86">
        <v>0</v>
      </c>
      <c r="K86">
        <v>1.66</v>
      </c>
      <c r="L86">
        <v>0.02</v>
      </c>
      <c r="M86">
        <v>0</v>
      </c>
      <c r="N86">
        <v>0</v>
      </c>
      <c r="O86">
        <v>52</v>
      </c>
      <c r="P86">
        <v>1388</v>
      </c>
      <c r="Q86">
        <v>2222</v>
      </c>
      <c r="R86" t="str">
        <f>IF(Activity[[#This Row],[TotalSteps]] &lt; 7000, "Less than 7,000", IF(AND(Activity[[#This Row],[TotalSteps]] &gt;=7000, Activity[[#This Row],[TotalSteps]] &lt; 10000), "7,000 - 10,000", "More than 10,000"))</f>
        <v>Less than 7,000</v>
      </c>
    </row>
    <row r="87" spans="1:18" x14ac:dyDescent="0.4">
      <c r="A87" t="str">
        <f>Activity[[#This Row],[Id]]&amp;"_"&amp;TEXT(Activity[[#This Row],[Date]], "YYYY-MM-DD")</f>
        <v>1644430081_2016-05-05</v>
      </c>
      <c r="B87">
        <v>1644430081</v>
      </c>
      <c r="C87" s="1">
        <v>42495</v>
      </c>
      <c r="D87" s="1" t="str">
        <f>TEXT(Activity[[#This Row],[Date]], "dddd")</f>
        <v>Thursday</v>
      </c>
      <c r="E87">
        <v>4363</v>
      </c>
      <c r="F87">
        <v>3.19</v>
      </c>
      <c r="G87">
        <v>3.19</v>
      </c>
      <c r="H87">
        <v>0</v>
      </c>
      <c r="I87">
        <v>0.52</v>
      </c>
      <c r="J87">
        <v>0.54</v>
      </c>
      <c r="K87">
        <v>2.13</v>
      </c>
      <c r="L87">
        <v>0.01</v>
      </c>
      <c r="M87">
        <v>6</v>
      </c>
      <c r="N87">
        <v>12</v>
      </c>
      <c r="O87">
        <v>81</v>
      </c>
      <c r="P87">
        <v>1341</v>
      </c>
      <c r="Q87">
        <v>2463</v>
      </c>
      <c r="R87" t="str">
        <f>IF(Activity[[#This Row],[TotalSteps]] &lt; 7000, "Less than 7,000", IF(AND(Activity[[#This Row],[TotalSteps]] &gt;=7000, Activity[[#This Row],[TotalSteps]] &lt; 10000), "7,000 - 10,000", "More than 10,000"))</f>
        <v>Less than 7,000</v>
      </c>
    </row>
    <row r="88" spans="1:18" x14ac:dyDescent="0.4">
      <c r="A88" t="str">
        <f>Activity[[#This Row],[Id]]&amp;"_"&amp;TEXT(Activity[[#This Row],[Date]], "YYYY-MM-DD")</f>
        <v>1644430081_2016-05-06</v>
      </c>
      <c r="B88">
        <v>1644430081</v>
      </c>
      <c r="C88" s="1">
        <v>42496</v>
      </c>
      <c r="D88" s="1" t="str">
        <f>TEXT(Activity[[#This Row],[Date]], "dddd")</f>
        <v>Friday</v>
      </c>
      <c r="E88">
        <v>9787</v>
      </c>
      <c r="F88">
        <v>7.12</v>
      </c>
      <c r="G88">
        <v>7.12</v>
      </c>
      <c r="H88">
        <v>0</v>
      </c>
      <c r="I88">
        <v>0.82</v>
      </c>
      <c r="J88">
        <v>0.27</v>
      </c>
      <c r="K88">
        <v>6.01</v>
      </c>
      <c r="L88">
        <v>0.02</v>
      </c>
      <c r="M88">
        <v>11</v>
      </c>
      <c r="N88">
        <v>6</v>
      </c>
      <c r="O88">
        <v>369</v>
      </c>
      <c r="P88">
        <v>1054</v>
      </c>
      <c r="Q88">
        <v>3328</v>
      </c>
      <c r="R88" t="str">
        <f>IF(Activity[[#This Row],[TotalSteps]] &lt; 7000, "Less than 7,000", IF(AND(Activity[[#This Row],[TotalSteps]] &gt;=7000, Activity[[#This Row],[TotalSteps]] &lt; 10000), "7,000 - 10,000", "More than 10,000"))</f>
        <v>7,000 - 10,000</v>
      </c>
    </row>
    <row r="89" spans="1:18" x14ac:dyDescent="0.4">
      <c r="A89" t="str">
        <f>Activity[[#This Row],[Id]]&amp;"_"&amp;TEXT(Activity[[#This Row],[Date]], "YYYY-MM-DD")</f>
        <v>1644430081_2016-05-07</v>
      </c>
      <c r="B89">
        <v>1644430081</v>
      </c>
      <c r="C89" s="1">
        <v>42497</v>
      </c>
      <c r="D89" s="1" t="str">
        <f>TEXT(Activity[[#This Row],[Date]], "dddd")</f>
        <v>Saturday</v>
      </c>
      <c r="E89">
        <v>13372</v>
      </c>
      <c r="F89">
        <v>9.7200000000000006</v>
      </c>
      <c r="G89">
        <v>9.7200000000000006</v>
      </c>
      <c r="H89">
        <v>0</v>
      </c>
      <c r="I89">
        <v>3.26</v>
      </c>
      <c r="J89">
        <v>0.79</v>
      </c>
      <c r="K89">
        <v>5.67</v>
      </c>
      <c r="L89">
        <v>0.01</v>
      </c>
      <c r="M89">
        <v>41</v>
      </c>
      <c r="N89">
        <v>17</v>
      </c>
      <c r="O89">
        <v>243</v>
      </c>
      <c r="P89">
        <v>1139</v>
      </c>
      <c r="Q89">
        <v>3404</v>
      </c>
      <c r="R89" t="str">
        <f>IF(Activity[[#This Row],[TotalSteps]] &lt; 7000, "Less than 7,000", IF(AND(Activity[[#This Row],[TotalSteps]] &gt;=7000, Activity[[#This Row],[TotalSteps]] &lt; 10000), "7,000 - 10,000", "More than 10,000"))</f>
        <v>More than 10,000</v>
      </c>
    </row>
    <row r="90" spans="1:18" x14ac:dyDescent="0.4">
      <c r="A90" t="str">
        <f>Activity[[#This Row],[Id]]&amp;"_"&amp;TEXT(Activity[[#This Row],[Date]], "YYYY-MM-DD")</f>
        <v>1644430081_2016-05-08</v>
      </c>
      <c r="B90">
        <v>1644430081</v>
      </c>
      <c r="C90" s="1">
        <v>42498</v>
      </c>
      <c r="D90" s="1" t="str">
        <f>TEXT(Activity[[#This Row],[Date]], "dddd")</f>
        <v>Sunday</v>
      </c>
      <c r="E90">
        <v>6724</v>
      </c>
      <c r="F90">
        <v>4.8899999999999997</v>
      </c>
      <c r="G90">
        <v>4.8899999999999997</v>
      </c>
      <c r="H90">
        <v>0</v>
      </c>
      <c r="I90">
        <v>0</v>
      </c>
      <c r="J90">
        <v>0</v>
      </c>
      <c r="K90">
        <v>4.88</v>
      </c>
      <c r="L90">
        <v>0</v>
      </c>
      <c r="M90">
        <v>0</v>
      </c>
      <c r="N90">
        <v>0</v>
      </c>
      <c r="O90">
        <v>295</v>
      </c>
      <c r="P90">
        <v>991</v>
      </c>
      <c r="Q90">
        <v>2987</v>
      </c>
      <c r="R90" t="str">
        <f>IF(Activity[[#This Row],[TotalSteps]] &lt; 7000, "Less than 7,000", IF(AND(Activity[[#This Row],[TotalSteps]] &gt;=7000, Activity[[#This Row],[TotalSteps]] &lt; 10000), "7,000 - 10,000", "More than 10,000"))</f>
        <v>Less than 7,000</v>
      </c>
    </row>
    <row r="91" spans="1:18" x14ac:dyDescent="0.4">
      <c r="A91" t="str">
        <f>Activity[[#This Row],[Id]]&amp;"_"&amp;TEXT(Activity[[#This Row],[Date]], "YYYY-MM-DD")</f>
        <v>1644430081_2016-05-09</v>
      </c>
      <c r="B91">
        <v>1644430081</v>
      </c>
      <c r="C91" s="1">
        <v>42499</v>
      </c>
      <c r="D91" s="1" t="str">
        <f>TEXT(Activity[[#This Row],[Date]], "dddd")</f>
        <v>Monday</v>
      </c>
      <c r="E91">
        <v>6643</v>
      </c>
      <c r="F91">
        <v>4.83</v>
      </c>
      <c r="G91">
        <v>4.83</v>
      </c>
      <c r="H91">
        <v>0</v>
      </c>
      <c r="I91">
        <v>2.39</v>
      </c>
      <c r="J91">
        <v>0.35</v>
      </c>
      <c r="K91">
        <v>2.09</v>
      </c>
      <c r="L91">
        <v>0.01</v>
      </c>
      <c r="M91">
        <v>32</v>
      </c>
      <c r="N91">
        <v>6</v>
      </c>
      <c r="O91">
        <v>303</v>
      </c>
      <c r="P91">
        <v>1099</v>
      </c>
      <c r="Q91">
        <v>3008</v>
      </c>
      <c r="R91" t="str">
        <f>IF(Activity[[#This Row],[TotalSteps]] &lt; 7000, "Less than 7,000", IF(AND(Activity[[#This Row],[TotalSteps]] &gt;=7000, Activity[[#This Row],[TotalSteps]] &lt; 10000), "7,000 - 10,000", "More than 10,000"))</f>
        <v>Less than 7,000</v>
      </c>
    </row>
    <row r="92" spans="1:18" x14ac:dyDescent="0.4">
      <c r="A92" t="str">
        <f>Activity[[#This Row],[Id]]&amp;"_"&amp;TEXT(Activity[[#This Row],[Date]], "YYYY-MM-DD")</f>
        <v>1644430081_2016-05-10</v>
      </c>
      <c r="B92">
        <v>1644430081</v>
      </c>
      <c r="C92" s="1">
        <v>42500</v>
      </c>
      <c r="D92" s="1" t="str">
        <f>TEXT(Activity[[#This Row],[Date]], "dddd")</f>
        <v>Tuesday</v>
      </c>
      <c r="E92">
        <v>9167</v>
      </c>
      <c r="F92">
        <v>6.66</v>
      </c>
      <c r="G92">
        <v>6.66</v>
      </c>
      <c r="H92">
        <v>0</v>
      </c>
      <c r="I92">
        <v>0.88</v>
      </c>
      <c r="J92">
        <v>0.81</v>
      </c>
      <c r="K92">
        <v>4.97</v>
      </c>
      <c r="L92">
        <v>0.01</v>
      </c>
      <c r="M92">
        <v>12</v>
      </c>
      <c r="N92">
        <v>19</v>
      </c>
      <c r="O92">
        <v>155</v>
      </c>
      <c r="P92">
        <v>1254</v>
      </c>
      <c r="Q92">
        <v>2799</v>
      </c>
      <c r="R92" t="str">
        <f>IF(Activity[[#This Row],[TotalSteps]] &lt; 7000, "Less than 7,000", IF(AND(Activity[[#This Row],[TotalSteps]] &gt;=7000, Activity[[#This Row],[TotalSteps]] &lt; 10000), "7,000 - 10,000", "More than 10,000"))</f>
        <v>7,000 - 10,000</v>
      </c>
    </row>
    <row r="93" spans="1:18" x14ac:dyDescent="0.4">
      <c r="A93" t="str">
        <f>Activity[[#This Row],[Id]]&amp;"_"&amp;TEXT(Activity[[#This Row],[Date]], "YYYY-MM-DD")</f>
        <v>1644430081_2016-05-11</v>
      </c>
      <c r="B93">
        <v>1644430081</v>
      </c>
      <c r="C93" s="1">
        <v>42501</v>
      </c>
      <c r="D93" s="1" t="str">
        <f>TEXT(Activity[[#This Row],[Date]], "dddd")</f>
        <v>Wednesday</v>
      </c>
      <c r="E93">
        <v>1329</v>
      </c>
      <c r="F93">
        <v>0.97</v>
      </c>
      <c r="G93">
        <v>0.97</v>
      </c>
      <c r="H93">
        <v>0</v>
      </c>
      <c r="I93">
        <v>0</v>
      </c>
      <c r="J93">
        <v>0</v>
      </c>
      <c r="K93">
        <v>0.95</v>
      </c>
      <c r="L93">
        <v>0.01</v>
      </c>
      <c r="M93">
        <v>0</v>
      </c>
      <c r="N93">
        <v>0</v>
      </c>
      <c r="O93">
        <v>49</v>
      </c>
      <c r="P93">
        <v>713</v>
      </c>
      <c r="Q93">
        <v>1276</v>
      </c>
      <c r="R93" t="str">
        <f>IF(Activity[[#This Row],[TotalSteps]] &lt; 7000, "Less than 7,000", IF(AND(Activity[[#This Row],[TotalSteps]] &gt;=7000, Activity[[#This Row],[TotalSteps]] &lt; 10000), "7,000 - 10,000", "More than 10,000"))</f>
        <v>Less than 7,000</v>
      </c>
    </row>
    <row r="94" spans="1:18" x14ac:dyDescent="0.4">
      <c r="A94" t="str">
        <f>Activity[[#This Row],[Id]]&amp;"_"&amp;TEXT(Activity[[#This Row],[Date]], "YYYY-MM-DD")</f>
        <v>1844505072_2016-04-12</v>
      </c>
      <c r="B94">
        <v>1844505072</v>
      </c>
      <c r="C94" s="1">
        <v>42472</v>
      </c>
      <c r="D94" s="1" t="str">
        <f>TEXT(Activity[[#This Row],[Date]], "dddd")</f>
        <v>Tuesday</v>
      </c>
      <c r="E94">
        <v>6697</v>
      </c>
      <c r="F94">
        <v>4.43</v>
      </c>
      <c r="G94">
        <v>4.43</v>
      </c>
      <c r="H94">
        <v>0</v>
      </c>
      <c r="I94">
        <v>0</v>
      </c>
      <c r="J94">
        <v>0</v>
      </c>
      <c r="K94">
        <v>4.43</v>
      </c>
      <c r="L94">
        <v>0</v>
      </c>
      <c r="M94">
        <v>0</v>
      </c>
      <c r="N94">
        <v>0</v>
      </c>
      <c r="O94">
        <v>339</v>
      </c>
      <c r="P94">
        <v>1101</v>
      </c>
      <c r="Q94">
        <v>2030</v>
      </c>
      <c r="R94" t="str">
        <f>IF(Activity[[#This Row],[TotalSteps]] &lt; 7000, "Less than 7,000", IF(AND(Activity[[#This Row],[TotalSteps]] &gt;=7000, Activity[[#This Row],[TotalSteps]] &lt; 10000), "7,000 - 10,000", "More than 10,000"))</f>
        <v>Less than 7,000</v>
      </c>
    </row>
    <row r="95" spans="1:18" x14ac:dyDescent="0.4">
      <c r="A95" t="str">
        <f>Activity[[#This Row],[Id]]&amp;"_"&amp;TEXT(Activity[[#This Row],[Date]], "YYYY-MM-DD")</f>
        <v>1844505072_2016-04-13</v>
      </c>
      <c r="B95">
        <v>1844505072</v>
      </c>
      <c r="C95" s="1">
        <v>42473</v>
      </c>
      <c r="D95" s="1" t="str">
        <f>TEXT(Activity[[#This Row],[Date]], "dddd")</f>
        <v>Wednesday</v>
      </c>
      <c r="E95">
        <v>4929</v>
      </c>
      <c r="F95">
        <v>3.26</v>
      </c>
      <c r="G95">
        <v>3.26</v>
      </c>
      <c r="H95">
        <v>0</v>
      </c>
      <c r="I95">
        <v>0</v>
      </c>
      <c r="J95">
        <v>0</v>
      </c>
      <c r="K95">
        <v>3.26</v>
      </c>
      <c r="L95">
        <v>0</v>
      </c>
      <c r="M95">
        <v>0</v>
      </c>
      <c r="N95">
        <v>0</v>
      </c>
      <c r="O95">
        <v>248</v>
      </c>
      <c r="P95">
        <v>1192</v>
      </c>
      <c r="Q95">
        <v>1860</v>
      </c>
      <c r="R95" t="str">
        <f>IF(Activity[[#This Row],[TotalSteps]] &lt; 7000, "Less than 7,000", IF(AND(Activity[[#This Row],[TotalSteps]] &gt;=7000, Activity[[#This Row],[TotalSteps]] &lt; 10000), "7,000 - 10,000", "More than 10,000"))</f>
        <v>Less than 7,000</v>
      </c>
    </row>
    <row r="96" spans="1:18" x14ac:dyDescent="0.4">
      <c r="A96" t="str">
        <f>Activity[[#This Row],[Id]]&amp;"_"&amp;TEXT(Activity[[#This Row],[Date]], "YYYY-MM-DD")</f>
        <v>1844505072_2016-04-14</v>
      </c>
      <c r="B96">
        <v>1844505072</v>
      </c>
      <c r="C96" s="1">
        <v>42474</v>
      </c>
      <c r="D96" s="1" t="str">
        <f>TEXT(Activity[[#This Row],[Date]], "dddd")</f>
        <v>Thursday</v>
      </c>
      <c r="E96">
        <v>7937</v>
      </c>
      <c r="F96">
        <v>5.25</v>
      </c>
      <c r="G96">
        <v>5.25</v>
      </c>
      <c r="H96">
        <v>0</v>
      </c>
      <c r="I96">
        <v>0</v>
      </c>
      <c r="J96">
        <v>0</v>
      </c>
      <c r="K96">
        <v>5.23</v>
      </c>
      <c r="L96">
        <v>0</v>
      </c>
      <c r="M96">
        <v>0</v>
      </c>
      <c r="N96">
        <v>0</v>
      </c>
      <c r="O96">
        <v>373</v>
      </c>
      <c r="P96">
        <v>843</v>
      </c>
      <c r="Q96">
        <v>2130</v>
      </c>
      <c r="R96" t="str">
        <f>IF(Activity[[#This Row],[TotalSteps]] &lt; 7000, "Less than 7,000", IF(AND(Activity[[#This Row],[TotalSteps]] &gt;=7000, Activity[[#This Row],[TotalSteps]] &lt; 10000), "7,000 - 10,000", "More than 10,000"))</f>
        <v>7,000 - 10,000</v>
      </c>
    </row>
    <row r="97" spans="1:18" x14ac:dyDescent="0.4">
      <c r="A97" t="str">
        <f>Activity[[#This Row],[Id]]&amp;"_"&amp;TEXT(Activity[[#This Row],[Date]], "YYYY-MM-DD")</f>
        <v>1844505072_2016-04-15</v>
      </c>
      <c r="B97">
        <v>1844505072</v>
      </c>
      <c r="C97" s="1">
        <v>42475</v>
      </c>
      <c r="D97" s="1" t="str">
        <f>TEXT(Activity[[#This Row],[Date]], "dddd")</f>
        <v>Friday</v>
      </c>
      <c r="E97">
        <v>3844</v>
      </c>
      <c r="F97">
        <v>2.54</v>
      </c>
      <c r="G97">
        <v>2.54</v>
      </c>
      <c r="H97">
        <v>0</v>
      </c>
      <c r="I97">
        <v>0</v>
      </c>
      <c r="J97">
        <v>0</v>
      </c>
      <c r="K97">
        <v>2.54</v>
      </c>
      <c r="L97">
        <v>0</v>
      </c>
      <c r="M97">
        <v>0</v>
      </c>
      <c r="N97">
        <v>0</v>
      </c>
      <c r="O97">
        <v>176</v>
      </c>
      <c r="P97">
        <v>527</v>
      </c>
      <c r="Q97">
        <v>1725</v>
      </c>
      <c r="R97" t="str">
        <f>IF(Activity[[#This Row],[TotalSteps]] &lt; 7000, "Less than 7,000", IF(AND(Activity[[#This Row],[TotalSteps]] &gt;=7000, Activity[[#This Row],[TotalSteps]] &lt; 10000), "7,000 - 10,000", "More than 10,000"))</f>
        <v>Less than 7,000</v>
      </c>
    </row>
    <row r="98" spans="1:18" x14ac:dyDescent="0.4">
      <c r="A98" t="str">
        <f>Activity[[#This Row],[Id]]&amp;"_"&amp;TEXT(Activity[[#This Row],[Date]], "YYYY-MM-DD")</f>
        <v>1844505072_2016-04-16</v>
      </c>
      <c r="B98">
        <v>1844505072</v>
      </c>
      <c r="C98" s="1">
        <v>42476</v>
      </c>
      <c r="D98" s="1" t="str">
        <f>TEXT(Activity[[#This Row],[Date]], "dddd")</f>
        <v>Saturday</v>
      </c>
      <c r="E98">
        <v>3414</v>
      </c>
      <c r="F98">
        <v>2.2599999999999998</v>
      </c>
      <c r="G98">
        <v>2.2599999999999998</v>
      </c>
      <c r="H98">
        <v>0</v>
      </c>
      <c r="I98">
        <v>0</v>
      </c>
      <c r="J98">
        <v>0</v>
      </c>
      <c r="K98">
        <v>2.2599999999999998</v>
      </c>
      <c r="L98">
        <v>0</v>
      </c>
      <c r="M98">
        <v>0</v>
      </c>
      <c r="N98">
        <v>0</v>
      </c>
      <c r="O98">
        <v>147</v>
      </c>
      <c r="P98">
        <v>1293</v>
      </c>
      <c r="Q98">
        <v>1657</v>
      </c>
      <c r="R98" t="str">
        <f>IF(Activity[[#This Row],[TotalSteps]] &lt; 7000, "Less than 7,000", IF(AND(Activity[[#This Row],[TotalSteps]] &gt;=7000, Activity[[#This Row],[TotalSteps]] &lt; 10000), "7,000 - 10,000", "More than 10,000"))</f>
        <v>Less than 7,000</v>
      </c>
    </row>
    <row r="99" spans="1:18" x14ac:dyDescent="0.4">
      <c r="A99" t="str">
        <f>Activity[[#This Row],[Id]]&amp;"_"&amp;TEXT(Activity[[#This Row],[Date]], "YYYY-MM-DD")</f>
        <v>1844505072_2016-04-17</v>
      </c>
      <c r="B99">
        <v>1844505072</v>
      </c>
      <c r="C99" s="1">
        <v>42477</v>
      </c>
      <c r="D99" s="1" t="str">
        <f>TEXT(Activity[[#This Row],[Date]], "dddd")</f>
        <v>Sunday</v>
      </c>
      <c r="E99">
        <v>4525</v>
      </c>
      <c r="F99">
        <v>2.99</v>
      </c>
      <c r="G99">
        <v>2.99</v>
      </c>
      <c r="H99">
        <v>0</v>
      </c>
      <c r="I99">
        <v>0.14000000000000001</v>
      </c>
      <c r="J99">
        <v>0.26</v>
      </c>
      <c r="K99">
        <v>2.59</v>
      </c>
      <c r="L99">
        <v>0</v>
      </c>
      <c r="M99">
        <v>2</v>
      </c>
      <c r="N99">
        <v>8</v>
      </c>
      <c r="O99">
        <v>199</v>
      </c>
      <c r="P99">
        <v>1231</v>
      </c>
      <c r="Q99">
        <v>1793</v>
      </c>
      <c r="R99" t="str">
        <f>IF(Activity[[#This Row],[TotalSteps]] &lt; 7000, "Less than 7,000", IF(AND(Activity[[#This Row],[TotalSteps]] &gt;=7000, Activity[[#This Row],[TotalSteps]] &lt; 10000), "7,000 - 10,000", "More than 10,000"))</f>
        <v>Less than 7,000</v>
      </c>
    </row>
    <row r="100" spans="1:18" x14ac:dyDescent="0.4">
      <c r="A100" t="str">
        <f>Activity[[#This Row],[Id]]&amp;"_"&amp;TEXT(Activity[[#This Row],[Date]], "YYYY-MM-DD")</f>
        <v>1844505072_2016-04-18</v>
      </c>
      <c r="B100">
        <v>1844505072</v>
      </c>
      <c r="C100" s="1">
        <v>42478</v>
      </c>
      <c r="D100" s="1" t="str">
        <f>TEXT(Activity[[#This Row],[Date]], "dddd")</f>
        <v>Monday</v>
      </c>
      <c r="E100">
        <v>4597</v>
      </c>
      <c r="F100">
        <v>3.04</v>
      </c>
      <c r="G100">
        <v>3.04</v>
      </c>
      <c r="H100">
        <v>0</v>
      </c>
      <c r="I100">
        <v>0</v>
      </c>
      <c r="J100">
        <v>0.48</v>
      </c>
      <c r="K100">
        <v>2.56</v>
      </c>
      <c r="L100">
        <v>0</v>
      </c>
      <c r="M100">
        <v>0</v>
      </c>
      <c r="N100">
        <v>12</v>
      </c>
      <c r="O100">
        <v>217</v>
      </c>
      <c r="P100">
        <v>1211</v>
      </c>
      <c r="Q100">
        <v>1814</v>
      </c>
      <c r="R100" t="str">
        <f>IF(Activity[[#This Row],[TotalSteps]] &lt; 7000, "Less than 7,000", IF(AND(Activity[[#This Row],[TotalSteps]] &gt;=7000, Activity[[#This Row],[TotalSteps]] &lt; 10000), "7,000 - 10,000", "More than 10,000"))</f>
        <v>Less than 7,000</v>
      </c>
    </row>
    <row r="101" spans="1:18" x14ac:dyDescent="0.4">
      <c r="A101" t="str">
        <f>Activity[[#This Row],[Id]]&amp;"_"&amp;TEXT(Activity[[#This Row],[Date]], "YYYY-MM-DD")</f>
        <v>1844505072_2016-04-19</v>
      </c>
      <c r="B101">
        <v>1844505072</v>
      </c>
      <c r="C101" s="1">
        <v>42479</v>
      </c>
      <c r="D101" s="1" t="str">
        <f>TEXT(Activity[[#This Row],[Date]], "dddd")</f>
        <v>Tuesday</v>
      </c>
      <c r="E101">
        <v>197</v>
      </c>
      <c r="F101">
        <v>0.13</v>
      </c>
      <c r="G101">
        <v>0.13</v>
      </c>
      <c r="H101">
        <v>0</v>
      </c>
      <c r="I101">
        <v>0</v>
      </c>
      <c r="J101">
        <v>0</v>
      </c>
      <c r="K101">
        <v>0.13</v>
      </c>
      <c r="L101">
        <v>0</v>
      </c>
      <c r="M101">
        <v>0</v>
      </c>
      <c r="N101">
        <v>0</v>
      </c>
      <c r="O101">
        <v>10</v>
      </c>
      <c r="P101">
        <v>1430</v>
      </c>
      <c r="Q101">
        <v>1366</v>
      </c>
      <c r="R101" t="str">
        <f>IF(Activity[[#This Row],[TotalSteps]] &lt; 7000, "Less than 7,000", IF(AND(Activity[[#This Row],[TotalSteps]] &gt;=7000, Activity[[#This Row],[TotalSteps]] &lt; 10000), "7,000 - 10,000", "More than 10,000"))</f>
        <v>Less than 7,000</v>
      </c>
    </row>
    <row r="102" spans="1:18" x14ac:dyDescent="0.4">
      <c r="A102" t="str">
        <f>Activity[[#This Row],[Id]]&amp;"_"&amp;TEXT(Activity[[#This Row],[Date]], "YYYY-MM-DD")</f>
        <v>1844505072_2016-04-20</v>
      </c>
      <c r="B102">
        <v>1844505072</v>
      </c>
      <c r="C102" s="1">
        <v>42480</v>
      </c>
      <c r="D102" s="1" t="str">
        <f>TEXT(Activity[[#This Row],[Date]], "dddd")</f>
        <v>Wednesday</v>
      </c>
      <c r="E102">
        <v>8</v>
      </c>
      <c r="F102">
        <v>0.01</v>
      </c>
      <c r="G102">
        <v>0.01</v>
      </c>
      <c r="H102">
        <v>0</v>
      </c>
      <c r="I102">
        <v>0</v>
      </c>
      <c r="J102">
        <v>0</v>
      </c>
      <c r="K102">
        <v>0.01</v>
      </c>
      <c r="L102">
        <v>0</v>
      </c>
      <c r="M102">
        <v>0</v>
      </c>
      <c r="N102">
        <v>0</v>
      </c>
      <c r="O102">
        <v>1</v>
      </c>
      <c r="P102">
        <v>1439</v>
      </c>
      <c r="Q102">
        <v>1349</v>
      </c>
      <c r="R102" t="str">
        <f>IF(Activity[[#This Row],[TotalSteps]] &lt; 7000, "Less than 7,000", IF(AND(Activity[[#This Row],[TotalSteps]] &gt;=7000, Activity[[#This Row],[TotalSteps]] &lt; 10000), "7,000 - 10,000", "More than 10,000"))</f>
        <v>Less than 7,000</v>
      </c>
    </row>
    <row r="103" spans="1:18" x14ac:dyDescent="0.4">
      <c r="A103" t="str">
        <f>Activity[[#This Row],[Id]]&amp;"_"&amp;TEXT(Activity[[#This Row],[Date]], "YYYY-MM-DD")</f>
        <v>1844505072_2016-04-21</v>
      </c>
      <c r="B103">
        <v>1844505072</v>
      </c>
      <c r="C103" s="1">
        <v>42481</v>
      </c>
      <c r="D103" s="1" t="str">
        <f>TEXT(Activity[[#This Row],[Date]], "dddd")</f>
        <v>Thursday</v>
      </c>
      <c r="E103">
        <v>8054</v>
      </c>
      <c r="F103">
        <v>5.32</v>
      </c>
      <c r="G103">
        <v>5.32</v>
      </c>
      <c r="H103">
        <v>0</v>
      </c>
      <c r="I103">
        <v>0.12</v>
      </c>
      <c r="J103">
        <v>0.52</v>
      </c>
      <c r="K103">
        <v>4.68</v>
      </c>
      <c r="L103">
        <v>0</v>
      </c>
      <c r="M103">
        <v>2</v>
      </c>
      <c r="N103">
        <v>13</v>
      </c>
      <c r="O103">
        <v>308</v>
      </c>
      <c r="P103">
        <v>1117</v>
      </c>
      <c r="Q103">
        <v>2062</v>
      </c>
      <c r="R103" t="str">
        <f>IF(Activity[[#This Row],[TotalSteps]] &lt; 7000, "Less than 7,000", IF(AND(Activity[[#This Row],[TotalSteps]] &gt;=7000, Activity[[#This Row],[TotalSteps]] &lt; 10000), "7,000 - 10,000", "More than 10,000"))</f>
        <v>7,000 - 10,000</v>
      </c>
    </row>
    <row r="104" spans="1:18" x14ac:dyDescent="0.4">
      <c r="A104" t="str">
        <f>Activity[[#This Row],[Id]]&amp;"_"&amp;TEXT(Activity[[#This Row],[Date]], "YYYY-MM-DD")</f>
        <v>1844505072_2016-04-22</v>
      </c>
      <c r="B104">
        <v>1844505072</v>
      </c>
      <c r="C104" s="1">
        <v>42482</v>
      </c>
      <c r="D104" s="1" t="str">
        <f>TEXT(Activity[[#This Row],[Date]], "dddd")</f>
        <v>Friday</v>
      </c>
      <c r="E104">
        <v>5372</v>
      </c>
      <c r="F104">
        <v>3.55</v>
      </c>
      <c r="G104">
        <v>3.55</v>
      </c>
      <c r="H104">
        <v>0</v>
      </c>
      <c r="I104">
        <v>0</v>
      </c>
      <c r="J104">
        <v>0</v>
      </c>
      <c r="K104">
        <v>3.55</v>
      </c>
      <c r="L104">
        <v>0</v>
      </c>
      <c r="M104">
        <v>0</v>
      </c>
      <c r="N104">
        <v>0</v>
      </c>
      <c r="O104">
        <v>220</v>
      </c>
      <c r="P104">
        <v>1220</v>
      </c>
      <c r="Q104">
        <v>1827</v>
      </c>
      <c r="R104" t="str">
        <f>IF(Activity[[#This Row],[TotalSteps]] &lt; 7000, "Less than 7,000", IF(AND(Activity[[#This Row],[TotalSteps]] &gt;=7000, Activity[[#This Row],[TotalSteps]] &lt; 10000), "7,000 - 10,000", "More than 10,000"))</f>
        <v>Less than 7,000</v>
      </c>
    </row>
    <row r="105" spans="1:18" x14ac:dyDescent="0.4">
      <c r="A105" t="str">
        <f>Activity[[#This Row],[Id]]&amp;"_"&amp;TEXT(Activity[[#This Row],[Date]], "YYYY-MM-DD")</f>
        <v>1844505072_2016-04-23</v>
      </c>
      <c r="B105">
        <v>1844505072</v>
      </c>
      <c r="C105" s="1">
        <v>42483</v>
      </c>
      <c r="D105" s="1" t="str">
        <f>TEXT(Activity[[#This Row],[Date]], "dddd")</f>
        <v>Saturday</v>
      </c>
      <c r="E105">
        <v>3570</v>
      </c>
      <c r="F105">
        <v>2.36</v>
      </c>
      <c r="G105">
        <v>2.36</v>
      </c>
      <c r="H105">
        <v>0</v>
      </c>
      <c r="I105">
        <v>0</v>
      </c>
      <c r="J105">
        <v>0</v>
      </c>
      <c r="K105">
        <v>2.36</v>
      </c>
      <c r="L105">
        <v>0</v>
      </c>
      <c r="M105">
        <v>0</v>
      </c>
      <c r="N105">
        <v>0</v>
      </c>
      <c r="O105">
        <v>139</v>
      </c>
      <c r="P105">
        <v>1301</v>
      </c>
      <c r="Q105">
        <v>1645</v>
      </c>
      <c r="R105" t="str">
        <f>IF(Activity[[#This Row],[TotalSteps]] &lt; 7000, "Less than 7,000", IF(AND(Activity[[#This Row],[TotalSteps]] &gt;=7000, Activity[[#This Row],[TotalSteps]] &lt; 10000), "7,000 - 10,000", "More than 10,000"))</f>
        <v>Less than 7,000</v>
      </c>
    </row>
    <row r="106" spans="1:18" x14ac:dyDescent="0.4">
      <c r="A106" t="str">
        <f>Activity[[#This Row],[Id]]&amp;"_"&amp;TEXT(Activity[[#This Row],[Date]], "YYYY-MM-DD")</f>
        <v>1844505072_2016-04-24</v>
      </c>
      <c r="B106">
        <v>1844505072</v>
      </c>
      <c r="C106" s="1">
        <v>42484</v>
      </c>
      <c r="D106" s="1" t="str">
        <f>TEXT(Activity[[#This Row],[Date]], "dddd")</f>
        <v>Sunday</v>
      </c>
      <c r="E106">
        <v>0</v>
      </c>
      <c r="F106">
        <v>0</v>
      </c>
      <c r="G106">
        <v>0</v>
      </c>
      <c r="H106">
        <v>0</v>
      </c>
      <c r="I106">
        <v>0</v>
      </c>
      <c r="J106">
        <v>0</v>
      </c>
      <c r="K106">
        <v>0</v>
      </c>
      <c r="L106">
        <v>0</v>
      </c>
      <c r="M106">
        <v>0</v>
      </c>
      <c r="N106">
        <v>0</v>
      </c>
      <c r="O106">
        <v>0</v>
      </c>
      <c r="P106">
        <v>1440</v>
      </c>
      <c r="Q106">
        <v>1347</v>
      </c>
      <c r="R106" t="str">
        <f>IF(Activity[[#This Row],[TotalSteps]] &lt; 7000, "Less than 7,000", IF(AND(Activity[[#This Row],[TotalSteps]] &gt;=7000, Activity[[#This Row],[TotalSteps]] &lt; 10000), "7,000 - 10,000", "More than 10,000"))</f>
        <v>Less than 7,000</v>
      </c>
    </row>
    <row r="107" spans="1:18" x14ac:dyDescent="0.4">
      <c r="A107" t="str">
        <f>Activity[[#This Row],[Id]]&amp;"_"&amp;TEXT(Activity[[#This Row],[Date]], "YYYY-MM-DD")</f>
        <v>1844505072_2016-04-25</v>
      </c>
      <c r="B107">
        <v>1844505072</v>
      </c>
      <c r="C107" s="1">
        <v>42485</v>
      </c>
      <c r="D107" s="1" t="str">
        <f>TEXT(Activity[[#This Row],[Date]], "dddd")</f>
        <v>Monday</v>
      </c>
      <c r="E107">
        <v>0</v>
      </c>
      <c r="F107">
        <v>0</v>
      </c>
      <c r="G107">
        <v>0</v>
      </c>
      <c r="H107">
        <v>0</v>
      </c>
      <c r="I107">
        <v>0</v>
      </c>
      <c r="J107">
        <v>0</v>
      </c>
      <c r="K107">
        <v>0</v>
      </c>
      <c r="L107">
        <v>0</v>
      </c>
      <c r="M107">
        <v>0</v>
      </c>
      <c r="N107">
        <v>0</v>
      </c>
      <c r="O107">
        <v>0</v>
      </c>
      <c r="P107">
        <v>1440</v>
      </c>
      <c r="Q107">
        <v>1347</v>
      </c>
      <c r="R107" t="str">
        <f>IF(Activity[[#This Row],[TotalSteps]] &lt; 7000, "Less than 7,000", IF(AND(Activity[[#This Row],[TotalSteps]] &gt;=7000, Activity[[#This Row],[TotalSteps]] &lt; 10000), "7,000 - 10,000", "More than 10,000"))</f>
        <v>Less than 7,000</v>
      </c>
    </row>
    <row r="108" spans="1:18" x14ac:dyDescent="0.4">
      <c r="A108" t="str">
        <f>Activity[[#This Row],[Id]]&amp;"_"&amp;TEXT(Activity[[#This Row],[Date]], "YYYY-MM-DD")</f>
        <v>1844505072_2016-04-26</v>
      </c>
      <c r="B108">
        <v>1844505072</v>
      </c>
      <c r="C108" s="1">
        <v>42486</v>
      </c>
      <c r="D108" s="1" t="str">
        <f>TEXT(Activity[[#This Row],[Date]], "dddd")</f>
        <v>Tuesday</v>
      </c>
      <c r="E108">
        <v>0</v>
      </c>
      <c r="F108">
        <v>0</v>
      </c>
      <c r="G108">
        <v>0</v>
      </c>
      <c r="H108">
        <v>0</v>
      </c>
      <c r="I108">
        <v>0</v>
      </c>
      <c r="J108">
        <v>0</v>
      </c>
      <c r="K108">
        <v>0</v>
      </c>
      <c r="L108">
        <v>0</v>
      </c>
      <c r="M108">
        <v>0</v>
      </c>
      <c r="N108">
        <v>0</v>
      </c>
      <c r="O108">
        <v>0</v>
      </c>
      <c r="P108">
        <v>1440</v>
      </c>
      <c r="Q108">
        <v>1347</v>
      </c>
      <c r="R108" t="str">
        <f>IF(Activity[[#This Row],[TotalSteps]] &lt; 7000, "Less than 7,000", IF(AND(Activity[[#This Row],[TotalSteps]] &gt;=7000, Activity[[#This Row],[TotalSteps]] &lt; 10000), "7,000 - 10,000", "More than 10,000"))</f>
        <v>Less than 7,000</v>
      </c>
    </row>
    <row r="109" spans="1:18" x14ac:dyDescent="0.4">
      <c r="A109" t="str">
        <f>Activity[[#This Row],[Id]]&amp;"_"&amp;TEXT(Activity[[#This Row],[Date]], "YYYY-MM-DD")</f>
        <v>1844505072_2016-04-27</v>
      </c>
      <c r="B109">
        <v>1844505072</v>
      </c>
      <c r="C109" s="1">
        <v>42487</v>
      </c>
      <c r="D109" s="1" t="str">
        <f>TEXT(Activity[[#This Row],[Date]], "dddd")</f>
        <v>Wednesday</v>
      </c>
      <c r="E109">
        <v>4</v>
      </c>
      <c r="F109">
        <v>0</v>
      </c>
      <c r="G109">
        <v>0</v>
      </c>
      <c r="H109">
        <v>0</v>
      </c>
      <c r="I109">
        <v>0</v>
      </c>
      <c r="J109">
        <v>0</v>
      </c>
      <c r="K109">
        <v>0</v>
      </c>
      <c r="L109">
        <v>0</v>
      </c>
      <c r="M109">
        <v>0</v>
      </c>
      <c r="N109">
        <v>0</v>
      </c>
      <c r="O109">
        <v>1</v>
      </c>
      <c r="P109">
        <v>1439</v>
      </c>
      <c r="Q109">
        <v>1348</v>
      </c>
      <c r="R109" t="str">
        <f>IF(Activity[[#This Row],[TotalSteps]] &lt; 7000, "Less than 7,000", IF(AND(Activity[[#This Row],[TotalSteps]] &gt;=7000, Activity[[#This Row],[TotalSteps]] &lt; 10000), "7,000 - 10,000", "More than 10,000"))</f>
        <v>Less than 7,000</v>
      </c>
    </row>
    <row r="110" spans="1:18" x14ac:dyDescent="0.4">
      <c r="A110" t="str">
        <f>Activity[[#This Row],[Id]]&amp;"_"&amp;TEXT(Activity[[#This Row],[Date]], "YYYY-MM-DD")</f>
        <v>1844505072_2016-04-28</v>
      </c>
      <c r="B110">
        <v>1844505072</v>
      </c>
      <c r="C110" s="1">
        <v>42488</v>
      </c>
      <c r="D110" s="1" t="str">
        <f>TEXT(Activity[[#This Row],[Date]], "dddd")</f>
        <v>Thursday</v>
      </c>
      <c r="E110">
        <v>6907</v>
      </c>
      <c r="F110">
        <v>4.57</v>
      </c>
      <c r="G110">
        <v>4.57</v>
      </c>
      <c r="H110">
        <v>0</v>
      </c>
      <c r="I110">
        <v>0</v>
      </c>
      <c r="J110">
        <v>0</v>
      </c>
      <c r="K110">
        <v>4.5599999999999996</v>
      </c>
      <c r="L110">
        <v>0</v>
      </c>
      <c r="M110">
        <v>0</v>
      </c>
      <c r="N110">
        <v>0</v>
      </c>
      <c r="O110">
        <v>302</v>
      </c>
      <c r="P110">
        <v>1138</v>
      </c>
      <c r="Q110">
        <v>1992</v>
      </c>
      <c r="R110" t="str">
        <f>IF(Activity[[#This Row],[TotalSteps]] &lt; 7000, "Less than 7,000", IF(AND(Activity[[#This Row],[TotalSteps]] &gt;=7000, Activity[[#This Row],[TotalSteps]] &lt; 10000), "7,000 - 10,000", "More than 10,000"))</f>
        <v>Less than 7,000</v>
      </c>
    </row>
    <row r="111" spans="1:18" x14ac:dyDescent="0.4">
      <c r="A111" t="str">
        <f>Activity[[#This Row],[Id]]&amp;"_"&amp;TEXT(Activity[[#This Row],[Date]], "YYYY-MM-DD")</f>
        <v>1844505072_2016-04-29</v>
      </c>
      <c r="B111">
        <v>1844505072</v>
      </c>
      <c r="C111" s="1">
        <v>42489</v>
      </c>
      <c r="D111" s="1" t="str">
        <f>TEXT(Activity[[#This Row],[Date]], "dddd")</f>
        <v>Friday</v>
      </c>
      <c r="E111">
        <v>4920</v>
      </c>
      <c r="F111">
        <v>3.25</v>
      </c>
      <c r="G111">
        <v>3.25</v>
      </c>
      <c r="H111">
        <v>0</v>
      </c>
      <c r="I111">
        <v>0</v>
      </c>
      <c r="J111">
        <v>0</v>
      </c>
      <c r="K111">
        <v>3.25</v>
      </c>
      <c r="L111">
        <v>0</v>
      </c>
      <c r="M111">
        <v>0</v>
      </c>
      <c r="N111">
        <v>0</v>
      </c>
      <c r="O111">
        <v>247</v>
      </c>
      <c r="P111">
        <v>1082</v>
      </c>
      <c r="Q111">
        <v>1856</v>
      </c>
      <c r="R111" t="str">
        <f>IF(Activity[[#This Row],[TotalSteps]] &lt; 7000, "Less than 7,000", IF(AND(Activity[[#This Row],[TotalSteps]] &gt;=7000, Activity[[#This Row],[TotalSteps]] &lt; 10000), "7,000 - 10,000", "More than 10,000"))</f>
        <v>Less than 7,000</v>
      </c>
    </row>
    <row r="112" spans="1:18" x14ac:dyDescent="0.4">
      <c r="A112" t="str">
        <f>Activity[[#This Row],[Id]]&amp;"_"&amp;TEXT(Activity[[#This Row],[Date]], "YYYY-MM-DD")</f>
        <v>1844505072_2016-04-30</v>
      </c>
      <c r="B112">
        <v>1844505072</v>
      </c>
      <c r="C112" s="1">
        <v>42490</v>
      </c>
      <c r="D112" s="1" t="str">
        <f>TEXT(Activity[[#This Row],[Date]], "dddd")</f>
        <v>Saturday</v>
      </c>
      <c r="E112">
        <v>4014</v>
      </c>
      <c r="F112">
        <v>2.67</v>
      </c>
      <c r="G112">
        <v>2.67</v>
      </c>
      <c r="H112">
        <v>0</v>
      </c>
      <c r="I112">
        <v>0</v>
      </c>
      <c r="J112">
        <v>0</v>
      </c>
      <c r="K112">
        <v>2.65</v>
      </c>
      <c r="L112">
        <v>0</v>
      </c>
      <c r="M112">
        <v>0</v>
      </c>
      <c r="N112">
        <v>0</v>
      </c>
      <c r="O112">
        <v>184</v>
      </c>
      <c r="P112">
        <v>218</v>
      </c>
      <c r="Q112">
        <v>1763</v>
      </c>
      <c r="R112" t="str">
        <f>IF(Activity[[#This Row],[TotalSteps]] &lt; 7000, "Less than 7,000", IF(AND(Activity[[#This Row],[TotalSteps]] &gt;=7000, Activity[[#This Row],[TotalSteps]] &lt; 10000), "7,000 - 10,000", "More than 10,000"))</f>
        <v>Less than 7,000</v>
      </c>
    </row>
    <row r="113" spans="1:18" x14ac:dyDescent="0.4">
      <c r="A113" t="str">
        <f>Activity[[#This Row],[Id]]&amp;"_"&amp;TEXT(Activity[[#This Row],[Date]], "YYYY-MM-DD")</f>
        <v>1844505072_2016-05-01</v>
      </c>
      <c r="B113">
        <v>1844505072</v>
      </c>
      <c r="C113" s="1">
        <v>42491</v>
      </c>
      <c r="D113" s="1" t="str">
        <f>TEXT(Activity[[#This Row],[Date]], "dddd")</f>
        <v>Sunday</v>
      </c>
      <c r="E113">
        <v>2573</v>
      </c>
      <c r="F113">
        <v>1.7</v>
      </c>
      <c r="G113">
        <v>1.7</v>
      </c>
      <c r="H113">
        <v>0</v>
      </c>
      <c r="I113">
        <v>0</v>
      </c>
      <c r="J113">
        <v>0.26</v>
      </c>
      <c r="K113">
        <v>1.45</v>
      </c>
      <c r="L113">
        <v>0</v>
      </c>
      <c r="M113">
        <v>0</v>
      </c>
      <c r="N113">
        <v>7</v>
      </c>
      <c r="O113">
        <v>75</v>
      </c>
      <c r="P113">
        <v>585</v>
      </c>
      <c r="Q113">
        <v>1541</v>
      </c>
      <c r="R113" t="str">
        <f>IF(Activity[[#This Row],[TotalSteps]] &lt; 7000, "Less than 7,000", IF(AND(Activity[[#This Row],[TotalSteps]] &gt;=7000, Activity[[#This Row],[TotalSteps]] &lt; 10000), "7,000 - 10,000", "More than 10,000"))</f>
        <v>Less than 7,000</v>
      </c>
    </row>
    <row r="114" spans="1:18" x14ac:dyDescent="0.4">
      <c r="A114" t="str">
        <f>Activity[[#This Row],[Id]]&amp;"_"&amp;TEXT(Activity[[#This Row],[Date]], "YYYY-MM-DD")</f>
        <v>1844505072_2016-05-02</v>
      </c>
      <c r="B114">
        <v>1844505072</v>
      </c>
      <c r="C114" s="1">
        <v>42492</v>
      </c>
      <c r="D114" s="1" t="str">
        <f>TEXT(Activity[[#This Row],[Date]], "dddd")</f>
        <v>Monday</v>
      </c>
      <c r="E114">
        <v>0</v>
      </c>
      <c r="F114">
        <v>0</v>
      </c>
      <c r="G114">
        <v>0</v>
      </c>
      <c r="H114">
        <v>0</v>
      </c>
      <c r="I114">
        <v>0</v>
      </c>
      <c r="J114">
        <v>0</v>
      </c>
      <c r="K114">
        <v>0</v>
      </c>
      <c r="L114">
        <v>0</v>
      </c>
      <c r="M114">
        <v>0</v>
      </c>
      <c r="N114">
        <v>0</v>
      </c>
      <c r="O114">
        <v>0</v>
      </c>
      <c r="P114">
        <v>1440</v>
      </c>
      <c r="Q114">
        <v>1348</v>
      </c>
      <c r="R114" t="str">
        <f>IF(Activity[[#This Row],[TotalSteps]] &lt; 7000, "Less than 7,000", IF(AND(Activity[[#This Row],[TotalSteps]] &gt;=7000, Activity[[#This Row],[TotalSteps]] &lt; 10000), "7,000 - 10,000", "More than 10,000"))</f>
        <v>Less than 7,000</v>
      </c>
    </row>
    <row r="115" spans="1:18" x14ac:dyDescent="0.4">
      <c r="A115" t="str">
        <f>Activity[[#This Row],[Id]]&amp;"_"&amp;TEXT(Activity[[#This Row],[Date]], "YYYY-MM-DD")</f>
        <v>1844505072_2016-05-03</v>
      </c>
      <c r="B115">
        <v>1844505072</v>
      </c>
      <c r="C115" s="1">
        <v>42493</v>
      </c>
      <c r="D115" s="1" t="str">
        <f>TEXT(Activity[[#This Row],[Date]], "dddd")</f>
        <v>Tuesday</v>
      </c>
      <c r="E115">
        <v>4059</v>
      </c>
      <c r="F115">
        <v>2.68</v>
      </c>
      <c r="G115">
        <v>2.68</v>
      </c>
      <c r="H115">
        <v>0</v>
      </c>
      <c r="I115">
        <v>0</v>
      </c>
      <c r="J115">
        <v>0</v>
      </c>
      <c r="K115">
        <v>2.68</v>
      </c>
      <c r="L115">
        <v>0</v>
      </c>
      <c r="M115">
        <v>0</v>
      </c>
      <c r="N115">
        <v>0</v>
      </c>
      <c r="O115">
        <v>184</v>
      </c>
      <c r="P115">
        <v>1256</v>
      </c>
      <c r="Q115">
        <v>1742</v>
      </c>
      <c r="R115" t="str">
        <f>IF(Activity[[#This Row],[TotalSteps]] &lt; 7000, "Less than 7,000", IF(AND(Activity[[#This Row],[TotalSteps]] &gt;=7000, Activity[[#This Row],[TotalSteps]] &lt; 10000), "7,000 - 10,000", "More than 10,000"))</f>
        <v>Less than 7,000</v>
      </c>
    </row>
    <row r="116" spans="1:18" x14ac:dyDescent="0.4">
      <c r="A116" t="str">
        <f>Activity[[#This Row],[Id]]&amp;"_"&amp;TEXT(Activity[[#This Row],[Date]], "YYYY-MM-DD")</f>
        <v>1844505072_2016-05-04</v>
      </c>
      <c r="B116">
        <v>1844505072</v>
      </c>
      <c r="C116" s="1">
        <v>42494</v>
      </c>
      <c r="D116" s="1" t="str">
        <f>TEXT(Activity[[#This Row],[Date]], "dddd")</f>
        <v>Wednesday</v>
      </c>
      <c r="E116">
        <v>2080</v>
      </c>
      <c r="F116">
        <v>1.37</v>
      </c>
      <c r="G116">
        <v>1.37</v>
      </c>
      <c r="H116">
        <v>0</v>
      </c>
      <c r="I116">
        <v>0</v>
      </c>
      <c r="J116">
        <v>0</v>
      </c>
      <c r="K116">
        <v>1.37</v>
      </c>
      <c r="L116">
        <v>0</v>
      </c>
      <c r="M116">
        <v>0</v>
      </c>
      <c r="N116">
        <v>0</v>
      </c>
      <c r="O116">
        <v>87</v>
      </c>
      <c r="P116">
        <v>1353</v>
      </c>
      <c r="Q116">
        <v>1549</v>
      </c>
      <c r="R116" t="str">
        <f>IF(Activity[[#This Row],[TotalSteps]] &lt; 7000, "Less than 7,000", IF(AND(Activity[[#This Row],[TotalSteps]] &gt;=7000, Activity[[#This Row],[TotalSteps]] &lt; 10000), "7,000 - 10,000", "More than 10,000"))</f>
        <v>Less than 7,000</v>
      </c>
    </row>
    <row r="117" spans="1:18" x14ac:dyDescent="0.4">
      <c r="A117" t="str">
        <f>Activity[[#This Row],[Id]]&amp;"_"&amp;TEXT(Activity[[#This Row],[Date]], "YYYY-MM-DD")</f>
        <v>1844505072_2016-05-05</v>
      </c>
      <c r="B117">
        <v>1844505072</v>
      </c>
      <c r="C117" s="1">
        <v>42495</v>
      </c>
      <c r="D117" s="1" t="str">
        <f>TEXT(Activity[[#This Row],[Date]], "dddd")</f>
        <v>Thursday</v>
      </c>
      <c r="E117">
        <v>2237</v>
      </c>
      <c r="F117">
        <v>1.48</v>
      </c>
      <c r="G117">
        <v>1.48</v>
      </c>
      <c r="H117">
        <v>0</v>
      </c>
      <c r="I117">
        <v>0</v>
      </c>
      <c r="J117">
        <v>0</v>
      </c>
      <c r="K117">
        <v>1.48</v>
      </c>
      <c r="L117">
        <v>0</v>
      </c>
      <c r="M117">
        <v>0</v>
      </c>
      <c r="N117">
        <v>0</v>
      </c>
      <c r="O117">
        <v>120</v>
      </c>
      <c r="P117">
        <v>1320</v>
      </c>
      <c r="Q117">
        <v>1589</v>
      </c>
      <c r="R117" t="str">
        <f>IF(Activity[[#This Row],[TotalSteps]] &lt; 7000, "Less than 7,000", IF(AND(Activity[[#This Row],[TotalSteps]] &gt;=7000, Activity[[#This Row],[TotalSteps]] &lt; 10000), "7,000 - 10,000", "More than 10,000"))</f>
        <v>Less than 7,000</v>
      </c>
    </row>
    <row r="118" spans="1:18" x14ac:dyDescent="0.4">
      <c r="A118" t="str">
        <f>Activity[[#This Row],[Id]]&amp;"_"&amp;TEXT(Activity[[#This Row],[Date]], "YYYY-MM-DD")</f>
        <v>1844505072_2016-05-06</v>
      </c>
      <c r="B118">
        <v>1844505072</v>
      </c>
      <c r="C118" s="1">
        <v>42496</v>
      </c>
      <c r="D118" s="1" t="str">
        <f>TEXT(Activity[[#This Row],[Date]], "dddd")</f>
        <v>Friday</v>
      </c>
      <c r="E118">
        <v>44</v>
      </c>
      <c r="F118">
        <v>0.03</v>
      </c>
      <c r="G118">
        <v>0.03</v>
      </c>
      <c r="H118">
        <v>0</v>
      </c>
      <c r="I118">
        <v>0</v>
      </c>
      <c r="J118">
        <v>0</v>
      </c>
      <c r="K118">
        <v>0.03</v>
      </c>
      <c r="L118">
        <v>0</v>
      </c>
      <c r="M118">
        <v>0</v>
      </c>
      <c r="N118">
        <v>0</v>
      </c>
      <c r="O118">
        <v>2</v>
      </c>
      <c r="P118">
        <v>1438</v>
      </c>
      <c r="Q118">
        <v>1351</v>
      </c>
      <c r="R118" t="str">
        <f>IF(Activity[[#This Row],[TotalSteps]] &lt; 7000, "Less than 7,000", IF(AND(Activity[[#This Row],[TotalSteps]] &gt;=7000, Activity[[#This Row],[TotalSteps]] &lt; 10000), "7,000 - 10,000", "More than 10,000"))</f>
        <v>Less than 7,000</v>
      </c>
    </row>
    <row r="119" spans="1:18" x14ac:dyDescent="0.4">
      <c r="A119" t="str">
        <f>Activity[[#This Row],[Id]]&amp;"_"&amp;TEXT(Activity[[#This Row],[Date]], "YYYY-MM-DD")</f>
        <v>1844505072_2016-05-07</v>
      </c>
      <c r="B119">
        <v>1844505072</v>
      </c>
      <c r="C119" s="1">
        <v>42497</v>
      </c>
      <c r="D119" s="1" t="str">
        <f>TEXT(Activity[[#This Row],[Date]], "dddd")</f>
        <v>Saturday</v>
      </c>
      <c r="E119">
        <v>0</v>
      </c>
      <c r="F119">
        <v>0</v>
      </c>
      <c r="G119">
        <v>0</v>
      </c>
      <c r="H119">
        <v>0</v>
      </c>
      <c r="I119">
        <v>0</v>
      </c>
      <c r="J119">
        <v>0</v>
      </c>
      <c r="K119">
        <v>0</v>
      </c>
      <c r="L119">
        <v>0</v>
      </c>
      <c r="M119">
        <v>0</v>
      </c>
      <c r="N119">
        <v>0</v>
      </c>
      <c r="O119">
        <v>0</v>
      </c>
      <c r="P119">
        <v>1440</v>
      </c>
      <c r="Q119">
        <v>1347</v>
      </c>
      <c r="R119" t="str">
        <f>IF(Activity[[#This Row],[TotalSteps]] &lt; 7000, "Less than 7,000", IF(AND(Activity[[#This Row],[TotalSteps]] &gt;=7000, Activity[[#This Row],[TotalSteps]] &lt; 10000), "7,000 - 10,000", "More than 10,000"))</f>
        <v>Less than 7,000</v>
      </c>
    </row>
    <row r="120" spans="1:18" x14ac:dyDescent="0.4">
      <c r="A120" t="str">
        <f>Activity[[#This Row],[Id]]&amp;"_"&amp;TEXT(Activity[[#This Row],[Date]], "YYYY-MM-DD")</f>
        <v>1844505072_2016-05-08</v>
      </c>
      <c r="B120">
        <v>1844505072</v>
      </c>
      <c r="C120" s="1">
        <v>42498</v>
      </c>
      <c r="D120" s="1" t="str">
        <f>TEXT(Activity[[#This Row],[Date]], "dddd")</f>
        <v>Sunday</v>
      </c>
      <c r="E120">
        <v>0</v>
      </c>
      <c r="F120">
        <v>0</v>
      </c>
      <c r="G120">
        <v>0</v>
      </c>
      <c r="H120">
        <v>0</v>
      </c>
      <c r="I120">
        <v>0</v>
      </c>
      <c r="J120">
        <v>0</v>
      </c>
      <c r="K120">
        <v>0</v>
      </c>
      <c r="L120">
        <v>0</v>
      </c>
      <c r="M120">
        <v>0</v>
      </c>
      <c r="N120">
        <v>0</v>
      </c>
      <c r="O120">
        <v>0</v>
      </c>
      <c r="P120">
        <v>1440</v>
      </c>
      <c r="Q120">
        <v>1347</v>
      </c>
      <c r="R120" t="str">
        <f>IF(Activity[[#This Row],[TotalSteps]] &lt; 7000, "Less than 7,000", IF(AND(Activity[[#This Row],[TotalSteps]] &gt;=7000, Activity[[#This Row],[TotalSteps]] &lt; 10000), "7,000 - 10,000", "More than 10,000"))</f>
        <v>Less than 7,000</v>
      </c>
    </row>
    <row r="121" spans="1:18" x14ac:dyDescent="0.4">
      <c r="A121" t="str">
        <f>Activity[[#This Row],[Id]]&amp;"_"&amp;TEXT(Activity[[#This Row],[Date]], "YYYY-MM-DD")</f>
        <v>1844505072_2016-05-09</v>
      </c>
      <c r="B121">
        <v>1844505072</v>
      </c>
      <c r="C121" s="1">
        <v>42499</v>
      </c>
      <c r="D121" s="1" t="str">
        <f>TEXT(Activity[[#This Row],[Date]], "dddd")</f>
        <v>Monday</v>
      </c>
      <c r="E121">
        <v>0</v>
      </c>
      <c r="F121">
        <v>0</v>
      </c>
      <c r="G121">
        <v>0</v>
      </c>
      <c r="H121">
        <v>0</v>
      </c>
      <c r="I121">
        <v>0</v>
      </c>
      <c r="J121">
        <v>0</v>
      </c>
      <c r="K121">
        <v>0</v>
      </c>
      <c r="L121">
        <v>0</v>
      </c>
      <c r="M121">
        <v>0</v>
      </c>
      <c r="N121">
        <v>0</v>
      </c>
      <c r="O121">
        <v>0</v>
      </c>
      <c r="P121">
        <v>1440</v>
      </c>
      <c r="Q121">
        <v>1347</v>
      </c>
      <c r="R121" t="str">
        <f>IF(Activity[[#This Row],[TotalSteps]] &lt; 7000, "Less than 7,000", IF(AND(Activity[[#This Row],[TotalSteps]] &gt;=7000, Activity[[#This Row],[TotalSteps]] &lt; 10000), "7,000 - 10,000", "More than 10,000"))</f>
        <v>Less than 7,000</v>
      </c>
    </row>
    <row r="122" spans="1:18" x14ac:dyDescent="0.4">
      <c r="A122" t="str">
        <f>Activity[[#This Row],[Id]]&amp;"_"&amp;TEXT(Activity[[#This Row],[Date]], "YYYY-MM-DD")</f>
        <v>1844505072_2016-05-10</v>
      </c>
      <c r="B122">
        <v>1844505072</v>
      </c>
      <c r="C122" s="1">
        <v>42500</v>
      </c>
      <c r="D122" s="1" t="str">
        <f>TEXT(Activity[[#This Row],[Date]], "dddd")</f>
        <v>Tuesday</v>
      </c>
      <c r="E122">
        <v>0</v>
      </c>
      <c r="F122">
        <v>0</v>
      </c>
      <c r="G122">
        <v>0</v>
      </c>
      <c r="H122">
        <v>0</v>
      </c>
      <c r="I122">
        <v>0</v>
      </c>
      <c r="J122">
        <v>0</v>
      </c>
      <c r="K122">
        <v>0</v>
      </c>
      <c r="L122">
        <v>0</v>
      </c>
      <c r="M122">
        <v>0</v>
      </c>
      <c r="N122">
        <v>0</v>
      </c>
      <c r="O122">
        <v>0</v>
      </c>
      <c r="P122">
        <v>1440</v>
      </c>
      <c r="Q122">
        <v>1347</v>
      </c>
      <c r="R122" t="str">
        <f>IF(Activity[[#This Row],[TotalSteps]] &lt; 7000, "Less than 7,000", IF(AND(Activity[[#This Row],[TotalSteps]] &gt;=7000, Activity[[#This Row],[TotalSteps]] &lt; 10000), "7,000 - 10,000", "More than 10,000"))</f>
        <v>Less than 7,000</v>
      </c>
    </row>
    <row r="123" spans="1:18" x14ac:dyDescent="0.4">
      <c r="A123" t="str">
        <f>Activity[[#This Row],[Id]]&amp;"_"&amp;TEXT(Activity[[#This Row],[Date]], "YYYY-MM-DD")</f>
        <v>1844505072_2016-05-11</v>
      </c>
      <c r="B123">
        <v>1844505072</v>
      </c>
      <c r="C123" s="1">
        <v>42501</v>
      </c>
      <c r="D123" s="1" t="str">
        <f>TEXT(Activity[[#This Row],[Date]], "dddd")</f>
        <v>Wednesday</v>
      </c>
      <c r="E123">
        <v>0</v>
      </c>
      <c r="F123">
        <v>0</v>
      </c>
      <c r="G123">
        <v>0</v>
      </c>
      <c r="H123">
        <v>0</v>
      </c>
      <c r="I123">
        <v>0</v>
      </c>
      <c r="J123">
        <v>0</v>
      </c>
      <c r="K123">
        <v>0</v>
      </c>
      <c r="L123">
        <v>0</v>
      </c>
      <c r="M123">
        <v>0</v>
      </c>
      <c r="N123">
        <v>0</v>
      </c>
      <c r="O123">
        <v>0</v>
      </c>
      <c r="P123">
        <v>1440</v>
      </c>
      <c r="Q123">
        <v>1347</v>
      </c>
      <c r="R123" t="str">
        <f>IF(Activity[[#This Row],[TotalSteps]] &lt; 7000, "Less than 7,000", IF(AND(Activity[[#This Row],[TotalSteps]] &gt;=7000, Activity[[#This Row],[TotalSteps]] &lt; 10000), "7,000 - 10,000", "More than 10,000"))</f>
        <v>Less than 7,000</v>
      </c>
    </row>
    <row r="124" spans="1:18" x14ac:dyDescent="0.4">
      <c r="A124" t="str">
        <f>Activity[[#This Row],[Id]]&amp;"_"&amp;TEXT(Activity[[#This Row],[Date]], "YYYY-MM-DD")</f>
        <v>1844505072_2016-05-12</v>
      </c>
      <c r="B124">
        <v>1844505072</v>
      </c>
      <c r="C124" s="1">
        <v>42502</v>
      </c>
      <c r="D124" s="1" t="str">
        <f>TEXT(Activity[[#This Row],[Date]], "dddd")</f>
        <v>Thursday</v>
      </c>
      <c r="E124">
        <v>0</v>
      </c>
      <c r="F124">
        <v>0</v>
      </c>
      <c r="G124">
        <v>0</v>
      </c>
      <c r="H124">
        <v>0</v>
      </c>
      <c r="I124">
        <v>0</v>
      </c>
      <c r="J124">
        <v>0</v>
      </c>
      <c r="K124">
        <v>0</v>
      </c>
      <c r="L124">
        <v>0</v>
      </c>
      <c r="M124">
        <v>0</v>
      </c>
      <c r="N124">
        <v>0</v>
      </c>
      <c r="O124">
        <v>0</v>
      </c>
      <c r="P124">
        <v>711</v>
      </c>
      <c r="Q124">
        <v>665</v>
      </c>
      <c r="R124" t="str">
        <f>IF(Activity[[#This Row],[TotalSteps]] &lt; 7000, "Less than 7,000", IF(AND(Activity[[#This Row],[TotalSteps]] &gt;=7000, Activity[[#This Row],[TotalSteps]] &lt; 10000), "7,000 - 10,000", "More than 10,000"))</f>
        <v>Less than 7,000</v>
      </c>
    </row>
    <row r="125" spans="1:18" x14ac:dyDescent="0.4">
      <c r="A125" t="str">
        <f>Activity[[#This Row],[Id]]&amp;"_"&amp;TEXT(Activity[[#This Row],[Date]], "YYYY-MM-DD")</f>
        <v>1927972279_2016-04-12</v>
      </c>
      <c r="B125">
        <v>1927972279</v>
      </c>
      <c r="C125" s="1">
        <v>42472</v>
      </c>
      <c r="D125" s="1" t="str">
        <f>TEXT(Activity[[#This Row],[Date]], "dddd")</f>
        <v>Tuesday</v>
      </c>
      <c r="E125">
        <v>678</v>
      </c>
      <c r="F125">
        <v>0.47</v>
      </c>
      <c r="G125">
        <v>0.47</v>
      </c>
      <c r="H125">
        <v>0</v>
      </c>
      <c r="I125">
        <v>0</v>
      </c>
      <c r="J125">
        <v>0</v>
      </c>
      <c r="K125">
        <v>0.47</v>
      </c>
      <c r="L125">
        <v>0</v>
      </c>
      <c r="M125">
        <v>0</v>
      </c>
      <c r="N125">
        <v>0</v>
      </c>
      <c r="O125">
        <v>55</v>
      </c>
      <c r="P125">
        <v>734</v>
      </c>
      <c r="Q125">
        <v>2220</v>
      </c>
      <c r="R125" t="str">
        <f>IF(Activity[[#This Row],[TotalSteps]] &lt; 7000, "Less than 7,000", IF(AND(Activity[[#This Row],[TotalSteps]] &gt;=7000, Activity[[#This Row],[TotalSteps]] &lt; 10000), "7,000 - 10,000", "More than 10,000"))</f>
        <v>Less than 7,000</v>
      </c>
    </row>
    <row r="126" spans="1:18" x14ac:dyDescent="0.4">
      <c r="A126" t="str">
        <f>Activity[[#This Row],[Id]]&amp;"_"&amp;TEXT(Activity[[#This Row],[Date]], "YYYY-MM-DD")</f>
        <v>1927972279_2016-04-13</v>
      </c>
      <c r="B126">
        <v>1927972279</v>
      </c>
      <c r="C126" s="1">
        <v>42473</v>
      </c>
      <c r="D126" s="1" t="str">
        <f>TEXT(Activity[[#This Row],[Date]], "dddd")</f>
        <v>Wednesday</v>
      </c>
      <c r="E126">
        <v>356</v>
      </c>
      <c r="F126">
        <v>0.25</v>
      </c>
      <c r="G126">
        <v>0.25</v>
      </c>
      <c r="H126">
        <v>0</v>
      </c>
      <c r="I126">
        <v>0</v>
      </c>
      <c r="J126">
        <v>0</v>
      </c>
      <c r="K126">
        <v>0.25</v>
      </c>
      <c r="L126">
        <v>0</v>
      </c>
      <c r="M126">
        <v>0</v>
      </c>
      <c r="N126">
        <v>0</v>
      </c>
      <c r="O126">
        <v>32</v>
      </c>
      <c r="P126">
        <v>986</v>
      </c>
      <c r="Q126">
        <v>2151</v>
      </c>
      <c r="R126" t="str">
        <f>IF(Activity[[#This Row],[TotalSteps]] &lt; 7000, "Less than 7,000", IF(AND(Activity[[#This Row],[TotalSteps]] &gt;=7000, Activity[[#This Row],[TotalSteps]] &lt; 10000), "7,000 - 10,000", "More than 10,000"))</f>
        <v>Less than 7,000</v>
      </c>
    </row>
    <row r="127" spans="1:18" x14ac:dyDescent="0.4">
      <c r="A127" t="str">
        <f>Activity[[#This Row],[Id]]&amp;"_"&amp;TEXT(Activity[[#This Row],[Date]], "YYYY-MM-DD")</f>
        <v>1927972279_2016-04-14</v>
      </c>
      <c r="B127">
        <v>1927972279</v>
      </c>
      <c r="C127" s="1">
        <v>42474</v>
      </c>
      <c r="D127" s="1" t="str">
        <f>TEXT(Activity[[#This Row],[Date]], "dddd")</f>
        <v>Thursday</v>
      </c>
      <c r="E127">
        <v>2163</v>
      </c>
      <c r="F127">
        <v>1.5</v>
      </c>
      <c r="G127">
        <v>1.5</v>
      </c>
      <c r="H127">
        <v>0</v>
      </c>
      <c r="I127">
        <v>0</v>
      </c>
      <c r="J127">
        <v>0.4</v>
      </c>
      <c r="K127">
        <v>1.1000000000000001</v>
      </c>
      <c r="L127">
        <v>0</v>
      </c>
      <c r="M127">
        <v>0</v>
      </c>
      <c r="N127">
        <v>9</v>
      </c>
      <c r="O127">
        <v>88</v>
      </c>
      <c r="P127">
        <v>1292</v>
      </c>
      <c r="Q127">
        <v>2383</v>
      </c>
      <c r="R127" t="str">
        <f>IF(Activity[[#This Row],[TotalSteps]] &lt; 7000, "Less than 7,000", IF(AND(Activity[[#This Row],[TotalSteps]] &gt;=7000, Activity[[#This Row],[TotalSteps]] &lt; 10000), "7,000 - 10,000", "More than 10,000"))</f>
        <v>Less than 7,000</v>
      </c>
    </row>
    <row r="128" spans="1:18" x14ac:dyDescent="0.4">
      <c r="A128" t="str">
        <f>Activity[[#This Row],[Id]]&amp;"_"&amp;TEXT(Activity[[#This Row],[Date]], "YYYY-MM-DD")</f>
        <v>1927972279_2016-04-15</v>
      </c>
      <c r="B128">
        <v>1927972279</v>
      </c>
      <c r="C128" s="1">
        <v>42475</v>
      </c>
      <c r="D128" s="1" t="str">
        <f>TEXT(Activity[[#This Row],[Date]], "dddd")</f>
        <v>Friday</v>
      </c>
      <c r="E128">
        <v>980</v>
      </c>
      <c r="F128">
        <v>0.68</v>
      </c>
      <c r="G128">
        <v>0.68</v>
      </c>
      <c r="H128">
        <v>0</v>
      </c>
      <c r="I128">
        <v>0</v>
      </c>
      <c r="J128">
        <v>0</v>
      </c>
      <c r="K128">
        <v>0.68</v>
      </c>
      <c r="L128">
        <v>0</v>
      </c>
      <c r="M128">
        <v>0</v>
      </c>
      <c r="N128">
        <v>0</v>
      </c>
      <c r="O128">
        <v>51</v>
      </c>
      <c r="P128">
        <v>941</v>
      </c>
      <c r="Q128">
        <v>2221</v>
      </c>
      <c r="R128" t="str">
        <f>IF(Activity[[#This Row],[TotalSteps]] &lt; 7000, "Less than 7,000", IF(AND(Activity[[#This Row],[TotalSteps]] &gt;=7000, Activity[[#This Row],[TotalSteps]] &lt; 10000), "7,000 - 10,000", "More than 10,000"))</f>
        <v>Less than 7,000</v>
      </c>
    </row>
    <row r="129" spans="1:18" x14ac:dyDescent="0.4">
      <c r="A129" t="str">
        <f>Activity[[#This Row],[Id]]&amp;"_"&amp;TEXT(Activity[[#This Row],[Date]], "YYYY-MM-DD")</f>
        <v>1927972279_2016-04-16</v>
      </c>
      <c r="B129">
        <v>1927972279</v>
      </c>
      <c r="C129" s="1">
        <v>42476</v>
      </c>
      <c r="D129" s="1" t="str">
        <f>TEXT(Activity[[#This Row],[Date]], "dddd")</f>
        <v>Saturday</v>
      </c>
      <c r="E129">
        <v>0</v>
      </c>
      <c r="F129">
        <v>0</v>
      </c>
      <c r="G129">
        <v>0</v>
      </c>
      <c r="H129">
        <v>0</v>
      </c>
      <c r="I129">
        <v>0</v>
      </c>
      <c r="J129">
        <v>0</v>
      </c>
      <c r="K129">
        <v>0</v>
      </c>
      <c r="L129">
        <v>0</v>
      </c>
      <c r="M129">
        <v>0</v>
      </c>
      <c r="N129">
        <v>0</v>
      </c>
      <c r="O129">
        <v>0</v>
      </c>
      <c r="P129">
        <v>1440</v>
      </c>
      <c r="Q129">
        <v>2064</v>
      </c>
      <c r="R129" t="str">
        <f>IF(Activity[[#This Row],[TotalSteps]] &lt; 7000, "Less than 7,000", IF(AND(Activity[[#This Row],[TotalSteps]] &gt;=7000, Activity[[#This Row],[TotalSteps]] &lt; 10000), "7,000 - 10,000", "More than 10,000"))</f>
        <v>Less than 7,000</v>
      </c>
    </row>
    <row r="130" spans="1:18" x14ac:dyDescent="0.4">
      <c r="A130" t="str">
        <f>Activity[[#This Row],[Id]]&amp;"_"&amp;TEXT(Activity[[#This Row],[Date]], "YYYY-MM-DD")</f>
        <v>1927972279_2016-04-17</v>
      </c>
      <c r="B130">
        <v>1927972279</v>
      </c>
      <c r="C130" s="1">
        <v>42477</v>
      </c>
      <c r="D130" s="1" t="str">
        <f>TEXT(Activity[[#This Row],[Date]], "dddd")</f>
        <v>Sunday</v>
      </c>
      <c r="E130">
        <v>0</v>
      </c>
      <c r="F130">
        <v>0</v>
      </c>
      <c r="G130">
        <v>0</v>
      </c>
      <c r="H130">
        <v>0</v>
      </c>
      <c r="I130">
        <v>0</v>
      </c>
      <c r="J130">
        <v>0</v>
      </c>
      <c r="K130">
        <v>0</v>
      </c>
      <c r="L130">
        <v>0</v>
      </c>
      <c r="M130">
        <v>0</v>
      </c>
      <c r="N130">
        <v>0</v>
      </c>
      <c r="O130">
        <v>0</v>
      </c>
      <c r="P130">
        <v>1440</v>
      </c>
      <c r="Q130">
        <v>2063</v>
      </c>
      <c r="R130" t="str">
        <f>IF(Activity[[#This Row],[TotalSteps]] &lt; 7000, "Less than 7,000", IF(AND(Activity[[#This Row],[TotalSteps]] &gt;=7000, Activity[[#This Row],[TotalSteps]] &lt; 10000), "7,000 - 10,000", "More than 10,000"))</f>
        <v>Less than 7,000</v>
      </c>
    </row>
    <row r="131" spans="1:18" x14ac:dyDescent="0.4">
      <c r="A131" t="str">
        <f>Activity[[#This Row],[Id]]&amp;"_"&amp;TEXT(Activity[[#This Row],[Date]], "YYYY-MM-DD")</f>
        <v>1927972279_2016-04-18</v>
      </c>
      <c r="B131">
        <v>1927972279</v>
      </c>
      <c r="C131" s="1">
        <v>42478</v>
      </c>
      <c r="D131" s="1" t="str">
        <f>TEXT(Activity[[#This Row],[Date]], "dddd")</f>
        <v>Monday</v>
      </c>
      <c r="E131">
        <v>244</v>
      </c>
      <c r="F131">
        <v>0.17</v>
      </c>
      <c r="G131">
        <v>0.17</v>
      </c>
      <c r="H131">
        <v>0</v>
      </c>
      <c r="I131">
        <v>0</v>
      </c>
      <c r="J131">
        <v>0</v>
      </c>
      <c r="K131">
        <v>0.17</v>
      </c>
      <c r="L131">
        <v>0</v>
      </c>
      <c r="M131">
        <v>0</v>
      </c>
      <c r="N131">
        <v>0</v>
      </c>
      <c r="O131">
        <v>17</v>
      </c>
      <c r="P131">
        <v>1423</v>
      </c>
      <c r="Q131">
        <v>2111</v>
      </c>
      <c r="R131" t="str">
        <f>IF(Activity[[#This Row],[TotalSteps]] &lt; 7000, "Less than 7,000", IF(AND(Activity[[#This Row],[TotalSteps]] &gt;=7000, Activity[[#This Row],[TotalSteps]] &lt; 10000), "7,000 - 10,000", "More than 10,000"))</f>
        <v>Less than 7,000</v>
      </c>
    </row>
    <row r="132" spans="1:18" x14ac:dyDescent="0.4">
      <c r="A132" t="str">
        <f>Activity[[#This Row],[Id]]&amp;"_"&amp;TEXT(Activity[[#This Row],[Date]], "YYYY-MM-DD")</f>
        <v>1927972279_2016-04-19</v>
      </c>
      <c r="B132">
        <v>1927972279</v>
      </c>
      <c r="C132" s="1">
        <v>42479</v>
      </c>
      <c r="D132" s="1" t="str">
        <f>TEXT(Activity[[#This Row],[Date]], "dddd")</f>
        <v>Tuesday</v>
      </c>
      <c r="E132">
        <v>0</v>
      </c>
      <c r="F132">
        <v>0</v>
      </c>
      <c r="G132">
        <v>0</v>
      </c>
      <c r="H132">
        <v>0</v>
      </c>
      <c r="I132">
        <v>0</v>
      </c>
      <c r="J132">
        <v>0</v>
      </c>
      <c r="K132">
        <v>0</v>
      </c>
      <c r="L132">
        <v>0</v>
      </c>
      <c r="M132">
        <v>0</v>
      </c>
      <c r="N132">
        <v>0</v>
      </c>
      <c r="O132">
        <v>0</v>
      </c>
      <c r="P132">
        <v>1440</v>
      </c>
      <c r="Q132">
        <v>2063</v>
      </c>
      <c r="R132" t="str">
        <f>IF(Activity[[#This Row],[TotalSteps]] &lt; 7000, "Less than 7,000", IF(AND(Activity[[#This Row],[TotalSteps]] &gt;=7000, Activity[[#This Row],[TotalSteps]] &lt; 10000), "7,000 - 10,000", "More than 10,000"))</f>
        <v>Less than 7,000</v>
      </c>
    </row>
    <row r="133" spans="1:18" x14ac:dyDescent="0.4">
      <c r="A133" t="str">
        <f>Activity[[#This Row],[Id]]&amp;"_"&amp;TEXT(Activity[[#This Row],[Date]], "YYYY-MM-DD")</f>
        <v>1927972279_2016-04-20</v>
      </c>
      <c r="B133">
        <v>1927972279</v>
      </c>
      <c r="C133" s="1">
        <v>42480</v>
      </c>
      <c r="D133" s="1" t="str">
        <f>TEXT(Activity[[#This Row],[Date]], "dddd")</f>
        <v>Wednesday</v>
      </c>
      <c r="E133">
        <v>0</v>
      </c>
      <c r="F133">
        <v>0</v>
      </c>
      <c r="G133">
        <v>0</v>
      </c>
      <c r="H133">
        <v>0</v>
      </c>
      <c r="I133">
        <v>0</v>
      </c>
      <c r="J133">
        <v>0</v>
      </c>
      <c r="K133">
        <v>0</v>
      </c>
      <c r="L133">
        <v>0</v>
      </c>
      <c r="M133">
        <v>0</v>
      </c>
      <c r="N133">
        <v>0</v>
      </c>
      <c r="O133">
        <v>0</v>
      </c>
      <c r="P133">
        <v>1440</v>
      </c>
      <c r="Q133">
        <v>2063</v>
      </c>
      <c r="R133" t="str">
        <f>IF(Activity[[#This Row],[TotalSteps]] &lt; 7000, "Less than 7,000", IF(AND(Activity[[#This Row],[TotalSteps]] &gt;=7000, Activity[[#This Row],[TotalSteps]] &lt; 10000), "7,000 - 10,000", "More than 10,000"))</f>
        <v>Less than 7,000</v>
      </c>
    </row>
    <row r="134" spans="1:18" x14ac:dyDescent="0.4">
      <c r="A134" t="str">
        <f>Activity[[#This Row],[Id]]&amp;"_"&amp;TEXT(Activity[[#This Row],[Date]], "YYYY-MM-DD")</f>
        <v>1927972279_2016-04-21</v>
      </c>
      <c r="B134">
        <v>1927972279</v>
      </c>
      <c r="C134" s="1">
        <v>42481</v>
      </c>
      <c r="D134" s="1" t="str">
        <f>TEXT(Activity[[#This Row],[Date]], "dddd")</f>
        <v>Thursday</v>
      </c>
      <c r="E134">
        <v>0</v>
      </c>
      <c r="F134">
        <v>0</v>
      </c>
      <c r="G134">
        <v>0</v>
      </c>
      <c r="H134">
        <v>0</v>
      </c>
      <c r="I134">
        <v>0</v>
      </c>
      <c r="J134">
        <v>0</v>
      </c>
      <c r="K134">
        <v>0</v>
      </c>
      <c r="L134">
        <v>0</v>
      </c>
      <c r="M134">
        <v>0</v>
      </c>
      <c r="N134">
        <v>0</v>
      </c>
      <c r="O134">
        <v>0</v>
      </c>
      <c r="P134">
        <v>1440</v>
      </c>
      <c r="Q134">
        <v>2064</v>
      </c>
      <c r="R134" t="str">
        <f>IF(Activity[[#This Row],[TotalSteps]] &lt; 7000, "Less than 7,000", IF(AND(Activity[[#This Row],[TotalSteps]] &gt;=7000, Activity[[#This Row],[TotalSteps]] &lt; 10000), "7,000 - 10,000", "More than 10,000"))</f>
        <v>Less than 7,000</v>
      </c>
    </row>
    <row r="135" spans="1:18" x14ac:dyDescent="0.4">
      <c r="A135" t="str">
        <f>Activity[[#This Row],[Id]]&amp;"_"&amp;TEXT(Activity[[#This Row],[Date]], "YYYY-MM-DD")</f>
        <v>1927972279_2016-04-22</v>
      </c>
      <c r="B135">
        <v>1927972279</v>
      </c>
      <c r="C135" s="1">
        <v>42482</v>
      </c>
      <c r="D135" s="1" t="str">
        <f>TEXT(Activity[[#This Row],[Date]], "dddd")</f>
        <v>Friday</v>
      </c>
      <c r="E135">
        <v>149</v>
      </c>
      <c r="F135">
        <v>0.1</v>
      </c>
      <c r="G135">
        <v>0.1</v>
      </c>
      <c r="H135">
        <v>0</v>
      </c>
      <c r="I135">
        <v>0</v>
      </c>
      <c r="J135">
        <v>0</v>
      </c>
      <c r="K135">
        <v>0.1</v>
      </c>
      <c r="L135">
        <v>0</v>
      </c>
      <c r="M135">
        <v>0</v>
      </c>
      <c r="N135">
        <v>0</v>
      </c>
      <c r="O135">
        <v>10</v>
      </c>
      <c r="P135">
        <v>1430</v>
      </c>
      <c r="Q135">
        <v>2093</v>
      </c>
      <c r="R135" t="str">
        <f>IF(Activity[[#This Row],[TotalSteps]] &lt; 7000, "Less than 7,000", IF(AND(Activity[[#This Row],[TotalSteps]] &gt;=7000, Activity[[#This Row],[TotalSteps]] &lt; 10000), "7,000 - 10,000", "More than 10,000"))</f>
        <v>Less than 7,000</v>
      </c>
    </row>
    <row r="136" spans="1:18" x14ac:dyDescent="0.4">
      <c r="A136" t="str">
        <f>Activity[[#This Row],[Id]]&amp;"_"&amp;TEXT(Activity[[#This Row],[Date]], "YYYY-MM-DD")</f>
        <v>1927972279_2016-04-23</v>
      </c>
      <c r="B136">
        <v>1927972279</v>
      </c>
      <c r="C136" s="1">
        <v>42483</v>
      </c>
      <c r="D136" s="1" t="str">
        <f>TEXT(Activity[[#This Row],[Date]], "dddd")</f>
        <v>Saturday</v>
      </c>
      <c r="E136">
        <v>2945</v>
      </c>
      <c r="F136">
        <v>2.04</v>
      </c>
      <c r="G136">
        <v>2.04</v>
      </c>
      <c r="H136">
        <v>0</v>
      </c>
      <c r="I136">
        <v>0</v>
      </c>
      <c r="J136">
        <v>0</v>
      </c>
      <c r="K136">
        <v>2.04</v>
      </c>
      <c r="L136">
        <v>0</v>
      </c>
      <c r="M136">
        <v>0</v>
      </c>
      <c r="N136">
        <v>0</v>
      </c>
      <c r="O136">
        <v>145</v>
      </c>
      <c r="P136">
        <v>1295</v>
      </c>
      <c r="Q136">
        <v>2499</v>
      </c>
      <c r="R136" t="str">
        <f>IF(Activity[[#This Row],[TotalSteps]] &lt; 7000, "Less than 7,000", IF(AND(Activity[[#This Row],[TotalSteps]] &gt;=7000, Activity[[#This Row],[TotalSteps]] &lt; 10000), "7,000 - 10,000", "More than 10,000"))</f>
        <v>Less than 7,000</v>
      </c>
    </row>
    <row r="137" spans="1:18" x14ac:dyDescent="0.4">
      <c r="A137" t="str">
        <f>Activity[[#This Row],[Id]]&amp;"_"&amp;TEXT(Activity[[#This Row],[Date]], "YYYY-MM-DD")</f>
        <v>1927972279_2016-04-24</v>
      </c>
      <c r="B137">
        <v>1927972279</v>
      </c>
      <c r="C137" s="1">
        <v>42484</v>
      </c>
      <c r="D137" s="1" t="str">
        <f>TEXT(Activity[[#This Row],[Date]], "dddd")</f>
        <v>Sunday</v>
      </c>
      <c r="E137">
        <v>2090</v>
      </c>
      <c r="F137">
        <v>1.45</v>
      </c>
      <c r="G137">
        <v>1.45</v>
      </c>
      <c r="H137">
        <v>0</v>
      </c>
      <c r="I137">
        <v>7.0000000000000007E-2</v>
      </c>
      <c r="J137">
        <v>0.24</v>
      </c>
      <c r="K137">
        <v>1.1399999999999999</v>
      </c>
      <c r="L137">
        <v>0</v>
      </c>
      <c r="M137">
        <v>1</v>
      </c>
      <c r="N137">
        <v>6</v>
      </c>
      <c r="O137">
        <v>75</v>
      </c>
      <c r="P137">
        <v>1358</v>
      </c>
      <c r="Q137">
        <v>2324</v>
      </c>
      <c r="R137" t="str">
        <f>IF(Activity[[#This Row],[TotalSteps]] &lt; 7000, "Less than 7,000", IF(AND(Activity[[#This Row],[TotalSteps]] &gt;=7000, Activity[[#This Row],[TotalSteps]] &lt; 10000), "7,000 - 10,000", "More than 10,000"))</f>
        <v>Less than 7,000</v>
      </c>
    </row>
    <row r="138" spans="1:18" x14ac:dyDescent="0.4">
      <c r="A138" t="str">
        <f>Activity[[#This Row],[Id]]&amp;"_"&amp;TEXT(Activity[[#This Row],[Date]], "YYYY-MM-DD")</f>
        <v>1927972279_2016-04-25</v>
      </c>
      <c r="B138">
        <v>1927972279</v>
      </c>
      <c r="C138" s="1">
        <v>42485</v>
      </c>
      <c r="D138" s="1" t="str">
        <f>TEXT(Activity[[#This Row],[Date]], "dddd")</f>
        <v>Monday</v>
      </c>
      <c r="E138">
        <v>152</v>
      </c>
      <c r="F138">
        <v>0.11</v>
      </c>
      <c r="G138">
        <v>0.11</v>
      </c>
      <c r="H138">
        <v>0</v>
      </c>
      <c r="I138">
        <v>0</v>
      </c>
      <c r="J138">
        <v>0</v>
      </c>
      <c r="K138">
        <v>0.11</v>
      </c>
      <c r="L138">
        <v>0</v>
      </c>
      <c r="M138">
        <v>0</v>
      </c>
      <c r="N138">
        <v>0</v>
      </c>
      <c r="O138">
        <v>12</v>
      </c>
      <c r="P138">
        <v>1303</v>
      </c>
      <c r="Q138">
        <v>2100</v>
      </c>
      <c r="R138" t="str">
        <f>IF(Activity[[#This Row],[TotalSteps]] &lt; 7000, "Less than 7,000", IF(AND(Activity[[#This Row],[TotalSteps]] &gt;=7000, Activity[[#This Row],[TotalSteps]] &lt; 10000), "7,000 - 10,000", "More than 10,000"))</f>
        <v>Less than 7,000</v>
      </c>
    </row>
    <row r="139" spans="1:18" x14ac:dyDescent="0.4">
      <c r="A139" t="str">
        <f>Activity[[#This Row],[Id]]&amp;"_"&amp;TEXT(Activity[[#This Row],[Date]], "YYYY-MM-DD")</f>
        <v>1927972279_2016-04-26</v>
      </c>
      <c r="B139">
        <v>1927972279</v>
      </c>
      <c r="C139" s="1">
        <v>42486</v>
      </c>
      <c r="D139" s="1" t="str">
        <f>TEXT(Activity[[#This Row],[Date]], "dddd")</f>
        <v>Tuesday</v>
      </c>
      <c r="E139">
        <v>3761</v>
      </c>
      <c r="F139">
        <v>2.6</v>
      </c>
      <c r="G139">
        <v>2.6</v>
      </c>
      <c r="H139">
        <v>0</v>
      </c>
      <c r="I139">
        <v>0</v>
      </c>
      <c r="J139">
        <v>0</v>
      </c>
      <c r="K139">
        <v>2.6</v>
      </c>
      <c r="L139">
        <v>0</v>
      </c>
      <c r="M139">
        <v>0</v>
      </c>
      <c r="N139">
        <v>0</v>
      </c>
      <c r="O139">
        <v>192</v>
      </c>
      <c r="P139">
        <v>1058</v>
      </c>
      <c r="Q139">
        <v>2638</v>
      </c>
      <c r="R139" t="str">
        <f>IF(Activity[[#This Row],[TotalSteps]] &lt; 7000, "Less than 7,000", IF(AND(Activity[[#This Row],[TotalSteps]] &gt;=7000, Activity[[#This Row],[TotalSteps]] &lt; 10000), "7,000 - 10,000", "More than 10,000"))</f>
        <v>Less than 7,000</v>
      </c>
    </row>
    <row r="140" spans="1:18" x14ac:dyDescent="0.4">
      <c r="A140" t="str">
        <f>Activity[[#This Row],[Id]]&amp;"_"&amp;TEXT(Activity[[#This Row],[Date]], "YYYY-MM-DD")</f>
        <v>1927972279_2016-04-27</v>
      </c>
      <c r="B140">
        <v>1927972279</v>
      </c>
      <c r="C140" s="1">
        <v>42487</v>
      </c>
      <c r="D140" s="1" t="str">
        <f>TEXT(Activity[[#This Row],[Date]], "dddd")</f>
        <v>Wednesday</v>
      </c>
      <c r="E140">
        <v>0</v>
      </c>
      <c r="F140">
        <v>0</v>
      </c>
      <c r="G140">
        <v>0</v>
      </c>
      <c r="H140">
        <v>0</v>
      </c>
      <c r="I140">
        <v>0</v>
      </c>
      <c r="J140">
        <v>0</v>
      </c>
      <c r="K140">
        <v>0</v>
      </c>
      <c r="L140">
        <v>0</v>
      </c>
      <c r="M140">
        <v>0</v>
      </c>
      <c r="N140">
        <v>0</v>
      </c>
      <c r="O140">
        <v>0</v>
      </c>
      <c r="P140">
        <v>1440</v>
      </c>
      <c r="Q140">
        <v>2063</v>
      </c>
      <c r="R140" t="str">
        <f>IF(Activity[[#This Row],[TotalSteps]] &lt; 7000, "Less than 7,000", IF(AND(Activity[[#This Row],[TotalSteps]] &gt;=7000, Activity[[#This Row],[TotalSteps]] &lt; 10000), "7,000 - 10,000", "More than 10,000"))</f>
        <v>Less than 7,000</v>
      </c>
    </row>
    <row r="141" spans="1:18" x14ac:dyDescent="0.4">
      <c r="A141" t="str">
        <f>Activity[[#This Row],[Id]]&amp;"_"&amp;TEXT(Activity[[#This Row],[Date]], "YYYY-MM-DD")</f>
        <v>1927972279_2016-04-28</v>
      </c>
      <c r="B141">
        <v>1927972279</v>
      </c>
      <c r="C141" s="1">
        <v>42488</v>
      </c>
      <c r="D141" s="1" t="str">
        <f>TEXT(Activity[[#This Row],[Date]], "dddd")</f>
        <v>Thursday</v>
      </c>
      <c r="E141">
        <v>1675</v>
      </c>
      <c r="F141">
        <v>1.1599999999999999</v>
      </c>
      <c r="G141">
        <v>1.1599999999999999</v>
      </c>
      <c r="H141">
        <v>0</v>
      </c>
      <c r="I141">
        <v>0</v>
      </c>
      <c r="J141">
        <v>0</v>
      </c>
      <c r="K141">
        <v>1.1599999999999999</v>
      </c>
      <c r="L141">
        <v>0</v>
      </c>
      <c r="M141">
        <v>0</v>
      </c>
      <c r="N141">
        <v>0</v>
      </c>
      <c r="O141">
        <v>95</v>
      </c>
      <c r="P141">
        <v>1167</v>
      </c>
      <c r="Q141">
        <v>2351</v>
      </c>
      <c r="R141" t="str">
        <f>IF(Activity[[#This Row],[TotalSteps]] &lt; 7000, "Less than 7,000", IF(AND(Activity[[#This Row],[TotalSteps]] &gt;=7000, Activity[[#This Row],[TotalSteps]] &lt; 10000), "7,000 - 10,000", "More than 10,000"))</f>
        <v>Less than 7,000</v>
      </c>
    </row>
    <row r="142" spans="1:18" x14ac:dyDescent="0.4">
      <c r="A142" t="str">
        <f>Activity[[#This Row],[Id]]&amp;"_"&amp;TEXT(Activity[[#This Row],[Date]], "YYYY-MM-DD")</f>
        <v>1927972279_2016-04-29</v>
      </c>
      <c r="B142">
        <v>1927972279</v>
      </c>
      <c r="C142" s="1">
        <v>42489</v>
      </c>
      <c r="D142" s="1" t="str">
        <f>TEXT(Activity[[#This Row],[Date]], "dddd")</f>
        <v>Friday</v>
      </c>
      <c r="E142">
        <v>0</v>
      </c>
      <c r="F142">
        <v>0</v>
      </c>
      <c r="G142">
        <v>0</v>
      </c>
      <c r="H142">
        <v>0</v>
      </c>
      <c r="I142">
        <v>0</v>
      </c>
      <c r="J142">
        <v>0</v>
      </c>
      <c r="K142">
        <v>0</v>
      </c>
      <c r="L142">
        <v>0</v>
      </c>
      <c r="M142">
        <v>0</v>
      </c>
      <c r="N142">
        <v>0</v>
      </c>
      <c r="O142">
        <v>0</v>
      </c>
      <c r="P142">
        <v>1440</v>
      </c>
      <c r="Q142">
        <v>2063</v>
      </c>
      <c r="R142" t="str">
        <f>IF(Activity[[#This Row],[TotalSteps]] &lt; 7000, "Less than 7,000", IF(AND(Activity[[#This Row],[TotalSteps]] &gt;=7000, Activity[[#This Row],[TotalSteps]] &lt; 10000), "7,000 - 10,000", "More than 10,000"))</f>
        <v>Less than 7,000</v>
      </c>
    </row>
    <row r="143" spans="1:18" x14ac:dyDescent="0.4">
      <c r="A143" t="str">
        <f>Activity[[#This Row],[Id]]&amp;"_"&amp;TEXT(Activity[[#This Row],[Date]], "YYYY-MM-DD")</f>
        <v>1927972279_2016-04-30</v>
      </c>
      <c r="B143">
        <v>1927972279</v>
      </c>
      <c r="C143" s="1">
        <v>42490</v>
      </c>
      <c r="D143" s="1" t="str">
        <f>TEXT(Activity[[#This Row],[Date]], "dddd")</f>
        <v>Saturday</v>
      </c>
      <c r="E143">
        <v>0</v>
      </c>
      <c r="F143">
        <v>0</v>
      </c>
      <c r="G143">
        <v>0</v>
      </c>
      <c r="H143">
        <v>0</v>
      </c>
      <c r="I143">
        <v>0</v>
      </c>
      <c r="J143">
        <v>0</v>
      </c>
      <c r="K143">
        <v>0</v>
      </c>
      <c r="L143">
        <v>0</v>
      </c>
      <c r="M143">
        <v>0</v>
      </c>
      <c r="N143">
        <v>0</v>
      </c>
      <c r="O143">
        <v>0</v>
      </c>
      <c r="P143">
        <v>1440</v>
      </c>
      <c r="Q143">
        <v>2064</v>
      </c>
      <c r="R143" t="str">
        <f>IF(Activity[[#This Row],[TotalSteps]] &lt; 7000, "Less than 7,000", IF(AND(Activity[[#This Row],[TotalSteps]] &gt;=7000, Activity[[#This Row],[TotalSteps]] &lt; 10000), "7,000 - 10,000", "More than 10,000"))</f>
        <v>Less than 7,000</v>
      </c>
    </row>
    <row r="144" spans="1:18" x14ac:dyDescent="0.4">
      <c r="A144" t="str">
        <f>Activity[[#This Row],[Id]]&amp;"_"&amp;TEXT(Activity[[#This Row],[Date]], "YYYY-MM-DD")</f>
        <v>1927972279_2016-05-01</v>
      </c>
      <c r="B144">
        <v>1927972279</v>
      </c>
      <c r="C144" s="1">
        <v>42491</v>
      </c>
      <c r="D144" s="1" t="str">
        <f>TEXT(Activity[[#This Row],[Date]], "dddd")</f>
        <v>Sunday</v>
      </c>
      <c r="E144">
        <v>2704</v>
      </c>
      <c r="F144">
        <v>1.87</v>
      </c>
      <c r="G144">
        <v>1.87</v>
      </c>
      <c r="H144">
        <v>0</v>
      </c>
      <c r="I144">
        <v>1.01</v>
      </c>
      <c r="J144">
        <v>0.03</v>
      </c>
      <c r="K144">
        <v>0.83</v>
      </c>
      <c r="L144">
        <v>0</v>
      </c>
      <c r="M144">
        <v>14</v>
      </c>
      <c r="N144">
        <v>1</v>
      </c>
      <c r="O144">
        <v>70</v>
      </c>
      <c r="P144">
        <v>1355</v>
      </c>
      <c r="Q144">
        <v>2411</v>
      </c>
      <c r="R144" t="str">
        <f>IF(Activity[[#This Row],[TotalSteps]] &lt; 7000, "Less than 7,000", IF(AND(Activity[[#This Row],[TotalSteps]] &gt;=7000, Activity[[#This Row],[TotalSteps]] &lt; 10000), "7,000 - 10,000", "More than 10,000"))</f>
        <v>Less than 7,000</v>
      </c>
    </row>
    <row r="145" spans="1:18" x14ac:dyDescent="0.4">
      <c r="A145" t="str">
        <f>Activity[[#This Row],[Id]]&amp;"_"&amp;TEXT(Activity[[#This Row],[Date]], "YYYY-MM-DD")</f>
        <v>1927972279_2016-05-02</v>
      </c>
      <c r="B145">
        <v>1927972279</v>
      </c>
      <c r="C145" s="1">
        <v>42492</v>
      </c>
      <c r="D145" s="1" t="str">
        <f>TEXT(Activity[[#This Row],[Date]], "dddd")</f>
        <v>Monday</v>
      </c>
      <c r="E145">
        <v>3790</v>
      </c>
      <c r="F145">
        <v>2.62</v>
      </c>
      <c r="G145">
        <v>2.62</v>
      </c>
      <c r="H145">
        <v>0</v>
      </c>
      <c r="I145">
        <v>1.1599999999999999</v>
      </c>
      <c r="J145">
        <v>0.3</v>
      </c>
      <c r="K145">
        <v>1.1599999999999999</v>
      </c>
      <c r="L145">
        <v>0</v>
      </c>
      <c r="M145">
        <v>16</v>
      </c>
      <c r="N145">
        <v>8</v>
      </c>
      <c r="O145">
        <v>94</v>
      </c>
      <c r="P145">
        <v>1322</v>
      </c>
      <c r="Q145">
        <v>2505</v>
      </c>
      <c r="R145" t="str">
        <f>IF(Activity[[#This Row],[TotalSteps]] &lt; 7000, "Less than 7,000", IF(AND(Activity[[#This Row],[TotalSteps]] &gt;=7000, Activity[[#This Row],[TotalSteps]] &lt; 10000), "7,000 - 10,000", "More than 10,000"))</f>
        <v>Less than 7,000</v>
      </c>
    </row>
    <row r="146" spans="1:18" x14ac:dyDescent="0.4">
      <c r="A146" t="str">
        <f>Activity[[#This Row],[Id]]&amp;"_"&amp;TEXT(Activity[[#This Row],[Date]], "YYYY-MM-DD")</f>
        <v>1927972279_2016-05-03</v>
      </c>
      <c r="B146">
        <v>1927972279</v>
      </c>
      <c r="C146" s="1">
        <v>42493</v>
      </c>
      <c r="D146" s="1" t="str">
        <f>TEXT(Activity[[#This Row],[Date]], "dddd")</f>
        <v>Tuesday</v>
      </c>
      <c r="E146">
        <v>1326</v>
      </c>
      <c r="F146">
        <v>0.92</v>
      </c>
      <c r="G146">
        <v>0.92</v>
      </c>
      <c r="H146">
        <v>0</v>
      </c>
      <c r="I146">
        <v>0.73</v>
      </c>
      <c r="J146">
        <v>0</v>
      </c>
      <c r="K146">
        <v>0.18</v>
      </c>
      <c r="L146">
        <v>0</v>
      </c>
      <c r="M146">
        <v>10</v>
      </c>
      <c r="N146">
        <v>0</v>
      </c>
      <c r="O146">
        <v>17</v>
      </c>
      <c r="P146">
        <v>1413</v>
      </c>
      <c r="Q146">
        <v>2195</v>
      </c>
      <c r="R146" t="str">
        <f>IF(Activity[[#This Row],[TotalSteps]] &lt; 7000, "Less than 7,000", IF(AND(Activity[[#This Row],[TotalSteps]] &gt;=7000, Activity[[#This Row],[TotalSteps]] &lt; 10000), "7,000 - 10,000", "More than 10,000"))</f>
        <v>Less than 7,000</v>
      </c>
    </row>
    <row r="147" spans="1:18" x14ac:dyDescent="0.4">
      <c r="A147" t="str">
        <f>Activity[[#This Row],[Id]]&amp;"_"&amp;TEXT(Activity[[#This Row],[Date]], "YYYY-MM-DD")</f>
        <v>1927972279_2016-05-04</v>
      </c>
      <c r="B147">
        <v>1927972279</v>
      </c>
      <c r="C147" s="1">
        <v>42494</v>
      </c>
      <c r="D147" s="1" t="str">
        <f>TEXT(Activity[[#This Row],[Date]], "dddd")</f>
        <v>Wednesday</v>
      </c>
      <c r="E147">
        <v>1786</v>
      </c>
      <c r="F147">
        <v>1.24</v>
      </c>
      <c r="G147">
        <v>1.24</v>
      </c>
      <c r="H147">
        <v>0</v>
      </c>
      <c r="I147">
        <v>0</v>
      </c>
      <c r="J147">
        <v>0</v>
      </c>
      <c r="K147">
        <v>1.24</v>
      </c>
      <c r="L147">
        <v>0</v>
      </c>
      <c r="M147">
        <v>0</v>
      </c>
      <c r="N147">
        <v>0</v>
      </c>
      <c r="O147">
        <v>87</v>
      </c>
      <c r="P147">
        <v>1353</v>
      </c>
      <c r="Q147">
        <v>2338</v>
      </c>
      <c r="R147" t="str">
        <f>IF(Activity[[#This Row],[TotalSteps]] &lt; 7000, "Less than 7,000", IF(AND(Activity[[#This Row],[TotalSteps]] &gt;=7000, Activity[[#This Row],[TotalSteps]] &lt; 10000), "7,000 - 10,000", "More than 10,000"))</f>
        <v>Less than 7,000</v>
      </c>
    </row>
    <row r="148" spans="1:18" x14ac:dyDescent="0.4">
      <c r="A148" t="str">
        <f>Activity[[#This Row],[Id]]&amp;"_"&amp;TEXT(Activity[[#This Row],[Date]], "YYYY-MM-DD")</f>
        <v>1927972279_2016-05-05</v>
      </c>
      <c r="B148">
        <v>1927972279</v>
      </c>
      <c r="C148" s="1">
        <v>42495</v>
      </c>
      <c r="D148" s="1" t="str">
        <f>TEXT(Activity[[#This Row],[Date]], "dddd")</f>
        <v>Thursday</v>
      </c>
      <c r="E148">
        <v>0</v>
      </c>
      <c r="F148">
        <v>0</v>
      </c>
      <c r="G148">
        <v>0</v>
      </c>
      <c r="H148">
        <v>0</v>
      </c>
      <c r="I148">
        <v>0</v>
      </c>
      <c r="J148">
        <v>0</v>
      </c>
      <c r="K148">
        <v>0</v>
      </c>
      <c r="L148">
        <v>0</v>
      </c>
      <c r="M148">
        <v>0</v>
      </c>
      <c r="N148">
        <v>0</v>
      </c>
      <c r="O148">
        <v>0</v>
      </c>
      <c r="P148">
        <v>1440</v>
      </c>
      <c r="Q148">
        <v>2063</v>
      </c>
      <c r="R148" t="str">
        <f>IF(Activity[[#This Row],[TotalSteps]] &lt; 7000, "Less than 7,000", IF(AND(Activity[[#This Row],[TotalSteps]] &gt;=7000, Activity[[#This Row],[TotalSteps]] &lt; 10000), "7,000 - 10,000", "More than 10,000"))</f>
        <v>Less than 7,000</v>
      </c>
    </row>
    <row r="149" spans="1:18" x14ac:dyDescent="0.4">
      <c r="A149" t="str">
        <f>Activity[[#This Row],[Id]]&amp;"_"&amp;TEXT(Activity[[#This Row],[Date]], "YYYY-MM-DD")</f>
        <v>1927972279_2016-05-06</v>
      </c>
      <c r="B149">
        <v>1927972279</v>
      </c>
      <c r="C149" s="1">
        <v>42496</v>
      </c>
      <c r="D149" s="1" t="str">
        <f>TEXT(Activity[[#This Row],[Date]], "dddd")</f>
        <v>Friday</v>
      </c>
      <c r="E149">
        <v>2091</v>
      </c>
      <c r="F149">
        <v>1.45</v>
      </c>
      <c r="G149">
        <v>1.45</v>
      </c>
      <c r="H149">
        <v>0</v>
      </c>
      <c r="I149">
        <v>0</v>
      </c>
      <c r="J149">
        <v>0</v>
      </c>
      <c r="K149">
        <v>1.45</v>
      </c>
      <c r="L149">
        <v>0</v>
      </c>
      <c r="M149">
        <v>0</v>
      </c>
      <c r="N149">
        <v>0</v>
      </c>
      <c r="O149">
        <v>108</v>
      </c>
      <c r="P149">
        <v>1332</v>
      </c>
      <c r="Q149">
        <v>2383</v>
      </c>
      <c r="R149" t="str">
        <f>IF(Activity[[#This Row],[TotalSteps]] &lt; 7000, "Less than 7,000", IF(AND(Activity[[#This Row],[TotalSteps]] &gt;=7000, Activity[[#This Row],[TotalSteps]] &lt; 10000), "7,000 - 10,000", "More than 10,000"))</f>
        <v>Less than 7,000</v>
      </c>
    </row>
    <row r="150" spans="1:18" x14ac:dyDescent="0.4">
      <c r="A150" t="str">
        <f>Activity[[#This Row],[Id]]&amp;"_"&amp;TEXT(Activity[[#This Row],[Date]], "YYYY-MM-DD")</f>
        <v>1927972279_2016-05-07</v>
      </c>
      <c r="B150">
        <v>1927972279</v>
      </c>
      <c r="C150" s="1">
        <v>42497</v>
      </c>
      <c r="D150" s="1" t="str">
        <f>TEXT(Activity[[#This Row],[Date]], "dddd")</f>
        <v>Saturday</v>
      </c>
      <c r="E150">
        <v>1510</v>
      </c>
      <c r="F150">
        <v>1.04</v>
      </c>
      <c r="G150">
        <v>1.04</v>
      </c>
      <c r="H150">
        <v>0</v>
      </c>
      <c r="I150">
        <v>0</v>
      </c>
      <c r="J150">
        <v>0</v>
      </c>
      <c r="K150">
        <v>1.04</v>
      </c>
      <c r="L150">
        <v>0</v>
      </c>
      <c r="M150">
        <v>0</v>
      </c>
      <c r="N150">
        <v>0</v>
      </c>
      <c r="O150">
        <v>48</v>
      </c>
      <c r="P150">
        <v>1392</v>
      </c>
      <c r="Q150">
        <v>2229</v>
      </c>
      <c r="R150" t="str">
        <f>IF(Activity[[#This Row],[TotalSteps]] &lt; 7000, "Less than 7,000", IF(AND(Activity[[#This Row],[TotalSteps]] &gt;=7000, Activity[[#This Row],[TotalSteps]] &lt; 10000), "7,000 - 10,000", "More than 10,000"))</f>
        <v>Less than 7,000</v>
      </c>
    </row>
    <row r="151" spans="1:18" x14ac:dyDescent="0.4">
      <c r="A151" t="str">
        <f>Activity[[#This Row],[Id]]&amp;"_"&amp;TEXT(Activity[[#This Row],[Date]], "YYYY-MM-DD")</f>
        <v>1927972279_2016-05-08</v>
      </c>
      <c r="B151">
        <v>1927972279</v>
      </c>
      <c r="C151" s="1">
        <v>42498</v>
      </c>
      <c r="D151" s="1" t="str">
        <f>TEXT(Activity[[#This Row],[Date]], "dddd")</f>
        <v>Sunday</v>
      </c>
      <c r="E151">
        <v>0</v>
      </c>
      <c r="F151">
        <v>0</v>
      </c>
      <c r="G151">
        <v>0</v>
      </c>
      <c r="H151">
        <v>0</v>
      </c>
      <c r="I151">
        <v>0</v>
      </c>
      <c r="J151">
        <v>0</v>
      </c>
      <c r="K151">
        <v>0</v>
      </c>
      <c r="L151">
        <v>0</v>
      </c>
      <c r="M151">
        <v>0</v>
      </c>
      <c r="N151">
        <v>0</v>
      </c>
      <c r="O151">
        <v>0</v>
      </c>
      <c r="P151">
        <v>1440</v>
      </c>
      <c r="Q151">
        <v>2063</v>
      </c>
      <c r="R151" t="str">
        <f>IF(Activity[[#This Row],[TotalSteps]] &lt; 7000, "Less than 7,000", IF(AND(Activity[[#This Row],[TotalSteps]] &gt;=7000, Activity[[#This Row],[TotalSteps]] &lt; 10000), "7,000 - 10,000", "More than 10,000"))</f>
        <v>Less than 7,000</v>
      </c>
    </row>
    <row r="152" spans="1:18" x14ac:dyDescent="0.4">
      <c r="A152" t="str">
        <f>Activity[[#This Row],[Id]]&amp;"_"&amp;TEXT(Activity[[#This Row],[Date]], "YYYY-MM-DD")</f>
        <v>1927972279_2016-05-09</v>
      </c>
      <c r="B152">
        <v>1927972279</v>
      </c>
      <c r="C152" s="1">
        <v>42499</v>
      </c>
      <c r="D152" s="1" t="str">
        <f>TEXT(Activity[[#This Row],[Date]], "dddd")</f>
        <v>Monday</v>
      </c>
      <c r="E152">
        <v>0</v>
      </c>
      <c r="F152">
        <v>0</v>
      </c>
      <c r="G152">
        <v>0</v>
      </c>
      <c r="H152">
        <v>0</v>
      </c>
      <c r="I152">
        <v>0</v>
      </c>
      <c r="J152">
        <v>0</v>
      </c>
      <c r="K152">
        <v>0</v>
      </c>
      <c r="L152">
        <v>0</v>
      </c>
      <c r="M152">
        <v>0</v>
      </c>
      <c r="N152">
        <v>0</v>
      </c>
      <c r="O152">
        <v>0</v>
      </c>
      <c r="P152">
        <v>1440</v>
      </c>
      <c r="Q152">
        <v>2063</v>
      </c>
      <c r="R152" t="str">
        <f>IF(Activity[[#This Row],[TotalSteps]] &lt; 7000, "Less than 7,000", IF(AND(Activity[[#This Row],[TotalSteps]] &gt;=7000, Activity[[#This Row],[TotalSteps]] &lt; 10000), "7,000 - 10,000", "More than 10,000"))</f>
        <v>Less than 7,000</v>
      </c>
    </row>
    <row r="153" spans="1:18" x14ac:dyDescent="0.4">
      <c r="A153" t="str">
        <f>Activity[[#This Row],[Id]]&amp;"_"&amp;TEXT(Activity[[#This Row],[Date]], "YYYY-MM-DD")</f>
        <v>1927972279_2016-05-10</v>
      </c>
      <c r="B153">
        <v>1927972279</v>
      </c>
      <c r="C153" s="1">
        <v>42500</v>
      </c>
      <c r="D153" s="1" t="str">
        <f>TEXT(Activity[[#This Row],[Date]], "dddd")</f>
        <v>Tuesday</v>
      </c>
      <c r="E153">
        <v>0</v>
      </c>
      <c r="F153">
        <v>0</v>
      </c>
      <c r="G153">
        <v>0</v>
      </c>
      <c r="H153">
        <v>0</v>
      </c>
      <c r="I153">
        <v>0</v>
      </c>
      <c r="J153">
        <v>0</v>
      </c>
      <c r="K153">
        <v>0</v>
      </c>
      <c r="L153">
        <v>0</v>
      </c>
      <c r="M153">
        <v>0</v>
      </c>
      <c r="N153">
        <v>0</v>
      </c>
      <c r="O153">
        <v>0</v>
      </c>
      <c r="P153">
        <v>1440</v>
      </c>
      <c r="Q153">
        <v>2063</v>
      </c>
      <c r="R153" t="str">
        <f>IF(Activity[[#This Row],[TotalSteps]] &lt; 7000, "Less than 7,000", IF(AND(Activity[[#This Row],[TotalSteps]] &gt;=7000, Activity[[#This Row],[TotalSteps]] &lt; 10000), "7,000 - 10,000", "More than 10,000"))</f>
        <v>Less than 7,000</v>
      </c>
    </row>
    <row r="154" spans="1:18" x14ac:dyDescent="0.4">
      <c r="A154" t="str">
        <f>Activity[[#This Row],[Id]]&amp;"_"&amp;TEXT(Activity[[#This Row],[Date]], "YYYY-MM-DD")</f>
        <v>1927972279_2016-05-11</v>
      </c>
      <c r="B154">
        <v>1927972279</v>
      </c>
      <c r="C154" s="1">
        <v>42501</v>
      </c>
      <c r="D154" s="1" t="str">
        <f>TEXT(Activity[[#This Row],[Date]], "dddd")</f>
        <v>Wednesday</v>
      </c>
      <c r="E154">
        <v>0</v>
      </c>
      <c r="F154">
        <v>0</v>
      </c>
      <c r="G154">
        <v>0</v>
      </c>
      <c r="H154">
        <v>0</v>
      </c>
      <c r="I154">
        <v>0</v>
      </c>
      <c r="J154">
        <v>0</v>
      </c>
      <c r="K154">
        <v>0</v>
      </c>
      <c r="L154">
        <v>0</v>
      </c>
      <c r="M154">
        <v>0</v>
      </c>
      <c r="N154">
        <v>0</v>
      </c>
      <c r="O154">
        <v>0</v>
      </c>
      <c r="P154">
        <v>1440</v>
      </c>
      <c r="Q154">
        <v>2063</v>
      </c>
      <c r="R154" t="str">
        <f>IF(Activity[[#This Row],[TotalSteps]] &lt; 7000, "Less than 7,000", IF(AND(Activity[[#This Row],[TotalSteps]] &gt;=7000, Activity[[#This Row],[TotalSteps]] &lt; 10000), "7,000 - 10,000", "More than 10,000"))</f>
        <v>Less than 7,000</v>
      </c>
    </row>
    <row r="155" spans="1:18" x14ac:dyDescent="0.4">
      <c r="A155" t="str">
        <f>Activity[[#This Row],[Id]]&amp;"_"&amp;TEXT(Activity[[#This Row],[Date]], "YYYY-MM-DD")</f>
        <v>1927972279_2016-05-12</v>
      </c>
      <c r="B155">
        <v>1927972279</v>
      </c>
      <c r="C155" s="1">
        <v>42502</v>
      </c>
      <c r="D155" s="1" t="str">
        <f>TEXT(Activity[[#This Row],[Date]], "dddd")</f>
        <v>Thursday</v>
      </c>
      <c r="E155">
        <v>0</v>
      </c>
      <c r="F155">
        <v>0</v>
      </c>
      <c r="G155">
        <v>0</v>
      </c>
      <c r="H155">
        <v>0</v>
      </c>
      <c r="I155">
        <v>0</v>
      </c>
      <c r="J155">
        <v>0</v>
      </c>
      <c r="K155">
        <v>0</v>
      </c>
      <c r="L155">
        <v>0</v>
      </c>
      <c r="M155">
        <v>0</v>
      </c>
      <c r="N155">
        <v>0</v>
      </c>
      <c r="O155">
        <v>0</v>
      </c>
      <c r="P155">
        <v>966</v>
      </c>
      <c r="Q155">
        <v>1383</v>
      </c>
      <c r="R155" t="str">
        <f>IF(Activity[[#This Row],[TotalSteps]] &lt; 7000, "Less than 7,000", IF(AND(Activity[[#This Row],[TotalSteps]] &gt;=7000, Activity[[#This Row],[TotalSteps]] &lt; 10000), "7,000 - 10,000", "More than 10,000"))</f>
        <v>Less than 7,000</v>
      </c>
    </row>
    <row r="156" spans="1:18" x14ac:dyDescent="0.4">
      <c r="A156" t="str">
        <f>Activity[[#This Row],[Id]]&amp;"_"&amp;TEXT(Activity[[#This Row],[Date]], "YYYY-MM-DD")</f>
        <v>2022484408_2016-04-12</v>
      </c>
      <c r="B156">
        <v>2022484408</v>
      </c>
      <c r="C156" s="1">
        <v>42472</v>
      </c>
      <c r="D156" s="1" t="str">
        <f>TEXT(Activity[[#This Row],[Date]], "dddd")</f>
        <v>Tuesday</v>
      </c>
      <c r="E156">
        <v>11875</v>
      </c>
      <c r="F156">
        <v>8.34</v>
      </c>
      <c r="G156">
        <v>8.34</v>
      </c>
      <c r="H156">
        <v>0</v>
      </c>
      <c r="I156">
        <v>3.31</v>
      </c>
      <c r="J156">
        <v>0.77</v>
      </c>
      <c r="K156">
        <v>4.26</v>
      </c>
      <c r="L156">
        <v>0</v>
      </c>
      <c r="M156">
        <v>42</v>
      </c>
      <c r="N156">
        <v>14</v>
      </c>
      <c r="O156">
        <v>227</v>
      </c>
      <c r="P156">
        <v>1157</v>
      </c>
      <c r="Q156">
        <v>2390</v>
      </c>
      <c r="R156" t="str">
        <f>IF(Activity[[#This Row],[TotalSteps]] &lt; 7000, "Less than 7,000", IF(AND(Activity[[#This Row],[TotalSteps]] &gt;=7000, Activity[[#This Row],[TotalSteps]] &lt; 10000), "7,000 - 10,000", "More than 10,000"))</f>
        <v>More than 10,000</v>
      </c>
    </row>
    <row r="157" spans="1:18" x14ac:dyDescent="0.4">
      <c r="A157" t="str">
        <f>Activity[[#This Row],[Id]]&amp;"_"&amp;TEXT(Activity[[#This Row],[Date]], "YYYY-MM-DD")</f>
        <v>2022484408_2016-04-13</v>
      </c>
      <c r="B157">
        <v>2022484408</v>
      </c>
      <c r="C157" s="1">
        <v>42473</v>
      </c>
      <c r="D157" s="1" t="str">
        <f>TEXT(Activity[[#This Row],[Date]], "dddd")</f>
        <v>Wednesday</v>
      </c>
      <c r="E157">
        <v>12024</v>
      </c>
      <c r="F157">
        <v>8.5</v>
      </c>
      <c r="G157">
        <v>8.5</v>
      </c>
      <c r="H157">
        <v>0</v>
      </c>
      <c r="I157">
        <v>2.99</v>
      </c>
      <c r="J157">
        <v>0.1</v>
      </c>
      <c r="K157">
        <v>5.41</v>
      </c>
      <c r="L157">
        <v>0</v>
      </c>
      <c r="M157">
        <v>43</v>
      </c>
      <c r="N157">
        <v>5</v>
      </c>
      <c r="O157">
        <v>292</v>
      </c>
      <c r="P157">
        <v>1100</v>
      </c>
      <c r="Q157">
        <v>2601</v>
      </c>
      <c r="R157" t="str">
        <f>IF(Activity[[#This Row],[TotalSteps]] &lt; 7000, "Less than 7,000", IF(AND(Activity[[#This Row],[TotalSteps]] &gt;=7000, Activity[[#This Row],[TotalSteps]] &lt; 10000), "7,000 - 10,000", "More than 10,000"))</f>
        <v>More than 10,000</v>
      </c>
    </row>
    <row r="158" spans="1:18" x14ac:dyDescent="0.4">
      <c r="A158" t="str">
        <f>Activity[[#This Row],[Id]]&amp;"_"&amp;TEXT(Activity[[#This Row],[Date]], "YYYY-MM-DD")</f>
        <v>2022484408_2016-04-14</v>
      </c>
      <c r="B158">
        <v>2022484408</v>
      </c>
      <c r="C158" s="1">
        <v>42474</v>
      </c>
      <c r="D158" s="1" t="str">
        <f>TEXT(Activity[[#This Row],[Date]], "dddd")</f>
        <v>Thursday</v>
      </c>
      <c r="E158">
        <v>10690</v>
      </c>
      <c r="F158">
        <v>7.5</v>
      </c>
      <c r="G158">
        <v>7.5</v>
      </c>
      <c r="H158">
        <v>0</v>
      </c>
      <c r="I158">
        <v>2.48</v>
      </c>
      <c r="J158">
        <v>0.21</v>
      </c>
      <c r="K158">
        <v>4.82</v>
      </c>
      <c r="L158">
        <v>0</v>
      </c>
      <c r="M158">
        <v>32</v>
      </c>
      <c r="N158">
        <v>3</v>
      </c>
      <c r="O158">
        <v>257</v>
      </c>
      <c r="P158">
        <v>1148</v>
      </c>
      <c r="Q158">
        <v>2312</v>
      </c>
      <c r="R158" t="str">
        <f>IF(Activity[[#This Row],[TotalSteps]] &lt; 7000, "Less than 7,000", IF(AND(Activity[[#This Row],[TotalSteps]] &gt;=7000, Activity[[#This Row],[TotalSteps]] &lt; 10000), "7,000 - 10,000", "More than 10,000"))</f>
        <v>More than 10,000</v>
      </c>
    </row>
    <row r="159" spans="1:18" x14ac:dyDescent="0.4">
      <c r="A159" t="str">
        <f>Activity[[#This Row],[Id]]&amp;"_"&amp;TEXT(Activity[[#This Row],[Date]], "YYYY-MM-DD")</f>
        <v>2022484408_2016-04-15</v>
      </c>
      <c r="B159">
        <v>2022484408</v>
      </c>
      <c r="C159" s="1">
        <v>42475</v>
      </c>
      <c r="D159" s="1" t="str">
        <f>TEXT(Activity[[#This Row],[Date]], "dddd")</f>
        <v>Friday</v>
      </c>
      <c r="E159">
        <v>11034</v>
      </c>
      <c r="F159">
        <v>8.0299999999999994</v>
      </c>
      <c r="G159">
        <v>8.0299999999999994</v>
      </c>
      <c r="H159">
        <v>0</v>
      </c>
      <c r="I159">
        <v>1.94</v>
      </c>
      <c r="J159">
        <v>0.31</v>
      </c>
      <c r="K159">
        <v>5.78</v>
      </c>
      <c r="L159">
        <v>0</v>
      </c>
      <c r="M159">
        <v>27</v>
      </c>
      <c r="N159">
        <v>9</v>
      </c>
      <c r="O159">
        <v>282</v>
      </c>
      <c r="P159">
        <v>1122</v>
      </c>
      <c r="Q159">
        <v>2525</v>
      </c>
      <c r="R159" t="str">
        <f>IF(Activity[[#This Row],[TotalSteps]] &lt; 7000, "Less than 7,000", IF(AND(Activity[[#This Row],[TotalSteps]] &gt;=7000, Activity[[#This Row],[TotalSteps]] &lt; 10000), "7,000 - 10,000", "More than 10,000"))</f>
        <v>More than 10,000</v>
      </c>
    </row>
    <row r="160" spans="1:18" x14ac:dyDescent="0.4">
      <c r="A160" t="str">
        <f>Activity[[#This Row],[Id]]&amp;"_"&amp;TEXT(Activity[[#This Row],[Date]], "YYYY-MM-DD")</f>
        <v>2022484408_2016-04-16</v>
      </c>
      <c r="B160">
        <v>2022484408</v>
      </c>
      <c r="C160" s="1">
        <v>42476</v>
      </c>
      <c r="D160" s="1" t="str">
        <f>TEXT(Activity[[#This Row],[Date]], "dddd")</f>
        <v>Saturday</v>
      </c>
      <c r="E160">
        <v>10100</v>
      </c>
      <c r="F160">
        <v>7.09</v>
      </c>
      <c r="G160">
        <v>7.09</v>
      </c>
      <c r="H160">
        <v>0</v>
      </c>
      <c r="I160">
        <v>3.15</v>
      </c>
      <c r="J160">
        <v>0.55000000000000004</v>
      </c>
      <c r="K160">
        <v>3.39</v>
      </c>
      <c r="L160">
        <v>0</v>
      </c>
      <c r="M160">
        <v>41</v>
      </c>
      <c r="N160">
        <v>11</v>
      </c>
      <c r="O160">
        <v>151</v>
      </c>
      <c r="P160">
        <v>1237</v>
      </c>
      <c r="Q160">
        <v>2177</v>
      </c>
      <c r="R160" t="str">
        <f>IF(Activity[[#This Row],[TotalSteps]] &lt; 7000, "Less than 7,000", IF(AND(Activity[[#This Row],[TotalSteps]] &gt;=7000, Activity[[#This Row],[TotalSteps]] &lt; 10000), "7,000 - 10,000", "More than 10,000"))</f>
        <v>More than 10,000</v>
      </c>
    </row>
    <row r="161" spans="1:18" x14ac:dyDescent="0.4">
      <c r="A161" t="str">
        <f>Activity[[#This Row],[Id]]&amp;"_"&amp;TEXT(Activity[[#This Row],[Date]], "YYYY-MM-DD")</f>
        <v>2022484408_2016-04-17</v>
      </c>
      <c r="B161">
        <v>2022484408</v>
      </c>
      <c r="C161" s="1">
        <v>42477</v>
      </c>
      <c r="D161" s="1" t="str">
        <f>TEXT(Activity[[#This Row],[Date]], "dddd")</f>
        <v>Sunday</v>
      </c>
      <c r="E161">
        <v>15112</v>
      </c>
      <c r="F161">
        <v>11.4</v>
      </c>
      <c r="G161">
        <v>11.4</v>
      </c>
      <c r="H161">
        <v>0</v>
      </c>
      <c r="I161">
        <v>3.87</v>
      </c>
      <c r="J161">
        <v>0.66</v>
      </c>
      <c r="K161">
        <v>6.88</v>
      </c>
      <c r="L161">
        <v>0</v>
      </c>
      <c r="M161">
        <v>28</v>
      </c>
      <c r="N161">
        <v>29</v>
      </c>
      <c r="O161">
        <v>331</v>
      </c>
      <c r="P161">
        <v>1052</v>
      </c>
      <c r="Q161">
        <v>2782</v>
      </c>
      <c r="R161" t="str">
        <f>IF(Activity[[#This Row],[TotalSteps]] &lt; 7000, "Less than 7,000", IF(AND(Activity[[#This Row],[TotalSteps]] &gt;=7000, Activity[[#This Row],[TotalSteps]] &lt; 10000), "7,000 - 10,000", "More than 10,000"))</f>
        <v>More than 10,000</v>
      </c>
    </row>
    <row r="162" spans="1:18" x14ac:dyDescent="0.4">
      <c r="A162" t="str">
        <f>Activity[[#This Row],[Id]]&amp;"_"&amp;TEXT(Activity[[#This Row],[Date]], "YYYY-MM-DD")</f>
        <v>2022484408_2016-04-18</v>
      </c>
      <c r="B162">
        <v>2022484408</v>
      </c>
      <c r="C162" s="1">
        <v>42478</v>
      </c>
      <c r="D162" s="1" t="str">
        <f>TEXT(Activity[[#This Row],[Date]], "dddd")</f>
        <v>Monday</v>
      </c>
      <c r="E162">
        <v>14131</v>
      </c>
      <c r="F162">
        <v>10.07</v>
      </c>
      <c r="G162">
        <v>10.07</v>
      </c>
      <c r="H162">
        <v>0</v>
      </c>
      <c r="I162">
        <v>3.64</v>
      </c>
      <c r="J162">
        <v>0.12</v>
      </c>
      <c r="K162">
        <v>6.3</v>
      </c>
      <c r="L162">
        <v>0</v>
      </c>
      <c r="M162">
        <v>48</v>
      </c>
      <c r="N162">
        <v>3</v>
      </c>
      <c r="O162">
        <v>311</v>
      </c>
      <c r="P162">
        <v>1078</v>
      </c>
      <c r="Q162">
        <v>2770</v>
      </c>
      <c r="R162" t="str">
        <f>IF(Activity[[#This Row],[TotalSteps]] &lt; 7000, "Less than 7,000", IF(AND(Activity[[#This Row],[TotalSteps]] &gt;=7000, Activity[[#This Row],[TotalSteps]] &lt; 10000), "7,000 - 10,000", "More than 10,000"))</f>
        <v>More than 10,000</v>
      </c>
    </row>
    <row r="163" spans="1:18" x14ac:dyDescent="0.4">
      <c r="A163" t="str">
        <f>Activity[[#This Row],[Id]]&amp;"_"&amp;TEXT(Activity[[#This Row],[Date]], "YYYY-MM-DD")</f>
        <v>2022484408_2016-04-19</v>
      </c>
      <c r="B163">
        <v>2022484408</v>
      </c>
      <c r="C163" s="1">
        <v>42479</v>
      </c>
      <c r="D163" s="1" t="str">
        <f>TEXT(Activity[[#This Row],[Date]], "dddd")</f>
        <v>Tuesday</v>
      </c>
      <c r="E163">
        <v>11548</v>
      </c>
      <c r="F163">
        <v>8.5299999999999994</v>
      </c>
      <c r="G163">
        <v>8.5299999999999994</v>
      </c>
      <c r="H163">
        <v>0</v>
      </c>
      <c r="I163">
        <v>3.29</v>
      </c>
      <c r="J163">
        <v>0.24</v>
      </c>
      <c r="K163">
        <v>5</v>
      </c>
      <c r="L163">
        <v>0</v>
      </c>
      <c r="M163">
        <v>31</v>
      </c>
      <c r="N163">
        <v>7</v>
      </c>
      <c r="O163">
        <v>250</v>
      </c>
      <c r="P163">
        <v>1152</v>
      </c>
      <c r="Q163">
        <v>2489</v>
      </c>
      <c r="R163" t="str">
        <f>IF(Activity[[#This Row],[TotalSteps]] &lt; 7000, "Less than 7,000", IF(AND(Activity[[#This Row],[TotalSteps]] &gt;=7000, Activity[[#This Row],[TotalSteps]] &lt; 10000), "7,000 - 10,000", "More than 10,000"))</f>
        <v>More than 10,000</v>
      </c>
    </row>
    <row r="164" spans="1:18" x14ac:dyDescent="0.4">
      <c r="A164" t="str">
        <f>Activity[[#This Row],[Id]]&amp;"_"&amp;TEXT(Activity[[#This Row],[Date]], "YYYY-MM-DD")</f>
        <v>2022484408_2016-04-20</v>
      </c>
      <c r="B164">
        <v>2022484408</v>
      </c>
      <c r="C164" s="1">
        <v>42480</v>
      </c>
      <c r="D164" s="1" t="str">
        <f>TEXT(Activity[[#This Row],[Date]], "dddd")</f>
        <v>Wednesday</v>
      </c>
      <c r="E164">
        <v>15112</v>
      </c>
      <c r="F164">
        <v>10.67</v>
      </c>
      <c r="G164">
        <v>10.67</v>
      </c>
      <c r="H164">
        <v>0</v>
      </c>
      <c r="I164">
        <v>3.34</v>
      </c>
      <c r="J164">
        <v>1.93</v>
      </c>
      <c r="K164">
        <v>5.4</v>
      </c>
      <c r="L164">
        <v>0</v>
      </c>
      <c r="M164">
        <v>48</v>
      </c>
      <c r="N164">
        <v>63</v>
      </c>
      <c r="O164">
        <v>276</v>
      </c>
      <c r="P164">
        <v>1053</v>
      </c>
      <c r="Q164">
        <v>2897</v>
      </c>
      <c r="R164" t="str">
        <f>IF(Activity[[#This Row],[TotalSteps]] &lt; 7000, "Less than 7,000", IF(AND(Activity[[#This Row],[TotalSteps]] &gt;=7000, Activity[[#This Row],[TotalSteps]] &lt; 10000), "7,000 - 10,000", "More than 10,000"))</f>
        <v>More than 10,000</v>
      </c>
    </row>
    <row r="165" spans="1:18" x14ac:dyDescent="0.4">
      <c r="A165" t="str">
        <f>Activity[[#This Row],[Id]]&amp;"_"&amp;TEXT(Activity[[#This Row],[Date]], "YYYY-MM-DD")</f>
        <v>2022484408_2016-04-21</v>
      </c>
      <c r="B165">
        <v>2022484408</v>
      </c>
      <c r="C165" s="1">
        <v>42481</v>
      </c>
      <c r="D165" s="1" t="str">
        <f>TEXT(Activity[[#This Row],[Date]], "dddd")</f>
        <v>Thursday</v>
      </c>
      <c r="E165">
        <v>12453</v>
      </c>
      <c r="F165">
        <v>8.74</v>
      </c>
      <c r="G165">
        <v>8.74</v>
      </c>
      <c r="H165">
        <v>0</v>
      </c>
      <c r="I165">
        <v>3.33</v>
      </c>
      <c r="J165">
        <v>1.1100000000000001</v>
      </c>
      <c r="K165">
        <v>4.3099999999999996</v>
      </c>
      <c r="L165">
        <v>0</v>
      </c>
      <c r="M165">
        <v>104</v>
      </c>
      <c r="N165">
        <v>53</v>
      </c>
      <c r="O165">
        <v>255</v>
      </c>
      <c r="P165">
        <v>1028</v>
      </c>
      <c r="Q165">
        <v>3158</v>
      </c>
      <c r="R165" t="str">
        <f>IF(Activity[[#This Row],[TotalSteps]] &lt; 7000, "Less than 7,000", IF(AND(Activity[[#This Row],[TotalSteps]] &gt;=7000, Activity[[#This Row],[TotalSteps]] &lt; 10000), "7,000 - 10,000", "More than 10,000"))</f>
        <v>More than 10,000</v>
      </c>
    </row>
    <row r="166" spans="1:18" x14ac:dyDescent="0.4">
      <c r="A166" t="str">
        <f>Activity[[#This Row],[Id]]&amp;"_"&amp;TEXT(Activity[[#This Row],[Date]], "YYYY-MM-DD")</f>
        <v>2022484408_2016-04-22</v>
      </c>
      <c r="B166">
        <v>2022484408</v>
      </c>
      <c r="C166" s="1">
        <v>42482</v>
      </c>
      <c r="D166" s="1" t="str">
        <f>TEXT(Activity[[#This Row],[Date]], "dddd")</f>
        <v>Friday</v>
      </c>
      <c r="E166">
        <v>12954</v>
      </c>
      <c r="F166">
        <v>9.33</v>
      </c>
      <c r="G166">
        <v>9.33</v>
      </c>
      <c r="H166">
        <v>0</v>
      </c>
      <c r="I166">
        <v>4.43</v>
      </c>
      <c r="J166">
        <v>0.42</v>
      </c>
      <c r="K166">
        <v>4.47</v>
      </c>
      <c r="L166">
        <v>0</v>
      </c>
      <c r="M166">
        <v>52</v>
      </c>
      <c r="N166">
        <v>10</v>
      </c>
      <c r="O166">
        <v>273</v>
      </c>
      <c r="P166">
        <v>1105</v>
      </c>
      <c r="Q166">
        <v>2638</v>
      </c>
      <c r="R166" t="str">
        <f>IF(Activity[[#This Row],[TotalSteps]] &lt; 7000, "Less than 7,000", IF(AND(Activity[[#This Row],[TotalSteps]] &gt;=7000, Activity[[#This Row],[TotalSteps]] &lt; 10000), "7,000 - 10,000", "More than 10,000"))</f>
        <v>More than 10,000</v>
      </c>
    </row>
    <row r="167" spans="1:18" x14ac:dyDescent="0.4">
      <c r="A167" t="str">
        <f>Activity[[#This Row],[Id]]&amp;"_"&amp;TEXT(Activity[[#This Row],[Date]], "YYYY-MM-DD")</f>
        <v>2022484408_2016-04-23</v>
      </c>
      <c r="B167">
        <v>2022484408</v>
      </c>
      <c r="C167" s="1">
        <v>42483</v>
      </c>
      <c r="D167" s="1" t="str">
        <f>TEXT(Activity[[#This Row],[Date]], "dddd")</f>
        <v>Saturday</v>
      </c>
      <c r="E167">
        <v>6001</v>
      </c>
      <c r="F167">
        <v>4.21</v>
      </c>
      <c r="G167">
        <v>4.21</v>
      </c>
      <c r="H167">
        <v>0</v>
      </c>
      <c r="I167">
        <v>0</v>
      </c>
      <c r="J167">
        <v>0</v>
      </c>
      <c r="K167">
        <v>4.21</v>
      </c>
      <c r="L167">
        <v>0</v>
      </c>
      <c r="M167">
        <v>0</v>
      </c>
      <c r="N167">
        <v>0</v>
      </c>
      <c r="O167">
        <v>249</v>
      </c>
      <c r="P167">
        <v>1191</v>
      </c>
      <c r="Q167">
        <v>2069</v>
      </c>
      <c r="R167" t="str">
        <f>IF(Activity[[#This Row],[TotalSteps]] &lt; 7000, "Less than 7,000", IF(AND(Activity[[#This Row],[TotalSteps]] &gt;=7000, Activity[[#This Row],[TotalSteps]] &lt; 10000), "7,000 - 10,000", "More than 10,000"))</f>
        <v>Less than 7,000</v>
      </c>
    </row>
    <row r="168" spans="1:18" x14ac:dyDescent="0.4">
      <c r="A168" t="str">
        <f>Activity[[#This Row],[Id]]&amp;"_"&amp;TEXT(Activity[[#This Row],[Date]], "YYYY-MM-DD")</f>
        <v>2022484408_2016-04-24</v>
      </c>
      <c r="B168">
        <v>2022484408</v>
      </c>
      <c r="C168" s="1">
        <v>42484</v>
      </c>
      <c r="D168" s="1" t="str">
        <f>TEXT(Activity[[#This Row],[Date]], "dddd")</f>
        <v>Sunday</v>
      </c>
      <c r="E168">
        <v>13481</v>
      </c>
      <c r="F168">
        <v>10.28</v>
      </c>
      <c r="G168">
        <v>10.28</v>
      </c>
      <c r="H168">
        <v>0</v>
      </c>
      <c r="I168">
        <v>4.55</v>
      </c>
      <c r="J168">
        <v>1.1499999999999999</v>
      </c>
      <c r="K168">
        <v>4.58</v>
      </c>
      <c r="L168">
        <v>0</v>
      </c>
      <c r="M168">
        <v>37</v>
      </c>
      <c r="N168">
        <v>26</v>
      </c>
      <c r="O168">
        <v>216</v>
      </c>
      <c r="P168">
        <v>1161</v>
      </c>
      <c r="Q168">
        <v>2529</v>
      </c>
      <c r="R168" t="str">
        <f>IF(Activity[[#This Row],[TotalSteps]] &lt; 7000, "Less than 7,000", IF(AND(Activity[[#This Row],[TotalSteps]] &gt;=7000, Activity[[#This Row],[TotalSteps]] &lt; 10000), "7,000 - 10,000", "More than 10,000"))</f>
        <v>More than 10,000</v>
      </c>
    </row>
    <row r="169" spans="1:18" x14ac:dyDescent="0.4">
      <c r="A169" t="str">
        <f>Activity[[#This Row],[Id]]&amp;"_"&amp;TEXT(Activity[[#This Row],[Date]], "YYYY-MM-DD")</f>
        <v>2022484408_2016-04-25</v>
      </c>
      <c r="B169">
        <v>2022484408</v>
      </c>
      <c r="C169" s="1">
        <v>42485</v>
      </c>
      <c r="D169" s="1" t="str">
        <f>TEXT(Activity[[#This Row],[Date]], "dddd")</f>
        <v>Monday</v>
      </c>
      <c r="E169">
        <v>11369</v>
      </c>
      <c r="F169">
        <v>8.01</v>
      </c>
      <c r="G169">
        <v>8.01</v>
      </c>
      <c r="H169">
        <v>0</v>
      </c>
      <c r="I169">
        <v>3.33</v>
      </c>
      <c r="J169">
        <v>0.22</v>
      </c>
      <c r="K169">
        <v>4.46</v>
      </c>
      <c r="L169">
        <v>0</v>
      </c>
      <c r="M169">
        <v>44</v>
      </c>
      <c r="N169">
        <v>8</v>
      </c>
      <c r="O169">
        <v>217</v>
      </c>
      <c r="P169">
        <v>1171</v>
      </c>
      <c r="Q169">
        <v>2470</v>
      </c>
      <c r="R169" t="str">
        <f>IF(Activity[[#This Row],[TotalSteps]] &lt; 7000, "Less than 7,000", IF(AND(Activity[[#This Row],[TotalSteps]] &gt;=7000, Activity[[#This Row],[TotalSteps]] &lt; 10000), "7,000 - 10,000", "More than 10,000"))</f>
        <v>More than 10,000</v>
      </c>
    </row>
    <row r="170" spans="1:18" x14ac:dyDescent="0.4">
      <c r="A170" t="str">
        <f>Activity[[#This Row],[Id]]&amp;"_"&amp;TEXT(Activity[[#This Row],[Date]], "YYYY-MM-DD")</f>
        <v>2022484408_2016-04-26</v>
      </c>
      <c r="B170">
        <v>2022484408</v>
      </c>
      <c r="C170" s="1">
        <v>42486</v>
      </c>
      <c r="D170" s="1" t="str">
        <f>TEXT(Activity[[#This Row],[Date]], "dddd")</f>
        <v>Tuesday</v>
      </c>
      <c r="E170">
        <v>10119</v>
      </c>
      <c r="F170">
        <v>7.19</v>
      </c>
      <c r="G170">
        <v>7.19</v>
      </c>
      <c r="H170">
        <v>0</v>
      </c>
      <c r="I170">
        <v>1.43</v>
      </c>
      <c r="J170">
        <v>0.66</v>
      </c>
      <c r="K170">
        <v>5.1100000000000003</v>
      </c>
      <c r="L170">
        <v>0</v>
      </c>
      <c r="M170">
        <v>55</v>
      </c>
      <c r="N170">
        <v>24</v>
      </c>
      <c r="O170">
        <v>275</v>
      </c>
      <c r="P170">
        <v>1086</v>
      </c>
      <c r="Q170">
        <v>2793</v>
      </c>
      <c r="R170" t="str">
        <f>IF(Activity[[#This Row],[TotalSteps]] &lt; 7000, "Less than 7,000", IF(AND(Activity[[#This Row],[TotalSteps]] &gt;=7000, Activity[[#This Row],[TotalSteps]] &lt; 10000), "7,000 - 10,000", "More than 10,000"))</f>
        <v>More than 10,000</v>
      </c>
    </row>
    <row r="171" spans="1:18" x14ac:dyDescent="0.4">
      <c r="A171" t="str">
        <f>Activity[[#This Row],[Id]]&amp;"_"&amp;TEXT(Activity[[#This Row],[Date]], "YYYY-MM-DD")</f>
        <v>2022484408_2016-04-27</v>
      </c>
      <c r="B171">
        <v>2022484408</v>
      </c>
      <c r="C171" s="1">
        <v>42487</v>
      </c>
      <c r="D171" s="1" t="str">
        <f>TEXT(Activity[[#This Row],[Date]], "dddd")</f>
        <v>Wednesday</v>
      </c>
      <c r="E171">
        <v>10159</v>
      </c>
      <c r="F171">
        <v>7.13</v>
      </c>
      <c r="G171">
        <v>7.13</v>
      </c>
      <c r="H171">
        <v>0</v>
      </c>
      <c r="I171">
        <v>1.04</v>
      </c>
      <c r="J171">
        <v>0.97</v>
      </c>
      <c r="K171">
        <v>5.12</v>
      </c>
      <c r="L171">
        <v>0</v>
      </c>
      <c r="M171">
        <v>19</v>
      </c>
      <c r="N171">
        <v>20</v>
      </c>
      <c r="O171">
        <v>282</v>
      </c>
      <c r="P171">
        <v>1119</v>
      </c>
      <c r="Q171">
        <v>2463</v>
      </c>
      <c r="R171" t="str">
        <f>IF(Activity[[#This Row],[TotalSteps]] &lt; 7000, "Less than 7,000", IF(AND(Activity[[#This Row],[TotalSteps]] &gt;=7000, Activity[[#This Row],[TotalSteps]] &lt; 10000), "7,000 - 10,000", "More than 10,000"))</f>
        <v>More than 10,000</v>
      </c>
    </row>
    <row r="172" spans="1:18" x14ac:dyDescent="0.4">
      <c r="A172" t="str">
        <f>Activity[[#This Row],[Id]]&amp;"_"&amp;TEXT(Activity[[#This Row],[Date]], "YYYY-MM-DD")</f>
        <v>2022484408_2016-04-28</v>
      </c>
      <c r="B172">
        <v>2022484408</v>
      </c>
      <c r="C172" s="1">
        <v>42488</v>
      </c>
      <c r="D172" s="1" t="str">
        <f>TEXT(Activity[[#This Row],[Date]], "dddd")</f>
        <v>Thursday</v>
      </c>
      <c r="E172">
        <v>10140</v>
      </c>
      <c r="F172">
        <v>7.12</v>
      </c>
      <c r="G172">
        <v>7.12</v>
      </c>
      <c r="H172">
        <v>0</v>
      </c>
      <c r="I172">
        <v>0.41</v>
      </c>
      <c r="J172">
        <v>1.33</v>
      </c>
      <c r="K172">
        <v>5.39</v>
      </c>
      <c r="L172">
        <v>0</v>
      </c>
      <c r="M172">
        <v>6</v>
      </c>
      <c r="N172">
        <v>20</v>
      </c>
      <c r="O172">
        <v>291</v>
      </c>
      <c r="P172">
        <v>1123</v>
      </c>
      <c r="Q172">
        <v>2296</v>
      </c>
      <c r="R172" t="str">
        <f>IF(Activity[[#This Row],[TotalSteps]] &lt; 7000, "Less than 7,000", IF(AND(Activity[[#This Row],[TotalSteps]] &gt;=7000, Activity[[#This Row],[TotalSteps]] &lt; 10000), "7,000 - 10,000", "More than 10,000"))</f>
        <v>More than 10,000</v>
      </c>
    </row>
    <row r="173" spans="1:18" x14ac:dyDescent="0.4">
      <c r="A173" t="str">
        <f>Activity[[#This Row],[Id]]&amp;"_"&amp;TEXT(Activity[[#This Row],[Date]], "YYYY-MM-DD")</f>
        <v>2022484408_2016-04-29</v>
      </c>
      <c r="B173">
        <v>2022484408</v>
      </c>
      <c r="C173" s="1">
        <v>42489</v>
      </c>
      <c r="D173" s="1" t="str">
        <f>TEXT(Activity[[#This Row],[Date]], "dddd")</f>
        <v>Friday</v>
      </c>
      <c r="E173">
        <v>10245</v>
      </c>
      <c r="F173">
        <v>7.19</v>
      </c>
      <c r="G173">
        <v>7.19</v>
      </c>
      <c r="H173">
        <v>0</v>
      </c>
      <c r="I173">
        <v>0.48</v>
      </c>
      <c r="J173">
        <v>1.21</v>
      </c>
      <c r="K173">
        <v>5.5</v>
      </c>
      <c r="L173">
        <v>0</v>
      </c>
      <c r="M173">
        <v>21</v>
      </c>
      <c r="N173">
        <v>40</v>
      </c>
      <c r="O173">
        <v>281</v>
      </c>
      <c r="P173">
        <v>1098</v>
      </c>
      <c r="Q173">
        <v>2611</v>
      </c>
      <c r="R173" t="str">
        <f>IF(Activity[[#This Row],[TotalSteps]] &lt; 7000, "Less than 7,000", IF(AND(Activity[[#This Row],[TotalSteps]] &gt;=7000, Activity[[#This Row],[TotalSteps]] &lt; 10000), "7,000 - 10,000", "More than 10,000"))</f>
        <v>More than 10,000</v>
      </c>
    </row>
    <row r="174" spans="1:18" x14ac:dyDescent="0.4">
      <c r="A174" t="str">
        <f>Activity[[#This Row],[Id]]&amp;"_"&amp;TEXT(Activity[[#This Row],[Date]], "YYYY-MM-DD")</f>
        <v>2022484408_2016-04-30</v>
      </c>
      <c r="B174">
        <v>2022484408</v>
      </c>
      <c r="C174" s="1">
        <v>42490</v>
      </c>
      <c r="D174" s="1" t="str">
        <f>TEXT(Activity[[#This Row],[Date]], "dddd")</f>
        <v>Saturday</v>
      </c>
      <c r="E174">
        <v>18387</v>
      </c>
      <c r="F174">
        <v>12.91</v>
      </c>
      <c r="G174">
        <v>12.91</v>
      </c>
      <c r="H174">
        <v>0</v>
      </c>
      <c r="I174">
        <v>0.94</v>
      </c>
      <c r="J174">
        <v>1.4</v>
      </c>
      <c r="K174">
        <v>10.57</v>
      </c>
      <c r="L174">
        <v>0</v>
      </c>
      <c r="M174">
        <v>13</v>
      </c>
      <c r="N174">
        <v>23</v>
      </c>
      <c r="O174">
        <v>361</v>
      </c>
      <c r="P174">
        <v>1043</v>
      </c>
      <c r="Q174">
        <v>2732</v>
      </c>
      <c r="R174" t="str">
        <f>IF(Activity[[#This Row],[TotalSteps]] &lt; 7000, "Less than 7,000", IF(AND(Activity[[#This Row],[TotalSteps]] &gt;=7000, Activity[[#This Row],[TotalSteps]] &lt; 10000), "7,000 - 10,000", "More than 10,000"))</f>
        <v>More than 10,000</v>
      </c>
    </row>
    <row r="175" spans="1:18" x14ac:dyDescent="0.4">
      <c r="A175" t="str">
        <f>Activity[[#This Row],[Id]]&amp;"_"&amp;TEXT(Activity[[#This Row],[Date]], "YYYY-MM-DD")</f>
        <v>2022484408_2016-05-01</v>
      </c>
      <c r="B175">
        <v>2022484408</v>
      </c>
      <c r="C175" s="1">
        <v>42491</v>
      </c>
      <c r="D175" s="1" t="str">
        <f>TEXT(Activity[[#This Row],[Date]], "dddd")</f>
        <v>Sunday</v>
      </c>
      <c r="E175">
        <v>10538</v>
      </c>
      <c r="F175">
        <v>7.4</v>
      </c>
      <c r="G175">
        <v>7.4</v>
      </c>
      <c r="H175">
        <v>0</v>
      </c>
      <c r="I175">
        <v>1.94</v>
      </c>
      <c r="J175">
        <v>0.96</v>
      </c>
      <c r="K175">
        <v>4.5</v>
      </c>
      <c r="L175">
        <v>0</v>
      </c>
      <c r="M175">
        <v>25</v>
      </c>
      <c r="N175">
        <v>28</v>
      </c>
      <c r="O175">
        <v>245</v>
      </c>
      <c r="P175">
        <v>1142</v>
      </c>
      <c r="Q175">
        <v>2380</v>
      </c>
      <c r="R175" t="str">
        <f>IF(Activity[[#This Row],[TotalSteps]] &lt; 7000, "Less than 7,000", IF(AND(Activity[[#This Row],[TotalSteps]] &gt;=7000, Activity[[#This Row],[TotalSteps]] &lt; 10000), "7,000 - 10,000", "More than 10,000"))</f>
        <v>More than 10,000</v>
      </c>
    </row>
    <row r="176" spans="1:18" x14ac:dyDescent="0.4">
      <c r="A176" t="str">
        <f>Activity[[#This Row],[Id]]&amp;"_"&amp;TEXT(Activity[[#This Row],[Date]], "YYYY-MM-DD")</f>
        <v>2022484408_2016-05-02</v>
      </c>
      <c r="B176">
        <v>2022484408</v>
      </c>
      <c r="C176" s="1">
        <v>42492</v>
      </c>
      <c r="D176" s="1" t="str">
        <f>TEXT(Activity[[#This Row],[Date]], "dddd")</f>
        <v>Monday</v>
      </c>
      <c r="E176">
        <v>10379</v>
      </c>
      <c r="F176">
        <v>7.29</v>
      </c>
      <c r="G176">
        <v>7.29</v>
      </c>
      <c r="H176">
        <v>0</v>
      </c>
      <c r="I176">
        <v>2.61</v>
      </c>
      <c r="J176">
        <v>0.34</v>
      </c>
      <c r="K176">
        <v>4.33</v>
      </c>
      <c r="L176">
        <v>0</v>
      </c>
      <c r="M176">
        <v>36</v>
      </c>
      <c r="N176">
        <v>8</v>
      </c>
      <c r="O176">
        <v>277</v>
      </c>
      <c r="P176">
        <v>1119</v>
      </c>
      <c r="Q176">
        <v>2473</v>
      </c>
      <c r="R176" t="str">
        <f>IF(Activity[[#This Row],[TotalSteps]] &lt; 7000, "Less than 7,000", IF(AND(Activity[[#This Row],[TotalSteps]] &gt;=7000, Activity[[#This Row],[TotalSteps]] &lt; 10000), "7,000 - 10,000", "More than 10,000"))</f>
        <v>More than 10,000</v>
      </c>
    </row>
    <row r="177" spans="1:18" x14ac:dyDescent="0.4">
      <c r="A177" t="str">
        <f>Activity[[#This Row],[Id]]&amp;"_"&amp;TEXT(Activity[[#This Row],[Date]], "YYYY-MM-DD")</f>
        <v>2022484408_2016-05-03</v>
      </c>
      <c r="B177">
        <v>2022484408</v>
      </c>
      <c r="C177" s="1">
        <v>42493</v>
      </c>
      <c r="D177" s="1" t="str">
        <f>TEXT(Activity[[#This Row],[Date]], "dddd")</f>
        <v>Tuesday</v>
      </c>
      <c r="E177">
        <v>12183</v>
      </c>
      <c r="F177">
        <v>8.74</v>
      </c>
      <c r="G177">
        <v>8.74</v>
      </c>
      <c r="H177">
        <v>0</v>
      </c>
      <c r="I177">
        <v>3.99</v>
      </c>
      <c r="J177">
        <v>0.46</v>
      </c>
      <c r="K177">
        <v>4.28</v>
      </c>
      <c r="L177">
        <v>0</v>
      </c>
      <c r="M177">
        <v>72</v>
      </c>
      <c r="N177">
        <v>14</v>
      </c>
      <c r="O177">
        <v>250</v>
      </c>
      <c r="P177">
        <v>1104</v>
      </c>
      <c r="Q177">
        <v>2752</v>
      </c>
      <c r="R177" t="str">
        <f>IF(Activity[[#This Row],[TotalSteps]] &lt; 7000, "Less than 7,000", IF(AND(Activity[[#This Row],[TotalSteps]] &gt;=7000, Activity[[#This Row],[TotalSteps]] &lt; 10000), "7,000 - 10,000", "More than 10,000"))</f>
        <v>More than 10,000</v>
      </c>
    </row>
    <row r="178" spans="1:18" x14ac:dyDescent="0.4">
      <c r="A178" t="str">
        <f>Activity[[#This Row],[Id]]&amp;"_"&amp;TEXT(Activity[[#This Row],[Date]], "YYYY-MM-DD")</f>
        <v>2022484408_2016-05-04</v>
      </c>
      <c r="B178">
        <v>2022484408</v>
      </c>
      <c r="C178" s="1">
        <v>42494</v>
      </c>
      <c r="D178" s="1" t="str">
        <f>TEXT(Activity[[#This Row],[Date]], "dddd")</f>
        <v>Wednesday</v>
      </c>
      <c r="E178">
        <v>11768</v>
      </c>
      <c r="F178">
        <v>8.2899999999999991</v>
      </c>
      <c r="G178">
        <v>8.2899999999999991</v>
      </c>
      <c r="H178">
        <v>0</v>
      </c>
      <c r="I178">
        <v>2.5099999999999998</v>
      </c>
      <c r="J178">
        <v>0.93</v>
      </c>
      <c r="K178">
        <v>4.8499999999999996</v>
      </c>
      <c r="L178">
        <v>0</v>
      </c>
      <c r="M178">
        <v>36</v>
      </c>
      <c r="N178">
        <v>27</v>
      </c>
      <c r="O178">
        <v>272</v>
      </c>
      <c r="P178">
        <v>1105</v>
      </c>
      <c r="Q178">
        <v>2649</v>
      </c>
      <c r="R178" t="str">
        <f>IF(Activity[[#This Row],[TotalSteps]] &lt; 7000, "Less than 7,000", IF(AND(Activity[[#This Row],[TotalSteps]] &gt;=7000, Activity[[#This Row],[TotalSteps]] &lt; 10000), "7,000 - 10,000", "More than 10,000"))</f>
        <v>More than 10,000</v>
      </c>
    </row>
    <row r="179" spans="1:18" x14ac:dyDescent="0.4">
      <c r="A179" t="str">
        <f>Activity[[#This Row],[Id]]&amp;"_"&amp;TEXT(Activity[[#This Row],[Date]], "YYYY-MM-DD")</f>
        <v>2022484408_2016-05-05</v>
      </c>
      <c r="B179">
        <v>2022484408</v>
      </c>
      <c r="C179" s="1">
        <v>42495</v>
      </c>
      <c r="D179" s="1" t="str">
        <f>TEXT(Activity[[#This Row],[Date]], "dddd")</f>
        <v>Thursday</v>
      </c>
      <c r="E179">
        <v>11895</v>
      </c>
      <c r="F179">
        <v>8.35</v>
      </c>
      <c r="G179">
        <v>8.35</v>
      </c>
      <c r="H179">
        <v>0</v>
      </c>
      <c r="I179">
        <v>2.79</v>
      </c>
      <c r="J179">
        <v>0.86</v>
      </c>
      <c r="K179">
        <v>4.7</v>
      </c>
      <c r="L179">
        <v>0</v>
      </c>
      <c r="M179">
        <v>55</v>
      </c>
      <c r="N179">
        <v>20</v>
      </c>
      <c r="O179">
        <v>253</v>
      </c>
      <c r="P179">
        <v>1112</v>
      </c>
      <c r="Q179">
        <v>2609</v>
      </c>
      <c r="R179" t="str">
        <f>IF(Activity[[#This Row],[TotalSteps]] &lt; 7000, "Less than 7,000", IF(AND(Activity[[#This Row],[TotalSteps]] &gt;=7000, Activity[[#This Row],[TotalSteps]] &lt; 10000), "7,000 - 10,000", "More than 10,000"))</f>
        <v>More than 10,000</v>
      </c>
    </row>
    <row r="180" spans="1:18" x14ac:dyDescent="0.4">
      <c r="A180" t="str">
        <f>Activity[[#This Row],[Id]]&amp;"_"&amp;TEXT(Activity[[#This Row],[Date]], "YYYY-MM-DD")</f>
        <v>2022484408_2016-05-06</v>
      </c>
      <c r="B180">
        <v>2022484408</v>
      </c>
      <c r="C180" s="1">
        <v>42496</v>
      </c>
      <c r="D180" s="1" t="str">
        <f>TEXT(Activity[[#This Row],[Date]], "dddd")</f>
        <v>Friday</v>
      </c>
      <c r="E180">
        <v>10227</v>
      </c>
      <c r="F180">
        <v>7.18</v>
      </c>
      <c r="G180">
        <v>7.18</v>
      </c>
      <c r="H180">
        <v>0</v>
      </c>
      <c r="I180">
        <v>1.87</v>
      </c>
      <c r="J180">
        <v>0.67</v>
      </c>
      <c r="K180">
        <v>4.6399999999999997</v>
      </c>
      <c r="L180">
        <v>0</v>
      </c>
      <c r="M180">
        <v>24</v>
      </c>
      <c r="N180">
        <v>17</v>
      </c>
      <c r="O180">
        <v>295</v>
      </c>
      <c r="P180">
        <v>1104</v>
      </c>
      <c r="Q180">
        <v>2498</v>
      </c>
      <c r="R180" t="str">
        <f>IF(Activity[[#This Row],[TotalSteps]] &lt; 7000, "Less than 7,000", IF(AND(Activity[[#This Row],[TotalSteps]] &gt;=7000, Activity[[#This Row],[TotalSteps]] &lt; 10000), "7,000 - 10,000", "More than 10,000"))</f>
        <v>More than 10,000</v>
      </c>
    </row>
    <row r="181" spans="1:18" x14ac:dyDescent="0.4">
      <c r="A181" t="str">
        <f>Activity[[#This Row],[Id]]&amp;"_"&amp;TEXT(Activity[[#This Row],[Date]], "YYYY-MM-DD")</f>
        <v>2022484408_2016-05-07</v>
      </c>
      <c r="B181">
        <v>2022484408</v>
      </c>
      <c r="C181" s="1">
        <v>42497</v>
      </c>
      <c r="D181" s="1" t="str">
        <f>TEXT(Activity[[#This Row],[Date]], "dddd")</f>
        <v>Saturday</v>
      </c>
      <c r="E181">
        <v>6708</v>
      </c>
      <c r="F181">
        <v>4.71</v>
      </c>
      <c r="G181">
        <v>4.71</v>
      </c>
      <c r="H181">
        <v>0</v>
      </c>
      <c r="I181">
        <v>1.61</v>
      </c>
      <c r="J181">
        <v>0.08</v>
      </c>
      <c r="K181">
        <v>3.02</v>
      </c>
      <c r="L181">
        <v>0</v>
      </c>
      <c r="M181">
        <v>20</v>
      </c>
      <c r="N181">
        <v>2</v>
      </c>
      <c r="O181">
        <v>149</v>
      </c>
      <c r="P181">
        <v>1269</v>
      </c>
      <c r="Q181">
        <v>1995</v>
      </c>
      <c r="R181" t="str">
        <f>IF(Activity[[#This Row],[TotalSteps]] &lt; 7000, "Less than 7,000", IF(AND(Activity[[#This Row],[TotalSteps]] &gt;=7000, Activity[[#This Row],[TotalSteps]] &lt; 10000), "7,000 - 10,000", "More than 10,000"))</f>
        <v>Less than 7,000</v>
      </c>
    </row>
    <row r="182" spans="1:18" x14ac:dyDescent="0.4">
      <c r="A182" t="str">
        <f>Activity[[#This Row],[Id]]&amp;"_"&amp;TEXT(Activity[[#This Row],[Date]], "YYYY-MM-DD")</f>
        <v>2022484408_2016-05-08</v>
      </c>
      <c r="B182">
        <v>2022484408</v>
      </c>
      <c r="C182" s="1">
        <v>42498</v>
      </c>
      <c r="D182" s="1" t="str">
        <f>TEXT(Activity[[#This Row],[Date]], "dddd")</f>
        <v>Sunday</v>
      </c>
      <c r="E182">
        <v>3292</v>
      </c>
      <c r="F182">
        <v>2.31</v>
      </c>
      <c r="G182">
        <v>2.31</v>
      </c>
      <c r="H182">
        <v>0</v>
      </c>
      <c r="I182">
        <v>0</v>
      </c>
      <c r="J182">
        <v>0</v>
      </c>
      <c r="K182">
        <v>2.31</v>
      </c>
      <c r="L182">
        <v>0</v>
      </c>
      <c r="M182">
        <v>0</v>
      </c>
      <c r="N182">
        <v>0</v>
      </c>
      <c r="O182">
        <v>135</v>
      </c>
      <c r="P182">
        <v>1305</v>
      </c>
      <c r="Q182">
        <v>1848</v>
      </c>
      <c r="R182" t="str">
        <f>IF(Activity[[#This Row],[TotalSteps]] &lt; 7000, "Less than 7,000", IF(AND(Activity[[#This Row],[TotalSteps]] &gt;=7000, Activity[[#This Row],[TotalSteps]] &lt; 10000), "7,000 - 10,000", "More than 10,000"))</f>
        <v>Less than 7,000</v>
      </c>
    </row>
    <row r="183" spans="1:18" x14ac:dyDescent="0.4">
      <c r="A183" t="str">
        <f>Activity[[#This Row],[Id]]&amp;"_"&amp;TEXT(Activity[[#This Row],[Date]], "YYYY-MM-DD")</f>
        <v>2022484408_2016-05-09</v>
      </c>
      <c r="B183">
        <v>2022484408</v>
      </c>
      <c r="C183" s="1">
        <v>42499</v>
      </c>
      <c r="D183" s="1" t="str">
        <f>TEXT(Activity[[#This Row],[Date]], "dddd")</f>
        <v>Monday</v>
      </c>
      <c r="E183">
        <v>13379</v>
      </c>
      <c r="F183">
        <v>9.39</v>
      </c>
      <c r="G183">
        <v>9.39</v>
      </c>
      <c r="H183">
        <v>0</v>
      </c>
      <c r="I183">
        <v>2.12</v>
      </c>
      <c r="J183">
        <v>1.63</v>
      </c>
      <c r="K183">
        <v>5.64</v>
      </c>
      <c r="L183">
        <v>0</v>
      </c>
      <c r="M183">
        <v>35</v>
      </c>
      <c r="N183">
        <v>47</v>
      </c>
      <c r="O183">
        <v>297</v>
      </c>
      <c r="P183">
        <v>1061</v>
      </c>
      <c r="Q183">
        <v>2709</v>
      </c>
      <c r="R183" t="str">
        <f>IF(Activity[[#This Row],[TotalSteps]] &lt; 7000, "Less than 7,000", IF(AND(Activity[[#This Row],[TotalSteps]] &gt;=7000, Activity[[#This Row],[TotalSteps]] &lt; 10000), "7,000 - 10,000", "More than 10,000"))</f>
        <v>More than 10,000</v>
      </c>
    </row>
    <row r="184" spans="1:18" x14ac:dyDescent="0.4">
      <c r="A184" t="str">
        <f>Activity[[#This Row],[Id]]&amp;"_"&amp;TEXT(Activity[[#This Row],[Date]], "YYYY-MM-DD")</f>
        <v>2022484408_2016-05-10</v>
      </c>
      <c r="B184">
        <v>2022484408</v>
      </c>
      <c r="C184" s="1">
        <v>42500</v>
      </c>
      <c r="D184" s="1" t="str">
        <f>TEXT(Activity[[#This Row],[Date]], "dddd")</f>
        <v>Tuesday</v>
      </c>
      <c r="E184">
        <v>12798</v>
      </c>
      <c r="F184">
        <v>8.98</v>
      </c>
      <c r="G184">
        <v>8.98</v>
      </c>
      <c r="H184">
        <v>0</v>
      </c>
      <c r="I184">
        <v>2.2200000000000002</v>
      </c>
      <c r="J184">
        <v>1.21</v>
      </c>
      <c r="K184">
        <v>5.56</v>
      </c>
      <c r="L184">
        <v>0</v>
      </c>
      <c r="M184">
        <v>57</v>
      </c>
      <c r="N184">
        <v>28</v>
      </c>
      <c r="O184">
        <v>271</v>
      </c>
      <c r="P184">
        <v>1084</v>
      </c>
      <c r="Q184">
        <v>2797</v>
      </c>
      <c r="R184" t="str">
        <f>IF(Activity[[#This Row],[TotalSteps]] &lt; 7000, "Less than 7,000", IF(AND(Activity[[#This Row],[TotalSteps]] &gt;=7000, Activity[[#This Row],[TotalSteps]] &lt; 10000), "7,000 - 10,000", "More than 10,000"))</f>
        <v>More than 10,000</v>
      </c>
    </row>
    <row r="185" spans="1:18" x14ac:dyDescent="0.4">
      <c r="A185" t="str">
        <f>Activity[[#This Row],[Id]]&amp;"_"&amp;TEXT(Activity[[#This Row],[Date]], "YYYY-MM-DD")</f>
        <v>2022484408_2016-05-11</v>
      </c>
      <c r="B185">
        <v>2022484408</v>
      </c>
      <c r="C185" s="1">
        <v>42501</v>
      </c>
      <c r="D185" s="1" t="str">
        <f>TEXT(Activity[[#This Row],[Date]], "dddd")</f>
        <v>Wednesday</v>
      </c>
      <c r="E185">
        <v>13272</v>
      </c>
      <c r="F185">
        <v>9.32</v>
      </c>
      <c r="G185">
        <v>9.32</v>
      </c>
      <c r="H185">
        <v>0</v>
      </c>
      <c r="I185">
        <v>4.18</v>
      </c>
      <c r="J185">
        <v>1.1499999999999999</v>
      </c>
      <c r="K185">
        <v>3.99</v>
      </c>
      <c r="L185">
        <v>0</v>
      </c>
      <c r="M185">
        <v>58</v>
      </c>
      <c r="N185">
        <v>25</v>
      </c>
      <c r="O185">
        <v>224</v>
      </c>
      <c r="P185">
        <v>1133</v>
      </c>
      <c r="Q185">
        <v>2544</v>
      </c>
      <c r="R185" t="str">
        <f>IF(Activity[[#This Row],[TotalSteps]] &lt; 7000, "Less than 7,000", IF(AND(Activity[[#This Row],[TotalSteps]] &gt;=7000, Activity[[#This Row],[TotalSteps]] &lt; 10000), "7,000 - 10,000", "More than 10,000"))</f>
        <v>More than 10,000</v>
      </c>
    </row>
    <row r="186" spans="1:18" x14ac:dyDescent="0.4">
      <c r="A186" t="str">
        <f>Activity[[#This Row],[Id]]&amp;"_"&amp;TEXT(Activity[[#This Row],[Date]], "YYYY-MM-DD")</f>
        <v>2022484408_2016-05-12</v>
      </c>
      <c r="B186">
        <v>2022484408</v>
      </c>
      <c r="C186" s="1">
        <v>42502</v>
      </c>
      <c r="D186" s="1" t="str">
        <f>TEXT(Activity[[#This Row],[Date]], "dddd")</f>
        <v>Thursday</v>
      </c>
      <c r="E186">
        <v>9117</v>
      </c>
      <c r="F186">
        <v>6.41</v>
      </c>
      <c r="G186">
        <v>6.41</v>
      </c>
      <c r="H186">
        <v>0</v>
      </c>
      <c r="I186">
        <v>1.28</v>
      </c>
      <c r="J186">
        <v>0.67</v>
      </c>
      <c r="K186">
        <v>4.4400000000000004</v>
      </c>
      <c r="L186">
        <v>0</v>
      </c>
      <c r="M186">
        <v>16</v>
      </c>
      <c r="N186">
        <v>16</v>
      </c>
      <c r="O186">
        <v>236</v>
      </c>
      <c r="P186">
        <v>728</v>
      </c>
      <c r="Q186">
        <v>1853</v>
      </c>
      <c r="R186" t="str">
        <f>IF(Activity[[#This Row],[TotalSteps]] &lt; 7000, "Less than 7,000", IF(AND(Activity[[#This Row],[TotalSteps]] &gt;=7000, Activity[[#This Row],[TotalSteps]] &lt; 10000), "7,000 - 10,000", "More than 10,000"))</f>
        <v>7,000 - 10,000</v>
      </c>
    </row>
    <row r="187" spans="1:18" x14ac:dyDescent="0.4">
      <c r="A187" t="str">
        <f>Activity[[#This Row],[Id]]&amp;"_"&amp;TEXT(Activity[[#This Row],[Date]], "YYYY-MM-DD")</f>
        <v>2026352035_2016-04-12</v>
      </c>
      <c r="B187">
        <v>2026352035</v>
      </c>
      <c r="C187" s="1">
        <v>42472</v>
      </c>
      <c r="D187" s="1" t="str">
        <f>TEXT(Activity[[#This Row],[Date]], "dddd")</f>
        <v>Tuesday</v>
      </c>
      <c r="E187">
        <v>4414</v>
      </c>
      <c r="F187">
        <v>2.74</v>
      </c>
      <c r="G187">
        <v>2.74</v>
      </c>
      <c r="H187">
        <v>0</v>
      </c>
      <c r="I187">
        <v>0.19</v>
      </c>
      <c r="J187">
        <v>0.35</v>
      </c>
      <c r="K187">
        <v>2.2000000000000002</v>
      </c>
      <c r="L187">
        <v>0</v>
      </c>
      <c r="M187">
        <v>3</v>
      </c>
      <c r="N187">
        <v>8</v>
      </c>
      <c r="O187">
        <v>181</v>
      </c>
      <c r="P187">
        <v>706</v>
      </c>
      <c r="Q187">
        <v>1459</v>
      </c>
      <c r="R187" t="str">
        <f>IF(Activity[[#This Row],[TotalSteps]] &lt; 7000, "Less than 7,000", IF(AND(Activity[[#This Row],[TotalSteps]] &gt;=7000, Activity[[#This Row],[TotalSteps]] &lt; 10000), "7,000 - 10,000", "More than 10,000"))</f>
        <v>Less than 7,000</v>
      </c>
    </row>
    <row r="188" spans="1:18" x14ac:dyDescent="0.4">
      <c r="A188" t="str">
        <f>Activity[[#This Row],[Id]]&amp;"_"&amp;TEXT(Activity[[#This Row],[Date]], "YYYY-MM-DD")</f>
        <v>2026352035_2016-04-13</v>
      </c>
      <c r="B188">
        <v>2026352035</v>
      </c>
      <c r="C188" s="1">
        <v>42473</v>
      </c>
      <c r="D188" s="1" t="str">
        <f>TEXT(Activity[[#This Row],[Date]], "dddd")</f>
        <v>Wednesday</v>
      </c>
      <c r="E188">
        <v>4993</v>
      </c>
      <c r="F188">
        <v>3.1</v>
      </c>
      <c r="G188">
        <v>3.1</v>
      </c>
      <c r="H188">
        <v>0</v>
      </c>
      <c r="I188">
        <v>0</v>
      </c>
      <c r="J188">
        <v>0</v>
      </c>
      <c r="K188">
        <v>3.1</v>
      </c>
      <c r="L188">
        <v>0</v>
      </c>
      <c r="M188">
        <v>0</v>
      </c>
      <c r="N188">
        <v>0</v>
      </c>
      <c r="O188">
        <v>238</v>
      </c>
      <c r="P188">
        <v>663</v>
      </c>
      <c r="Q188">
        <v>1521</v>
      </c>
      <c r="R188" t="str">
        <f>IF(Activity[[#This Row],[TotalSteps]] &lt; 7000, "Less than 7,000", IF(AND(Activity[[#This Row],[TotalSteps]] &gt;=7000, Activity[[#This Row],[TotalSteps]] &lt; 10000), "7,000 - 10,000", "More than 10,000"))</f>
        <v>Less than 7,000</v>
      </c>
    </row>
    <row r="189" spans="1:18" x14ac:dyDescent="0.4">
      <c r="A189" t="str">
        <f>Activity[[#This Row],[Id]]&amp;"_"&amp;TEXT(Activity[[#This Row],[Date]], "YYYY-MM-DD")</f>
        <v>2026352035_2016-04-14</v>
      </c>
      <c r="B189">
        <v>2026352035</v>
      </c>
      <c r="C189" s="1">
        <v>42474</v>
      </c>
      <c r="D189" s="1" t="str">
        <f>TEXT(Activity[[#This Row],[Date]], "dddd")</f>
        <v>Thursday</v>
      </c>
      <c r="E189">
        <v>3335</v>
      </c>
      <c r="F189">
        <v>2.0699999999999998</v>
      </c>
      <c r="G189">
        <v>2.0699999999999998</v>
      </c>
      <c r="H189">
        <v>0</v>
      </c>
      <c r="I189">
        <v>0</v>
      </c>
      <c r="J189">
        <v>0</v>
      </c>
      <c r="K189">
        <v>2.0499999999999998</v>
      </c>
      <c r="L189">
        <v>0</v>
      </c>
      <c r="M189">
        <v>0</v>
      </c>
      <c r="N189">
        <v>0</v>
      </c>
      <c r="O189">
        <v>197</v>
      </c>
      <c r="P189">
        <v>653</v>
      </c>
      <c r="Q189">
        <v>1431</v>
      </c>
      <c r="R189" t="str">
        <f>IF(Activity[[#This Row],[TotalSteps]] &lt; 7000, "Less than 7,000", IF(AND(Activity[[#This Row],[TotalSteps]] &gt;=7000, Activity[[#This Row],[TotalSteps]] &lt; 10000), "7,000 - 10,000", "More than 10,000"))</f>
        <v>Less than 7,000</v>
      </c>
    </row>
    <row r="190" spans="1:18" x14ac:dyDescent="0.4">
      <c r="A190" t="str">
        <f>Activity[[#This Row],[Id]]&amp;"_"&amp;TEXT(Activity[[#This Row],[Date]], "YYYY-MM-DD")</f>
        <v>2026352035_2016-04-15</v>
      </c>
      <c r="B190">
        <v>2026352035</v>
      </c>
      <c r="C190" s="1">
        <v>42475</v>
      </c>
      <c r="D190" s="1" t="str">
        <f>TEXT(Activity[[#This Row],[Date]], "dddd")</f>
        <v>Friday</v>
      </c>
      <c r="E190">
        <v>3821</v>
      </c>
      <c r="F190">
        <v>2.37</v>
      </c>
      <c r="G190">
        <v>2.37</v>
      </c>
      <c r="H190">
        <v>0</v>
      </c>
      <c r="I190">
        <v>0</v>
      </c>
      <c r="J190">
        <v>0</v>
      </c>
      <c r="K190">
        <v>2.37</v>
      </c>
      <c r="L190">
        <v>0</v>
      </c>
      <c r="M190">
        <v>0</v>
      </c>
      <c r="N190">
        <v>0</v>
      </c>
      <c r="O190">
        <v>188</v>
      </c>
      <c r="P190">
        <v>687</v>
      </c>
      <c r="Q190">
        <v>1444</v>
      </c>
      <c r="R190" t="str">
        <f>IF(Activity[[#This Row],[TotalSteps]] &lt; 7000, "Less than 7,000", IF(AND(Activity[[#This Row],[TotalSteps]] &gt;=7000, Activity[[#This Row],[TotalSteps]] &lt; 10000), "7,000 - 10,000", "More than 10,000"))</f>
        <v>Less than 7,000</v>
      </c>
    </row>
    <row r="191" spans="1:18" x14ac:dyDescent="0.4">
      <c r="A191" t="str">
        <f>Activity[[#This Row],[Id]]&amp;"_"&amp;TEXT(Activity[[#This Row],[Date]], "YYYY-MM-DD")</f>
        <v>2026352035_2016-04-16</v>
      </c>
      <c r="B191">
        <v>2026352035</v>
      </c>
      <c r="C191" s="1">
        <v>42476</v>
      </c>
      <c r="D191" s="1" t="str">
        <f>TEXT(Activity[[#This Row],[Date]], "dddd")</f>
        <v>Saturday</v>
      </c>
      <c r="E191">
        <v>2547</v>
      </c>
      <c r="F191">
        <v>1.58</v>
      </c>
      <c r="G191">
        <v>1.58</v>
      </c>
      <c r="H191">
        <v>0</v>
      </c>
      <c r="I191">
        <v>0</v>
      </c>
      <c r="J191">
        <v>0</v>
      </c>
      <c r="K191">
        <v>1.58</v>
      </c>
      <c r="L191">
        <v>0</v>
      </c>
      <c r="M191">
        <v>0</v>
      </c>
      <c r="N191">
        <v>0</v>
      </c>
      <c r="O191">
        <v>150</v>
      </c>
      <c r="P191">
        <v>728</v>
      </c>
      <c r="Q191">
        <v>1373</v>
      </c>
      <c r="R191" t="str">
        <f>IF(Activity[[#This Row],[TotalSteps]] &lt; 7000, "Less than 7,000", IF(AND(Activity[[#This Row],[TotalSteps]] &gt;=7000, Activity[[#This Row],[TotalSteps]] &lt; 10000), "7,000 - 10,000", "More than 10,000"))</f>
        <v>Less than 7,000</v>
      </c>
    </row>
    <row r="192" spans="1:18" x14ac:dyDescent="0.4">
      <c r="A192" t="str">
        <f>Activity[[#This Row],[Id]]&amp;"_"&amp;TEXT(Activity[[#This Row],[Date]], "YYYY-MM-DD")</f>
        <v>2026352035_2016-04-17</v>
      </c>
      <c r="B192">
        <v>2026352035</v>
      </c>
      <c r="C192" s="1">
        <v>42477</v>
      </c>
      <c r="D192" s="1" t="str">
        <f>TEXT(Activity[[#This Row],[Date]], "dddd")</f>
        <v>Sunday</v>
      </c>
      <c r="E192">
        <v>838</v>
      </c>
      <c r="F192">
        <v>0.52</v>
      </c>
      <c r="G192">
        <v>0.52</v>
      </c>
      <c r="H192">
        <v>0</v>
      </c>
      <c r="I192">
        <v>0</v>
      </c>
      <c r="J192">
        <v>0</v>
      </c>
      <c r="K192">
        <v>0.52</v>
      </c>
      <c r="L192">
        <v>0</v>
      </c>
      <c r="M192">
        <v>0</v>
      </c>
      <c r="N192">
        <v>0</v>
      </c>
      <c r="O192">
        <v>60</v>
      </c>
      <c r="P192">
        <v>1053</v>
      </c>
      <c r="Q192">
        <v>1214</v>
      </c>
      <c r="R192" t="str">
        <f>IF(Activity[[#This Row],[TotalSteps]] &lt; 7000, "Less than 7,000", IF(AND(Activity[[#This Row],[TotalSteps]] &gt;=7000, Activity[[#This Row],[TotalSteps]] &lt; 10000), "7,000 - 10,000", "More than 10,000"))</f>
        <v>Less than 7,000</v>
      </c>
    </row>
    <row r="193" spans="1:18" x14ac:dyDescent="0.4">
      <c r="A193" t="str">
        <f>Activity[[#This Row],[Id]]&amp;"_"&amp;TEXT(Activity[[#This Row],[Date]], "YYYY-MM-DD")</f>
        <v>2026352035_2016-04-18</v>
      </c>
      <c r="B193">
        <v>2026352035</v>
      </c>
      <c r="C193" s="1">
        <v>42478</v>
      </c>
      <c r="D193" s="1" t="str">
        <f>TEXT(Activity[[#This Row],[Date]], "dddd")</f>
        <v>Monday</v>
      </c>
      <c r="E193">
        <v>3325</v>
      </c>
      <c r="F193">
        <v>2.06</v>
      </c>
      <c r="G193">
        <v>2.06</v>
      </c>
      <c r="H193">
        <v>0</v>
      </c>
      <c r="I193">
        <v>0</v>
      </c>
      <c r="J193">
        <v>0</v>
      </c>
      <c r="K193">
        <v>2.06</v>
      </c>
      <c r="L193">
        <v>0</v>
      </c>
      <c r="M193">
        <v>0</v>
      </c>
      <c r="N193">
        <v>0</v>
      </c>
      <c r="O193">
        <v>182</v>
      </c>
      <c r="P193">
        <v>1062</v>
      </c>
      <c r="Q193">
        <v>1419</v>
      </c>
      <c r="R193" t="str">
        <f>IF(Activity[[#This Row],[TotalSteps]] &lt; 7000, "Less than 7,000", IF(AND(Activity[[#This Row],[TotalSteps]] &gt;=7000, Activity[[#This Row],[TotalSteps]] &lt; 10000), "7,000 - 10,000", "More than 10,000"))</f>
        <v>Less than 7,000</v>
      </c>
    </row>
    <row r="194" spans="1:18" x14ac:dyDescent="0.4">
      <c r="A194" t="str">
        <f>Activity[[#This Row],[Id]]&amp;"_"&amp;TEXT(Activity[[#This Row],[Date]], "YYYY-MM-DD")</f>
        <v>2026352035_2016-04-19</v>
      </c>
      <c r="B194">
        <v>2026352035</v>
      </c>
      <c r="C194" s="1">
        <v>42479</v>
      </c>
      <c r="D194" s="1" t="str">
        <f>TEXT(Activity[[#This Row],[Date]], "dddd")</f>
        <v>Tuesday</v>
      </c>
      <c r="E194">
        <v>2424</v>
      </c>
      <c r="F194">
        <v>1.5</v>
      </c>
      <c r="G194">
        <v>1.5</v>
      </c>
      <c r="H194">
        <v>0</v>
      </c>
      <c r="I194">
        <v>0</v>
      </c>
      <c r="J194">
        <v>0</v>
      </c>
      <c r="K194">
        <v>1.5</v>
      </c>
      <c r="L194">
        <v>0</v>
      </c>
      <c r="M194">
        <v>0</v>
      </c>
      <c r="N194">
        <v>0</v>
      </c>
      <c r="O194">
        <v>141</v>
      </c>
      <c r="P194">
        <v>785</v>
      </c>
      <c r="Q194">
        <v>1356</v>
      </c>
      <c r="R194" t="str">
        <f>IF(Activity[[#This Row],[TotalSteps]] &lt; 7000, "Less than 7,000", IF(AND(Activity[[#This Row],[TotalSteps]] &gt;=7000, Activity[[#This Row],[TotalSteps]] &lt; 10000), "7,000 - 10,000", "More than 10,000"))</f>
        <v>Less than 7,000</v>
      </c>
    </row>
    <row r="195" spans="1:18" x14ac:dyDescent="0.4">
      <c r="A195" t="str">
        <f>Activity[[#This Row],[Id]]&amp;"_"&amp;TEXT(Activity[[#This Row],[Date]], "YYYY-MM-DD")</f>
        <v>2026352035_2016-04-20</v>
      </c>
      <c r="B195">
        <v>2026352035</v>
      </c>
      <c r="C195" s="1">
        <v>42480</v>
      </c>
      <c r="D195" s="1" t="str">
        <f>TEXT(Activity[[#This Row],[Date]], "dddd")</f>
        <v>Wednesday</v>
      </c>
      <c r="E195">
        <v>7222</v>
      </c>
      <c r="F195">
        <v>4.4800000000000004</v>
      </c>
      <c r="G195">
        <v>4.4800000000000004</v>
      </c>
      <c r="H195">
        <v>0</v>
      </c>
      <c r="I195">
        <v>0</v>
      </c>
      <c r="J195">
        <v>0</v>
      </c>
      <c r="K195">
        <v>4.4800000000000004</v>
      </c>
      <c r="L195">
        <v>0</v>
      </c>
      <c r="M195">
        <v>0</v>
      </c>
      <c r="N195">
        <v>0</v>
      </c>
      <c r="O195">
        <v>327</v>
      </c>
      <c r="P195">
        <v>623</v>
      </c>
      <c r="Q195">
        <v>1667</v>
      </c>
      <c r="R195" t="str">
        <f>IF(Activity[[#This Row],[TotalSteps]] &lt; 7000, "Less than 7,000", IF(AND(Activity[[#This Row],[TotalSteps]] &gt;=7000, Activity[[#This Row],[TotalSteps]] &lt; 10000), "7,000 - 10,000", "More than 10,000"))</f>
        <v>7,000 - 10,000</v>
      </c>
    </row>
    <row r="196" spans="1:18" x14ac:dyDescent="0.4">
      <c r="A196" t="str">
        <f>Activity[[#This Row],[Id]]&amp;"_"&amp;TEXT(Activity[[#This Row],[Date]], "YYYY-MM-DD")</f>
        <v>2026352035_2016-04-21</v>
      </c>
      <c r="B196">
        <v>2026352035</v>
      </c>
      <c r="C196" s="1">
        <v>42481</v>
      </c>
      <c r="D196" s="1" t="str">
        <f>TEXT(Activity[[#This Row],[Date]], "dddd")</f>
        <v>Thursday</v>
      </c>
      <c r="E196">
        <v>2467</v>
      </c>
      <c r="F196">
        <v>1.53</v>
      </c>
      <c r="G196">
        <v>1.53</v>
      </c>
      <c r="H196">
        <v>0</v>
      </c>
      <c r="I196">
        <v>0</v>
      </c>
      <c r="J196">
        <v>0</v>
      </c>
      <c r="K196">
        <v>1.53</v>
      </c>
      <c r="L196">
        <v>0</v>
      </c>
      <c r="M196">
        <v>0</v>
      </c>
      <c r="N196">
        <v>0</v>
      </c>
      <c r="O196">
        <v>153</v>
      </c>
      <c r="P196">
        <v>749</v>
      </c>
      <c r="Q196">
        <v>1370</v>
      </c>
      <c r="R196" t="str">
        <f>IF(Activity[[#This Row],[TotalSteps]] &lt; 7000, "Less than 7,000", IF(AND(Activity[[#This Row],[TotalSteps]] &gt;=7000, Activity[[#This Row],[TotalSteps]] &lt; 10000), "7,000 - 10,000", "More than 10,000"))</f>
        <v>Less than 7,000</v>
      </c>
    </row>
    <row r="197" spans="1:18" x14ac:dyDescent="0.4">
      <c r="A197" t="str">
        <f>Activity[[#This Row],[Id]]&amp;"_"&amp;TEXT(Activity[[#This Row],[Date]], "YYYY-MM-DD")</f>
        <v>2026352035_2016-04-22</v>
      </c>
      <c r="B197">
        <v>2026352035</v>
      </c>
      <c r="C197" s="1">
        <v>42482</v>
      </c>
      <c r="D197" s="1" t="str">
        <f>TEXT(Activity[[#This Row],[Date]], "dddd")</f>
        <v>Friday</v>
      </c>
      <c r="E197">
        <v>2915</v>
      </c>
      <c r="F197">
        <v>1.81</v>
      </c>
      <c r="G197">
        <v>1.81</v>
      </c>
      <c r="H197">
        <v>0</v>
      </c>
      <c r="I197">
        <v>0</v>
      </c>
      <c r="J197">
        <v>0</v>
      </c>
      <c r="K197">
        <v>1.81</v>
      </c>
      <c r="L197">
        <v>0</v>
      </c>
      <c r="M197">
        <v>0</v>
      </c>
      <c r="N197">
        <v>0</v>
      </c>
      <c r="O197">
        <v>162</v>
      </c>
      <c r="P197">
        <v>712</v>
      </c>
      <c r="Q197">
        <v>1399</v>
      </c>
      <c r="R197" t="str">
        <f>IF(Activity[[#This Row],[TotalSteps]] &lt; 7000, "Less than 7,000", IF(AND(Activity[[#This Row],[TotalSteps]] &gt;=7000, Activity[[#This Row],[TotalSteps]] &lt; 10000), "7,000 - 10,000", "More than 10,000"))</f>
        <v>Less than 7,000</v>
      </c>
    </row>
    <row r="198" spans="1:18" x14ac:dyDescent="0.4">
      <c r="A198" t="str">
        <f>Activity[[#This Row],[Id]]&amp;"_"&amp;TEXT(Activity[[#This Row],[Date]], "YYYY-MM-DD")</f>
        <v>2026352035_2016-04-23</v>
      </c>
      <c r="B198">
        <v>2026352035</v>
      </c>
      <c r="C198" s="1">
        <v>42483</v>
      </c>
      <c r="D198" s="1" t="str">
        <f>TEXT(Activity[[#This Row],[Date]], "dddd")</f>
        <v>Saturday</v>
      </c>
      <c r="E198">
        <v>12357</v>
      </c>
      <c r="F198">
        <v>7.71</v>
      </c>
      <c r="G198">
        <v>7.71</v>
      </c>
      <c r="H198">
        <v>0</v>
      </c>
      <c r="I198">
        <v>0</v>
      </c>
      <c r="J198">
        <v>0</v>
      </c>
      <c r="K198">
        <v>7.71</v>
      </c>
      <c r="L198">
        <v>0</v>
      </c>
      <c r="M198">
        <v>0</v>
      </c>
      <c r="N198">
        <v>0</v>
      </c>
      <c r="O198">
        <v>432</v>
      </c>
      <c r="P198">
        <v>458</v>
      </c>
      <c r="Q198">
        <v>1916</v>
      </c>
      <c r="R198" t="str">
        <f>IF(Activity[[#This Row],[TotalSteps]] &lt; 7000, "Less than 7,000", IF(AND(Activity[[#This Row],[TotalSteps]] &gt;=7000, Activity[[#This Row],[TotalSteps]] &lt; 10000), "7,000 - 10,000", "More than 10,000"))</f>
        <v>More than 10,000</v>
      </c>
    </row>
    <row r="199" spans="1:18" x14ac:dyDescent="0.4">
      <c r="A199" t="str">
        <f>Activity[[#This Row],[Id]]&amp;"_"&amp;TEXT(Activity[[#This Row],[Date]], "YYYY-MM-DD")</f>
        <v>2026352035_2016-04-24</v>
      </c>
      <c r="B199">
        <v>2026352035</v>
      </c>
      <c r="C199" s="1">
        <v>42484</v>
      </c>
      <c r="D199" s="1" t="str">
        <f>TEXT(Activity[[#This Row],[Date]], "dddd")</f>
        <v>Sunday</v>
      </c>
      <c r="E199">
        <v>3490</v>
      </c>
      <c r="F199">
        <v>2.16</v>
      </c>
      <c r="G199">
        <v>2.16</v>
      </c>
      <c r="H199">
        <v>0</v>
      </c>
      <c r="I199">
        <v>0</v>
      </c>
      <c r="J199">
        <v>0</v>
      </c>
      <c r="K199">
        <v>2.16</v>
      </c>
      <c r="L199">
        <v>0</v>
      </c>
      <c r="M199">
        <v>0</v>
      </c>
      <c r="N199">
        <v>0</v>
      </c>
      <c r="O199">
        <v>164</v>
      </c>
      <c r="P199">
        <v>704</v>
      </c>
      <c r="Q199">
        <v>1401</v>
      </c>
      <c r="R199" t="str">
        <f>IF(Activity[[#This Row],[TotalSteps]] &lt; 7000, "Less than 7,000", IF(AND(Activity[[#This Row],[TotalSteps]] &gt;=7000, Activity[[#This Row],[TotalSteps]] &lt; 10000), "7,000 - 10,000", "More than 10,000"))</f>
        <v>Less than 7,000</v>
      </c>
    </row>
    <row r="200" spans="1:18" x14ac:dyDescent="0.4">
      <c r="A200" t="str">
        <f>Activity[[#This Row],[Id]]&amp;"_"&amp;TEXT(Activity[[#This Row],[Date]], "YYYY-MM-DD")</f>
        <v>2026352035_2016-04-25</v>
      </c>
      <c r="B200">
        <v>2026352035</v>
      </c>
      <c r="C200" s="1">
        <v>42485</v>
      </c>
      <c r="D200" s="1" t="str">
        <f>TEXT(Activity[[#This Row],[Date]], "dddd")</f>
        <v>Monday</v>
      </c>
      <c r="E200">
        <v>6017</v>
      </c>
      <c r="F200">
        <v>3.73</v>
      </c>
      <c r="G200">
        <v>3.73</v>
      </c>
      <c r="H200">
        <v>0</v>
      </c>
      <c r="I200">
        <v>0</v>
      </c>
      <c r="J200">
        <v>0</v>
      </c>
      <c r="K200">
        <v>3.73</v>
      </c>
      <c r="L200">
        <v>0</v>
      </c>
      <c r="M200">
        <v>0</v>
      </c>
      <c r="N200">
        <v>0</v>
      </c>
      <c r="O200">
        <v>260</v>
      </c>
      <c r="P200">
        <v>821</v>
      </c>
      <c r="Q200">
        <v>1576</v>
      </c>
      <c r="R200" t="str">
        <f>IF(Activity[[#This Row],[TotalSteps]] &lt; 7000, "Less than 7,000", IF(AND(Activity[[#This Row],[TotalSteps]] &gt;=7000, Activity[[#This Row],[TotalSteps]] &lt; 10000), "7,000 - 10,000", "More than 10,000"))</f>
        <v>Less than 7,000</v>
      </c>
    </row>
    <row r="201" spans="1:18" x14ac:dyDescent="0.4">
      <c r="A201" t="str">
        <f>Activity[[#This Row],[Id]]&amp;"_"&amp;TEXT(Activity[[#This Row],[Date]], "YYYY-MM-DD")</f>
        <v>2026352035_2016-04-26</v>
      </c>
      <c r="B201">
        <v>2026352035</v>
      </c>
      <c r="C201" s="1">
        <v>42486</v>
      </c>
      <c r="D201" s="1" t="str">
        <f>TEXT(Activity[[#This Row],[Date]], "dddd")</f>
        <v>Tuesday</v>
      </c>
      <c r="E201">
        <v>5933</v>
      </c>
      <c r="F201">
        <v>3.68</v>
      </c>
      <c r="G201">
        <v>3.68</v>
      </c>
      <c r="H201">
        <v>0</v>
      </c>
      <c r="I201">
        <v>0</v>
      </c>
      <c r="J201">
        <v>0</v>
      </c>
      <c r="K201">
        <v>3.68</v>
      </c>
      <c r="L201">
        <v>0</v>
      </c>
      <c r="M201">
        <v>0</v>
      </c>
      <c r="N201">
        <v>0</v>
      </c>
      <c r="O201">
        <v>288</v>
      </c>
      <c r="P201">
        <v>1018</v>
      </c>
      <c r="Q201">
        <v>1595</v>
      </c>
      <c r="R201" t="str">
        <f>IF(Activity[[#This Row],[TotalSteps]] &lt; 7000, "Less than 7,000", IF(AND(Activity[[#This Row],[TotalSteps]] &gt;=7000, Activity[[#This Row],[TotalSteps]] &lt; 10000), "7,000 - 10,000", "More than 10,000"))</f>
        <v>Less than 7,000</v>
      </c>
    </row>
    <row r="202" spans="1:18" x14ac:dyDescent="0.4">
      <c r="A202" t="str">
        <f>Activity[[#This Row],[Id]]&amp;"_"&amp;TEXT(Activity[[#This Row],[Date]], "YYYY-MM-DD")</f>
        <v>2026352035_2016-04-27</v>
      </c>
      <c r="B202">
        <v>2026352035</v>
      </c>
      <c r="C202" s="1">
        <v>42487</v>
      </c>
      <c r="D202" s="1" t="str">
        <f>TEXT(Activity[[#This Row],[Date]], "dddd")</f>
        <v>Wednesday</v>
      </c>
      <c r="E202">
        <v>6088</v>
      </c>
      <c r="F202">
        <v>3.77</v>
      </c>
      <c r="G202">
        <v>3.77</v>
      </c>
      <c r="H202">
        <v>0</v>
      </c>
      <c r="I202">
        <v>0</v>
      </c>
      <c r="J202">
        <v>0</v>
      </c>
      <c r="K202">
        <v>3.77</v>
      </c>
      <c r="L202">
        <v>0</v>
      </c>
      <c r="M202">
        <v>0</v>
      </c>
      <c r="N202">
        <v>0</v>
      </c>
      <c r="O202">
        <v>286</v>
      </c>
      <c r="P202">
        <v>586</v>
      </c>
      <c r="Q202">
        <v>1593</v>
      </c>
      <c r="R202" t="str">
        <f>IF(Activity[[#This Row],[TotalSteps]] &lt; 7000, "Less than 7,000", IF(AND(Activity[[#This Row],[TotalSteps]] &gt;=7000, Activity[[#This Row],[TotalSteps]] &lt; 10000), "7,000 - 10,000", "More than 10,000"))</f>
        <v>Less than 7,000</v>
      </c>
    </row>
    <row r="203" spans="1:18" x14ac:dyDescent="0.4">
      <c r="A203" t="str">
        <f>Activity[[#This Row],[Id]]&amp;"_"&amp;TEXT(Activity[[#This Row],[Date]], "YYYY-MM-DD")</f>
        <v>2026352035_2016-04-28</v>
      </c>
      <c r="B203">
        <v>2026352035</v>
      </c>
      <c r="C203" s="1">
        <v>42488</v>
      </c>
      <c r="D203" s="1" t="str">
        <f>TEXT(Activity[[#This Row],[Date]], "dddd")</f>
        <v>Thursday</v>
      </c>
      <c r="E203">
        <v>6375</v>
      </c>
      <c r="F203">
        <v>3.95</v>
      </c>
      <c r="G203">
        <v>3.95</v>
      </c>
      <c r="H203">
        <v>0</v>
      </c>
      <c r="I203">
        <v>0</v>
      </c>
      <c r="J203">
        <v>0</v>
      </c>
      <c r="K203">
        <v>3.95</v>
      </c>
      <c r="L203">
        <v>0</v>
      </c>
      <c r="M203">
        <v>0</v>
      </c>
      <c r="N203">
        <v>0</v>
      </c>
      <c r="O203">
        <v>331</v>
      </c>
      <c r="P203">
        <v>626</v>
      </c>
      <c r="Q203">
        <v>1649</v>
      </c>
      <c r="R203" t="str">
        <f>IF(Activity[[#This Row],[TotalSteps]] &lt; 7000, "Less than 7,000", IF(AND(Activity[[#This Row],[TotalSteps]] &gt;=7000, Activity[[#This Row],[TotalSteps]] &lt; 10000), "7,000 - 10,000", "More than 10,000"))</f>
        <v>Less than 7,000</v>
      </c>
    </row>
    <row r="204" spans="1:18" x14ac:dyDescent="0.4">
      <c r="A204" t="str">
        <f>Activity[[#This Row],[Id]]&amp;"_"&amp;TEXT(Activity[[#This Row],[Date]], "YYYY-MM-DD")</f>
        <v>2026352035_2016-04-29</v>
      </c>
      <c r="B204">
        <v>2026352035</v>
      </c>
      <c r="C204" s="1">
        <v>42489</v>
      </c>
      <c r="D204" s="1" t="str">
        <f>TEXT(Activity[[#This Row],[Date]], "dddd")</f>
        <v>Friday</v>
      </c>
      <c r="E204">
        <v>7604</v>
      </c>
      <c r="F204">
        <v>4.71</v>
      </c>
      <c r="G204">
        <v>4.71</v>
      </c>
      <c r="H204">
        <v>0</v>
      </c>
      <c r="I204">
        <v>0</v>
      </c>
      <c r="J204">
        <v>0</v>
      </c>
      <c r="K204">
        <v>4.71</v>
      </c>
      <c r="L204">
        <v>0</v>
      </c>
      <c r="M204">
        <v>0</v>
      </c>
      <c r="N204">
        <v>0</v>
      </c>
      <c r="O204">
        <v>352</v>
      </c>
      <c r="P204">
        <v>492</v>
      </c>
      <c r="Q204">
        <v>1692</v>
      </c>
      <c r="R204" t="str">
        <f>IF(Activity[[#This Row],[TotalSteps]] &lt; 7000, "Less than 7,000", IF(AND(Activity[[#This Row],[TotalSteps]] &gt;=7000, Activity[[#This Row],[TotalSteps]] &lt; 10000), "7,000 - 10,000", "More than 10,000"))</f>
        <v>7,000 - 10,000</v>
      </c>
    </row>
    <row r="205" spans="1:18" x14ac:dyDescent="0.4">
      <c r="A205" t="str">
        <f>Activity[[#This Row],[Id]]&amp;"_"&amp;TEXT(Activity[[#This Row],[Date]], "YYYY-MM-DD")</f>
        <v>2026352035_2016-04-30</v>
      </c>
      <c r="B205">
        <v>2026352035</v>
      </c>
      <c r="C205" s="1">
        <v>42490</v>
      </c>
      <c r="D205" s="1" t="str">
        <f>TEXT(Activity[[#This Row],[Date]], "dddd")</f>
        <v>Saturday</v>
      </c>
      <c r="E205">
        <v>4729</v>
      </c>
      <c r="F205">
        <v>2.93</v>
      </c>
      <c r="G205">
        <v>2.93</v>
      </c>
      <c r="H205">
        <v>0</v>
      </c>
      <c r="I205">
        <v>0</v>
      </c>
      <c r="J205">
        <v>0</v>
      </c>
      <c r="K205">
        <v>2.93</v>
      </c>
      <c r="L205">
        <v>0</v>
      </c>
      <c r="M205">
        <v>0</v>
      </c>
      <c r="N205">
        <v>0</v>
      </c>
      <c r="O205">
        <v>233</v>
      </c>
      <c r="P205">
        <v>594</v>
      </c>
      <c r="Q205">
        <v>1506</v>
      </c>
      <c r="R205" t="str">
        <f>IF(Activity[[#This Row],[TotalSteps]] &lt; 7000, "Less than 7,000", IF(AND(Activity[[#This Row],[TotalSteps]] &gt;=7000, Activity[[#This Row],[TotalSteps]] &lt; 10000), "7,000 - 10,000", "More than 10,000"))</f>
        <v>Less than 7,000</v>
      </c>
    </row>
    <row r="206" spans="1:18" x14ac:dyDescent="0.4">
      <c r="A206" t="str">
        <f>Activity[[#This Row],[Id]]&amp;"_"&amp;TEXT(Activity[[#This Row],[Date]], "YYYY-MM-DD")</f>
        <v>2026352035_2016-05-01</v>
      </c>
      <c r="B206">
        <v>2026352035</v>
      </c>
      <c r="C206" s="1">
        <v>42491</v>
      </c>
      <c r="D206" s="1" t="str">
        <f>TEXT(Activity[[#This Row],[Date]], "dddd")</f>
        <v>Sunday</v>
      </c>
      <c r="E206">
        <v>3609</v>
      </c>
      <c r="F206">
        <v>2.2799999999999998</v>
      </c>
      <c r="G206">
        <v>2.2799999999999998</v>
      </c>
      <c r="H206">
        <v>0</v>
      </c>
      <c r="I206">
        <v>0</v>
      </c>
      <c r="J206">
        <v>0</v>
      </c>
      <c r="K206">
        <v>2.2799999999999998</v>
      </c>
      <c r="L206">
        <v>0</v>
      </c>
      <c r="M206">
        <v>0</v>
      </c>
      <c r="N206">
        <v>0</v>
      </c>
      <c r="O206">
        <v>191</v>
      </c>
      <c r="P206">
        <v>716</v>
      </c>
      <c r="Q206">
        <v>1447</v>
      </c>
      <c r="R206" t="str">
        <f>IF(Activity[[#This Row],[TotalSteps]] &lt; 7000, "Less than 7,000", IF(AND(Activity[[#This Row],[TotalSteps]] &gt;=7000, Activity[[#This Row],[TotalSteps]] &lt; 10000), "7,000 - 10,000", "More than 10,000"))</f>
        <v>Less than 7,000</v>
      </c>
    </row>
    <row r="207" spans="1:18" x14ac:dyDescent="0.4">
      <c r="A207" t="str">
        <f>Activity[[#This Row],[Id]]&amp;"_"&amp;TEXT(Activity[[#This Row],[Date]], "YYYY-MM-DD")</f>
        <v>2026352035_2016-05-02</v>
      </c>
      <c r="B207">
        <v>2026352035</v>
      </c>
      <c r="C207" s="1">
        <v>42492</v>
      </c>
      <c r="D207" s="1" t="str">
        <f>TEXT(Activity[[#This Row],[Date]], "dddd")</f>
        <v>Monday</v>
      </c>
      <c r="E207">
        <v>7018</v>
      </c>
      <c r="F207">
        <v>4.3499999999999996</v>
      </c>
      <c r="G207">
        <v>4.3499999999999996</v>
      </c>
      <c r="H207">
        <v>0</v>
      </c>
      <c r="I207">
        <v>0</v>
      </c>
      <c r="J207">
        <v>0</v>
      </c>
      <c r="K207">
        <v>4.3499999999999996</v>
      </c>
      <c r="L207">
        <v>0</v>
      </c>
      <c r="M207">
        <v>0</v>
      </c>
      <c r="N207">
        <v>0</v>
      </c>
      <c r="O207">
        <v>355</v>
      </c>
      <c r="P207">
        <v>716</v>
      </c>
      <c r="Q207">
        <v>1690</v>
      </c>
      <c r="R207" t="str">
        <f>IF(Activity[[#This Row],[TotalSteps]] &lt; 7000, "Less than 7,000", IF(AND(Activity[[#This Row],[TotalSteps]] &gt;=7000, Activity[[#This Row],[TotalSteps]] &lt; 10000), "7,000 - 10,000", "More than 10,000"))</f>
        <v>7,000 - 10,000</v>
      </c>
    </row>
    <row r="208" spans="1:18" x14ac:dyDescent="0.4">
      <c r="A208" t="str">
        <f>Activity[[#This Row],[Id]]&amp;"_"&amp;TEXT(Activity[[#This Row],[Date]], "YYYY-MM-DD")</f>
        <v>2026352035_2016-05-03</v>
      </c>
      <c r="B208">
        <v>2026352035</v>
      </c>
      <c r="C208" s="1">
        <v>42493</v>
      </c>
      <c r="D208" s="1" t="str">
        <f>TEXT(Activity[[#This Row],[Date]], "dddd")</f>
        <v>Tuesday</v>
      </c>
      <c r="E208">
        <v>5992</v>
      </c>
      <c r="F208">
        <v>3.72</v>
      </c>
      <c r="G208">
        <v>3.72</v>
      </c>
      <c r="H208">
        <v>0</v>
      </c>
      <c r="I208">
        <v>0</v>
      </c>
      <c r="J208">
        <v>0</v>
      </c>
      <c r="K208">
        <v>3.72</v>
      </c>
      <c r="L208">
        <v>0</v>
      </c>
      <c r="M208">
        <v>0</v>
      </c>
      <c r="N208">
        <v>0</v>
      </c>
      <c r="O208">
        <v>304</v>
      </c>
      <c r="P208">
        <v>981</v>
      </c>
      <c r="Q208">
        <v>1604</v>
      </c>
      <c r="R208" t="str">
        <f>IF(Activity[[#This Row],[TotalSteps]] &lt; 7000, "Less than 7,000", IF(AND(Activity[[#This Row],[TotalSteps]] &gt;=7000, Activity[[#This Row],[TotalSteps]] &lt; 10000), "7,000 - 10,000", "More than 10,000"))</f>
        <v>Less than 7,000</v>
      </c>
    </row>
    <row r="209" spans="1:18" x14ac:dyDescent="0.4">
      <c r="A209" t="str">
        <f>Activity[[#This Row],[Id]]&amp;"_"&amp;TEXT(Activity[[#This Row],[Date]], "YYYY-MM-DD")</f>
        <v>2026352035_2016-05-04</v>
      </c>
      <c r="B209">
        <v>2026352035</v>
      </c>
      <c r="C209" s="1">
        <v>42494</v>
      </c>
      <c r="D209" s="1" t="str">
        <f>TEXT(Activity[[#This Row],[Date]], "dddd")</f>
        <v>Wednesday</v>
      </c>
      <c r="E209">
        <v>6564</v>
      </c>
      <c r="F209">
        <v>4.07</v>
      </c>
      <c r="G209">
        <v>4.07</v>
      </c>
      <c r="H209">
        <v>0</v>
      </c>
      <c r="I209">
        <v>0</v>
      </c>
      <c r="J209">
        <v>0</v>
      </c>
      <c r="K209">
        <v>4.07</v>
      </c>
      <c r="L209">
        <v>0</v>
      </c>
      <c r="M209">
        <v>0</v>
      </c>
      <c r="N209">
        <v>0</v>
      </c>
      <c r="O209">
        <v>345</v>
      </c>
      <c r="P209">
        <v>530</v>
      </c>
      <c r="Q209">
        <v>1658</v>
      </c>
      <c r="R209" t="str">
        <f>IF(Activity[[#This Row],[TotalSteps]] &lt; 7000, "Less than 7,000", IF(AND(Activity[[#This Row],[TotalSteps]] &gt;=7000, Activity[[#This Row],[TotalSteps]] &lt; 10000), "7,000 - 10,000", "More than 10,000"))</f>
        <v>Less than 7,000</v>
      </c>
    </row>
    <row r="210" spans="1:18" x14ac:dyDescent="0.4">
      <c r="A210" t="str">
        <f>Activity[[#This Row],[Id]]&amp;"_"&amp;TEXT(Activity[[#This Row],[Date]], "YYYY-MM-DD")</f>
        <v>2026352035_2016-05-05</v>
      </c>
      <c r="B210">
        <v>2026352035</v>
      </c>
      <c r="C210" s="1">
        <v>42495</v>
      </c>
      <c r="D210" s="1" t="str">
        <f>TEXT(Activity[[#This Row],[Date]], "dddd")</f>
        <v>Thursday</v>
      </c>
      <c r="E210">
        <v>12167</v>
      </c>
      <c r="F210">
        <v>7.54</v>
      </c>
      <c r="G210">
        <v>7.54</v>
      </c>
      <c r="H210">
        <v>0</v>
      </c>
      <c r="I210">
        <v>0</v>
      </c>
      <c r="J210">
        <v>0</v>
      </c>
      <c r="K210">
        <v>7.54</v>
      </c>
      <c r="L210">
        <v>0</v>
      </c>
      <c r="M210">
        <v>0</v>
      </c>
      <c r="N210">
        <v>0</v>
      </c>
      <c r="O210">
        <v>475</v>
      </c>
      <c r="P210">
        <v>479</v>
      </c>
      <c r="Q210">
        <v>1926</v>
      </c>
      <c r="R210" t="str">
        <f>IF(Activity[[#This Row],[TotalSteps]] &lt; 7000, "Less than 7,000", IF(AND(Activity[[#This Row],[TotalSteps]] &gt;=7000, Activity[[#This Row],[TotalSteps]] &lt; 10000), "7,000 - 10,000", "More than 10,000"))</f>
        <v>More than 10,000</v>
      </c>
    </row>
    <row r="211" spans="1:18" x14ac:dyDescent="0.4">
      <c r="A211" t="str">
        <f>Activity[[#This Row],[Id]]&amp;"_"&amp;TEXT(Activity[[#This Row],[Date]], "YYYY-MM-DD")</f>
        <v>2026352035_2016-05-06</v>
      </c>
      <c r="B211">
        <v>2026352035</v>
      </c>
      <c r="C211" s="1">
        <v>42496</v>
      </c>
      <c r="D211" s="1" t="str">
        <f>TEXT(Activity[[#This Row],[Date]], "dddd")</f>
        <v>Friday</v>
      </c>
      <c r="E211">
        <v>8198</v>
      </c>
      <c r="F211">
        <v>5.08</v>
      </c>
      <c r="G211">
        <v>5.08</v>
      </c>
      <c r="H211">
        <v>0</v>
      </c>
      <c r="I211">
        <v>0</v>
      </c>
      <c r="J211">
        <v>0</v>
      </c>
      <c r="K211">
        <v>5.08</v>
      </c>
      <c r="L211">
        <v>0</v>
      </c>
      <c r="M211">
        <v>0</v>
      </c>
      <c r="N211">
        <v>0</v>
      </c>
      <c r="O211">
        <v>383</v>
      </c>
      <c r="P211">
        <v>511</v>
      </c>
      <c r="Q211">
        <v>1736</v>
      </c>
      <c r="R211" t="str">
        <f>IF(Activity[[#This Row],[TotalSteps]] &lt; 7000, "Less than 7,000", IF(AND(Activity[[#This Row],[TotalSteps]] &gt;=7000, Activity[[#This Row],[TotalSteps]] &lt; 10000), "7,000 - 10,000", "More than 10,000"))</f>
        <v>7,000 - 10,000</v>
      </c>
    </row>
    <row r="212" spans="1:18" x14ac:dyDescent="0.4">
      <c r="A212" t="str">
        <f>Activity[[#This Row],[Id]]&amp;"_"&amp;TEXT(Activity[[#This Row],[Date]], "YYYY-MM-DD")</f>
        <v>2026352035_2016-05-07</v>
      </c>
      <c r="B212">
        <v>2026352035</v>
      </c>
      <c r="C212" s="1">
        <v>42497</v>
      </c>
      <c r="D212" s="1" t="str">
        <f>TEXT(Activity[[#This Row],[Date]], "dddd")</f>
        <v>Saturday</v>
      </c>
      <c r="E212">
        <v>4193</v>
      </c>
      <c r="F212">
        <v>2.6</v>
      </c>
      <c r="G212">
        <v>2.6</v>
      </c>
      <c r="H212">
        <v>0</v>
      </c>
      <c r="I212">
        <v>0</v>
      </c>
      <c r="J212">
        <v>0</v>
      </c>
      <c r="K212">
        <v>2.6</v>
      </c>
      <c r="L212">
        <v>0</v>
      </c>
      <c r="M212">
        <v>0</v>
      </c>
      <c r="N212">
        <v>0</v>
      </c>
      <c r="O212">
        <v>229</v>
      </c>
      <c r="P212">
        <v>665</v>
      </c>
      <c r="Q212">
        <v>1491</v>
      </c>
      <c r="R212" t="str">
        <f>IF(Activity[[#This Row],[TotalSteps]] &lt; 7000, "Less than 7,000", IF(AND(Activity[[#This Row],[TotalSteps]] &gt;=7000, Activity[[#This Row],[TotalSteps]] &lt; 10000), "7,000 - 10,000", "More than 10,000"))</f>
        <v>Less than 7,000</v>
      </c>
    </row>
    <row r="213" spans="1:18" x14ac:dyDescent="0.4">
      <c r="A213" t="str">
        <f>Activity[[#This Row],[Id]]&amp;"_"&amp;TEXT(Activity[[#This Row],[Date]], "YYYY-MM-DD")</f>
        <v>2026352035_2016-05-08</v>
      </c>
      <c r="B213">
        <v>2026352035</v>
      </c>
      <c r="C213" s="1">
        <v>42498</v>
      </c>
      <c r="D213" s="1" t="str">
        <f>TEXT(Activity[[#This Row],[Date]], "dddd")</f>
        <v>Sunday</v>
      </c>
      <c r="E213">
        <v>5528</v>
      </c>
      <c r="F213">
        <v>3.45</v>
      </c>
      <c r="G213">
        <v>3.45</v>
      </c>
      <c r="H213">
        <v>0</v>
      </c>
      <c r="I213">
        <v>0</v>
      </c>
      <c r="J213">
        <v>0</v>
      </c>
      <c r="K213">
        <v>3.45</v>
      </c>
      <c r="L213">
        <v>0</v>
      </c>
      <c r="M213">
        <v>0</v>
      </c>
      <c r="N213">
        <v>0</v>
      </c>
      <c r="O213">
        <v>258</v>
      </c>
      <c r="P213">
        <v>610</v>
      </c>
      <c r="Q213">
        <v>1555</v>
      </c>
      <c r="R213" t="str">
        <f>IF(Activity[[#This Row],[TotalSteps]] &lt; 7000, "Less than 7,000", IF(AND(Activity[[#This Row],[TotalSteps]] &gt;=7000, Activity[[#This Row],[TotalSteps]] &lt; 10000), "7,000 - 10,000", "More than 10,000"))</f>
        <v>Less than 7,000</v>
      </c>
    </row>
    <row r="214" spans="1:18" x14ac:dyDescent="0.4">
      <c r="A214" t="str">
        <f>Activity[[#This Row],[Id]]&amp;"_"&amp;TEXT(Activity[[#This Row],[Date]], "YYYY-MM-DD")</f>
        <v>2026352035_2016-05-09</v>
      </c>
      <c r="B214">
        <v>2026352035</v>
      </c>
      <c r="C214" s="1">
        <v>42499</v>
      </c>
      <c r="D214" s="1" t="str">
        <f>TEXT(Activity[[#This Row],[Date]], "dddd")</f>
        <v>Monday</v>
      </c>
      <c r="E214">
        <v>10685</v>
      </c>
      <c r="F214">
        <v>6.62</v>
      </c>
      <c r="G214">
        <v>6.62</v>
      </c>
      <c r="H214">
        <v>0</v>
      </c>
      <c r="I214">
        <v>0</v>
      </c>
      <c r="J214">
        <v>0</v>
      </c>
      <c r="K214">
        <v>6.6</v>
      </c>
      <c r="L214">
        <v>0</v>
      </c>
      <c r="M214">
        <v>0</v>
      </c>
      <c r="N214">
        <v>0</v>
      </c>
      <c r="O214">
        <v>401</v>
      </c>
      <c r="P214">
        <v>543</v>
      </c>
      <c r="Q214">
        <v>1869</v>
      </c>
      <c r="R214" t="str">
        <f>IF(Activity[[#This Row],[TotalSteps]] &lt; 7000, "Less than 7,000", IF(AND(Activity[[#This Row],[TotalSteps]] &gt;=7000, Activity[[#This Row],[TotalSteps]] &lt; 10000), "7,000 - 10,000", "More than 10,000"))</f>
        <v>More than 10,000</v>
      </c>
    </row>
    <row r="215" spans="1:18" x14ac:dyDescent="0.4">
      <c r="A215" t="str">
        <f>Activity[[#This Row],[Id]]&amp;"_"&amp;TEXT(Activity[[#This Row],[Date]], "YYYY-MM-DD")</f>
        <v>2026352035_2016-05-10</v>
      </c>
      <c r="B215">
        <v>2026352035</v>
      </c>
      <c r="C215" s="1">
        <v>42500</v>
      </c>
      <c r="D215" s="1" t="str">
        <f>TEXT(Activity[[#This Row],[Date]], "dddd")</f>
        <v>Tuesday</v>
      </c>
      <c r="E215">
        <v>254</v>
      </c>
      <c r="F215">
        <v>0.16</v>
      </c>
      <c r="G215">
        <v>0.16</v>
      </c>
      <c r="H215">
        <v>0</v>
      </c>
      <c r="I215">
        <v>0</v>
      </c>
      <c r="J215">
        <v>0</v>
      </c>
      <c r="K215">
        <v>0.16</v>
      </c>
      <c r="L215">
        <v>0</v>
      </c>
      <c r="M215">
        <v>0</v>
      </c>
      <c r="N215">
        <v>0</v>
      </c>
      <c r="O215">
        <v>17</v>
      </c>
      <c r="P215">
        <v>1002</v>
      </c>
      <c r="Q215">
        <v>1141</v>
      </c>
      <c r="R215" t="str">
        <f>IF(Activity[[#This Row],[TotalSteps]] &lt; 7000, "Less than 7,000", IF(AND(Activity[[#This Row],[TotalSteps]] &gt;=7000, Activity[[#This Row],[TotalSteps]] &lt; 10000), "7,000 - 10,000", "More than 10,000"))</f>
        <v>Less than 7,000</v>
      </c>
    </row>
    <row r="216" spans="1:18" x14ac:dyDescent="0.4">
      <c r="A216" t="str">
        <f>Activity[[#This Row],[Id]]&amp;"_"&amp;TEXT(Activity[[#This Row],[Date]], "YYYY-MM-DD")</f>
        <v>2026352035_2016-05-11</v>
      </c>
      <c r="B216">
        <v>2026352035</v>
      </c>
      <c r="C216" s="1">
        <v>42501</v>
      </c>
      <c r="D216" s="1" t="str">
        <f>TEXT(Activity[[#This Row],[Date]], "dddd")</f>
        <v>Wednesday</v>
      </c>
      <c r="E216">
        <v>8580</v>
      </c>
      <c r="F216">
        <v>5.32</v>
      </c>
      <c r="G216">
        <v>5.32</v>
      </c>
      <c r="H216">
        <v>0</v>
      </c>
      <c r="I216">
        <v>0</v>
      </c>
      <c r="J216">
        <v>0</v>
      </c>
      <c r="K216">
        <v>5.32</v>
      </c>
      <c r="L216">
        <v>0</v>
      </c>
      <c r="M216">
        <v>0</v>
      </c>
      <c r="N216">
        <v>0</v>
      </c>
      <c r="O216">
        <v>330</v>
      </c>
      <c r="P216">
        <v>569</v>
      </c>
      <c r="Q216">
        <v>1698</v>
      </c>
      <c r="R216" t="str">
        <f>IF(Activity[[#This Row],[TotalSteps]] &lt; 7000, "Less than 7,000", IF(AND(Activity[[#This Row],[TotalSteps]] &gt;=7000, Activity[[#This Row],[TotalSteps]] &lt; 10000), "7,000 - 10,000", "More than 10,000"))</f>
        <v>7,000 - 10,000</v>
      </c>
    </row>
    <row r="217" spans="1:18" x14ac:dyDescent="0.4">
      <c r="A217" t="str">
        <f>Activity[[#This Row],[Id]]&amp;"_"&amp;TEXT(Activity[[#This Row],[Date]], "YYYY-MM-DD")</f>
        <v>2026352035_2016-05-12</v>
      </c>
      <c r="B217">
        <v>2026352035</v>
      </c>
      <c r="C217" s="1">
        <v>42502</v>
      </c>
      <c r="D217" s="1" t="str">
        <f>TEXT(Activity[[#This Row],[Date]], "dddd")</f>
        <v>Thursday</v>
      </c>
      <c r="E217">
        <v>8891</v>
      </c>
      <c r="F217">
        <v>5.51</v>
      </c>
      <c r="G217">
        <v>5.51</v>
      </c>
      <c r="H217">
        <v>0</v>
      </c>
      <c r="I217">
        <v>0</v>
      </c>
      <c r="J217">
        <v>0</v>
      </c>
      <c r="K217">
        <v>5.51</v>
      </c>
      <c r="L217">
        <v>0</v>
      </c>
      <c r="M217">
        <v>0</v>
      </c>
      <c r="N217">
        <v>0</v>
      </c>
      <c r="O217">
        <v>343</v>
      </c>
      <c r="P217">
        <v>330</v>
      </c>
      <c r="Q217">
        <v>1364</v>
      </c>
      <c r="R217" t="str">
        <f>IF(Activity[[#This Row],[TotalSteps]] &lt; 7000, "Less than 7,000", IF(AND(Activity[[#This Row],[TotalSteps]] &gt;=7000, Activity[[#This Row],[TotalSteps]] &lt; 10000), "7,000 - 10,000", "More than 10,000"))</f>
        <v>7,000 - 10,000</v>
      </c>
    </row>
    <row r="218" spans="1:18" x14ac:dyDescent="0.4">
      <c r="A218" t="str">
        <f>Activity[[#This Row],[Id]]&amp;"_"&amp;TEXT(Activity[[#This Row],[Date]], "YYYY-MM-DD")</f>
        <v>2320127002_2016-04-12</v>
      </c>
      <c r="B218">
        <v>2320127002</v>
      </c>
      <c r="C218" s="1">
        <v>42472</v>
      </c>
      <c r="D218" s="1" t="str">
        <f>TEXT(Activity[[#This Row],[Date]], "dddd")</f>
        <v>Tuesday</v>
      </c>
      <c r="E218">
        <v>10725</v>
      </c>
      <c r="F218">
        <v>7.49</v>
      </c>
      <c r="G218">
        <v>7.49</v>
      </c>
      <c r="H218">
        <v>0</v>
      </c>
      <c r="I218">
        <v>1.17</v>
      </c>
      <c r="J218">
        <v>0.31</v>
      </c>
      <c r="K218">
        <v>6.01</v>
      </c>
      <c r="L218">
        <v>0</v>
      </c>
      <c r="M218">
        <v>13</v>
      </c>
      <c r="N218">
        <v>9</v>
      </c>
      <c r="O218">
        <v>306</v>
      </c>
      <c r="P218">
        <v>1112</v>
      </c>
      <c r="Q218">
        <v>2124</v>
      </c>
      <c r="R218" t="str">
        <f>IF(Activity[[#This Row],[TotalSteps]] &lt; 7000, "Less than 7,000", IF(AND(Activity[[#This Row],[TotalSteps]] &gt;=7000, Activity[[#This Row],[TotalSteps]] &lt; 10000), "7,000 - 10,000", "More than 10,000"))</f>
        <v>More than 10,000</v>
      </c>
    </row>
    <row r="219" spans="1:18" x14ac:dyDescent="0.4">
      <c r="A219" t="str">
        <f>Activity[[#This Row],[Id]]&amp;"_"&amp;TEXT(Activity[[#This Row],[Date]], "YYYY-MM-DD")</f>
        <v>2320127002_2016-04-13</v>
      </c>
      <c r="B219">
        <v>2320127002</v>
      </c>
      <c r="C219" s="1">
        <v>42473</v>
      </c>
      <c r="D219" s="1" t="str">
        <f>TEXT(Activity[[#This Row],[Date]], "dddd")</f>
        <v>Wednesday</v>
      </c>
      <c r="E219">
        <v>7275</v>
      </c>
      <c r="F219">
        <v>4.9000000000000004</v>
      </c>
      <c r="G219">
        <v>4.9000000000000004</v>
      </c>
      <c r="H219">
        <v>0</v>
      </c>
      <c r="I219">
        <v>0</v>
      </c>
      <c r="J219">
        <v>0</v>
      </c>
      <c r="K219">
        <v>4.9000000000000004</v>
      </c>
      <c r="L219">
        <v>0</v>
      </c>
      <c r="M219">
        <v>0</v>
      </c>
      <c r="N219">
        <v>0</v>
      </c>
      <c r="O219">
        <v>335</v>
      </c>
      <c r="P219">
        <v>1105</v>
      </c>
      <c r="Q219">
        <v>2003</v>
      </c>
      <c r="R219" t="str">
        <f>IF(Activity[[#This Row],[TotalSteps]] &lt; 7000, "Less than 7,000", IF(AND(Activity[[#This Row],[TotalSteps]] &gt;=7000, Activity[[#This Row],[TotalSteps]] &lt; 10000), "7,000 - 10,000", "More than 10,000"))</f>
        <v>7,000 - 10,000</v>
      </c>
    </row>
    <row r="220" spans="1:18" x14ac:dyDescent="0.4">
      <c r="A220" t="str">
        <f>Activity[[#This Row],[Id]]&amp;"_"&amp;TEXT(Activity[[#This Row],[Date]], "YYYY-MM-DD")</f>
        <v>2320127002_2016-04-14</v>
      </c>
      <c r="B220">
        <v>2320127002</v>
      </c>
      <c r="C220" s="1">
        <v>42474</v>
      </c>
      <c r="D220" s="1" t="str">
        <f>TEXT(Activity[[#This Row],[Date]], "dddd")</f>
        <v>Thursday</v>
      </c>
      <c r="E220">
        <v>3973</v>
      </c>
      <c r="F220">
        <v>2.68</v>
      </c>
      <c r="G220">
        <v>2.68</v>
      </c>
      <c r="H220">
        <v>0</v>
      </c>
      <c r="I220">
        <v>0</v>
      </c>
      <c r="J220">
        <v>0</v>
      </c>
      <c r="K220">
        <v>2.68</v>
      </c>
      <c r="L220">
        <v>0</v>
      </c>
      <c r="M220">
        <v>0</v>
      </c>
      <c r="N220">
        <v>0</v>
      </c>
      <c r="O220">
        <v>191</v>
      </c>
      <c r="P220">
        <v>1249</v>
      </c>
      <c r="Q220">
        <v>1696</v>
      </c>
      <c r="R220" t="str">
        <f>IF(Activity[[#This Row],[TotalSteps]] &lt; 7000, "Less than 7,000", IF(AND(Activity[[#This Row],[TotalSteps]] &gt;=7000, Activity[[#This Row],[TotalSteps]] &lt; 10000), "7,000 - 10,000", "More than 10,000"))</f>
        <v>Less than 7,000</v>
      </c>
    </row>
    <row r="221" spans="1:18" x14ac:dyDescent="0.4">
      <c r="A221" t="str">
        <f>Activity[[#This Row],[Id]]&amp;"_"&amp;TEXT(Activity[[#This Row],[Date]], "YYYY-MM-DD")</f>
        <v>2320127002_2016-04-15</v>
      </c>
      <c r="B221">
        <v>2320127002</v>
      </c>
      <c r="C221" s="1">
        <v>42475</v>
      </c>
      <c r="D221" s="1" t="str">
        <f>TEXT(Activity[[#This Row],[Date]], "dddd")</f>
        <v>Friday</v>
      </c>
      <c r="E221">
        <v>5205</v>
      </c>
      <c r="F221">
        <v>3.51</v>
      </c>
      <c r="G221">
        <v>3.51</v>
      </c>
      <c r="H221">
        <v>0</v>
      </c>
      <c r="I221">
        <v>0</v>
      </c>
      <c r="J221">
        <v>0</v>
      </c>
      <c r="K221">
        <v>3.51</v>
      </c>
      <c r="L221">
        <v>0</v>
      </c>
      <c r="M221">
        <v>0</v>
      </c>
      <c r="N221">
        <v>0</v>
      </c>
      <c r="O221">
        <v>245</v>
      </c>
      <c r="P221">
        <v>1195</v>
      </c>
      <c r="Q221">
        <v>1801</v>
      </c>
      <c r="R221" t="str">
        <f>IF(Activity[[#This Row],[TotalSteps]] &lt; 7000, "Less than 7,000", IF(AND(Activity[[#This Row],[TotalSteps]] &gt;=7000, Activity[[#This Row],[TotalSteps]] &lt; 10000), "7,000 - 10,000", "More than 10,000"))</f>
        <v>Less than 7,000</v>
      </c>
    </row>
    <row r="222" spans="1:18" x14ac:dyDescent="0.4">
      <c r="A222" t="str">
        <f>Activity[[#This Row],[Id]]&amp;"_"&amp;TEXT(Activity[[#This Row],[Date]], "YYYY-MM-DD")</f>
        <v>2320127002_2016-04-16</v>
      </c>
      <c r="B222">
        <v>2320127002</v>
      </c>
      <c r="C222" s="1">
        <v>42476</v>
      </c>
      <c r="D222" s="1" t="str">
        <f>TEXT(Activity[[#This Row],[Date]], "dddd")</f>
        <v>Saturday</v>
      </c>
      <c r="E222">
        <v>5057</v>
      </c>
      <c r="F222">
        <v>3.41</v>
      </c>
      <c r="G222">
        <v>3.41</v>
      </c>
      <c r="H222">
        <v>0</v>
      </c>
      <c r="I222">
        <v>0</v>
      </c>
      <c r="J222">
        <v>0</v>
      </c>
      <c r="K222">
        <v>3.4</v>
      </c>
      <c r="L222">
        <v>0</v>
      </c>
      <c r="M222">
        <v>0</v>
      </c>
      <c r="N222">
        <v>0</v>
      </c>
      <c r="O222">
        <v>195</v>
      </c>
      <c r="P222">
        <v>1245</v>
      </c>
      <c r="Q222">
        <v>1724</v>
      </c>
      <c r="R222" t="str">
        <f>IF(Activity[[#This Row],[TotalSteps]] &lt; 7000, "Less than 7,000", IF(AND(Activity[[#This Row],[TotalSteps]] &gt;=7000, Activity[[#This Row],[TotalSteps]] &lt; 10000), "7,000 - 10,000", "More than 10,000"))</f>
        <v>Less than 7,000</v>
      </c>
    </row>
    <row r="223" spans="1:18" x14ac:dyDescent="0.4">
      <c r="A223" t="str">
        <f>Activity[[#This Row],[Id]]&amp;"_"&amp;TEXT(Activity[[#This Row],[Date]], "YYYY-MM-DD")</f>
        <v>2320127002_2016-04-17</v>
      </c>
      <c r="B223">
        <v>2320127002</v>
      </c>
      <c r="C223" s="1">
        <v>42477</v>
      </c>
      <c r="D223" s="1" t="str">
        <f>TEXT(Activity[[#This Row],[Date]], "dddd")</f>
        <v>Sunday</v>
      </c>
      <c r="E223">
        <v>6198</v>
      </c>
      <c r="F223">
        <v>4.18</v>
      </c>
      <c r="G223">
        <v>4.18</v>
      </c>
      <c r="H223">
        <v>0</v>
      </c>
      <c r="I223">
        <v>0</v>
      </c>
      <c r="J223">
        <v>0</v>
      </c>
      <c r="K223">
        <v>4.18</v>
      </c>
      <c r="L223">
        <v>0</v>
      </c>
      <c r="M223">
        <v>0</v>
      </c>
      <c r="N223">
        <v>0</v>
      </c>
      <c r="O223">
        <v>249</v>
      </c>
      <c r="P223">
        <v>1191</v>
      </c>
      <c r="Q223">
        <v>1852</v>
      </c>
      <c r="R223" t="str">
        <f>IF(Activity[[#This Row],[TotalSteps]] &lt; 7000, "Less than 7,000", IF(AND(Activity[[#This Row],[TotalSteps]] &gt;=7000, Activity[[#This Row],[TotalSteps]] &lt; 10000), "7,000 - 10,000", "More than 10,000"))</f>
        <v>Less than 7,000</v>
      </c>
    </row>
    <row r="224" spans="1:18" x14ac:dyDescent="0.4">
      <c r="A224" t="str">
        <f>Activity[[#This Row],[Id]]&amp;"_"&amp;TEXT(Activity[[#This Row],[Date]], "YYYY-MM-DD")</f>
        <v>2320127002_2016-04-18</v>
      </c>
      <c r="B224">
        <v>2320127002</v>
      </c>
      <c r="C224" s="1">
        <v>42478</v>
      </c>
      <c r="D224" s="1" t="str">
        <f>TEXT(Activity[[#This Row],[Date]], "dddd")</f>
        <v>Monday</v>
      </c>
      <c r="E224">
        <v>6559</v>
      </c>
      <c r="F224">
        <v>4.42</v>
      </c>
      <c r="G224">
        <v>4.42</v>
      </c>
      <c r="H224">
        <v>0</v>
      </c>
      <c r="I224">
        <v>0</v>
      </c>
      <c r="J224">
        <v>0.26</v>
      </c>
      <c r="K224">
        <v>4.1399999999999997</v>
      </c>
      <c r="L224">
        <v>0</v>
      </c>
      <c r="M224">
        <v>0</v>
      </c>
      <c r="N224">
        <v>7</v>
      </c>
      <c r="O224">
        <v>260</v>
      </c>
      <c r="P224">
        <v>1173</v>
      </c>
      <c r="Q224">
        <v>1905</v>
      </c>
      <c r="R224" t="str">
        <f>IF(Activity[[#This Row],[TotalSteps]] &lt; 7000, "Less than 7,000", IF(AND(Activity[[#This Row],[TotalSteps]] &gt;=7000, Activity[[#This Row],[TotalSteps]] &lt; 10000), "7,000 - 10,000", "More than 10,000"))</f>
        <v>Less than 7,000</v>
      </c>
    </row>
    <row r="225" spans="1:18" x14ac:dyDescent="0.4">
      <c r="A225" t="str">
        <f>Activity[[#This Row],[Id]]&amp;"_"&amp;TEXT(Activity[[#This Row],[Date]], "YYYY-MM-DD")</f>
        <v>2320127002_2016-04-19</v>
      </c>
      <c r="B225">
        <v>2320127002</v>
      </c>
      <c r="C225" s="1">
        <v>42479</v>
      </c>
      <c r="D225" s="1" t="str">
        <f>TEXT(Activity[[#This Row],[Date]], "dddd")</f>
        <v>Tuesday</v>
      </c>
      <c r="E225">
        <v>5997</v>
      </c>
      <c r="F225">
        <v>4.04</v>
      </c>
      <c r="G225">
        <v>4.04</v>
      </c>
      <c r="H225">
        <v>0</v>
      </c>
      <c r="I225">
        <v>0</v>
      </c>
      <c r="J225">
        <v>0.38</v>
      </c>
      <c r="K225">
        <v>3.66</v>
      </c>
      <c r="L225">
        <v>0</v>
      </c>
      <c r="M225">
        <v>0</v>
      </c>
      <c r="N225">
        <v>11</v>
      </c>
      <c r="O225">
        <v>228</v>
      </c>
      <c r="P225">
        <v>1201</v>
      </c>
      <c r="Q225">
        <v>1811</v>
      </c>
      <c r="R225" t="str">
        <f>IF(Activity[[#This Row],[TotalSteps]] &lt; 7000, "Less than 7,000", IF(AND(Activity[[#This Row],[TotalSteps]] &gt;=7000, Activity[[#This Row],[TotalSteps]] &lt; 10000), "7,000 - 10,000", "More than 10,000"))</f>
        <v>Less than 7,000</v>
      </c>
    </row>
    <row r="226" spans="1:18" x14ac:dyDescent="0.4">
      <c r="A226" t="str">
        <f>Activity[[#This Row],[Id]]&amp;"_"&amp;TEXT(Activity[[#This Row],[Date]], "YYYY-MM-DD")</f>
        <v>2320127002_2016-04-20</v>
      </c>
      <c r="B226">
        <v>2320127002</v>
      </c>
      <c r="C226" s="1">
        <v>42480</v>
      </c>
      <c r="D226" s="1" t="str">
        <f>TEXT(Activity[[#This Row],[Date]], "dddd")</f>
        <v>Wednesday</v>
      </c>
      <c r="E226">
        <v>7192</v>
      </c>
      <c r="F226">
        <v>4.8499999999999996</v>
      </c>
      <c r="G226">
        <v>4.8499999999999996</v>
      </c>
      <c r="H226">
        <v>0</v>
      </c>
      <c r="I226">
        <v>0</v>
      </c>
      <c r="J226">
        <v>0.49</v>
      </c>
      <c r="K226">
        <v>4.34</v>
      </c>
      <c r="L226">
        <v>0</v>
      </c>
      <c r="M226">
        <v>0</v>
      </c>
      <c r="N226">
        <v>11</v>
      </c>
      <c r="O226">
        <v>283</v>
      </c>
      <c r="P226">
        <v>1146</v>
      </c>
      <c r="Q226">
        <v>1922</v>
      </c>
      <c r="R226" t="str">
        <f>IF(Activity[[#This Row],[TotalSteps]] &lt; 7000, "Less than 7,000", IF(AND(Activity[[#This Row],[TotalSteps]] &gt;=7000, Activity[[#This Row],[TotalSteps]] &lt; 10000), "7,000 - 10,000", "More than 10,000"))</f>
        <v>7,000 - 10,000</v>
      </c>
    </row>
    <row r="227" spans="1:18" x14ac:dyDescent="0.4">
      <c r="A227" t="str">
        <f>Activity[[#This Row],[Id]]&amp;"_"&amp;TEXT(Activity[[#This Row],[Date]], "YYYY-MM-DD")</f>
        <v>2320127002_2016-04-21</v>
      </c>
      <c r="B227">
        <v>2320127002</v>
      </c>
      <c r="C227" s="1">
        <v>42481</v>
      </c>
      <c r="D227" s="1" t="str">
        <f>TEXT(Activity[[#This Row],[Date]], "dddd")</f>
        <v>Thursday</v>
      </c>
      <c r="E227">
        <v>3404</v>
      </c>
      <c r="F227">
        <v>2.29</v>
      </c>
      <c r="G227">
        <v>2.29</v>
      </c>
      <c r="H227">
        <v>0</v>
      </c>
      <c r="I227">
        <v>0.06</v>
      </c>
      <c r="J227">
        <v>0.42</v>
      </c>
      <c r="K227">
        <v>1.81</v>
      </c>
      <c r="L227">
        <v>0</v>
      </c>
      <c r="M227">
        <v>1</v>
      </c>
      <c r="N227">
        <v>10</v>
      </c>
      <c r="O227">
        <v>127</v>
      </c>
      <c r="P227">
        <v>1302</v>
      </c>
      <c r="Q227">
        <v>1610</v>
      </c>
      <c r="R227" t="str">
        <f>IF(Activity[[#This Row],[TotalSteps]] &lt; 7000, "Less than 7,000", IF(AND(Activity[[#This Row],[TotalSteps]] &gt;=7000, Activity[[#This Row],[TotalSteps]] &lt; 10000), "7,000 - 10,000", "More than 10,000"))</f>
        <v>Less than 7,000</v>
      </c>
    </row>
    <row r="228" spans="1:18" x14ac:dyDescent="0.4">
      <c r="A228" t="str">
        <f>Activity[[#This Row],[Id]]&amp;"_"&amp;TEXT(Activity[[#This Row],[Date]], "YYYY-MM-DD")</f>
        <v>2320127002_2016-04-22</v>
      </c>
      <c r="B228">
        <v>2320127002</v>
      </c>
      <c r="C228" s="1">
        <v>42482</v>
      </c>
      <c r="D228" s="1" t="str">
        <f>TEXT(Activity[[#This Row],[Date]], "dddd")</f>
        <v>Friday</v>
      </c>
      <c r="E228">
        <v>5583</v>
      </c>
      <c r="F228">
        <v>3.76</v>
      </c>
      <c r="G228">
        <v>3.76</v>
      </c>
      <c r="H228">
        <v>0</v>
      </c>
      <c r="I228">
        <v>0</v>
      </c>
      <c r="J228">
        <v>0</v>
      </c>
      <c r="K228">
        <v>3.76</v>
      </c>
      <c r="L228">
        <v>0</v>
      </c>
      <c r="M228">
        <v>0</v>
      </c>
      <c r="N228">
        <v>0</v>
      </c>
      <c r="O228">
        <v>266</v>
      </c>
      <c r="P228">
        <v>1174</v>
      </c>
      <c r="Q228">
        <v>1851</v>
      </c>
      <c r="R228" t="str">
        <f>IF(Activity[[#This Row],[TotalSteps]] &lt; 7000, "Less than 7,000", IF(AND(Activity[[#This Row],[TotalSteps]] &gt;=7000, Activity[[#This Row],[TotalSteps]] &lt; 10000), "7,000 - 10,000", "More than 10,000"))</f>
        <v>Less than 7,000</v>
      </c>
    </row>
    <row r="229" spans="1:18" x14ac:dyDescent="0.4">
      <c r="A229" t="str">
        <f>Activity[[#This Row],[Id]]&amp;"_"&amp;TEXT(Activity[[#This Row],[Date]], "YYYY-MM-DD")</f>
        <v>2320127002_2016-04-23</v>
      </c>
      <c r="B229">
        <v>2320127002</v>
      </c>
      <c r="C229" s="1">
        <v>42483</v>
      </c>
      <c r="D229" s="1" t="str">
        <f>TEXT(Activity[[#This Row],[Date]], "dddd")</f>
        <v>Saturday</v>
      </c>
      <c r="E229">
        <v>5079</v>
      </c>
      <c r="F229">
        <v>3.42</v>
      </c>
      <c r="G229">
        <v>3.42</v>
      </c>
      <c r="H229">
        <v>0</v>
      </c>
      <c r="I229">
        <v>0</v>
      </c>
      <c r="J229">
        <v>0</v>
      </c>
      <c r="K229">
        <v>3.42</v>
      </c>
      <c r="L229">
        <v>0</v>
      </c>
      <c r="M229">
        <v>0</v>
      </c>
      <c r="N229">
        <v>0</v>
      </c>
      <c r="O229">
        <v>242</v>
      </c>
      <c r="P229">
        <v>1129</v>
      </c>
      <c r="Q229">
        <v>1804</v>
      </c>
      <c r="R229" t="str">
        <f>IF(Activity[[#This Row],[TotalSteps]] &lt; 7000, "Less than 7,000", IF(AND(Activity[[#This Row],[TotalSteps]] &gt;=7000, Activity[[#This Row],[TotalSteps]] &lt; 10000), "7,000 - 10,000", "More than 10,000"))</f>
        <v>Less than 7,000</v>
      </c>
    </row>
    <row r="230" spans="1:18" x14ac:dyDescent="0.4">
      <c r="A230" t="str">
        <f>Activity[[#This Row],[Id]]&amp;"_"&amp;TEXT(Activity[[#This Row],[Date]], "YYYY-MM-DD")</f>
        <v>2320127002_2016-04-24</v>
      </c>
      <c r="B230">
        <v>2320127002</v>
      </c>
      <c r="C230" s="1">
        <v>42484</v>
      </c>
      <c r="D230" s="1" t="str">
        <f>TEXT(Activity[[#This Row],[Date]], "dddd")</f>
        <v>Sunday</v>
      </c>
      <c r="E230">
        <v>4165</v>
      </c>
      <c r="F230">
        <v>2.81</v>
      </c>
      <c r="G230">
        <v>2.81</v>
      </c>
      <c r="H230">
        <v>0</v>
      </c>
      <c r="I230">
        <v>0</v>
      </c>
      <c r="J230">
        <v>0</v>
      </c>
      <c r="K230">
        <v>2.8</v>
      </c>
      <c r="L230">
        <v>0</v>
      </c>
      <c r="M230">
        <v>0</v>
      </c>
      <c r="N230">
        <v>0</v>
      </c>
      <c r="O230">
        <v>204</v>
      </c>
      <c r="P230">
        <v>1236</v>
      </c>
      <c r="Q230">
        <v>1725</v>
      </c>
      <c r="R230" t="str">
        <f>IF(Activity[[#This Row],[TotalSteps]] &lt; 7000, "Less than 7,000", IF(AND(Activity[[#This Row],[TotalSteps]] &gt;=7000, Activity[[#This Row],[TotalSteps]] &lt; 10000), "7,000 - 10,000", "More than 10,000"))</f>
        <v>Less than 7,000</v>
      </c>
    </row>
    <row r="231" spans="1:18" x14ac:dyDescent="0.4">
      <c r="A231" t="str">
        <f>Activity[[#This Row],[Id]]&amp;"_"&amp;TEXT(Activity[[#This Row],[Date]], "YYYY-MM-DD")</f>
        <v>2320127002_2016-04-25</v>
      </c>
      <c r="B231">
        <v>2320127002</v>
      </c>
      <c r="C231" s="1">
        <v>42485</v>
      </c>
      <c r="D231" s="1" t="str">
        <f>TEXT(Activity[[#This Row],[Date]], "dddd")</f>
        <v>Monday</v>
      </c>
      <c r="E231">
        <v>3588</v>
      </c>
      <c r="F231">
        <v>2.42</v>
      </c>
      <c r="G231">
        <v>2.42</v>
      </c>
      <c r="H231">
        <v>0</v>
      </c>
      <c r="I231">
        <v>0.23</v>
      </c>
      <c r="J231">
        <v>0.2</v>
      </c>
      <c r="K231">
        <v>1.99</v>
      </c>
      <c r="L231">
        <v>0</v>
      </c>
      <c r="M231">
        <v>3</v>
      </c>
      <c r="N231">
        <v>5</v>
      </c>
      <c r="O231">
        <v>152</v>
      </c>
      <c r="P231">
        <v>1280</v>
      </c>
      <c r="Q231">
        <v>1654</v>
      </c>
      <c r="R231" t="str">
        <f>IF(Activity[[#This Row],[TotalSteps]] &lt; 7000, "Less than 7,000", IF(AND(Activity[[#This Row],[TotalSteps]] &gt;=7000, Activity[[#This Row],[TotalSteps]] &lt; 10000), "7,000 - 10,000", "More than 10,000"))</f>
        <v>Less than 7,000</v>
      </c>
    </row>
    <row r="232" spans="1:18" x14ac:dyDescent="0.4">
      <c r="A232" t="str">
        <f>Activity[[#This Row],[Id]]&amp;"_"&amp;TEXT(Activity[[#This Row],[Date]], "YYYY-MM-DD")</f>
        <v>2320127002_2016-04-26</v>
      </c>
      <c r="B232">
        <v>2320127002</v>
      </c>
      <c r="C232" s="1">
        <v>42486</v>
      </c>
      <c r="D232" s="1" t="str">
        <f>TEXT(Activity[[#This Row],[Date]], "dddd")</f>
        <v>Tuesday</v>
      </c>
      <c r="E232">
        <v>3409</v>
      </c>
      <c r="F232">
        <v>2.2999999999999998</v>
      </c>
      <c r="G232">
        <v>2.2999999999999998</v>
      </c>
      <c r="H232">
        <v>0</v>
      </c>
      <c r="I232">
        <v>0</v>
      </c>
      <c r="J232">
        <v>0</v>
      </c>
      <c r="K232">
        <v>2.2999999999999998</v>
      </c>
      <c r="L232">
        <v>0</v>
      </c>
      <c r="M232">
        <v>0</v>
      </c>
      <c r="N232">
        <v>0</v>
      </c>
      <c r="O232">
        <v>147</v>
      </c>
      <c r="P232">
        <v>1293</v>
      </c>
      <c r="Q232">
        <v>1632</v>
      </c>
      <c r="R232" t="str">
        <f>IF(Activity[[#This Row],[TotalSteps]] &lt; 7000, "Less than 7,000", IF(AND(Activity[[#This Row],[TotalSteps]] &gt;=7000, Activity[[#This Row],[TotalSteps]] &lt; 10000), "7,000 - 10,000", "More than 10,000"))</f>
        <v>Less than 7,000</v>
      </c>
    </row>
    <row r="233" spans="1:18" x14ac:dyDescent="0.4">
      <c r="A233" t="str">
        <f>Activity[[#This Row],[Id]]&amp;"_"&amp;TEXT(Activity[[#This Row],[Date]], "YYYY-MM-DD")</f>
        <v>2320127002_2016-04-27</v>
      </c>
      <c r="B233">
        <v>2320127002</v>
      </c>
      <c r="C233" s="1">
        <v>42487</v>
      </c>
      <c r="D233" s="1" t="str">
        <f>TEXT(Activity[[#This Row],[Date]], "dddd")</f>
        <v>Wednesday</v>
      </c>
      <c r="E233">
        <v>1715</v>
      </c>
      <c r="F233">
        <v>1.1599999999999999</v>
      </c>
      <c r="G233">
        <v>1.1599999999999999</v>
      </c>
      <c r="H233">
        <v>0</v>
      </c>
      <c r="I233">
        <v>0</v>
      </c>
      <c r="J233">
        <v>0</v>
      </c>
      <c r="K233">
        <v>1.1599999999999999</v>
      </c>
      <c r="L233">
        <v>0</v>
      </c>
      <c r="M233">
        <v>0</v>
      </c>
      <c r="N233">
        <v>0</v>
      </c>
      <c r="O233">
        <v>82</v>
      </c>
      <c r="P233">
        <v>1358</v>
      </c>
      <c r="Q233">
        <v>1481</v>
      </c>
      <c r="R233" t="str">
        <f>IF(Activity[[#This Row],[TotalSteps]] &lt; 7000, "Less than 7,000", IF(AND(Activity[[#This Row],[TotalSteps]] &gt;=7000, Activity[[#This Row],[TotalSteps]] &lt; 10000), "7,000 - 10,000", "More than 10,000"))</f>
        <v>Less than 7,000</v>
      </c>
    </row>
    <row r="234" spans="1:18" x14ac:dyDescent="0.4">
      <c r="A234" t="str">
        <f>Activity[[#This Row],[Id]]&amp;"_"&amp;TEXT(Activity[[#This Row],[Date]], "YYYY-MM-DD")</f>
        <v>2320127002_2016-04-28</v>
      </c>
      <c r="B234">
        <v>2320127002</v>
      </c>
      <c r="C234" s="1">
        <v>42488</v>
      </c>
      <c r="D234" s="1" t="str">
        <f>TEXT(Activity[[#This Row],[Date]], "dddd")</f>
        <v>Thursday</v>
      </c>
      <c r="E234">
        <v>1532</v>
      </c>
      <c r="F234">
        <v>1.03</v>
      </c>
      <c r="G234">
        <v>1.03</v>
      </c>
      <c r="H234">
        <v>0</v>
      </c>
      <c r="I234">
        <v>0</v>
      </c>
      <c r="J234">
        <v>0</v>
      </c>
      <c r="K234">
        <v>1.03</v>
      </c>
      <c r="L234">
        <v>0</v>
      </c>
      <c r="M234">
        <v>0</v>
      </c>
      <c r="N234">
        <v>0</v>
      </c>
      <c r="O234">
        <v>76</v>
      </c>
      <c r="P234">
        <v>1364</v>
      </c>
      <c r="Q234">
        <v>1473</v>
      </c>
      <c r="R234" t="str">
        <f>IF(Activity[[#This Row],[TotalSteps]] &lt; 7000, "Less than 7,000", IF(AND(Activity[[#This Row],[TotalSteps]] &gt;=7000, Activity[[#This Row],[TotalSteps]] &lt; 10000), "7,000 - 10,000", "More than 10,000"))</f>
        <v>Less than 7,000</v>
      </c>
    </row>
    <row r="235" spans="1:18" x14ac:dyDescent="0.4">
      <c r="A235" t="str">
        <f>Activity[[#This Row],[Id]]&amp;"_"&amp;TEXT(Activity[[#This Row],[Date]], "YYYY-MM-DD")</f>
        <v>2320127002_2016-04-29</v>
      </c>
      <c r="B235">
        <v>2320127002</v>
      </c>
      <c r="C235" s="1">
        <v>42489</v>
      </c>
      <c r="D235" s="1" t="str">
        <f>TEXT(Activity[[#This Row],[Date]], "dddd")</f>
        <v>Friday</v>
      </c>
      <c r="E235">
        <v>924</v>
      </c>
      <c r="F235">
        <v>0.62</v>
      </c>
      <c r="G235">
        <v>0.62</v>
      </c>
      <c r="H235">
        <v>0</v>
      </c>
      <c r="I235">
        <v>0</v>
      </c>
      <c r="J235">
        <v>0</v>
      </c>
      <c r="K235">
        <v>0.62</v>
      </c>
      <c r="L235">
        <v>0</v>
      </c>
      <c r="M235">
        <v>0</v>
      </c>
      <c r="N235">
        <v>0</v>
      </c>
      <c r="O235">
        <v>45</v>
      </c>
      <c r="P235">
        <v>1395</v>
      </c>
      <c r="Q235">
        <v>1410</v>
      </c>
      <c r="R235" t="str">
        <f>IF(Activity[[#This Row],[TotalSteps]] &lt; 7000, "Less than 7,000", IF(AND(Activity[[#This Row],[TotalSteps]] &gt;=7000, Activity[[#This Row],[TotalSteps]] &lt; 10000), "7,000 - 10,000", "More than 10,000"))</f>
        <v>Less than 7,000</v>
      </c>
    </row>
    <row r="236" spans="1:18" x14ac:dyDescent="0.4">
      <c r="A236" t="str">
        <f>Activity[[#This Row],[Id]]&amp;"_"&amp;TEXT(Activity[[#This Row],[Date]], "YYYY-MM-DD")</f>
        <v>2320127002_2016-04-30</v>
      </c>
      <c r="B236">
        <v>2320127002</v>
      </c>
      <c r="C236" s="1">
        <v>42490</v>
      </c>
      <c r="D236" s="1" t="str">
        <f>TEXT(Activity[[#This Row],[Date]], "dddd")</f>
        <v>Saturday</v>
      </c>
      <c r="E236">
        <v>4571</v>
      </c>
      <c r="F236">
        <v>3.08</v>
      </c>
      <c r="G236">
        <v>3.08</v>
      </c>
      <c r="H236">
        <v>0</v>
      </c>
      <c r="I236">
        <v>0</v>
      </c>
      <c r="J236">
        <v>0</v>
      </c>
      <c r="K236">
        <v>3.07</v>
      </c>
      <c r="L236">
        <v>0</v>
      </c>
      <c r="M236">
        <v>0</v>
      </c>
      <c r="N236">
        <v>0</v>
      </c>
      <c r="O236">
        <v>234</v>
      </c>
      <c r="P236">
        <v>1206</v>
      </c>
      <c r="Q236">
        <v>1779</v>
      </c>
      <c r="R236" t="str">
        <f>IF(Activity[[#This Row],[TotalSteps]] &lt; 7000, "Less than 7,000", IF(AND(Activity[[#This Row],[TotalSteps]] &gt;=7000, Activity[[#This Row],[TotalSteps]] &lt; 10000), "7,000 - 10,000", "More than 10,000"))</f>
        <v>Less than 7,000</v>
      </c>
    </row>
    <row r="237" spans="1:18" x14ac:dyDescent="0.4">
      <c r="A237" t="str">
        <f>Activity[[#This Row],[Id]]&amp;"_"&amp;TEXT(Activity[[#This Row],[Date]], "YYYY-MM-DD")</f>
        <v>2320127002_2016-05-01</v>
      </c>
      <c r="B237">
        <v>2320127002</v>
      </c>
      <c r="C237" s="1">
        <v>42491</v>
      </c>
      <c r="D237" s="1" t="str">
        <f>TEXT(Activity[[#This Row],[Date]], "dddd")</f>
        <v>Sunday</v>
      </c>
      <c r="E237">
        <v>772</v>
      </c>
      <c r="F237">
        <v>0.52</v>
      </c>
      <c r="G237">
        <v>0.52</v>
      </c>
      <c r="H237">
        <v>0</v>
      </c>
      <c r="I237">
        <v>0</v>
      </c>
      <c r="J237">
        <v>0</v>
      </c>
      <c r="K237">
        <v>0.52</v>
      </c>
      <c r="L237">
        <v>0</v>
      </c>
      <c r="M237">
        <v>0</v>
      </c>
      <c r="N237">
        <v>0</v>
      </c>
      <c r="O237">
        <v>40</v>
      </c>
      <c r="P237">
        <v>1400</v>
      </c>
      <c r="Q237">
        <v>1403</v>
      </c>
      <c r="R237" t="str">
        <f>IF(Activity[[#This Row],[TotalSteps]] &lt; 7000, "Less than 7,000", IF(AND(Activity[[#This Row],[TotalSteps]] &gt;=7000, Activity[[#This Row],[TotalSteps]] &lt; 10000), "7,000 - 10,000", "More than 10,000"))</f>
        <v>Less than 7,000</v>
      </c>
    </row>
    <row r="238" spans="1:18" x14ac:dyDescent="0.4">
      <c r="A238" t="str">
        <f>Activity[[#This Row],[Id]]&amp;"_"&amp;TEXT(Activity[[#This Row],[Date]], "YYYY-MM-DD")</f>
        <v>2320127002_2016-05-02</v>
      </c>
      <c r="B238">
        <v>2320127002</v>
      </c>
      <c r="C238" s="1">
        <v>42492</v>
      </c>
      <c r="D238" s="1" t="str">
        <f>TEXT(Activity[[#This Row],[Date]], "dddd")</f>
        <v>Monday</v>
      </c>
      <c r="E238">
        <v>3634</v>
      </c>
      <c r="F238">
        <v>2.4500000000000002</v>
      </c>
      <c r="G238">
        <v>2.4500000000000002</v>
      </c>
      <c r="H238">
        <v>0</v>
      </c>
      <c r="I238">
        <v>0.36</v>
      </c>
      <c r="J238">
        <v>0.21</v>
      </c>
      <c r="K238">
        <v>1.88</v>
      </c>
      <c r="L238">
        <v>0</v>
      </c>
      <c r="M238">
        <v>5</v>
      </c>
      <c r="N238">
        <v>6</v>
      </c>
      <c r="O238">
        <v>123</v>
      </c>
      <c r="P238">
        <v>1306</v>
      </c>
      <c r="Q238">
        <v>1613</v>
      </c>
      <c r="R238" t="str">
        <f>IF(Activity[[#This Row],[TotalSteps]] &lt; 7000, "Less than 7,000", IF(AND(Activity[[#This Row],[TotalSteps]] &gt;=7000, Activity[[#This Row],[TotalSteps]] &lt; 10000), "7,000 - 10,000", "More than 10,000"))</f>
        <v>Less than 7,000</v>
      </c>
    </row>
    <row r="239" spans="1:18" x14ac:dyDescent="0.4">
      <c r="A239" t="str">
        <f>Activity[[#This Row],[Id]]&amp;"_"&amp;TEXT(Activity[[#This Row],[Date]], "YYYY-MM-DD")</f>
        <v>2320127002_2016-05-03</v>
      </c>
      <c r="B239">
        <v>2320127002</v>
      </c>
      <c r="C239" s="1">
        <v>42493</v>
      </c>
      <c r="D239" s="1" t="str">
        <f>TEXT(Activity[[#This Row],[Date]], "dddd")</f>
        <v>Tuesday</v>
      </c>
      <c r="E239">
        <v>7443</v>
      </c>
      <c r="F239">
        <v>5.0199999999999996</v>
      </c>
      <c r="G239">
        <v>5.0199999999999996</v>
      </c>
      <c r="H239">
        <v>0</v>
      </c>
      <c r="I239">
        <v>1.49</v>
      </c>
      <c r="J239">
        <v>0.37</v>
      </c>
      <c r="K239">
        <v>3.16</v>
      </c>
      <c r="L239">
        <v>0</v>
      </c>
      <c r="M239">
        <v>20</v>
      </c>
      <c r="N239">
        <v>10</v>
      </c>
      <c r="O239">
        <v>206</v>
      </c>
      <c r="P239">
        <v>1204</v>
      </c>
      <c r="Q239">
        <v>1878</v>
      </c>
      <c r="R239" t="str">
        <f>IF(Activity[[#This Row],[TotalSteps]] &lt; 7000, "Less than 7,000", IF(AND(Activity[[#This Row],[TotalSteps]] &gt;=7000, Activity[[#This Row],[TotalSteps]] &lt; 10000), "7,000 - 10,000", "More than 10,000"))</f>
        <v>7,000 - 10,000</v>
      </c>
    </row>
    <row r="240" spans="1:18" x14ac:dyDescent="0.4">
      <c r="A240" t="str">
        <f>Activity[[#This Row],[Id]]&amp;"_"&amp;TEXT(Activity[[#This Row],[Date]], "YYYY-MM-DD")</f>
        <v>2320127002_2016-05-04</v>
      </c>
      <c r="B240">
        <v>2320127002</v>
      </c>
      <c r="C240" s="1">
        <v>42494</v>
      </c>
      <c r="D240" s="1" t="str">
        <f>TEXT(Activity[[#This Row],[Date]], "dddd")</f>
        <v>Wednesday</v>
      </c>
      <c r="E240">
        <v>1201</v>
      </c>
      <c r="F240">
        <v>0.81</v>
      </c>
      <c r="G240">
        <v>0.81</v>
      </c>
      <c r="H240">
        <v>0</v>
      </c>
      <c r="I240">
        <v>0</v>
      </c>
      <c r="J240">
        <v>0</v>
      </c>
      <c r="K240">
        <v>0.81</v>
      </c>
      <c r="L240">
        <v>0</v>
      </c>
      <c r="M240">
        <v>0</v>
      </c>
      <c r="N240">
        <v>0</v>
      </c>
      <c r="O240">
        <v>52</v>
      </c>
      <c r="P240">
        <v>1388</v>
      </c>
      <c r="Q240">
        <v>1426</v>
      </c>
      <c r="R240" t="str">
        <f>IF(Activity[[#This Row],[TotalSteps]] &lt; 7000, "Less than 7,000", IF(AND(Activity[[#This Row],[TotalSteps]] &gt;=7000, Activity[[#This Row],[TotalSteps]] &lt; 10000), "7,000 - 10,000", "More than 10,000"))</f>
        <v>Less than 7,000</v>
      </c>
    </row>
    <row r="241" spans="1:18" x14ac:dyDescent="0.4">
      <c r="A241" t="str">
        <f>Activity[[#This Row],[Id]]&amp;"_"&amp;TEXT(Activity[[#This Row],[Date]], "YYYY-MM-DD")</f>
        <v>2320127002_2016-05-05</v>
      </c>
      <c r="B241">
        <v>2320127002</v>
      </c>
      <c r="C241" s="1">
        <v>42495</v>
      </c>
      <c r="D241" s="1" t="str">
        <f>TEXT(Activity[[#This Row],[Date]], "dddd")</f>
        <v>Thursday</v>
      </c>
      <c r="E241">
        <v>5202</v>
      </c>
      <c r="F241">
        <v>3.51</v>
      </c>
      <c r="G241">
        <v>3.51</v>
      </c>
      <c r="H241">
        <v>0</v>
      </c>
      <c r="I241">
        <v>0</v>
      </c>
      <c r="J241">
        <v>0.39</v>
      </c>
      <c r="K241">
        <v>3.11</v>
      </c>
      <c r="L241">
        <v>0</v>
      </c>
      <c r="M241">
        <v>0</v>
      </c>
      <c r="N241">
        <v>11</v>
      </c>
      <c r="O241">
        <v>223</v>
      </c>
      <c r="P241">
        <v>1206</v>
      </c>
      <c r="Q241">
        <v>1780</v>
      </c>
      <c r="R241" t="str">
        <f>IF(Activity[[#This Row],[TotalSteps]] &lt; 7000, "Less than 7,000", IF(AND(Activity[[#This Row],[TotalSteps]] &gt;=7000, Activity[[#This Row],[TotalSteps]] &lt; 10000), "7,000 - 10,000", "More than 10,000"))</f>
        <v>Less than 7,000</v>
      </c>
    </row>
    <row r="242" spans="1:18" x14ac:dyDescent="0.4">
      <c r="A242" t="str">
        <f>Activity[[#This Row],[Id]]&amp;"_"&amp;TEXT(Activity[[#This Row],[Date]], "YYYY-MM-DD")</f>
        <v>2320127002_2016-05-06</v>
      </c>
      <c r="B242">
        <v>2320127002</v>
      </c>
      <c r="C242" s="1">
        <v>42496</v>
      </c>
      <c r="D242" s="1" t="str">
        <f>TEXT(Activity[[#This Row],[Date]], "dddd")</f>
        <v>Friday</v>
      </c>
      <c r="E242">
        <v>4878</v>
      </c>
      <c r="F242">
        <v>3.29</v>
      </c>
      <c r="G242">
        <v>3.29</v>
      </c>
      <c r="H242">
        <v>0</v>
      </c>
      <c r="I242">
        <v>0</v>
      </c>
      <c r="J242">
        <v>0</v>
      </c>
      <c r="K242">
        <v>3.29</v>
      </c>
      <c r="L242">
        <v>0</v>
      </c>
      <c r="M242">
        <v>0</v>
      </c>
      <c r="N242">
        <v>0</v>
      </c>
      <c r="O242">
        <v>204</v>
      </c>
      <c r="P242">
        <v>1236</v>
      </c>
      <c r="Q242">
        <v>1742</v>
      </c>
      <c r="R242" t="str">
        <f>IF(Activity[[#This Row],[TotalSteps]] &lt; 7000, "Less than 7,000", IF(AND(Activity[[#This Row],[TotalSteps]] &gt;=7000, Activity[[#This Row],[TotalSteps]] &lt; 10000), "7,000 - 10,000", "More than 10,000"))</f>
        <v>Less than 7,000</v>
      </c>
    </row>
    <row r="243" spans="1:18" x14ac:dyDescent="0.4">
      <c r="A243" t="str">
        <f>Activity[[#This Row],[Id]]&amp;"_"&amp;TEXT(Activity[[#This Row],[Date]], "YYYY-MM-DD")</f>
        <v>2320127002_2016-05-07</v>
      </c>
      <c r="B243">
        <v>2320127002</v>
      </c>
      <c r="C243" s="1">
        <v>42497</v>
      </c>
      <c r="D243" s="1" t="str">
        <f>TEXT(Activity[[#This Row],[Date]], "dddd")</f>
        <v>Saturday</v>
      </c>
      <c r="E243">
        <v>7379</v>
      </c>
      <c r="F243">
        <v>4.97</v>
      </c>
      <c r="G243">
        <v>4.97</v>
      </c>
      <c r="H243">
        <v>0</v>
      </c>
      <c r="I243">
        <v>0</v>
      </c>
      <c r="J243">
        <v>0</v>
      </c>
      <c r="K243">
        <v>4.97</v>
      </c>
      <c r="L243">
        <v>0</v>
      </c>
      <c r="M243">
        <v>0</v>
      </c>
      <c r="N243">
        <v>0</v>
      </c>
      <c r="O243">
        <v>319</v>
      </c>
      <c r="P243">
        <v>1121</v>
      </c>
      <c r="Q243">
        <v>1972</v>
      </c>
      <c r="R243" t="str">
        <f>IF(Activity[[#This Row],[TotalSteps]] &lt; 7000, "Less than 7,000", IF(AND(Activity[[#This Row],[TotalSteps]] &gt;=7000, Activity[[#This Row],[TotalSteps]] &lt; 10000), "7,000 - 10,000", "More than 10,000"))</f>
        <v>7,000 - 10,000</v>
      </c>
    </row>
    <row r="244" spans="1:18" x14ac:dyDescent="0.4">
      <c r="A244" t="str">
        <f>Activity[[#This Row],[Id]]&amp;"_"&amp;TEXT(Activity[[#This Row],[Date]], "YYYY-MM-DD")</f>
        <v>2320127002_2016-05-08</v>
      </c>
      <c r="B244">
        <v>2320127002</v>
      </c>
      <c r="C244" s="1">
        <v>42498</v>
      </c>
      <c r="D244" s="1" t="str">
        <f>TEXT(Activity[[#This Row],[Date]], "dddd")</f>
        <v>Sunday</v>
      </c>
      <c r="E244">
        <v>5161</v>
      </c>
      <c r="F244">
        <v>3.48</v>
      </c>
      <c r="G244">
        <v>3.48</v>
      </c>
      <c r="H244">
        <v>0</v>
      </c>
      <c r="I244">
        <v>0</v>
      </c>
      <c r="J244">
        <v>0</v>
      </c>
      <c r="K244">
        <v>3.47</v>
      </c>
      <c r="L244">
        <v>0</v>
      </c>
      <c r="M244">
        <v>0</v>
      </c>
      <c r="N244">
        <v>0</v>
      </c>
      <c r="O244">
        <v>247</v>
      </c>
      <c r="P244">
        <v>1193</v>
      </c>
      <c r="Q244">
        <v>1821</v>
      </c>
      <c r="R244" t="str">
        <f>IF(Activity[[#This Row],[TotalSteps]] &lt; 7000, "Less than 7,000", IF(AND(Activity[[#This Row],[TotalSteps]] &gt;=7000, Activity[[#This Row],[TotalSteps]] &lt; 10000), "7,000 - 10,000", "More than 10,000"))</f>
        <v>Less than 7,000</v>
      </c>
    </row>
    <row r="245" spans="1:18" x14ac:dyDescent="0.4">
      <c r="A245" t="str">
        <f>Activity[[#This Row],[Id]]&amp;"_"&amp;TEXT(Activity[[#This Row],[Date]], "YYYY-MM-DD")</f>
        <v>2320127002_2016-05-09</v>
      </c>
      <c r="B245">
        <v>2320127002</v>
      </c>
      <c r="C245" s="1">
        <v>42499</v>
      </c>
      <c r="D245" s="1" t="str">
        <f>TEXT(Activity[[#This Row],[Date]], "dddd")</f>
        <v>Monday</v>
      </c>
      <c r="E245">
        <v>3090</v>
      </c>
      <c r="F245">
        <v>2.08</v>
      </c>
      <c r="G245">
        <v>2.08</v>
      </c>
      <c r="H245">
        <v>0</v>
      </c>
      <c r="I245">
        <v>0</v>
      </c>
      <c r="J245">
        <v>0</v>
      </c>
      <c r="K245">
        <v>2.08</v>
      </c>
      <c r="L245">
        <v>0</v>
      </c>
      <c r="M245">
        <v>0</v>
      </c>
      <c r="N245">
        <v>0</v>
      </c>
      <c r="O245">
        <v>145</v>
      </c>
      <c r="P245">
        <v>1295</v>
      </c>
      <c r="Q245">
        <v>1630</v>
      </c>
      <c r="R245" t="str">
        <f>IF(Activity[[#This Row],[TotalSteps]] &lt; 7000, "Less than 7,000", IF(AND(Activity[[#This Row],[TotalSteps]] &gt;=7000, Activity[[#This Row],[TotalSteps]] &lt; 10000), "7,000 - 10,000", "More than 10,000"))</f>
        <v>Less than 7,000</v>
      </c>
    </row>
    <row r="246" spans="1:18" x14ac:dyDescent="0.4">
      <c r="A246" t="str">
        <f>Activity[[#This Row],[Id]]&amp;"_"&amp;TEXT(Activity[[#This Row],[Date]], "YYYY-MM-DD")</f>
        <v>2320127002_2016-05-10</v>
      </c>
      <c r="B246">
        <v>2320127002</v>
      </c>
      <c r="C246" s="1">
        <v>42500</v>
      </c>
      <c r="D246" s="1" t="str">
        <f>TEXT(Activity[[#This Row],[Date]], "dddd")</f>
        <v>Tuesday</v>
      </c>
      <c r="E246">
        <v>6227</v>
      </c>
      <c r="F246">
        <v>4.2</v>
      </c>
      <c r="G246">
        <v>4.2</v>
      </c>
      <c r="H246">
        <v>0</v>
      </c>
      <c r="I246">
        <v>0</v>
      </c>
      <c r="J246">
        <v>0</v>
      </c>
      <c r="K246">
        <v>4.2</v>
      </c>
      <c r="L246">
        <v>0</v>
      </c>
      <c r="M246">
        <v>0</v>
      </c>
      <c r="N246">
        <v>0</v>
      </c>
      <c r="O246">
        <v>290</v>
      </c>
      <c r="P246">
        <v>1150</v>
      </c>
      <c r="Q246">
        <v>1899</v>
      </c>
      <c r="R246" t="str">
        <f>IF(Activity[[#This Row],[TotalSteps]] &lt; 7000, "Less than 7,000", IF(AND(Activity[[#This Row],[TotalSteps]] &gt;=7000, Activity[[#This Row],[TotalSteps]] &lt; 10000), "7,000 - 10,000", "More than 10,000"))</f>
        <v>Less than 7,000</v>
      </c>
    </row>
    <row r="247" spans="1:18" x14ac:dyDescent="0.4">
      <c r="A247" t="str">
        <f>Activity[[#This Row],[Id]]&amp;"_"&amp;TEXT(Activity[[#This Row],[Date]], "YYYY-MM-DD")</f>
        <v>2320127002_2016-05-11</v>
      </c>
      <c r="B247">
        <v>2320127002</v>
      </c>
      <c r="C247" s="1">
        <v>42501</v>
      </c>
      <c r="D247" s="1" t="str">
        <f>TEXT(Activity[[#This Row],[Date]], "dddd")</f>
        <v>Wednesday</v>
      </c>
      <c r="E247">
        <v>6424</v>
      </c>
      <c r="F247">
        <v>4.33</v>
      </c>
      <c r="G247">
        <v>4.33</v>
      </c>
      <c r="H247">
        <v>0</v>
      </c>
      <c r="I247">
        <v>0</v>
      </c>
      <c r="J247">
        <v>0</v>
      </c>
      <c r="K247">
        <v>4.33</v>
      </c>
      <c r="L247">
        <v>0</v>
      </c>
      <c r="M247">
        <v>0</v>
      </c>
      <c r="N247">
        <v>0</v>
      </c>
      <c r="O247">
        <v>300</v>
      </c>
      <c r="P247">
        <v>1140</v>
      </c>
      <c r="Q247">
        <v>1903</v>
      </c>
      <c r="R247" t="str">
        <f>IF(Activity[[#This Row],[TotalSteps]] &lt; 7000, "Less than 7,000", IF(AND(Activity[[#This Row],[TotalSteps]] &gt;=7000, Activity[[#This Row],[TotalSteps]] &lt; 10000), "7,000 - 10,000", "More than 10,000"))</f>
        <v>Less than 7,000</v>
      </c>
    </row>
    <row r="248" spans="1:18" x14ac:dyDescent="0.4">
      <c r="A248" t="str">
        <f>Activity[[#This Row],[Id]]&amp;"_"&amp;TEXT(Activity[[#This Row],[Date]], "YYYY-MM-DD")</f>
        <v>2320127002_2016-05-12</v>
      </c>
      <c r="B248">
        <v>2320127002</v>
      </c>
      <c r="C248" s="1">
        <v>42502</v>
      </c>
      <c r="D248" s="1" t="str">
        <f>TEXT(Activity[[#This Row],[Date]], "dddd")</f>
        <v>Thursday</v>
      </c>
      <c r="E248">
        <v>2661</v>
      </c>
      <c r="F248">
        <v>1.79</v>
      </c>
      <c r="G248">
        <v>1.79</v>
      </c>
      <c r="H248">
        <v>0</v>
      </c>
      <c r="I248">
        <v>0</v>
      </c>
      <c r="J248">
        <v>0</v>
      </c>
      <c r="K248">
        <v>1.79</v>
      </c>
      <c r="L248">
        <v>0</v>
      </c>
      <c r="M248">
        <v>0</v>
      </c>
      <c r="N248">
        <v>0</v>
      </c>
      <c r="O248">
        <v>128</v>
      </c>
      <c r="P248">
        <v>830</v>
      </c>
      <c r="Q248">
        <v>1125</v>
      </c>
      <c r="R248" t="str">
        <f>IF(Activity[[#This Row],[TotalSteps]] &lt; 7000, "Less than 7,000", IF(AND(Activity[[#This Row],[TotalSteps]] &gt;=7000, Activity[[#This Row],[TotalSteps]] &lt; 10000), "7,000 - 10,000", "More than 10,000"))</f>
        <v>Less than 7,000</v>
      </c>
    </row>
    <row r="249" spans="1:18" x14ac:dyDescent="0.4">
      <c r="A249" t="str">
        <f>Activity[[#This Row],[Id]]&amp;"_"&amp;TEXT(Activity[[#This Row],[Date]], "YYYY-MM-DD")</f>
        <v>2347167796_2016-04-12</v>
      </c>
      <c r="B249">
        <v>2347167796</v>
      </c>
      <c r="C249" s="1">
        <v>42472</v>
      </c>
      <c r="D249" s="1" t="str">
        <f>TEXT(Activity[[#This Row],[Date]], "dddd")</f>
        <v>Tuesday</v>
      </c>
      <c r="E249">
        <v>10113</v>
      </c>
      <c r="F249">
        <v>6.83</v>
      </c>
      <c r="G249">
        <v>6.83</v>
      </c>
      <c r="H249">
        <v>0</v>
      </c>
      <c r="I249">
        <v>2</v>
      </c>
      <c r="J249">
        <v>0.62</v>
      </c>
      <c r="K249">
        <v>4.2</v>
      </c>
      <c r="L249">
        <v>0</v>
      </c>
      <c r="M249">
        <v>28</v>
      </c>
      <c r="N249">
        <v>13</v>
      </c>
      <c r="O249">
        <v>320</v>
      </c>
      <c r="P249">
        <v>964</v>
      </c>
      <c r="Q249">
        <v>2344</v>
      </c>
      <c r="R249" t="str">
        <f>IF(Activity[[#This Row],[TotalSteps]] &lt; 7000, "Less than 7,000", IF(AND(Activity[[#This Row],[TotalSteps]] &gt;=7000, Activity[[#This Row],[TotalSteps]] &lt; 10000), "7,000 - 10,000", "More than 10,000"))</f>
        <v>More than 10,000</v>
      </c>
    </row>
    <row r="250" spans="1:18" x14ac:dyDescent="0.4">
      <c r="A250" t="str">
        <f>Activity[[#This Row],[Id]]&amp;"_"&amp;TEXT(Activity[[#This Row],[Date]], "YYYY-MM-DD")</f>
        <v>2347167796_2016-04-13</v>
      </c>
      <c r="B250">
        <v>2347167796</v>
      </c>
      <c r="C250" s="1">
        <v>42473</v>
      </c>
      <c r="D250" s="1" t="str">
        <f>TEXT(Activity[[#This Row],[Date]], "dddd")</f>
        <v>Wednesday</v>
      </c>
      <c r="E250">
        <v>10352</v>
      </c>
      <c r="F250">
        <v>7.01</v>
      </c>
      <c r="G250">
        <v>7.01</v>
      </c>
      <c r="H250">
        <v>0</v>
      </c>
      <c r="I250">
        <v>1.66</v>
      </c>
      <c r="J250">
        <v>1.94</v>
      </c>
      <c r="K250">
        <v>3.41</v>
      </c>
      <c r="L250">
        <v>0</v>
      </c>
      <c r="M250">
        <v>19</v>
      </c>
      <c r="N250">
        <v>32</v>
      </c>
      <c r="O250">
        <v>195</v>
      </c>
      <c r="P250">
        <v>676</v>
      </c>
      <c r="Q250">
        <v>2038</v>
      </c>
      <c r="R250" t="str">
        <f>IF(Activity[[#This Row],[TotalSteps]] &lt; 7000, "Less than 7,000", IF(AND(Activity[[#This Row],[TotalSteps]] &gt;=7000, Activity[[#This Row],[TotalSteps]] &lt; 10000), "7,000 - 10,000", "More than 10,000"))</f>
        <v>More than 10,000</v>
      </c>
    </row>
    <row r="251" spans="1:18" x14ac:dyDescent="0.4">
      <c r="A251" t="str">
        <f>Activity[[#This Row],[Id]]&amp;"_"&amp;TEXT(Activity[[#This Row],[Date]], "YYYY-MM-DD")</f>
        <v>2347167796_2016-04-14</v>
      </c>
      <c r="B251">
        <v>2347167796</v>
      </c>
      <c r="C251" s="1">
        <v>42474</v>
      </c>
      <c r="D251" s="1" t="str">
        <f>TEXT(Activity[[#This Row],[Date]], "dddd")</f>
        <v>Thursday</v>
      </c>
      <c r="E251">
        <v>10129</v>
      </c>
      <c r="F251">
        <v>6.7</v>
      </c>
      <c r="G251">
        <v>6.7</v>
      </c>
      <c r="H251">
        <v>0</v>
      </c>
      <c r="I251">
        <v>0.02</v>
      </c>
      <c r="J251">
        <v>2.74</v>
      </c>
      <c r="K251">
        <v>3.94</v>
      </c>
      <c r="L251">
        <v>0</v>
      </c>
      <c r="M251">
        <v>1</v>
      </c>
      <c r="N251">
        <v>48</v>
      </c>
      <c r="O251">
        <v>206</v>
      </c>
      <c r="P251">
        <v>705</v>
      </c>
      <c r="Q251">
        <v>2010</v>
      </c>
      <c r="R251" t="str">
        <f>IF(Activity[[#This Row],[TotalSteps]] &lt; 7000, "Less than 7,000", IF(AND(Activity[[#This Row],[TotalSteps]] &gt;=7000, Activity[[#This Row],[TotalSteps]] &lt; 10000), "7,000 - 10,000", "More than 10,000"))</f>
        <v>More than 10,000</v>
      </c>
    </row>
    <row r="252" spans="1:18" x14ac:dyDescent="0.4">
      <c r="A252" t="str">
        <f>Activity[[#This Row],[Id]]&amp;"_"&amp;TEXT(Activity[[#This Row],[Date]], "YYYY-MM-DD")</f>
        <v>2347167796_2016-04-15</v>
      </c>
      <c r="B252">
        <v>2347167796</v>
      </c>
      <c r="C252" s="1">
        <v>42475</v>
      </c>
      <c r="D252" s="1" t="str">
        <f>TEXT(Activity[[#This Row],[Date]], "dddd")</f>
        <v>Friday</v>
      </c>
      <c r="E252">
        <v>10465</v>
      </c>
      <c r="F252">
        <v>6.92</v>
      </c>
      <c r="G252">
        <v>6.92</v>
      </c>
      <c r="H252">
        <v>0</v>
      </c>
      <c r="I252">
        <v>7.0000000000000007E-2</v>
      </c>
      <c r="J252">
        <v>1.42</v>
      </c>
      <c r="K252">
        <v>5.43</v>
      </c>
      <c r="L252">
        <v>0</v>
      </c>
      <c r="M252">
        <v>1</v>
      </c>
      <c r="N252">
        <v>24</v>
      </c>
      <c r="O252">
        <v>284</v>
      </c>
      <c r="P252">
        <v>720</v>
      </c>
      <c r="Q252">
        <v>2133</v>
      </c>
      <c r="R252" t="str">
        <f>IF(Activity[[#This Row],[TotalSteps]] &lt; 7000, "Less than 7,000", IF(AND(Activity[[#This Row],[TotalSteps]] &gt;=7000, Activity[[#This Row],[TotalSteps]] &lt; 10000), "7,000 - 10,000", "More than 10,000"))</f>
        <v>More than 10,000</v>
      </c>
    </row>
    <row r="253" spans="1:18" x14ac:dyDescent="0.4">
      <c r="A253" t="str">
        <f>Activity[[#This Row],[Id]]&amp;"_"&amp;TEXT(Activity[[#This Row],[Date]], "YYYY-MM-DD")</f>
        <v>2347167796_2016-04-16</v>
      </c>
      <c r="B253">
        <v>2347167796</v>
      </c>
      <c r="C253" s="1">
        <v>42476</v>
      </c>
      <c r="D253" s="1" t="str">
        <f>TEXT(Activity[[#This Row],[Date]], "dddd")</f>
        <v>Saturday</v>
      </c>
      <c r="E253">
        <v>22244</v>
      </c>
      <c r="F253">
        <v>15.08</v>
      </c>
      <c r="G253">
        <v>15.08</v>
      </c>
      <c r="H253">
        <v>0</v>
      </c>
      <c r="I253">
        <v>5.45</v>
      </c>
      <c r="J253">
        <v>4.0999999999999996</v>
      </c>
      <c r="K253">
        <v>5.53</v>
      </c>
      <c r="L253">
        <v>0</v>
      </c>
      <c r="M253">
        <v>66</v>
      </c>
      <c r="N253">
        <v>72</v>
      </c>
      <c r="O253">
        <v>268</v>
      </c>
      <c r="P253">
        <v>968</v>
      </c>
      <c r="Q253">
        <v>2670</v>
      </c>
      <c r="R253" t="str">
        <f>IF(Activity[[#This Row],[TotalSteps]] &lt; 7000, "Less than 7,000", IF(AND(Activity[[#This Row],[TotalSteps]] &gt;=7000, Activity[[#This Row],[TotalSteps]] &lt; 10000), "7,000 - 10,000", "More than 10,000"))</f>
        <v>More than 10,000</v>
      </c>
    </row>
    <row r="254" spans="1:18" x14ac:dyDescent="0.4">
      <c r="A254" t="str">
        <f>Activity[[#This Row],[Id]]&amp;"_"&amp;TEXT(Activity[[#This Row],[Date]], "YYYY-MM-DD")</f>
        <v>2347167796_2016-04-17</v>
      </c>
      <c r="B254">
        <v>2347167796</v>
      </c>
      <c r="C254" s="1">
        <v>42477</v>
      </c>
      <c r="D254" s="1" t="str">
        <f>TEXT(Activity[[#This Row],[Date]], "dddd")</f>
        <v>Sunday</v>
      </c>
      <c r="E254">
        <v>5472</v>
      </c>
      <c r="F254">
        <v>3.62</v>
      </c>
      <c r="G254">
        <v>3.62</v>
      </c>
      <c r="H254">
        <v>0</v>
      </c>
      <c r="I254">
        <v>0.08</v>
      </c>
      <c r="J254">
        <v>0.28000000000000003</v>
      </c>
      <c r="K254">
        <v>3.26</v>
      </c>
      <c r="L254">
        <v>0</v>
      </c>
      <c r="M254">
        <v>1</v>
      </c>
      <c r="N254">
        <v>7</v>
      </c>
      <c r="O254">
        <v>249</v>
      </c>
      <c r="P254">
        <v>508</v>
      </c>
      <c r="Q254">
        <v>1882</v>
      </c>
      <c r="R254" t="str">
        <f>IF(Activity[[#This Row],[TotalSteps]] &lt; 7000, "Less than 7,000", IF(AND(Activity[[#This Row],[TotalSteps]] &gt;=7000, Activity[[#This Row],[TotalSteps]] &lt; 10000), "7,000 - 10,000", "More than 10,000"))</f>
        <v>Less than 7,000</v>
      </c>
    </row>
    <row r="255" spans="1:18" x14ac:dyDescent="0.4">
      <c r="A255" t="str">
        <f>Activity[[#This Row],[Id]]&amp;"_"&amp;TEXT(Activity[[#This Row],[Date]], "YYYY-MM-DD")</f>
        <v>2347167796_2016-04-18</v>
      </c>
      <c r="B255">
        <v>2347167796</v>
      </c>
      <c r="C255" s="1">
        <v>42478</v>
      </c>
      <c r="D255" s="1" t="str">
        <f>TEXT(Activity[[#This Row],[Date]], "dddd")</f>
        <v>Monday</v>
      </c>
      <c r="E255">
        <v>8247</v>
      </c>
      <c r="F255">
        <v>5.45</v>
      </c>
      <c r="G255">
        <v>5.45</v>
      </c>
      <c r="H255">
        <v>0</v>
      </c>
      <c r="I255">
        <v>0.79</v>
      </c>
      <c r="J255">
        <v>0.86</v>
      </c>
      <c r="K255">
        <v>3.79</v>
      </c>
      <c r="L255">
        <v>0</v>
      </c>
      <c r="M255">
        <v>11</v>
      </c>
      <c r="N255">
        <v>16</v>
      </c>
      <c r="O255">
        <v>206</v>
      </c>
      <c r="P255">
        <v>678</v>
      </c>
      <c r="Q255">
        <v>1944</v>
      </c>
      <c r="R255" t="str">
        <f>IF(Activity[[#This Row],[TotalSteps]] &lt; 7000, "Less than 7,000", IF(AND(Activity[[#This Row],[TotalSteps]] &gt;=7000, Activity[[#This Row],[TotalSteps]] &lt; 10000), "7,000 - 10,000", "More than 10,000"))</f>
        <v>7,000 - 10,000</v>
      </c>
    </row>
    <row r="256" spans="1:18" x14ac:dyDescent="0.4">
      <c r="A256" t="str">
        <f>Activity[[#This Row],[Id]]&amp;"_"&amp;TEXT(Activity[[#This Row],[Date]], "YYYY-MM-DD")</f>
        <v>2347167796_2016-04-19</v>
      </c>
      <c r="B256">
        <v>2347167796</v>
      </c>
      <c r="C256" s="1">
        <v>42479</v>
      </c>
      <c r="D256" s="1" t="str">
        <f>TEXT(Activity[[#This Row],[Date]], "dddd")</f>
        <v>Tuesday</v>
      </c>
      <c r="E256">
        <v>6711</v>
      </c>
      <c r="F256">
        <v>4.4400000000000004</v>
      </c>
      <c r="G256">
        <v>4.4400000000000004</v>
      </c>
      <c r="H256">
        <v>0</v>
      </c>
      <c r="I256">
        <v>0</v>
      </c>
      <c r="J256">
        <v>0</v>
      </c>
      <c r="K256">
        <v>4.4400000000000004</v>
      </c>
      <c r="L256">
        <v>0</v>
      </c>
      <c r="M256">
        <v>0</v>
      </c>
      <c r="N256">
        <v>7</v>
      </c>
      <c r="O256">
        <v>382</v>
      </c>
      <c r="P256">
        <v>648</v>
      </c>
      <c r="Q256">
        <v>2346</v>
      </c>
      <c r="R256" t="str">
        <f>IF(Activity[[#This Row],[TotalSteps]] &lt; 7000, "Less than 7,000", IF(AND(Activity[[#This Row],[TotalSteps]] &gt;=7000, Activity[[#This Row],[TotalSteps]] &lt; 10000), "7,000 - 10,000", "More than 10,000"))</f>
        <v>Less than 7,000</v>
      </c>
    </row>
    <row r="257" spans="1:18" x14ac:dyDescent="0.4">
      <c r="A257" t="str">
        <f>Activity[[#This Row],[Id]]&amp;"_"&amp;TEXT(Activity[[#This Row],[Date]], "YYYY-MM-DD")</f>
        <v>2347167796_2016-04-20</v>
      </c>
      <c r="B257">
        <v>2347167796</v>
      </c>
      <c r="C257" s="1">
        <v>42480</v>
      </c>
      <c r="D257" s="1" t="str">
        <f>TEXT(Activity[[#This Row],[Date]], "dddd")</f>
        <v>Wednesday</v>
      </c>
      <c r="E257">
        <v>10999</v>
      </c>
      <c r="F257">
        <v>7.27</v>
      </c>
      <c r="G257">
        <v>7.27</v>
      </c>
      <c r="H257">
        <v>0</v>
      </c>
      <c r="I257">
        <v>0.68</v>
      </c>
      <c r="J257">
        <v>1.81</v>
      </c>
      <c r="K257">
        <v>4.78</v>
      </c>
      <c r="L257">
        <v>0</v>
      </c>
      <c r="M257">
        <v>11</v>
      </c>
      <c r="N257">
        <v>43</v>
      </c>
      <c r="O257">
        <v>269</v>
      </c>
      <c r="P257">
        <v>1011</v>
      </c>
      <c r="Q257">
        <v>2198</v>
      </c>
      <c r="R257" t="str">
        <f>IF(Activity[[#This Row],[TotalSteps]] &lt; 7000, "Less than 7,000", IF(AND(Activity[[#This Row],[TotalSteps]] &gt;=7000, Activity[[#This Row],[TotalSteps]] &lt; 10000), "7,000 - 10,000", "More than 10,000"))</f>
        <v>More than 10,000</v>
      </c>
    </row>
    <row r="258" spans="1:18" x14ac:dyDescent="0.4">
      <c r="A258" t="str">
        <f>Activity[[#This Row],[Id]]&amp;"_"&amp;TEXT(Activity[[#This Row],[Date]], "YYYY-MM-DD")</f>
        <v>2347167796_2016-04-21</v>
      </c>
      <c r="B258">
        <v>2347167796</v>
      </c>
      <c r="C258" s="1">
        <v>42481</v>
      </c>
      <c r="D258" s="1" t="str">
        <f>TEXT(Activity[[#This Row],[Date]], "dddd")</f>
        <v>Thursday</v>
      </c>
      <c r="E258">
        <v>10080</v>
      </c>
      <c r="F258">
        <v>6.75</v>
      </c>
      <c r="G258">
        <v>6.75</v>
      </c>
      <c r="H258">
        <v>0</v>
      </c>
      <c r="I258">
        <v>1.85</v>
      </c>
      <c r="J258">
        <v>1.53</v>
      </c>
      <c r="K258">
        <v>3.38</v>
      </c>
      <c r="L258">
        <v>0</v>
      </c>
      <c r="M258">
        <v>23</v>
      </c>
      <c r="N258">
        <v>26</v>
      </c>
      <c r="O258">
        <v>208</v>
      </c>
      <c r="P258">
        <v>761</v>
      </c>
      <c r="Q258">
        <v>2048</v>
      </c>
      <c r="R258" t="str">
        <f>IF(Activity[[#This Row],[TotalSteps]] &lt; 7000, "Less than 7,000", IF(AND(Activity[[#This Row],[TotalSteps]] &gt;=7000, Activity[[#This Row],[TotalSteps]] &lt; 10000), "7,000 - 10,000", "More than 10,000"))</f>
        <v>More than 10,000</v>
      </c>
    </row>
    <row r="259" spans="1:18" x14ac:dyDescent="0.4">
      <c r="A259" t="str">
        <f>Activity[[#This Row],[Id]]&amp;"_"&amp;TEXT(Activity[[#This Row],[Date]], "YYYY-MM-DD")</f>
        <v>2347167796_2016-04-22</v>
      </c>
      <c r="B259">
        <v>2347167796</v>
      </c>
      <c r="C259" s="1">
        <v>42482</v>
      </c>
      <c r="D259" s="1" t="str">
        <f>TEXT(Activity[[#This Row],[Date]], "dddd")</f>
        <v>Friday</v>
      </c>
      <c r="E259">
        <v>7804</v>
      </c>
      <c r="F259">
        <v>5.16</v>
      </c>
      <c r="G259">
        <v>5.16</v>
      </c>
      <c r="H259">
        <v>0</v>
      </c>
      <c r="I259">
        <v>0.56000000000000005</v>
      </c>
      <c r="J259">
        <v>1.68</v>
      </c>
      <c r="K259">
        <v>2.92</v>
      </c>
      <c r="L259">
        <v>0</v>
      </c>
      <c r="M259">
        <v>9</v>
      </c>
      <c r="N259">
        <v>27</v>
      </c>
      <c r="O259">
        <v>206</v>
      </c>
      <c r="P259">
        <v>781</v>
      </c>
      <c r="Q259">
        <v>1946</v>
      </c>
      <c r="R259" t="str">
        <f>IF(Activity[[#This Row],[TotalSteps]] &lt; 7000, "Less than 7,000", IF(AND(Activity[[#This Row],[TotalSteps]] &gt;=7000, Activity[[#This Row],[TotalSteps]] &lt; 10000), "7,000 - 10,000", "More than 10,000"))</f>
        <v>7,000 - 10,000</v>
      </c>
    </row>
    <row r="260" spans="1:18" x14ac:dyDescent="0.4">
      <c r="A260" t="str">
        <f>Activity[[#This Row],[Id]]&amp;"_"&amp;TEXT(Activity[[#This Row],[Date]], "YYYY-MM-DD")</f>
        <v>2347167796_2016-04-23</v>
      </c>
      <c r="B260">
        <v>2347167796</v>
      </c>
      <c r="C260" s="1">
        <v>42483</v>
      </c>
      <c r="D260" s="1" t="str">
        <f>TEXT(Activity[[#This Row],[Date]], "dddd")</f>
        <v>Saturday</v>
      </c>
      <c r="E260">
        <v>16901</v>
      </c>
      <c r="F260">
        <v>11.37</v>
      </c>
      <c r="G260">
        <v>11.37</v>
      </c>
      <c r="H260">
        <v>0</v>
      </c>
      <c r="I260">
        <v>2.78</v>
      </c>
      <c r="J260">
        <v>1.45</v>
      </c>
      <c r="K260">
        <v>7.15</v>
      </c>
      <c r="L260">
        <v>0</v>
      </c>
      <c r="M260">
        <v>32</v>
      </c>
      <c r="N260">
        <v>35</v>
      </c>
      <c r="O260">
        <v>360</v>
      </c>
      <c r="P260">
        <v>591</v>
      </c>
      <c r="Q260">
        <v>2629</v>
      </c>
      <c r="R260" t="str">
        <f>IF(Activity[[#This Row],[TotalSteps]] &lt; 7000, "Less than 7,000", IF(AND(Activity[[#This Row],[TotalSteps]] &gt;=7000, Activity[[#This Row],[TotalSteps]] &lt; 10000), "7,000 - 10,000", "More than 10,000"))</f>
        <v>More than 10,000</v>
      </c>
    </row>
    <row r="261" spans="1:18" x14ac:dyDescent="0.4">
      <c r="A261" t="str">
        <f>Activity[[#This Row],[Id]]&amp;"_"&amp;TEXT(Activity[[#This Row],[Date]], "YYYY-MM-DD")</f>
        <v>2347167796_2016-04-24</v>
      </c>
      <c r="B261">
        <v>2347167796</v>
      </c>
      <c r="C261" s="1">
        <v>42484</v>
      </c>
      <c r="D261" s="1" t="str">
        <f>TEXT(Activity[[#This Row],[Date]], "dddd")</f>
        <v>Sunday</v>
      </c>
      <c r="E261">
        <v>9471</v>
      </c>
      <c r="F261">
        <v>6.26</v>
      </c>
      <c r="G261">
        <v>6.26</v>
      </c>
      <c r="H261">
        <v>0</v>
      </c>
      <c r="I261">
        <v>0</v>
      </c>
      <c r="J261">
        <v>0</v>
      </c>
      <c r="K261">
        <v>6.26</v>
      </c>
      <c r="L261">
        <v>0</v>
      </c>
      <c r="M261">
        <v>0</v>
      </c>
      <c r="N261">
        <v>0</v>
      </c>
      <c r="O261">
        <v>360</v>
      </c>
      <c r="P261">
        <v>584</v>
      </c>
      <c r="Q261">
        <v>2187</v>
      </c>
      <c r="R261" t="str">
        <f>IF(Activity[[#This Row],[TotalSteps]] &lt; 7000, "Less than 7,000", IF(AND(Activity[[#This Row],[TotalSteps]] &gt;=7000, Activity[[#This Row],[TotalSteps]] &lt; 10000), "7,000 - 10,000", "More than 10,000"))</f>
        <v>7,000 - 10,000</v>
      </c>
    </row>
    <row r="262" spans="1:18" x14ac:dyDescent="0.4">
      <c r="A262" t="str">
        <f>Activity[[#This Row],[Id]]&amp;"_"&amp;TEXT(Activity[[#This Row],[Date]], "YYYY-MM-DD")</f>
        <v>2347167796_2016-04-25</v>
      </c>
      <c r="B262">
        <v>2347167796</v>
      </c>
      <c r="C262" s="1">
        <v>42485</v>
      </c>
      <c r="D262" s="1" t="str">
        <f>TEXT(Activity[[#This Row],[Date]], "dddd")</f>
        <v>Monday</v>
      </c>
      <c r="E262">
        <v>9482</v>
      </c>
      <c r="F262">
        <v>6.38</v>
      </c>
      <c r="G262">
        <v>6.38</v>
      </c>
      <c r="H262">
        <v>0</v>
      </c>
      <c r="I262">
        <v>1.27</v>
      </c>
      <c r="J262">
        <v>0.52</v>
      </c>
      <c r="K262">
        <v>4.5999999999999996</v>
      </c>
      <c r="L262">
        <v>0</v>
      </c>
      <c r="M262">
        <v>15</v>
      </c>
      <c r="N262">
        <v>11</v>
      </c>
      <c r="O262">
        <v>277</v>
      </c>
      <c r="P262">
        <v>653</v>
      </c>
      <c r="Q262">
        <v>2095</v>
      </c>
      <c r="R262" t="str">
        <f>IF(Activity[[#This Row],[TotalSteps]] &lt; 7000, "Less than 7,000", IF(AND(Activity[[#This Row],[TotalSteps]] &gt;=7000, Activity[[#This Row],[TotalSteps]] &lt; 10000), "7,000 - 10,000", "More than 10,000"))</f>
        <v>7,000 - 10,000</v>
      </c>
    </row>
    <row r="263" spans="1:18" x14ac:dyDescent="0.4">
      <c r="A263" t="str">
        <f>Activity[[#This Row],[Id]]&amp;"_"&amp;TEXT(Activity[[#This Row],[Date]], "YYYY-MM-DD")</f>
        <v>2347167796_2016-04-26</v>
      </c>
      <c r="B263">
        <v>2347167796</v>
      </c>
      <c r="C263" s="1">
        <v>42486</v>
      </c>
      <c r="D263" s="1" t="str">
        <f>TEXT(Activity[[#This Row],[Date]], "dddd")</f>
        <v>Tuesday</v>
      </c>
      <c r="E263">
        <v>5980</v>
      </c>
      <c r="F263">
        <v>3.95</v>
      </c>
      <c r="G263">
        <v>3.95</v>
      </c>
      <c r="H263">
        <v>0</v>
      </c>
      <c r="I263">
        <v>0</v>
      </c>
      <c r="J263">
        <v>0</v>
      </c>
      <c r="K263">
        <v>3.95</v>
      </c>
      <c r="L263">
        <v>0</v>
      </c>
      <c r="M263">
        <v>0</v>
      </c>
      <c r="N263">
        <v>0</v>
      </c>
      <c r="O263">
        <v>227</v>
      </c>
      <c r="P263">
        <v>732</v>
      </c>
      <c r="Q263">
        <v>1861</v>
      </c>
      <c r="R263" t="str">
        <f>IF(Activity[[#This Row],[TotalSteps]] &lt; 7000, "Less than 7,000", IF(AND(Activity[[#This Row],[TotalSteps]] &gt;=7000, Activity[[#This Row],[TotalSteps]] &lt; 10000), "7,000 - 10,000", "More than 10,000"))</f>
        <v>Less than 7,000</v>
      </c>
    </row>
    <row r="264" spans="1:18" x14ac:dyDescent="0.4">
      <c r="A264" t="str">
        <f>Activity[[#This Row],[Id]]&amp;"_"&amp;TEXT(Activity[[#This Row],[Date]], "YYYY-MM-DD")</f>
        <v>2347167796_2016-04-27</v>
      </c>
      <c r="B264">
        <v>2347167796</v>
      </c>
      <c r="C264" s="1">
        <v>42487</v>
      </c>
      <c r="D264" s="1" t="str">
        <f>TEXT(Activity[[#This Row],[Date]], "dddd")</f>
        <v>Wednesday</v>
      </c>
      <c r="E264">
        <v>11423</v>
      </c>
      <c r="F264">
        <v>7.58</v>
      </c>
      <c r="G264">
        <v>7.58</v>
      </c>
      <c r="H264">
        <v>0</v>
      </c>
      <c r="I264">
        <v>1.86</v>
      </c>
      <c r="J264">
        <v>0.4</v>
      </c>
      <c r="K264">
        <v>5.32</v>
      </c>
      <c r="L264">
        <v>0</v>
      </c>
      <c r="M264">
        <v>26</v>
      </c>
      <c r="N264">
        <v>9</v>
      </c>
      <c r="O264">
        <v>295</v>
      </c>
      <c r="P264">
        <v>623</v>
      </c>
      <c r="Q264">
        <v>2194</v>
      </c>
      <c r="R264" t="str">
        <f>IF(Activity[[#This Row],[TotalSteps]] &lt; 7000, "Less than 7,000", IF(AND(Activity[[#This Row],[TotalSteps]] &gt;=7000, Activity[[#This Row],[TotalSteps]] &lt; 10000), "7,000 - 10,000", "More than 10,000"))</f>
        <v>More than 10,000</v>
      </c>
    </row>
    <row r="265" spans="1:18" x14ac:dyDescent="0.4">
      <c r="A265" t="str">
        <f>Activity[[#This Row],[Id]]&amp;"_"&amp;TEXT(Activity[[#This Row],[Date]], "YYYY-MM-DD")</f>
        <v>2347167796_2016-04-28</v>
      </c>
      <c r="B265">
        <v>2347167796</v>
      </c>
      <c r="C265" s="1">
        <v>42488</v>
      </c>
      <c r="D265" s="1" t="str">
        <f>TEXT(Activity[[#This Row],[Date]], "dddd")</f>
        <v>Thursday</v>
      </c>
      <c r="E265">
        <v>5439</v>
      </c>
      <c r="F265">
        <v>3.6</v>
      </c>
      <c r="G265">
        <v>3.6</v>
      </c>
      <c r="H265">
        <v>0</v>
      </c>
      <c r="I265">
        <v>0</v>
      </c>
      <c r="J265">
        <v>0</v>
      </c>
      <c r="K265">
        <v>3.6</v>
      </c>
      <c r="L265">
        <v>0</v>
      </c>
      <c r="M265">
        <v>0</v>
      </c>
      <c r="N265">
        <v>0</v>
      </c>
      <c r="O265">
        <v>229</v>
      </c>
      <c r="P265">
        <v>764</v>
      </c>
      <c r="Q265">
        <v>1854</v>
      </c>
      <c r="R265" t="str">
        <f>IF(Activity[[#This Row],[TotalSteps]] &lt; 7000, "Less than 7,000", IF(AND(Activity[[#This Row],[TotalSteps]] &gt;=7000, Activity[[#This Row],[TotalSteps]] &lt; 10000), "7,000 - 10,000", "More than 10,000"))</f>
        <v>Less than 7,000</v>
      </c>
    </row>
    <row r="266" spans="1:18" x14ac:dyDescent="0.4">
      <c r="A266" t="str">
        <f>Activity[[#This Row],[Id]]&amp;"_"&amp;TEXT(Activity[[#This Row],[Date]], "YYYY-MM-DD")</f>
        <v>2347167796_2016-04-29</v>
      </c>
      <c r="B266">
        <v>2347167796</v>
      </c>
      <c r="C266" s="1">
        <v>42489</v>
      </c>
      <c r="D266" s="1" t="str">
        <f>TEXT(Activity[[#This Row],[Date]], "dddd")</f>
        <v>Friday</v>
      </c>
      <c r="E266">
        <v>42</v>
      </c>
      <c r="F266">
        <v>0.03</v>
      </c>
      <c r="G266">
        <v>0.03</v>
      </c>
      <c r="H266">
        <v>0</v>
      </c>
      <c r="I266">
        <v>0</v>
      </c>
      <c r="J266">
        <v>0</v>
      </c>
      <c r="K266">
        <v>0.03</v>
      </c>
      <c r="L266">
        <v>0</v>
      </c>
      <c r="M266">
        <v>0</v>
      </c>
      <c r="N266">
        <v>0</v>
      </c>
      <c r="O266">
        <v>4</v>
      </c>
      <c r="P266">
        <v>2</v>
      </c>
      <c r="Q266">
        <v>403</v>
      </c>
      <c r="R266" t="str">
        <f>IF(Activity[[#This Row],[TotalSteps]] &lt; 7000, "Less than 7,000", IF(AND(Activity[[#This Row],[TotalSteps]] &gt;=7000, Activity[[#This Row],[TotalSteps]] &lt; 10000), "7,000 - 10,000", "More than 10,000"))</f>
        <v>Less than 7,000</v>
      </c>
    </row>
    <row r="267" spans="1:18" x14ac:dyDescent="0.4">
      <c r="A267" t="str">
        <f>Activity[[#This Row],[Id]]&amp;"_"&amp;TEXT(Activity[[#This Row],[Date]], "YYYY-MM-DD")</f>
        <v>2873212765_2016-04-12</v>
      </c>
      <c r="B267">
        <v>2873212765</v>
      </c>
      <c r="C267" s="1">
        <v>42472</v>
      </c>
      <c r="D267" s="1" t="str">
        <f>TEXT(Activity[[#This Row],[Date]], "dddd")</f>
        <v>Tuesday</v>
      </c>
      <c r="E267">
        <v>8796</v>
      </c>
      <c r="F267">
        <v>5.91</v>
      </c>
      <c r="G267">
        <v>5.91</v>
      </c>
      <c r="H267">
        <v>0</v>
      </c>
      <c r="I267">
        <v>0.11</v>
      </c>
      <c r="J267">
        <v>0.93</v>
      </c>
      <c r="K267">
        <v>4.88</v>
      </c>
      <c r="L267">
        <v>0</v>
      </c>
      <c r="M267">
        <v>2</v>
      </c>
      <c r="N267">
        <v>21</v>
      </c>
      <c r="O267">
        <v>356</v>
      </c>
      <c r="P267">
        <v>1061</v>
      </c>
      <c r="Q267">
        <v>1982</v>
      </c>
      <c r="R267" t="str">
        <f>IF(Activity[[#This Row],[TotalSteps]] &lt; 7000, "Less than 7,000", IF(AND(Activity[[#This Row],[TotalSteps]] &gt;=7000, Activity[[#This Row],[TotalSteps]] &lt; 10000), "7,000 - 10,000", "More than 10,000"))</f>
        <v>7,000 - 10,000</v>
      </c>
    </row>
    <row r="268" spans="1:18" x14ac:dyDescent="0.4">
      <c r="A268" t="str">
        <f>Activity[[#This Row],[Id]]&amp;"_"&amp;TEXT(Activity[[#This Row],[Date]], "YYYY-MM-DD")</f>
        <v>2873212765_2016-04-13</v>
      </c>
      <c r="B268">
        <v>2873212765</v>
      </c>
      <c r="C268" s="1">
        <v>42473</v>
      </c>
      <c r="D268" s="1" t="str">
        <f>TEXT(Activity[[#This Row],[Date]], "dddd")</f>
        <v>Wednesday</v>
      </c>
      <c r="E268">
        <v>7618</v>
      </c>
      <c r="F268">
        <v>5.12</v>
      </c>
      <c r="G268">
        <v>5.12</v>
      </c>
      <c r="H268">
        <v>0</v>
      </c>
      <c r="I268">
        <v>0</v>
      </c>
      <c r="J268">
        <v>0.22</v>
      </c>
      <c r="K268">
        <v>4.88</v>
      </c>
      <c r="L268">
        <v>0.02</v>
      </c>
      <c r="M268">
        <v>0</v>
      </c>
      <c r="N268">
        <v>8</v>
      </c>
      <c r="O268">
        <v>404</v>
      </c>
      <c r="P268">
        <v>1028</v>
      </c>
      <c r="Q268">
        <v>2004</v>
      </c>
      <c r="R268" t="str">
        <f>IF(Activity[[#This Row],[TotalSteps]] &lt; 7000, "Less than 7,000", IF(AND(Activity[[#This Row],[TotalSteps]] &gt;=7000, Activity[[#This Row],[TotalSteps]] &lt; 10000), "7,000 - 10,000", "More than 10,000"))</f>
        <v>7,000 - 10,000</v>
      </c>
    </row>
    <row r="269" spans="1:18" x14ac:dyDescent="0.4">
      <c r="A269" t="str">
        <f>Activity[[#This Row],[Id]]&amp;"_"&amp;TEXT(Activity[[#This Row],[Date]], "YYYY-MM-DD")</f>
        <v>2873212765_2016-04-14</v>
      </c>
      <c r="B269">
        <v>2873212765</v>
      </c>
      <c r="C269" s="1">
        <v>42474</v>
      </c>
      <c r="D269" s="1" t="str">
        <f>TEXT(Activity[[#This Row],[Date]], "dddd")</f>
        <v>Thursday</v>
      </c>
      <c r="E269">
        <v>7910</v>
      </c>
      <c r="F269">
        <v>5.32</v>
      </c>
      <c r="G269">
        <v>5.32</v>
      </c>
      <c r="H269">
        <v>0</v>
      </c>
      <c r="I269">
        <v>0</v>
      </c>
      <c r="J269">
        <v>0</v>
      </c>
      <c r="K269">
        <v>5.32</v>
      </c>
      <c r="L269">
        <v>0</v>
      </c>
      <c r="M269">
        <v>0</v>
      </c>
      <c r="N269">
        <v>0</v>
      </c>
      <c r="O269">
        <v>331</v>
      </c>
      <c r="P269">
        <v>1109</v>
      </c>
      <c r="Q269">
        <v>1893</v>
      </c>
      <c r="R269" t="str">
        <f>IF(Activity[[#This Row],[TotalSteps]] &lt; 7000, "Less than 7,000", IF(AND(Activity[[#This Row],[TotalSteps]] &gt;=7000, Activity[[#This Row],[TotalSteps]] &lt; 10000), "7,000 - 10,000", "More than 10,000"))</f>
        <v>7,000 - 10,000</v>
      </c>
    </row>
    <row r="270" spans="1:18" x14ac:dyDescent="0.4">
      <c r="A270" t="str">
        <f>Activity[[#This Row],[Id]]&amp;"_"&amp;TEXT(Activity[[#This Row],[Date]], "YYYY-MM-DD")</f>
        <v>2873212765_2016-04-15</v>
      </c>
      <c r="B270">
        <v>2873212765</v>
      </c>
      <c r="C270" s="1">
        <v>42475</v>
      </c>
      <c r="D270" s="1" t="str">
        <f>TEXT(Activity[[#This Row],[Date]], "dddd")</f>
        <v>Friday</v>
      </c>
      <c r="E270">
        <v>8482</v>
      </c>
      <c r="F270">
        <v>5.7</v>
      </c>
      <c r="G270">
        <v>5.7</v>
      </c>
      <c r="H270">
        <v>0</v>
      </c>
      <c r="I270">
        <v>0</v>
      </c>
      <c r="J270">
        <v>0</v>
      </c>
      <c r="K270">
        <v>5.69</v>
      </c>
      <c r="L270">
        <v>0.01</v>
      </c>
      <c r="M270">
        <v>0</v>
      </c>
      <c r="N270">
        <v>0</v>
      </c>
      <c r="O270">
        <v>448</v>
      </c>
      <c r="P270">
        <v>992</v>
      </c>
      <c r="Q270">
        <v>2063</v>
      </c>
      <c r="R270" t="str">
        <f>IF(Activity[[#This Row],[TotalSteps]] &lt; 7000, "Less than 7,000", IF(AND(Activity[[#This Row],[TotalSteps]] &gt;=7000, Activity[[#This Row],[TotalSteps]] &lt; 10000), "7,000 - 10,000", "More than 10,000"))</f>
        <v>7,000 - 10,000</v>
      </c>
    </row>
    <row r="271" spans="1:18" x14ac:dyDescent="0.4">
      <c r="A271" t="str">
        <f>Activity[[#This Row],[Id]]&amp;"_"&amp;TEXT(Activity[[#This Row],[Date]], "YYYY-MM-DD")</f>
        <v>2873212765_2016-04-16</v>
      </c>
      <c r="B271">
        <v>2873212765</v>
      </c>
      <c r="C271" s="1">
        <v>42476</v>
      </c>
      <c r="D271" s="1" t="str">
        <f>TEXT(Activity[[#This Row],[Date]], "dddd")</f>
        <v>Saturday</v>
      </c>
      <c r="E271">
        <v>9685</v>
      </c>
      <c r="F271">
        <v>6.65</v>
      </c>
      <c r="G271">
        <v>6.65</v>
      </c>
      <c r="H271">
        <v>0</v>
      </c>
      <c r="I271">
        <v>3.11</v>
      </c>
      <c r="J271">
        <v>0.02</v>
      </c>
      <c r="K271">
        <v>3.51</v>
      </c>
      <c r="L271">
        <v>0.01</v>
      </c>
      <c r="M271">
        <v>47</v>
      </c>
      <c r="N271">
        <v>1</v>
      </c>
      <c r="O271">
        <v>305</v>
      </c>
      <c r="P271">
        <v>1087</v>
      </c>
      <c r="Q271">
        <v>2148</v>
      </c>
      <c r="R271" t="str">
        <f>IF(Activity[[#This Row],[TotalSteps]] &lt; 7000, "Less than 7,000", IF(AND(Activity[[#This Row],[TotalSteps]] &gt;=7000, Activity[[#This Row],[TotalSteps]] &lt; 10000), "7,000 - 10,000", "More than 10,000"))</f>
        <v>7,000 - 10,000</v>
      </c>
    </row>
    <row r="272" spans="1:18" x14ac:dyDescent="0.4">
      <c r="A272" t="str">
        <f>Activity[[#This Row],[Id]]&amp;"_"&amp;TEXT(Activity[[#This Row],[Date]], "YYYY-MM-DD")</f>
        <v>2873212765_2016-04-17</v>
      </c>
      <c r="B272">
        <v>2873212765</v>
      </c>
      <c r="C272" s="1">
        <v>42477</v>
      </c>
      <c r="D272" s="1" t="str">
        <f>TEXT(Activity[[#This Row],[Date]], "dddd")</f>
        <v>Sunday</v>
      </c>
      <c r="E272">
        <v>2524</v>
      </c>
      <c r="F272">
        <v>1.7</v>
      </c>
      <c r="G272">
        <v>1.7</v>
      </c>
      <c r="H272">
        <v>0</v>
      </c>
      <c r="I272">
        <v>0</v>
      </c>
      <c r="J272">
        <v>0.35</v>
      </c>
      <c r="K272">
        <v>1.34</v>
      </c>
      <c r="L272">
        <v>0</v>
      </c>
      <c r="M272">
        <v>0</v>
      </c>
      <c r="N272">
        <v>8</v>
      </c>
      <c r="O272">
        <v>160</v>
      </c>
      <c r="P272">
        <v>1272</v>
      </c>
      <c r="Q272">
        <v>1529</v>
      </c>
      <c r="R272" t="str">
        <f>IF(Activity[[#This Row],[TotalSteps]] &lt; 7000, "Less than 7,000", IF(AND(Activity[[#This Row],[TotalSteps]] &gt;=7000, Activity[[#This Row],[TotalSteps]] &lt; 10000), "7,000 - 10,000", "More than 10,000"))</f>
        <v>Less than 7,000</v>
      </c>
    </row>
    <row r="273" spans="1:18" x14ac:dyDescent="0.4">
      <c r="A273" t="str">
        <f>Activity[[#This Row],[Id]]&amp;"_"&amp;TEXT(Activity[[#This Row],[Date]], "YYYY-MM-DD")</f>
        <v>2873212765_2016-04-18</v>
      </c>
      <c r="B273">
        <v>2873212765</v>
      </c>
      <c r="C273" s="1">
        <v>42478</v>
      </c>
      <c r="D273" s="1" t="str">
        <f>TEXT(Activity[[#This Row],[Date]], "dddd")</f>
        <v>Monday</v>
      </c>
      <c r="E273">
        <v>7762</v>
      </c>
      <c r="F273">
        <v>5.24</v>
      </c>
      <c r="G273">
        <v>5.24</v>
      </c>
      <c r="H273">
        <v>0</v>
      </c>
      <c r="I273">
        <v>7.0000000000000007E-2</v>
      </c>
      <c r="J273">
        <v>0.28000000000000003</v>
      </c>
      <c r="K273">
        <v>4.8899999999999997</v>
      </c>
      <c r="L273">
        <v>0</v>
      </c>
      <c r="M273">
        <v>1</v>
      </c>
      <c r="N273">
        <v>6</v>
      </c>
      <c r="O273">
        <v>311</v>
      </c>
      <c r="P273">
        <v>1122</v>
      </c>
      <c r="Q273">
        <v>1890</v>
      </c>
      <c r="R273" t="str">
        <f>IF(Activity[[#This Row],[TotalSteps]] &lt; 7000, "Less than 7,000", IF(AND(Activity[[#This Row],[TotalSteps]] &gt;=7000, Activity[[#This Row],[TotalSteps]] &lt; 10000), "7,000 - 10,000", "More than 10,000"))</f>
        <v>7,000 - 10,000</v>
      </c>
    </row>
    <row r="274" spans="1:18" x14ac:dyDescent="0.4">
      <c r="A274" t="str">
        <f>Activity[[#This Row],[Id]]&amp;"_"&amp;TEXT(Activity[[#This Row],[Date]], "YYYY-MM-DD")</f>
        <v>2873212765_2016-04-19</v>
      </c>
      <c r="B274">
        <v>2873212765</v>
      </c>
      <c r="C274" s="1">
        <v>42479</v>
      </c>
      <c r="D274" s="1" t="str">
        <f>TEXT(Activity[[#This Row],[Date]], "dddd")</f>
        <v>Tuesday</v>
      </c>
      <c r="E274">
        <v>7948</v>
      </c>
      <c r="F274">
        <v>5.37</v>
      </c>
      <c r="G274">
        <v>5.37</v>
      </c>
      <c r="H274">
        <v>0</v>
      </c>
      <c r="I274">
        <v>0</v>
      </c>
      <c r="J274">
        <v>0</v>
      </c>
      <c r="K274">
        <v>5.36</v>
      </c>
      <c r="L274">
        <v>0</v>
      </c>
      <c r="M274">
        <v>0</v>
      </c>
      <c r="N274">
        <v>0</v>
      </c>
      <c r="O274">
        <v>389</v>
      </c>
      <c r="P274">
        <v>1051</v>
      </c>
      <c r="Q274">
        <v>1956</v>
      </c>
      <c r="R274" t="str">
        <f>IF(Activity[[#This Row],[TotalSteps]] &lt; 7000, "Less than 7,000", IF(AND(Activity[[#This Row],[TotalSteps]] &gt;=7000, Activity[[#This Row],[TotalSteps]] &lt; 10000), "7,000 - 10,000", "More than 10,000"))</f>
        <v>7,000 - 10,000</v>
      </c>
    </row>
    <row r="275" spans="1:18" x14ac:dyDescent="0.4">
      <c r="A275" t="str">
        <f>Activity[[#This Row],[Id]]&amp;"_"&amp;TEXT(Activity[[#This Row],[Date]], "YYYY-MM-DD")</f>
        <v>2873212765_2016-04-20</v>
      </c>
      <c r="B275">
        <v>2873212765</v>
      </c>
      <c r="C275" s="1">
        <v>42480</v>
      </c>
      <c r="D275" s="1" t="str">
        <f>TEXT(Activity[[#This Row],[Date]], "dddd")</f>
        <v>Wednesday</v>
      </c>
      <c r="E275">
        <v>9202</v>
      </c>
      <c r="F275">
        <v>6.3</v>
      </c>
      <c r="G275">
        <v>6.3</v>
      </c>
      <c r="H275">
        <v>0</v>
      </c>
      <c r="I275">
        <v>1.51</v>
      </c>
      <c r="J275">
        <v>0.12</v>
      </c>
      <c r="K275">
        <v>4.66</v>
      </c>
      <c r="L275">
        <v>0.01</v>
      </c>
      <c r="M275">
        <v>22</v>
      </c>
      <c r="N275">
        <v>5</v>
      </c>
      <c r="O275">
        <v>378</v>
      </c>
      <c r="P275">
        <v>1035</v>
      </c>
      <c r="Q275">
        <v>2094</v>
      </c>
      <c r="R275" t="str">
        <f>IF(Activity[[#This Row],[TotalSteps]] &lt; 7000, "Less than 7,000", IF(AND(Activity[[#This Row],[TotalSteps]] &gt;=7000, Activity[[#This Row],[TotalSteps]] &lt; 10000), "7,000 - 10,000", "More than 10,000"))</f>
        <v>7,000 - 10,000</v>
      </c>
    </row>
    <row r="276" spans="1:18" x14ac:dyDescent="0.4">
      <c r="A276" t="str">
        <f>Activity[[#This Row],[Id]]&amp;"_"&amp;TEXT(Activity[[#This Row],[Date]], "YYYY-MM-DD")</f>
        <v>2873212765_2016-04-21</v>
      </c>
      <c r="B276">
        <v>2873212765</v>
      </c>
      <c r="C276" s="1">
        <v>42481</v>
      </c>
      <c r="D276" s="1" t="str">
        <f>TEXT(Activity[[#This Row],[Date]], "dddd")</f>
        <v>Thursday</v>
      </c>
      <c r="E276">
        <v>8859</v>
      </c>
      <c r="F276">
        <v>5.98</v>
      </c>
      <c r="G276">
        <v>5.98</v>
      </c>
      <c r="H276">
        <v>0</v>
      </c>
      <c r="I276">
        <v>0.13</v>
      </c>
      <c r="J276">
        <v>0.37</v>
      </c>
      <c r="K276">
        <v>5.47</v>
      </c>
      <c r="L276">
        <v>0.01</v>
      </c>
      <c r="M276">
        <v>2</v>
      </c>
      <c r="N276">
        <v>10</v>
      </c>
      <c r="O276">
        <v>371</v>
      </c>
      <c r="P276">
        <v>1057</v>
      </c>
      <c r="Q276">
        <v>1970</v>
      </c>
      <c r="R276" t="str">
        <f>IF(Activity[[#This Row],[TotalSteps]] &lt; 7000, "Less than 7,000", IF(AND(Activity[[#This Row],[TotalSteps]] &gt;=7000, Activity[[#This Row],[TotalSteps]] &lt; 10000), "7,000 - 10,000", "More than 10,000"))</f>
        <v>7,000 - 10,000</v>
      </c>
    </row>
    <row r="277" spans="1:18" x14ac:dyDescent="0.4">
      <c r="A277" t="str">
        <f>Activity[[#This Row],[Id]]&amp;"_"&amp;TEXT(Activity[[#This Row],[Date]], "YYYY-MM-DD")</f>
        <v>2873212765_2016-04-22</v>
      </c>
      <c r="B277">
        <v>2873212765</v>
      </c>
      <c r="C277" s="1">
        <v>42482</v>
      </c>
      <c r="D277" s="1" t="str">
        <f>TEXT(Activity[[#This Row],[Date]], "dddd")</f>
        <v>Friday</v>
      </c>
      <c r="E277">
        <v>7286</v>
      </c>
      <c r="F277">
        <v>4.9000000000000004</v>
      </c>
      <c r="G277">
        <v>4.9000000000000004</v>
      </c>
      <c r="H277">
        <v>0</v>
      </c>
      <c r="I277">
        <v>0.46</v>
      </c>
      <c r="J277">
        <v>0</v>
      </c>
      <c r="K277">
        <v>4.42</v>
      </c>
      <c r="L277">
        <v>0.02</v>
      </c>
      <c r="M277">
        <v>46</v>
      </c>
      <c r="N277">
        <v>0</v>
      </c>
      <c r="O277">
        <v>366</v>
      </c>
      <c r="P277">
        <v>1028</v>
      </c>
      <c r="Q277">
        <v>2241</v>
      </c>
      <c r="R277" t="str">
        <f>IF(Activity[[#This Row],[TotalSteps]] &lt; 7000, "Less than 7,000", IF(AND(Activity[[#This Row],[TotalSteps]] &gt;=7000, Activity[[#This Row],[TotalSteps]] &lt; 10000), "7,000 - 10,000", "More than 10,000"))</f>
        <v>7,000 - 10,000</v>
      </c>
    </row>
    <row r="278" spans="1:18" x14ac:dyDescent="0.4">
      <c r="A278" t="str">
        <f>Activity[[#This Row],[Id]]&amp;"_"&amp;TEXT(Activity[[#This Row],[Date]], "YYYY-MM-DD")</f>
        <v>2873212765_2016-04-23</v>
      </c>
      <c r="B278">
        <v>2873212765</v>
      </c>
      <c r="C278" s="1">
        <v>42483</v>
      </c>
      <c r="D278" s="1" t="str">
        <f>TEXT(Activity[[#This Row],[Date]], "dddd")</f>
        <v>Saturday</v>
      </c>
      <c r="E278">
        <v>9317</v>
      </c>
      <c r="F278">
        <v>6.35</v>
      </c>
      <c r="G278">
        <v>6.35</v>
      </c>
      <c r="H278">
        <v>0</v>
      </c>
      <c r="I278">
        <v>2.09</v>
      </c>
      <c r="J278">
        <v>0.23</v>
      </c>
      <c r="K278">
        <v>4.0199999999999996</v>
      </c>
      <c r="L278">
        <v>0.01</v>
      </c>
      <c r="M278">
        <v>28</v>
      </c>
      <c r="N278">
        <v>5</v>
      </c>
      <c r="O278">
        <v>330</v>
      </c>
      <c r="P278">
        <v>1077</v>
      </c>
      <c r="Q278">
        <v>2021</v>
      </c>
      <c r="R278" t="str">
        <f>IF(Activity[[#This Row],[TotalSteps]] &lt; 7000, "Less than 7,000", IF(AND(Activity[[#This Row],[TotalSteps]] &gt;=7000, Activity[[#This Row],[TotalSteps]] &lt; 10000), "7,000 - 10,000", "More than 10,000"))</f>
        <v>7,000 - 10,000</v>
      </c>
    </row>
    <row r="279" spans="1:18" x14ac:dyDescent="0.4">
      <c r="A279" t="str">
        <f>Activity[[#This Row],[Id]]&amp;"_"&amp;TEXT(Activity[[#This Row],[Date]], "YYYY-MM-DD")</f>
        <v>2873212765_2016-04-24</v>
      </c>
      <c r="B279">
        <v>2873212765</v>
      </c>
      <c r="C279" s="1">
        <v>42484</v>
      </c>
      <c r="D279" s="1" t="str">
        <f>TEXT(Activity[[#This Row],[Date]], "dddd")</f>
        <v>Sunday</v>
      </c>
      <c r="E279">
        <v>6873</v>
      </c>
      <c r="F279">
        <v>4.68</v>
      </c>
      <c r="G279">
        <v>4.68</v>
      </c>
      <c r="H279">
        <v>0</v>
      </c>
      <c r="I279">
        <v>3</v>
      </c>
      <c r="J279">
        <v>0.06</v>
      </c>
      <c r="K279">
        <v>1.62</v>
      </c>
      <c r="L279">
        <v>0</v>
      </c>
      <c r="M279">
        <v>46</v>
      </c>
      <c r="N279">
        <v>1</v>
      </c>
      <c r="O279">
        <v>190</v>
      </c>
      <c r="P279">
        <v>1203</v>
      </c>
      <c r="Q279">
        <v>1898</v>
      </c>
      <c r="R279" t="str">
        <f>IF(Activity[[#This Row],[TotalSteps]] &lt; 7000, "Less than 7,000", IF(AND(Activity[[#This Row],[TotalSteps]] &gt;=7000, Activity[[#This Row],[TotalSteps]] &lt; 10000), "7,000 - 10,000", "More than 10,000"))</f>
        <v>Less than 7,000</v>
      </c>
    </row>
    <row r="280" spans="1:18" x14ac:dyDescent="0.4">
      <c r="A280" t="str">
        <f>Activity[[#This Row],[Id]]&amp;"_"&amp;TEXT(Activity[[#This Row],[Date]], "YYYY-MM-DD")</f>
        <v>2873212765_2016-04-25</v>
      </c>
      <c r="B280">
        <v>2873212765</v>
      </c>
      <c r="C280" s="1">
        <v>42485</v>
      </c>
      <c r="D280" s="1" t="str">
        <f>TEXT(Activity[[#This Row],[Date]], "dddd")</f>
        <v>Monday</v>
      </c>
      <c r="E280">
        <v>7373</v>
      </c>
      <c r="F280">
        <v>4.95</v>
      </c>
      <c r="G280">
        <v>4.95</v>
      </c>
      <c r="H280">
        <v>0</v>
      </c>
      <c r="I280">
        <v>0</v>
      </c>
      <c r="J280">
        <v>0</v>
      </c>
      <c r="K280">
        <v>4.95</v>
      </c>
      <c r="L280">
        <v>0</v>
      </c>
      <c r="M280">
        <v>0</v>
      </c>
      <c r="N280">
        <v>0</v>
      </c>
      <c r="O280">
        <v>359</v>
      </c>
      <c r="P280">
        <v>1081</v>
      </c>
      <c r="Q280">
        <v>1907</v>
      </c>
      <c r="R280" t="str">
        <f>IF(Activity[[#This Row],[TotalSteps]] &lt; 7000, "Less than 7,000", IF(AND(Activity[[#This Row],[TotalSteps]] &gt;=7000, Activity[[#This Row],[TotalSteps]] &lt; 10000), "7,000 - 10,000", "More than 10,000"))</f>
        <v>7,000 - 10,000</v>
      </c>
    </row>
    <row r="281" spans="1:18" x14ac:dyDescent="0.4">
      <c r="A281" t="str">
        <f>Activity[[#This Row],[Id]]&amp;"_"&amp;TEXT(Activity[[#This Row],[Date]], "YYYY-MM-DD")</f>
        <v>2873212765_2016-04-26</v>
      </c>
      <c r="B281">
        <v>2873212765</v>
      </c>
      <c r="C281" s="1">
        <v>42486</v>
      </c>
      <c r="D281" s="1" t="str">
        <f>TEXT(Activity[[#This Row],[Date]], "dddd")</f>
        <v>Tuesday</v>
      </c>
      <c r="E281">
        <v>8242</v>
      </c>
      <c r="F281">
        <v>5.54</v>
      </c>
      <c r="G281">
        <v>5.54</v>
      </c>
      <c r="H281">
        <v>0</v>
      </c>
      <c r="I281">
        <v>0.12</v>
      </c>
      <c r="J281">
        <v>0.18</v>
      </c>
      <c r="K281">
        <v>5.24</v>
      </c>
      <c r="L281">
        <v>0</v>
      </c>
      <c r="M281">
        <v>2</v>
      </c>
      <c r="N281">
        <v>5</v>
      </c>
      <c r="O281">
        <v>309</v>
      </c>
      <c r="P281">
        <v>1124</v>
      </c>
      <c r="Q281">
        <v>1882</v>
      </c>
      <c r="R281" t="str">
        <f>IF(Activity[[#This Row],[TotalSteps]] &lt; 7000, "Less than 7,000", IF(AND(Activity[[#This Row],[TotalSteps]] &gt;=7000, Activity[[#This Row],[TotalSteps]] &lt; 10000), "7,000 - 10,000", "More than 10,000"))</f>
        <v>7,000 - 10,000</v>
      </c>
    </row>
    <row r="282" spans="1:18" x14ac:dyDescent="0.4">
      <c r="A282" t="str">
        <f>Activity[[#This Row],[Id]]&amp;"_"&amp;TEXT(Activity[[#This Row],[Date]], "YYYY-MM-DD")</f>
        <v>2873212765_2016-04-27</v>
      </c>
      <c r="B282">
        <v>2873212765</v>
      </c>
      <c r="C282" s="1">
        <v>42487</v>
      </c>
      <c r="D282" s="1" t="str">
        <f>TEXT(Activity[[#This Row],[Date]], "dddd")</f>
        <v>Wednesday</v>
      </c>
      <c r="E282">
        <v>3516</v>
      </c>
      <c r="F282">
        <v>2.36</v>
      </c>
      <c r="G282">
        <v>2.36</v>
      </c>
      <c r="H282">
        <v>0</v>
      </c>
      <c r="I282">
        <v>0</v>
      </c>
      <c r="J282">
        <v>0</v>
      </c>
      <c r="K282">
        <v>2.36</v>
      </c>
      <c r="L282">
        <v>0</v>
      </c>
      <c r="M282">
        <v>46</v>
      </c>
      <c r="N282">
        <v>0</v>
      </c>
      <c r="O282">
        <v>197</v>
      </c>
      <c r="P282">
        <v>1197</v>
      </c>
      <c r="Q282">
        <v>1966</v>
      </c>
      <c r="R282" t="str">
        <f>IF(Activity[[#This Row],[TotalSteps]] &lt; 7000, "Less than 7,000", IF(AND(Activity[[#This Row],[TotalSteps]] &gt;=7000, Activity[[#This Row],[TotalSteps]] &lt; 10000), "7,000 - 10,000", "More than 10,000"))</f>
        <v>Less than 7,000</v>
      </c>
    </row>
    <row r="283" spans="1:18" x14ac:dyDescent="0.4">
      <c r="A283" t="str">
        <f>Activity[[#This Row],[Id]]&amp;"_"&amp;TEXT(Activity[[#This Row],[Date]], "YYYY-MM-DD")</f>
        <v>2873212765_2016-04-28</v>
      </c>
      <c r="B283">
        <v>2873212765</v>
      </c>
      <c r="C283" s="1">
        <v>42488</v>
      </c>
      <c r="D283" s="1" t="str">
        <f>TEXT(Activity[[#This Row],[Date]], "dddd")</f>
        <v>Thursday</v>
      </c>
      <c r="E283">
        <v>7913</v>
      </c>
      <c r="F283">
        <v>5.41</v>
      </c>
      <c r="G283">
        <v>5.41</v>
      </c>
      <c r="H283">
        <v>0</v>
      </c>
      <c r="I283">
        <v>2.16</v>
      </c>
      <c r="J283">
        <v>0.34</v>
      </c>
      <c r="K283">
        <v>2.91</v>
      </c>
      <c r="L283">
        <v>0</v>
      </c>
      <c r="M283">
        <v>28</v>
      </c>
      <c r="N283">
        <v>7</v>
      </c>
      <c r="O283">
        <v>213</v>
      </c>
      <c r="P283">
        <v>1192</v>
      </c>
      <c r="Q283">
        <v>1835</v>
      </c>
      <c r="R283" t="str">
        <f>IF(Activity[[#This Row],[TotalSteps]] &lt; 7000, "Less than 7,000", IF(AND(Activity[[#This Row],[TotalSteps]] &gt;=7000, Activity[[#This Row],[TotalSteps]] &lt; 10000), "7,000 - 10,000", "More than 10,000"))</f>
        <v>7,000 - 10,000</v>
      </c>
    </row>
    <row r="284" spans="1:18" x14ac:dyDescent="0.4">
      <c r="A284" t="str">
        <f>Activity[[#This Row],[Id]]&amp;"_"&amp;TEXT(Activity[[#This Row],[Date]], "YYYY-MM-DD")</f>
        <v>2873212765_2016-04-29</v>
      </c>
      <c r="B284">
        <v>2873212765</v>
      </c>
      <c r="C284" s="1">
        <v>42489</v>
      </c>
      <c r="D284" s="1" t="str">
        <f>TEXT(Activity[[#This Row],[Date]], "dddd")</f>
        <v>Friday</v>
      </c>
      <c r="E284">
        <v>7365</v>
      </c>
      <c r="F284">
        <v>4.95</v>
      </c>
      <c r="G284">
        <v>4.95</v>
      </c>
      <c r="H284">
        <v>0</v>
      </c>
      <c r="I284">
        <v>1.36</v>
      </c>
      <c r="J284">
        <v>1.41</v>
      </c>
      <c r="K284">
        <v>2.1800000000000002</v>
      </c>
      <c r="L284">
        <v>0</v>
      </c>
      <c r="M284">
        <v>20</v>
      </c>
      <c r="N284">
        <v>23</v>
      </c>
      <c r="O284">
        <v>206</v>
      </c>
      <c r="P284">
        <v>1191</v>
      </c>
      <c r="Q284">
        <v>1780</v>
      </c>
      <c r="R284" t="str">
        <f>IF(Activity[[#This Row],[TotalSteps]] &lt; 7000, "Less than 7,000", IF(AND(Activity[[#This Row],[TotalSteps]] &gt;=7000, Activity[[#This Row],[TotalSteps]] &lt; 10000), "7,000 - 10,000", "More than 10,000"))</f>
        <v>7,000 - 10,000</v>
      </c>
    </row>
    <row r="285" spans="1:18" x14ac:dyDescent="0.4">
      <c r="A285" t="str">
        <f>Activity[[#This Row],[Id]]&amp;"_"&amp;TEXT(Activity[[#This Row],[Date]], "YYYY-MM-DD")</f>
        <v>2873212765_2016-04-30</v>
      </c>
      <c r="B285">
        <v>2873212765</v>
      </c>
      <c r="C285" s="1">
        <v>42490</v>
      </c>
      <c r="D285" s="1" t="str">
        <f>TEXT(Activity[[#This Row],[Date]], "dddd")</f>
        <v>Saturday</v>
      </c>
      <c r="E285">
        <v>8452</v>
      </c>
      <c r="F285">
        <v>5.68</v>
      </c>
      <c r="G285">
        <v>5.68</v>
      </c>
      <c r="H285">
        <v>0</v>
      </c>
      <c r="I285">
        <v>0.33</v>
      </c>
      <c r="J285">
        <v>1.08</v>
      </c>
      <c r="K285">
        <v>4.26</v>
      </c>
      <c r="L285">
        <v>0.01</v>
      </c>
      <c r="M285">
        <v>5</v>
      </c>
      <c r="N285">
        <v>20</v>
      </c>
      <c r="O285">
        <v>248</v>
      </c>
      <c r="P285">
        <v>1167</v>
      </c>
      <c r="Q285">
        <v>1830</v>
      </c>
      <c r="R285" t="str">
        <f>IF(Activity[[#This Row],[TotalSteps]] &lt; 7000, "Less than 7,000", IF(AND(Activity[[#This Row],[TotalSteps]] &gt;=7000, Activity[[#This Row],[TotalSteps]] &lt; 10000), "7,000 - 10,000", "More than 10,000"))</f>
        <v>7,000 - 10,000</v>
      </c>
    </row>
    <row r="286" spans="1:18" x14ac:dyDescent="0.4">
      <c r="A286" t="str">
        <f>Activity[[#This Row],[Id]]&amp;"_"&amp;TEXT(Activity[[#This Row],[Date]], "YYYY-MM-DD")</f>
        <v>2873212765_2016-05-01</v>
      </c>
      <c r="B286">
        <v>2873212765</v>
      </c>
      <c r="C286" s="1">
        <v>42491</v>
      </c>
      <c r="D286" s="1" t="str">
        <f>TEXT(Activity[[#This Row],[Date]], "dddd")</f>
        <v>Sunday</v>
      </c>
      <c r="E286">
        <v>7399</v>
      </c>
      <c r="F286">
        <v>4.97</v>
      </c>
      <c r="G286">
        <v>4.97</v>
      </c>
      <c r="H286">
        <v>0</v>
      </c>
      <c r="I286">
        <v>0.49</v>
      </c>
      <c r="J286">
        <v>1.04</v>
      </c>
      <c r="K286">
        <v>3.44</v>
      </c>
      <c r="L286">
        <v>0</v>
      </c>
      <c r="M286">
        <v>7</v>
      </c>
      <c r="N286">
        <v>18</v>
      </c>
      <c r="O286">
        <v>196</v>
      </c>
      <c r="P286">
        <v>1219</v>
      </c>
      <c r="Q286">
        <v>1739</v>
      </c>
      <c r="R286" t="str">
        <f>IF(Activity[[#This Row],[TotalSteps]] &lt; 7000, "Less than 7,000", IF(AND(Activity[[#This Row],[TotalSteps]] &gt;=7000, Activity[[#This Row],[TotalSteps]] &lt; 10000), "7,000 - 10,000", "More than 10,000"))</f>
        <v>7,000 - 10,000</v>
      </c>
    </row>
    <row r="287" spans="1:18" x14ac:dyDescent="0.4">
      <c r="A287" t="str">
        <f>Activity[[#This Row],[Id]]&amp;"_"&amp;TEXT(Activity[[#This Row],[Date]], "YYYY-MM-DD")</f>
        <v>2873212765_2016-05-02</v>
      </c>
      <c r="B287">
        <v>2873212765</v>
      </c>
      <c r="C287" s="1">
        <v>42492</v>
      </c>
      <c r="D287" s="1" t="str">
        <f>TEXT(Activity[[#This Row],[Date]], "dddd")</f>
        <v>Monday</v>
      </c>
      <c r="E287">
        <v>7525</v>
      </c>
      <c r="F287">
        <v>5.0599999999999996</v>
      </c>
      <c r="G287">
        <v>5.0599999999999996</v>
      </c>
      <c r="H287">
        <v>0</v>
      </c>
      <c r="I287">
        <v>0</v>
      </c>
      <c r="J287">
        <v>0.21</v>
      </c>
      <c r="K287">
        <v>4.83</v>
      </c>
      <c r="L287">
        <v>0.02</v>
      </c>
      <c r="M287">
        <v>0</v>
      </c>
      <c r="N287">
        <v>7</v>
      </c>
      <c r="O287">
        <v>334</v>
      </c>
      <c r="P287">
        <v>1099</v>
      </c>
      <c r="Q287">
        <v>1878</v>
      </c>
      <c r="R287" t="str">
        <f>IF(Activity[[#This Row],[TotalSteps]] &lt; 7000, "Less than 7,000", IF(AND(Activity[[#This Row],[TotalSteps]] &gt;=7000, Activity[[#This Row],[TotalSteps]] &lt; 10000), "7,000 - 10,000", "More than 10,000"))</f>
        <v>7,000 - 10,000</v>
      </c>
    </row>
    <row r="288" spans="1:18" x14ac:dyDescent="0.4">
      <c r="A288" t="str">
        <f>Activity[[#This Row],[Id]]&amp;"_"&amp;TEXT(Activity[[#This Row],[Date]], "YYYY-MM-DD")</f>
        <v>2873212765_2016-05-03</v>
      </c>
      <c r="B288">
        <v>2873212765</v>
      </c>
      <c r="C288" s="1">
        <v>42493</v>
      </c>
      <c r="D288" s="1" t="str">
        <f>TEXT(Activity[[#This Row],[Date]], "dddd")</f>
        <v>Tuesday</v>
      </c>
      <c r="E288">
        <v>7412</v>
      </c>
      <c r="F288">
        <v>4.9800000000000004</v>
      </c>
      <c r="G288">
        <v>4.9800000000000004</v>
      </c>
      <c r="H288">
        <v>0</v>
      </c>
      <c r="I288">
        <v>0.06</v>
      </c>
      <c r="J288">
        <v>0.25</v>
      </c>
      <c r="K288">
        <v>4.66</v>
      </c>
      <c r="L288">
        <v>0.01</v>
      </c>
      <c r="M288">
        <v>1</v>
      </c>
      <c r="N288">
        <v>6</v>
      </c>
      <c r="O288">
        <v>363</v>
      </c>
      <c r="P288">
        <v>1070</v>
      </c>
      <c r="Q288">
        <v>1906</v>
      </c>
      <c r="R288" t="str">
        <f>IF(Activity[[#This Row],[TotalSteps]] &lt; 7000, "Less than 7,000", IF(AND(Activity[[#This Row],[TotalSteps]] &gt;=7000, Activity[[#This Row],[TotalSteps]] &lt; 10000), "7,000 - 10,000", "More than 10,000"))</f>
        <v>7,000 - 10,000</v>
      </c>
    </row>
    <row r="289" spans="1:18" x14ac:dyDescent="0.4">
      <c r="A289" t="str">
        <f>Activity[[#This Row],[Id]]&amp;"_"&amp;TEXT(Activity[[#This Row],[Date]], "YYYY-MM-DD")</f>
        <v>2873212765_2016-05-04</v>
      </c>
      <c r="B289">
        <v>2873212765</v>
      </c>
      <c r="C289" s="1">
        <v>42494</v>
      </c>
      <c r="D289" s="1" t="str">
        <f>TEXT(Activity[[#This Row],[Date]], "dddd")</f>
        <v>Wednesday</v>
      </c>
      <c r="E289">
        <v>8278</v>
      </c>
      <c r="F289">
        <v>5.56</v>
      </c>
      <c r="G289">
        <v>5.56</v>
      </c>
      <c r="H289">
        <v>0</v>
      </c>
      <c r="I289">
        <v>0</v>
      </c>
      <c r="J289">
        <v>0</v>
      </c>
      <c r="K289">
        <v>5.56</v>
      </c>
      <c r="L289">
        <v>0</v>
      </c>
      <c r="M289">
        <v>0</v>
      </c>
      <c r="N289">
        <v>0</v>
      </c>
      <c r="O289">
        <v>420</v>
      </c>
      <c r="P289">
        <v>1020</v>
      </c>
      <c r="Q289">
        <v>2015</v>
      </c>
      <c r="R289" t="str">
        <f>IF(Activity[[#This Row],[TotalSteps]] &lt; 7000, "Less than 7,000", IF(AND(Activity[[#This Row],[TotalSteps]] &gt;=7000, Activity[[#This Row],[TotalSteps]] &lt; 10000), "7,000 - 10,000", "More than 10,000"))</f>
        <v>7,000 - 10,000</v>
      </c>
    </row>
    <row r="290" spans="1:18" x14ac:dyDescent="0.4">
      <c r="A290" t="str">
        <f>Activity[[#This Row],[Id]]&amp;"_"&amp;TEXT(Activity[[#This Row],[Date]], "YYYY-MM-DD")</f>
        <v>2873212765_2016-05-05</v>
      </c>
      <c r="B290">
        <v>2873212765</v>
      </c>
      <c r="C290" s="1">
        <v>42495</v>
      </c>
      <c r="D290" s="1" t="str">
        <f>TEXT(Activity[[#This Row],[Date]], "dddd")</f>
        <v>Thursday</v>
      </c>
      <c r="E290">
        <v>8314</v>
      </c>
      <c r="F290">
        <v>5.61</v>
      </c>
      <c r="G290">
        <v>5.61</v>
      </c>
      <c r="H290">
        <v>0</v>
      </c>
      <c r="I290">
        <v>0.78</v>
      </c>
      <c r="J290">
        <v>0.8</v>
      </c>
      <c r="K290">
        <v>4.03</v>
      </c>
      <c r="L290">
        <v>0</v>
      </c>
      <c r="M290">
        <v>13</v>
      </c>
      <c r="N290">
        <v>23</v>
      </c>
      <c r="O290">
        <v>311</v>
      </c>
      <c r="P290">
        <v>1093</v>
      </c>
      <c r="Q290">
        <v>1971</v>
      </c>
      <c r="R290" t="str">
        <f>IF(Activity[[#This Row],[TotalSteps]] &lt; 7000, "Less than 7,000", IF(AND(Activity[[#This Row],[TotalSteps]] &gt;=7000, Activity[[#This Row],[TotalSteps]] &lt; 10000), "7,000 - 10,000", "More than 10,000"))</f>
        <v>7,000 - 10,000</v>
      </c>
    </row>
    <row r="291" spans="1:18" x14ac:dyDescent="0.4">
      <c r="A291" t="str">
        <f>Activity[[#This Row],[Id]]&amp;"_"&amp;TEXT(Activity[[#This Row],[Date]], "YYYY-MM-DD")</f>
        <v>2873212765_2016-05-06</v>
      </c>
      <c r="B291">
        <v>2873212765</v>
      </c>
      <c r="C291" s="1">
        <v>42496</v>
      </c>
      <c r="D291" s="1" t="str">
        <f>TEXT(Activity[[#This Row],[Date]], "dddd")</f>
        <v>Friday</v>
      </c>
      <c r="E291">
        <v>7063</v>
      </c>
      <c r="F291">
        <v>4.75</v>
      </c>
      <c r="G291">
        <v>4.75</v>
      </c>
      <c r="H291">
        <v>0</v>
      </c>
      <c r="I291">
        <v>0</v>
      </c>
      <c r="J291">
        <v>0.12</v>
      </c>
      <c r="K291">
        <v>4.6100000000000003</v>
      </c>
      <c r="L291">
        <v>0.01</v>
      </c>
      <c r="M291">
        <v>0</v>
      </c>
      <c r="N291">
        <v>5</v>
      </c>
      <c r="O291">
        <v>370</v>
      </c>
      <c r="P291">
        <v>1065</v>
      </c>
      <c r="Q291">
        <v>1910</v>
      </c>
      <c r="R291" t="str">
        <f>IF(Activity[[#This Row],[TotalSteps]] &lt; 7000, "Less than 7,000", IF(AND(Activity[[#This Row],[TotalSteps]] &gt;=7000, Activity[[#This Row],[TotalSteps]] &lt; 10000), "7,000 - 10,000", "More than 10,000"))</f>
        <v>7,000 - 10,000</v>
      </c>
    </row>
    <row r="292" spans="1:18" x14ac:dyDescent="0.4">
      <c r="A292" t="str">
        <f>Activity[[#This Row],[Id]]&amp;"_"&amp;TEXT(Activity[[#This Row],[Date]], "YYYY-MM-DD")</f>
        <v>2873212765_2016-05-07</v>
      </c>
      <c r="B292">
        <v>2873212765</v>
      </c>
      <c r="C292" s="1">
        <v>42497</v>
      </c>
      <c r="D292" s="1" t="str">
        <f>TEXT(Activity[[#This Row],[Date]], "dddd")</f>
        <v>Saturday</v>
      </c>
      <c r="E292">
        <v>4940</v>
      </c>
      <c r="F292">
        <v>3.38</v>
      </c>
      <c r="G292">
        <v>3.38</v>
      </c>
      <c r="H292">
        <v>0</v>
      </c>
      <c r="I292">
        <v>2.2799999999999998</v>
      </c>
      <c r="J292">
        <v>0.55000000000000004</v>
      </c>
      <c r="K292">
        <v>0.55000000000000004</v>
      </c>
      <c r="L292">
        <v>0</v>
      </c>
      <c r="M292">
        <v>75</v>
      </c>
      <c r="N292">
        <v>11</v>
      </c>
      <c r="O292">
        <v>52</v>
      </c>
      <c r="P292">
        <v>1302</v>
      </c>
      <c r="Q292">
        <v>1897</v>
      </c>
      <c r="R292" t="str">
        <f>IF(Activity[[#This Row],[TotalSteps]] &lt; 7000, "Less than 7,000", IF(AND(Activity[[#This Row],[TotalSteps]] &gt;=7000, Activity[[#This Row],[TotalSteps]] &lt; 10000), "7,000 - 10,000", "More than 10,000"))</f>
        <v>Less than 7,000</v>
      </c>
    </row>
    <row r="293" spans="1:18" x14ac:dyDescent="0.4">
      <c r="A293" t="str">
        <f>Activity[[#This Row],[Id]]&amp;"_"&amp;TEXT(Activity[[#This Row],[Date]], "YYYY-MM-DD")</f>
        <v>2873212765_2016-05-08</v>
      </c>
      <c r="B293">
        <v>2873212765</v>
      </c>
      <c r="C293" s="1">
        <v>42498</v>
      </c>
      <c r="D293" s="1" t="str">
        <f>TEXT(Activity[[#This Row],[Date]], "dddd")</f>
        <v>Sunday</v>
      </c>
      <c r="E293">
        <v>8168</v>
      </c>
      <c r="F293">
        <v>5.54</v>
      </c>
      <c r="G293">
        <v>5.54</v>
      </c>
      <c r="H293">
        <v>0</v>
      </c>
      <c r="I293">
        <v>2.9</v>
      </c>
      <c r="J293">
        <v>0</v>
      </c>
      <c r="K293">
        <v>2.64</v>
      </c>
      <c r="L293">
        <v>0</v>
      </c>
      <c r="M293">
        <v>46</v>
      </c>
      <c r="N293">
        <v>0</v>
      </c>
      <c r="O293">
        <v>326</v>
      </c>
      <c r="P293">
        <v>1068</v>
      </c>
      <c r="Q293">
        <v>2096</v>
      </c>
      <c r="R293" t="str">
        <f>IF(Activity[[#This Row],[TotalSteps]] &lt; 7000, "Less than 7,000", IF(AND(Activity[[#This Row],[TotalSteps]] &gt;=7000, Activity[[#This Row],[TotalSteps]] &lt; 10000), "7,000 - 10,000", "More than 10,000"))</f>
        <v>7,000 - 10,000</v>
      </c>
    </row>
    <row r="294" spans="1:18" x14ac:dyDescent="0.4">
      <c r="A294" t="str">
        <f>Activity[[#This Row],[Id]]&amp;"_"&amp;TEXT(Activity[[#This Row],[Date]], "YYYY-MM-DD")</f>
        <v>2873212765_2016-05-09</v>
      </c>
      <c r="B294">
        <v>2873212765</v>
      </c>
      <c r="C294" s="1">
        <v>42499</v>
      </c>
      <c r="D294" s="1" t="str">
        <f>TEXT(Activity[[#This Row],[Date]], "dddd")</f>
        <v>Monday</v>
      </c>
      <c r="E294">
        <v>7726</v>
      </c>
      <c r="F294">
        <v>5.19</v>
      </c>
      <c r="G294">
        <v>5.19</v>
      </c>
      <c r="H294">
        <v>0</v>
      </c>
      <c r="I294">
        <v>0</v>
      </c>
      <c r="J294">
        <v>0</v>
      </c>
      <c r="K294">
        <v>5.19</v>
      </c>
      <c r="L294">
        <v>0</v>
      </c>
      <c r="M294">
        <v>0</v>
      </c>
      <c r="N294">
        <v>0</v>
      </c>
      <c r="O294">
        <v>345</v>
      </c>
      <c r="P294">
        <v>1095</v>
      </c>
      <c r="Q294">
        <v>1906</v>
      </c>
      <c r="R294" t="str">
        <f>IF(Activity[[#This Row],[TotalSteps]] &lt; 7000, "Less than 7,000", IF(AND(Activity[[#This Row],[TotalSteps]] &gt;=7000, Activity[[#This Row],[TotalSteps]] &lt; 10000), "7,000 - 10,000", "More than 10,000"))</f>
        <v>7,000 - 10,000</v>
      </c>
    </row>
    <row r="295" spans="1:18" x14ac:dyDescent="0.4">
      <c r="A295" t="str">
        <f>Activity[[#This Row],[Id]]&amp;"_"&amp;TEXT(Activity[[#This Row],[Date]], "YYYY-MM-DD")</f>
        <v>2873212765_2016-05-10</v>
      </c>
      <c r="B295">
        <v>2873212765</v>
      </c>
      <c r="C295" s="1">
        <v>42500</v>
      </c>
      <c r="D295" s="1" t="str">
        <f>TEXT(Activity[[#This Row],[Date]], "dddd")</f>
        <v>Tuesday</v>
      </c>
      <c r="E295">
        <v>8275</v>
      </c>
      <c r="F295">
        <v>5.56</v>
      </c>
      <c r="G295">
        <v>5.56</v>
      </c>
      <c r="H295">
        <v>0</v>
      </c>
      <c r="I295">
        <v>0</v>
      </c>
      <c r="J295">
        <v>0</v>
      </c>
      <c r="K295">
        <v>5.55</v>
      </c>
      <c r="L295">
        <v>0.01</v>
      </c>
      <c r="M295">
        <v>0</v>
      </c>
      <c r="N295">
        <v>0</v>
      </c>
      <c r="O295">
        <v>373</v>
      </c>
      <c r="P295">
        <v>1067</v>
      </c>
      <c r="Q295">
        <v>1962</v>
      </c>
      <c r="R295" t="str">
        <f>IF(Activity[[#This Row],[TotalSteps]] &lt; 7000, "Less than 7,000", IF(AND(Activity[[#This Row],[TotalSteps]] &gt;=7000, Activity[[#This Row],[TotalSteps]] &lt; 10000), "7,000 - 10,000", "More than 10,000"))</f>
        <v>7,000 - 10,000</v>
      </c>
    </row>
    <row r="296" spans="1:18" x14ac:dyDescent="0.4">
      <c r="A296" t="str">
        <f>Activity[[#This Row],[Id]]&amp;"_"&amp;TEXT(Activity[[#This Row],[Date]], "YYYY-MM-DD")</f>
        <v>2873212765_2016-05-11</v>
      </c>
      <c r="B296">
        <v>2873212765</v>
      </c>
      <c r="C296" s="1">
        <v>42501</v>
      </c>
      <c r="D296" s="1" t="str">
        <f>TEXT(Activity[[#This Row],[Date]], "dddd")</f>
        <v>Wednesday</v>
      </c>
      <c r="E296">
        <v>6440</v>
      </c>
      <c r="F296">
        <v>4.33</v>
      </c>
      <c r="G296">
        <v>4.33</v>
      </c>
      <c r="H296">
        <v>0</v>
      </c>
      <c r="I296">
        <v>0</v>
      </c>
      <c r="J296">
        <v>0</v>
      </c>
      <c r="K296">
        <v>4.32</v>
      </c>
      <c r="L296">
        <v>0.01</v>
      </c>
      <c r="M296">
        <v>0</v>
      </c>
      <c r="N296">
        <v>0</v>
      </c>
      <c r="O296">
        <v>319</v>
      </c>
      <c r="P296">
        <v>1121</v>
      </c>
      <c r="Q296">
        <v>1826</v>
      </c>
      <c r="R296" t="str">
        <f>IF(Activity[[#This Row],[TotalSteps]] &lt; 7000, "Less than 7,000", IF(AND(Activity[[#This Row],[TotalSteps]] &gt;=7000, Activity[[#This Row],[TotalSteps]] &lt; 10000), "7,000 - 10,000", "More than 10,000"))</f>
        <v>Less than 7,000</v>
      </c>
    </row>
    <row r="297" spans="1:18" x14ac:dyDescent="0.4">
      <c r="A297" t="str">
        <f>Activity[[#This Row],[Id]]&amp;"_"&amp;TEXT(Activity[[#This Row],[Date]], "YYYY-MM-DD")</f>
        <v>2873212765_2016-05-12</v>
      </c>
      <c r="B297">
        <v>2873212765</v>
      </c>
      <c r="C297" s="1">
        <v>42502</v>
      </c>
      <c r="D297" s="1" t="str">
        <f>TEXT(Activity[[#This Row],[Date]], "dddd")</f>
        <v>Thursday</v>
      </c>
      <c r="E297">
        <v>7566</v>
      </c>
      <c r="F297">
        <v>5.1100000000000003</v>
      </c>
      <c r="G297">
        <v>5.1100000000000003</v>
      </c>
      <c r="H297">
        <v>0</v>
      </c>
      <c r="I297">
        <v>0</v>
      </c>
      <c r="J297">
        <v>0</v>
      </c>
      <c r="K297">
        <v>5.1100000000000003</v>
      </c>
      <c r="L297">
        <v>0</v>
      </c>
      <c r="M297">
        <v>0</v>
      </c>
      <c r="N297">
        <v>0</v>
      </c>
      <c r="O297">
        <v>268</v>
      </c>
      <c r="P297">
        <v>720</v>
      </c>
      <c r="Q297">
        <v>1431</v>
      </c>
      <c r="R297" t="str">
        <f>IF(Activity[[#This Row],[TotalSteps]] &lt; 7000, "Less than 7,000", IF(AND(Activity[[#This Row],[TotalSteps]] &gt;=7000, Activity[[#This Row],[TotalSteps]] &lt; 10000), "7,000 - 10,000", "More than 10,000"))</f>
        <v>7,000 - 10,000</v>
      </c>
    </row>
    <row r="298" spans="1:18" x14ac:dyDescent="0.4">
      <c r="A298" t="str">
        <f>Activity[[#This Row],[Id]]&amp;"_"&amp;TEXT(Activity[[#This Row],[Date]], "YYYY-MM-DD")</f>
        <v>3372868164_2016-04-12</v>
      </c>
      <c r="B298">
        <v>3372868164</v>
      </c>
      <c r="C298" s="1">
        <v>42472</v>
      </c>
      <c r="D298" s="1" t="str">
        <f>TEXT(Activity[[#This Row],[Date]], "dddd")</f>
        <v>Tuesday</v>
      </c>
      <c r="E298">
        <v>4747</v>
      </c>
      <c r="F298">
        <v>3.24</v>
      </c>
      <c r="G298">
        <v>3.24</v>
      </c>
      <c r="H298">
        <v>0</v>
      </c>
      <c r="I298">
        <v>0</v>
      </c>
      <c r="J298">
        <v>0</v>
      </c>
      <c r="K298">
        <v>3.23</v>
      </c>
      <c r="L298">
        <v>0.01</v>
      </c>
      <c r="M298">
        <v>0</v>
      </c>
      <c r="N298">
        <v>0</v>
      </c>
      <c r="O298">
        <v>280</v>
      </c>
      <c r="P298">
        <v>1160</v>
      </c>
      <c r="Q298">
        <v>1788</v>
      </c>
      <c r="R298" t="str">
        <f>IF(Activity[[#This Row],[TotalSteps]] &lt; 7000, "Less than 7,000", IF(AND(Activity[[#This Row],[TotalSteps]] &gt;=7000, Activity[[#This Row],[TotalSteps]] &lt; 10000), "7,000 - 10,000", "More than 10,000"))</f>
        <v>Less than 7,000</v>
      </c>
    </row>
    <row r="299" spans="1:18" x14ac:dyDescent="0.4">
      <c r="A299" t="str">
        <f>Activity[[#This Row],[Id]]&amp;"_"&amp;TEXT(Activity[[#This Row],[Date]], "YYYY-MM-DD")</f>
        <v>3372868164_2016-04-13</v>
      </c>
      <c r="B299">
        <v>3372868164</v>
      </c>
      <c r="C299" s="1">
        <v>42473</v>
      </c>
      <c r="D299" s="1" t="str">
        <f>TEXT(Activity[[#This Row],[Date]], "dddd")</f>
        <v>Wednesday</v>
      </c>
      <c r="E299">
        <v>9715</v>
      </c>
      <c r="F299">
        <v>6.63</v>
      </c>
      <c r="G299">
        <v>6.63</v>
      </c>
      <c r="H299">
        <v>0</v>
      </c>
      <c r="I299">
        <v>0.99</v>
      </c>
      <c r="J299">
        <v>0.34</v>
      </c>
      <c r="K299">
        <v>5.27</v>
      </c>
      <c r="L299">
        <v>0.02</v>
      </c>
      <c r="M299">
        <v>16</v>
      </c>
      <c r="N299">
        <v>8</v>
      </c>
      <c r="O299">
        <v>371</v>
      </c>
      <c r="P299">
        <v>1045</v>
      </c>
      <c r="Q299">
        <v>2093</v>
      </c>
      <c r="R299" t="str">
        <f>IF(Activity[[#This Row],[TotalSteps]] &lt; 7000, "Less than 7,000", IF(AND(Activity[[#This Row],[TotalSteps]] &gt;=7000, Activity[[#This Row],[TotalSteps]] &lt; 10000), "7,000 - 10,000", "More than 10,000"))</f>
        <v>7,000 - 10,000</v>
      </c>
    </row>
    <row r="300" spans="1:18" x14ac:dyDescent="0.4">
      <c r="A300" t="str">
        <f>Activity[[#This Row],[Id]]&amp;"_"&amp;TEXT(Activity[[#This Row],[Date]], "YYYY-MM-DD")</f>
        <v>3372868164_2016-04-14</v>
      </c>
      <c r="B300">
        <v>3372868164</v>
      </c>
      <c r="C300" s="1">
        <v>42474</v>
      </c>
      <c r="D300" s="1" t="str">
        <f>TEXT(Activity[[#This Row],[Date]], "dddd")</f>
        <v>Thursday</v>
      </c>
      <c r="E300">
        <v>8844</v>
      </c>
      <c r="F300">
        <v>6.03</v>
      </c>
      <c r="G300">
        <v>6.03</v>
      </c>
      <c r="H300">
        <v>0</v>
      </c>
      <c r="I300">
        <v>0.34</v>
      </c>
      <c r="J300">
        <v>1.03</v>
      </c>
      <c r="K300">
        <v>4.6500000000000004</v>
      </c>
      <c r="L300">
        <v>0.01</v>
      </c>
      <c r="M300">
        <v>6</v>
      </c>
      <c r="N300">
        <v>25</v>
      </c>
      <c r="O300">
        <v>370</v>
      </c>
      <c r="P300">
        <v>1039</v>
      </c>
      <c r="Q300">
        <v>2065</v>
      </c>
      <c r="R300" t="str">
        <f>IF(Activity[[#This Row],[TotalSteps]] &lt; 7000, "Less than 7,000", IF(AND(Activity[[#This Row],[TotalSteps]] &gt;=7000, Activity[[#This Row],[TotalSteps]] &lt; 10000), "7,000 - 10,000", "More than 10,000"))</f>
        <v>7,000 - 10,000</v>
      </c>
    </row>
    <row r="301" spans="1:18" x14ac:dyDescent="0.4">
      <c r="A301" t="str">
        <f>Activity[[#This Row],[Id]]&amp;"_"&amp;TEXT(Activity[[#This Row],[Date]], "YYYY-MM-DD")</f>
        <v>3372868164_2016-04-15</v>
      </c>
      <c r="B301">
        <v>3372868164</v>
      </c>
      <c r="C301" s="1">
        <v>42475</v>
      </c>
      <c r="D301" s="1" t="str">
        <f>TEXT(Activity[[#This Row],[Date]], "dddd")</f>
        <v>Friday</v>
      </c>
      <c r="E301">
        <v>7451</v>
      </c>
      <c r="F301">
        <v>5.08</v>
      </c>
      <c r="G301">
        <v>5.08</v>
      </c>
      <c r="H301">
        <v>0</v>
      </c>
      <c r="I301">
        <v>0</v>
      </c>
      <c r="J301">
        <v>0</v>
      </c>
      <c r="K301">
        <v>5.0599999999999996</v>
      </c>
      <c r="L301">
        <v>0.02</v>
      </c>
      <c r="M301">
        <v>0</v>
      </c>
      <c r="N301">
        <v>0</v>
      </c>
      <c r="O301">
        <v>335</v>
      </c>
      <c r="P301">
        <v>1105</v>
      </c>
      <c r="Q301">
        <v>1908</v>
      </c>
      <c r="R301" t="str">
        <f>IF(Activity[[#This Row],[TotalSteps]] &lt; 7000, "Less than 7,000", IF(AND(Activity[[#This Row],[TotalSteps]] &gt;=7000, Activity[[#This Row],[TotalSteps]] &lt; 10000), "7,000 - 10,000", "More than 10,000"))</f>
        <v>7,000 - 10,000</v>
      </c>
    </row>
    <row r="302" spans="1:18" x14ac:dyDescent="0.4">
      <c r="A302" t="str">
        <f>Activity[[#This Row],[Id]]&amp;"_"&amp;TEXT(Activity[[#This Row],[Date]], "YYYY-MM-DD")</f>
        <v>3372868164_2016-04-16</v>
      </c>
      <c r="B302">
        <v>3372868164</v>
      </c>
      <c r="C302" s="1">
        <v>42476</v>
      </c>
      <c r="D302" s="1" t="str">
        <f>TEXT(Activity[[#This Row],[Date]], "dddd")</f>
        <v>Saturday</v>
      </c>
      <c r="E302">
        <v>6905</v>
      </c>
      <c r="F302">
        <v>4.7300000000000004</v>
      </c>
      <c r="G302">
        <v>4.7300000000000004</v>
      </c>
      <c r="H302">
        <v>0</v>
      </c>
      <c r="I302">
        <v>0</v>
      </c>
      <c r="J302">
        <v>0</v>
      </c>
      <c r="K302">
        <v>4.7</v>
      </c>
      <c r="L302">
        <v>0.03</v>
      </c>
      <c r="M302">
        <v>0</v>
      </c>
      <c r="N302">
        <v>0</v>
      </c>
      <c r="O302">
        <v>356</v>
      </c>
      <c r="P302">
        <v>1084</v>
      </c>
      <c r="Q302">
        <v>1908</v>
      </c>
      <c r="R302" t="str">
        <f>IF(Activity[[#This Row],[TotalSteps]] &lt; 7000, "Less than 7,000", IF(AND(Activity[[#This Row],[TotalSteps]] &gt;=7000, Activity[[#This Row],[TotalSteps]] &lt; 10000), "7,000 - 10,000", "More than 10,000"))</f>
        <v>Less than 7,000</v>
      </c>
    </row>
    <row r="303" spans="1:18" x14ac:dyDescent="0.4">
      <c r="A303" t="str">
        <f>Activity[[#This Row],[Id]]&amp;"_"&amp;TEXT(Activity[[#This Row],[Date]], "YYYY-MM-DD")</f>
        <v>3372868164_2016-04-17</v>
      </c>
      <c r="B303">
        <v>3372868164</v>
      </c>
      <c r="C303" s="1">
        <v>42477</v>
      </c>
      <c r="D303" s="1" t="str">
        <f>TEXT(Activity[[#This Row],[Date]], "dddd")</f>
        <v>Sunday</v>
      </c>
      <c r="E303">
        <v>8199</v>
      </c>
      <c r="F303">
        <v>5.88</v>
      </c>
      <c r="G303">
        <v>5.88</v>
      </c>
      <c r="H303">
        <v>0</v>
      </c>
      <c r="I303">
        <v>1.41</v>
      </c>
      <c r="J303">
        <v>0.1</v>
      </c>
      <c r="K303">
        <v>4.3600000000000003</v>
      </c>
      <c r="L303">
        <v>0.01</v>
      </c>
      <c r="M303">
        <v>11</v>
      </c>
      <c r="N303">
        <v>2</v>
      </c>
      <c r="O303">
        <v>322</v>
      </c>
      <c r="P303">
        <v>1105</v>
      </c>
      <c r="Q303">
        <v>1964</v>
      </c>
      <c r="R303" t="str">
        <f>IF(Activity[[#This Row],[TotalSteps]] &lt; 7000, "Less than 7,000", IF(AND(Activity[[#This Row],[TotalSteps]] &gt;=7000, Activity[[#This Row],[TotalSteps]] &lt; 10000), "7,000 - 10,000", "More than 10,000"))</f>
        <v>7,000 - 10,000</v>
      </c>
    </row>
    <row r="304" spans="1:18" x14ac:dyDescent="0.4">
      <c r="A304" t="str">
        <f>Activity[[#This Row],[Id]]&amp;"_"&amp;TEXT(Activity[[#This Row],[Date]], "YYYY-MM-DD")</f>
        <v>3372868164_2016-04-18</v>
      </c>
      <c r="B304">
        <v>3372868164</v>
      </c>
      <c r="C304" s="1">
        <v>42478</v>
      </c>
      <c r="D304" s="1" t="str">
        <f>TEXT(Activity[[#This Row],[Date]], "dddd")</f>
        <v>Monday</v>
      </c>
      <c r="E304">
        <v>6798</v>
      </c>
      <c r="F304">
        <v>4.6399999999999997</v>
      </c>
      <c r="G304">
        <v>4.6399999999999997</v>
      </c>
      <c r="H304">
        <v>0</v>
      </c>
      <c r="I304">
        <v>1.08</v>
      </c>
      <c r="J304">
        <v>0.2</v>
      </c>
      <c r="K304">
        <v>3.35</v>
      </c>
      <c r="L304">
        <v>0</v>
      </c>
      <c r="M304">
        <v>20</v>
      </c>
      <c r="N304">
        <v>7</v>
      </c>
      <c r="O304">
        <v>343</v>
      </c>
      <c r="P304">
        <v>1070</v>
      </c>
      <c r="Q304">
        <v>2014</v>
      </c>
      <c r="R304" t="str">
        <f>IF(Activity[[#This Row],[TotalSteps]] &lt; 7000, "Less than 7,000", IF(AND(Activity[[#This Row],[TotalSteps]] &gt;=7000, Activity[[#This Row],[TotalSteps]] &lt; 10000), "7,000 - 10,000", "More than 10,000"))</f>
        <v>Less than 7,000</v>
      </c>
    </row>
    <row r="305" spans="1:18" x14ac:dyDescent="0.4">
      <c r="A305" t="str">
        <f>Activity[[#This Row],[Id]]&amp;"_"&amp;TEXT(Activity[[#This Row],[Date]], "YYYY-MM-DD")</f>
        <v>3372868164_2016-04-19</v>
      </c>
      <c r="B305">
        <v>3372868164</v>
      </c>
      <c r="C305" s="1">
        <v>42479</v>
      </c>
      <c r="D305" s="1" t="str">
        <f>TEXT(Activity[[#This Row],[Date]], "dddd")</f>
        <v>Tuesday</v>
      </c>
      <c r="E305">
        <v>7711</v>
      </c>
      <c r="F305">
        <v>5.26</v>
      </c>
      <c r="G305">
        <v>5.26</v>
      </c>
      <c r="H305">
        <v>0</v>
      </c>
      <c r="I305">
        <v>0</v>
      </c>
      <c r="J305">
        <v>0</v>
      </c>
      <c r="K305">
        <v>5.24</v>
      </c>
      <c r="L305">
        <v>0.02</v>
      </c>
      <c r="M305">
        <v>0</v>
      </c>
      <c r="N305">
        <v>0</v>
      </c>
      <c r="O305">
        <v>376</v>
      </c>
      <c r="P305">
        <v>1064</v>
      </c>
      <c r="Q305">
        <v>1985</v>
      </c>
      <c r="R305" t="str">
        <f>IF(Activity[[#This Row],[TotalSteps]] &lt; 7000, "Less than 7,000", IF(AND(Activity[[#This Row],[TotalSteps]] &gt;=7000, Activity[[#This Row],[TotalSteps]] &lt; 10000), "7,000 - 10,000", "More than 10,000"))</f>
        <v>7,000 - 10,000</v>
      </c>
    </row>
    <row r="306" spans="1:18" x14ac:dyDescent="0.4">
      <c r="A306" t="str">
        <f>Activity[[#This Row],[Id]]&amp;"_"&amp;TEXT(Activity[[#This Row],[Date]], "YYYY-MM-DD")</f>
        <v>3372868164_2016-04-20</v>
      </c>
      <c r="B306">
        <v>3372868164</v>
      </c>
      <c r="C306" s="1">
        <v>42480</v>
      </c>
      <c r="D306" s="1" t="str">
        <f>TEXT(Activity[[#This Row],[Date]], "dddd")</f>
        <v>Wednesday</v>
      </c>
      <c r="E306">
        <v>4880</v>
      </c>
      <c r="F306">
        <v>3.33</v>
      </c>
      <c r="G306">
        <v>3.33</v>
      </c>
      <c r="H306">
        <v>0</v>
      </c>
      <c r="I306">
        <v>0.84</v>
      </c>
      <c r="J306">
        <v>0.09</v>
      </c>
      <c r="K306">
        <v>2.38</v>
      </c>
      <c r="L306">
        <v>0.02</v>
      </c>
      <c r="M306">
        <v>15</v>
      </c>
      <c r="N306">
        <v>3</v>
      </c>
      <c r="O306">
        <v>274</v>
      </c>
      <c r="P306">
        <v>1148</v>
      </c>
      <c r="Q306">
        <v>1867</v>
      </c>
      <c r="R306" t="str">
        <f>IF(Activity[[#This Row],[TotalSteps]] &lt; 7000, "Less than 7,000", IF(AND(Activity[[#This Row],[TotalSteps]] &gt;=7000, Activity[[#This Row],[TotalSteps]] &lt; 10000), "7,000 - 10,000", "More than 10,000"))</f>
        <v>Less than 7,000</v>
      </c>
    </row>
    <row r="307" spans="1:18" x14ac:dyDescent="0.4">
      <c r="A307" t="str">
        <f>Activity[[#This Row],[Id]]&amp;"_"&amp;TEXT(Activity[[#This Row],[Date]], "YYYY-MM-DD")</f>
        <v>3372868164_2016-04-21</v>
      </c>
      <c r="B307">
        <v>3372868164</v>
      </c>
      <c r="C307" s="1">
        <v>42481</v>
      </c>
      <c r="D307" s="1" t="str">
        <f>TEXT(Activity[[#This Row],[Date]], "dddd")</f>
        <v>Thursday</v>
      </c>
      <c r="E307">
        <v>8857</v>
      </c>
      <c r="F307">
        <v>6.07</v>
      </c>
      <c r="G307">
        <v>6.07</v>
      </c>
      <c r="H307">
        <v>0</v>
      </c>
      <c r="I307">
        <v>1.1499999999999999</v>
      </c>
      <c r="J307">
        <v>0.26</v>
      </c>
      <c r="K307">
        <v>4.6399999999999997</v>
      </c>
      <c r="L307">
        <v>0.01</v>
      </c>
      <c r="M307">
        <v>18</v>
      </c>
      <c r="N307">
        <v>9</v>
      </c>
      <c r="O307">
        <v>376</v>
      </c>
      <c r="P307">
        <v>1037</v>
      </c>
      <c r="Q307">
        <v>2124</v>
      </c>
      <c r="R307" t="str">
        <f>IF(Activity[[#This Row],[TotalSteps]] &lt; 7000, "Less than 7,000", IF(AND(Activity[[#This Row],[TotalSteps]] &gt;=7000, Activity[[#This Row],[TotalSteps]] &lt; 10000), "7,000 - 10,000", "More than 10,000"))</f>
        <v>7,000 - 10,000</v>
      </c>
    </row>
    <row r="308" spans="1:18" x14ac:dyDescent="0.4">
      <c r="A308" t="str">
        <f>Activity[[#This Row],[Id]]&amp;"_"&amp;TEXT(Activity[[#This Row],[Date]], "YYYY-MM-DD")</f>
        <v>3372868164_2016-04-22</v>
      </c>
      <c r="B308">
        <v>3372868164</v>
      </c>
      <c r="C308" s="1">
        <v>42482</v>
      </c>
      <c r="D308" s="1" t="str">
        <f>TEXT(Activity[[#This Row],[Date]], "dddd")</f>
        <v>Friday</v>
      </c>
      <c r="E308">
        <v>3843</v>
      </c>
      <c r="F308">
        <v>2.62</v>
      </c>
      <c r="G308">
        <v>2.62</v>
      </c>
      <c r="H308">
        <v>0</v>
      </c>
      <c r="I308">
        <v>0</v>
      </c>
      <c r="J308">
        <v>0</v>
      </c>
      <c r="K308">
        <v>2.61</v>
      </c>
      <c r="L308">
        <v>0.01</v>
      </c>
      <c r="M308">
        <v>0</v>
      </c>
      <c r="N308">
        <v>0</v>
      </c>
      <c r="O308">
        <v>206</v>
      </c>
      <c r="P308">
        <v>1234</v>
      </c>
      <c r="Q308">
        <v>1669</v>
      </c>
      <c r="R308" t="str">
        <f>IF(Activity[[#This Row],[TotalSteps]] &lt; 7000, "Less than 7,000", IF(AND(Activity[[#This Row],[TotalSteps]] &gt;=7000, Activity[[#This Row],[TotalSteps]] &lt; 10000), "7,000 - 10,000", "More than 10,000"))</f>
        <v>Less than 7,000</v>
      </c>
    </row>
    <row r="309" spans="1:18" x14ac:dyDescent="0.4">
      <c r="A309" t="str">
        <f>Activity[[#This Row],[Id]]&amp;"_"&amp;TEXT(Activity[[#This Row],[Date]], "YYYY-MM-DD")</f>
        <v>3372868164_2016-04-23</v>
      </c>
      <c r="B309">
        <v>3372868164</v>
      </c>
      <c r="C309" s="1">
        <v>42483</v>
      </c>
      <c r="D309" s="1" t="str">
        <f>TEXT(Activity[[#This Row],[Date]], "dddd")</f>
        <v>Saturday</v>
      </c>
      <c r="E309">
        <v>7396</v>
      </c>
      <c r="F309">
        <v>5.07</v>
      </c>
      <c r="G309">
        <v>5.07</v>
      </c>
      <c r="H309">
        <v>0</v>
      </c>
      <c r="I309">
        <v>1.4</v>
      </c>
      <c r="J309">
        <v>0.08</v>
      </c>
      <c r="K309">
        <v>3.58</v>
      </c>
      <c r="L309">
        <v>0</v>
      </c>
      <c r="M309">
        <v>20</v>
      </c>
      <c r="N309">
        <v>2</v>
      </c>
      <c r="O309">
        <v>303</v>
      </c>
      <c r="P309">
        <v>1115</v>
      </c>
      <c r="Q309">
        <v>1995</v>
      </c>
      <c r="R309" t="str">
        <f>IF(Activity[[#This Row],[TotalSteps]] &lt; 7000, "Less than 7,000", IF(AND(Activity[[#This Row],[TotalSteps]] &gt;=7000, Activity[[#This Row],[TotalSteps]] &lt; 10000), "7,000 - 10,000", "More than 10,000"))</f>
        <v>7,000 - 10,000</v>
      </c>
    </row>
    <row r="310" spans="1:18" x14ac:dyDescent="0.4">
      <c r="A310" t="str">
        <f>Activity[[#This Row],[Id]]&amp;"_"&amp;TEXT(Activity[[#This Row],[Date]], "YYYY-MM-DD")</f>
        <v>3372868164_2016-04-24</v>
      </c>
      <c r="B310">
        <v>3372868164</v>
      </c>
      <c r="C310" s="1">
        <v>42484</v>
      </c>
      <c r="D310" s="1" t="str">
        <f>TEXT(Activity[[#This Row],[Date]], "dddd")</f>
        <v>Sunday</v>
      </c>
      <c r="E310">
        <v>6731</v>
      </c>
      <c r="F310">
        <v>4.59</v>
      </c>
      <c r="G310">
        <v>4.59</v>
      </c>
      <c r="H310">
        <v>0</v>
      </c>
      <c r="I310">
        <v>0.89</v>
      </c>
      <c r="J310">
        <v>0.19</v>
      </c>
      <c r="K310">
        <v>3.49</v>
      </c>
      <c r="L310">
        <v>0.02</v>
      </c>
      <c r="M310">
        <v>14</v>
      </c>
      <c r="N310">
        <v>7</v>
      </c>
      <c r="O310">
        <v>292</v>
      </c>
      <c r="P310">
        <v>1127</v>
      </c>
      <c r="Q310">
        <v>1921</v>
      </c>
      <c r="R310" t="str">
        <f>IF(Activity[[#This Row],[TotalSteps]] &lt; 7000, "Less than 7,000", IF(AND(Activity[[#This Row],[TotalSteps]] &gt;=7000, Activity[[#This Row],[TotalSteps]] &lt; 10000), "7,000 - 10,000", "More than 10,000"))</f>
        <v>Less than 7,000</v>
      </c>
    </row>
    <row r="311" spans="1:18" x14ac:dyDescent="0.4">
      <c r="A311" t="str">
        <f>Activity[[#This Row],[Id]]&amp;"_"&amp;TEXT(Activity[[#This Row],[Date]], "YYYY-MM-DD")</f>
        <v>3372868164_2016-04-25</v>
      </c>
      <c r="B311">
        <v>3372868164</v>
      </c>
      <c r="C311" s="1">
        <v>42485</v>
      </c>
      <c r="D311" s="1" t="str">
        <f>TEXT(Activity[[#This Row],[Date]], "dddd")</f>
        <v>Monday</v>
      </c>
      <c r="E311">
        <v>5995</v>
      </c>
      <c r="F311">
        <v>4.09</v>
      </c>
      <c r="G311">
        <v>4.09</v>
      </c>
      <c r="H311">
        <v>0</v>
      </c>
      <c r="I311">
        <v>0</v>
      </c>
      <c r="J311">
        <v>0</v>
      </c>
      <c r="K311">
        <v>4.09</v>
      </c>
      <c r="L311">
        <v>0</v>
      </c>
      <c r="M311">
        <v>0</v>
      </c>
      <c r="N311">
        <v>0</v>
      </c>
      <c r="O311">
        <v>416</v>
      </c>
      <c r="P311">
        <v>1024</v>
      </c>
      <c r="Q311">
        <v>2010</v>
      </c>
      <c r="R311" t="str">
        <f>IF(Activity[[#This Row],[TotalSteps]] &lt; 7000, "Less than 7,000", IF(AND(Activity[[#This Row],[TotalSteps]] &gt;=7000, Activity[[#This Row],[TotalSteps]] &lt; 10000), "7,000 - 10,000", "More than 10,000"))</f>
        <v>Less than 7,000</v>
      </c>
    </row>
    <row r="312" spans="1:18" x14ac:dyDescent="0.4">
      <c r="A312" t="str">
        <f>Activity[[#This Row],[Id]]&amp;"_"&amp;TEXT(Activity[[#This Row],[Date]], "YYYY-MM-DD")</f>
        <v>3372868164_2016-04-26</v>
      </c>
      <c r="B312">
        <v>3372868164</v>
      </c>
      <c r="C312" s="1">
        <v>42486</v>
      </c>
      <c r="D312" s="1" t="str">
        <f>TEXT(Activity[[#This Row],[Date]], "dddd")</f>
        <v>Tuesday</v>
      </c>
      <c r="E312">
        <v>8283</v>
      </c>
      <c r="F312">
        <v>5.79</v>
      </c>
      <c r="G312">
        <v>5.79</v>
      </c>
      <c r="H312">
        <v>0</v>
      </c>
      <c r="I312">
        <v>1.85</v>
      </c>
      <c r="J312">
        <v>0.05</v>
      </c>
      <c r="K312">
        <v>3.87</v>
      </c>
      <c r="L312">
        <v>0.01</v>
      </c>
      <c r="M312">
        <v>22</v>
      </c>
      <c r="N312">
        <v>2</v>
      </c>
      <c r="O312">
        <v>333</v>
      </c>
      <c r="P312">
        <v>1083</v>
      </c>
      <c r="Q312">
        <v>2057</v>
      </c>
      <c r="R312" t="str">
        <f>IF(Activity[[#This Row],[TotalSteps]] &lt; 7000, "Less than 7,000", IF(AND(Activity[[#This Row],[TotalSteps]] &gt;=7000, Activity[[#This Row],[TotalSteps]] &lt; 10000), "7,000 - 10,000", "More than 10,000"))</f>
        <v>7,000 - 10,000</v>
      </c>
    </row>
    <row r="313" spans="1:18" x14ac:dyDescent="0.4">
      <c r="A313" t="str">
        <f>Activity[[#This Row],[Id]]&amp;"_"&amp;TEXT(Activity[[#This Row],[Date]], "YYYY-MM-DD")</f>
        <v>3372868164_2016-04-27</v>
      </c>
      <c r="B313">
        <v>3372868164</v>
      </c>
      <c r="C313" s="1">
        <v>42487</v>
      </c>
      <c r="D313" s="1" t="str">
        <f>TEXT(Activity[[#This Row],[Date]], "dddd")</f>
        <v>Wednesday</v>
      </c>
      <c r="E313">
        <v>7904</v>
      </c>
      <c r="F313">
        <v>5.42</v>
      </c>
      <c r="G313">
        <v>5.42</v>
      </c>
      <c r="H313">
        <v>0</v>
      </c>
      <c r="I313">
        <v>1.58</v>
      </c>
      <c r="J313">
        <v>0.63</v>
      </c>
      <c r="K313">
        <v>3.19</v>
      </c>
      <c r="L313">
        <v>0.01</v>
      </c>
      <c r="M313">
        <v>24</v>
      </c>
      <c r="N313">
        <v>13</v>
      </c>
      <c r="O313">
        <v>346</v>
      </c>
      <c r="P313">
        <v>1057</v>
      </c>
      <c r="Q313">
        <v>2095</v>
      </c>
      <c r="R313" t="str">
        <f>IF(Activity[[#This Row],[TotalSteps]] &lt; 7000, "Less than 7,000", IF(AND(Activity[[#This Row],[TotalSteps]] &gt;=7000, Activity[[#This Row],[TotalSteps]] &lt; 10000), "7,000 - 10,000", "More than 10,000"))</f>
        <v>7,000 - 10,000</v>
      </c>
    </row>
    <row r="314" spans="1:18" x14ac:dyDescent="0.4">
      <c r="A314" t="str">
        <f>Activity[[#This Row],[Id]]&amp;"_"&amp;TEXT(Activity[[#This Row],[Date]], "YYYY-MM-DD")</f>
        <v>3372868164_2016-04-28</v>
      </c>
      <c r="B314">
        <v>3372868164</v>
      </c>
      <c r="C314" s="1">
        <v>42488</v>
      </c>
      <c r="D314" s="1" t="str">
        <f>TEXT(Activity[[#This Row],[Date]], "dddd")</f>
        <v>Thursday</v>
      </c>
      <c r="E314">
        <v>5512</v>
      </c>
      <c r="F314">
        <v>3.76</v>
      </c>
      <c r="G314">
        <v>3.76</v>
      </c>
      <c r="H314">
        <v>0</v>
      </c>
      <c r="I314">
        <v>0</v>
      </c>
      <c r="J314">
        <v>0</v>
      </c>
      <c r="K314">
        <v>3.76</v>
      </c>
      <c r="L314">
        <v>0</v>
      </c>
      <c r="M314">
        <v>0</v>
      </c>
      <c r="N314">
        <v>0</v>
      </c>
      <c r="O314">
        <v>385</v>
      </c>
      <c r="P314">
        <v>1055</v>
      </c>
      <c r="Q314">
        <v>1972</v>
      </c>
      <c r="R314" t="str">
        <f>IF(Activity[[#This Row],[TotalSteps]] &lt; 7000, "Less than 7,000", IF(AND(Activity[[#This Row],[TotalSteps]] &gt;=7000, Activity[[#This Row],[TotalSteps]] &lt; 10000), "7,000 - 10,000", "More than 10,000"))</f>
        <v>Less than 7,000</v>
      </c>
    </row>
    <row r="315" spans="1:18" x14ac:dyDescent="0.4">
      <c r="A315" t="str">
        <f>Activity[[#This Row],[Id]]&amp;"_"&amp;TEXT(Activity[[#This Row],[Date]], "YYYY-MM-DD")</f>
        <v>3372868164_2016-04-29</v>
      </c>
      <c r="B315">
        <v>3372868164</v>
      </c>
      <c r="C315" s="1">
        <v>42489</v>
      </c>
      <c r="D315" s="1" t="str">
        <f>TEXT(Activity[[#This Row],[Date]], "dddd")</f>
        <v>Friday</v>
      </c>
      <c r="E315">
        <v>9135</v>
      </c>
      <c r="F315">
        <v>6.23</v>
      </c>
      <c r="G315">
        <v>6.23</v>
      </c>
      <c r="H315">
        <v>0</v>
      </c>
      <c r="I315">
        <v>0</v>
      </c>
      <c r="J315">
        <v>0</v>
      </c>
      <c r="K315">
        <v>6.22</v>
      </c>
      <c r="L315">
        <v>0.01</v>
      </c>
      <c r="M315">
        <v>0</v>
      </c>
      <c r="N315">
        <v>0</v>
      </c>
      <c r="O315">
        <v>402</v>
      </c>
      <c r="P315">
        <v>1038</v>
      </c>
      <c r="Q315">
        <v>2044</v>
      </c>
      <c r="R315" t="str">
        <f>IF(Activity[[#This Row],[TotalSteps]] &lt; 7000, "Less than 7,000", IF(AND(Activity[[#This Row],[TotalSteps]] &gt;=7000, Activity[[#This Row],[TotalSteps]] &lt; 10000), "7,000 - 10,000", "More than 10,000"))</f>
        <v>7,000 - 10,000</v>
      </c>
    </row>
    <row r="316" spans="1:18" x14ac:dyDescent="0.4">
      <c r="A316" t="str">
        <f>Activity[[#This Row],[Id]]&amp;"_"&amp;TEXT(Activity[[#This Row],[Date]], "YYYY-MM-DD")</f>
        <v>3372868164_2016-04-30</v>
      </c>
      <c r="B316">
        <v>3372868164</v>
      </c>
      <c r="C316" s="1">
        <v>42490</v>
      </c>
      <c r="D316" s="1" t="str">
        <f>TEXT(Activity[[#This Row],[Date]], "dddd")</f>
        <v>Saturday</v>
      </c>
      <c r="E316">
        <v>5250</v>
      </c>
      <c r="F316">
        <v>3.58</v>
      </c>
      <c r="G316">
        <v>3.58</v>
      </c>
      <c r="H316">
        <v>0</v>
      </c>
      <c r="I316">
        <v>1.06</v>
      </c>
      <c r="J316">
        <v>0.09</v>
      </c>
      <c r="K316">
        <v>2.42</v>
      </c>
      <c r="L316">
        <v>0.01</v>
      </c>
      <c r="M316">
        <v>17</v>
      </c>
      <c r="N316">
        <v>4</v>
      </c>
      <c r="O316">
        <v>300</v>
      </c>
      <c r="P316">
        <v>1119</v>
      </c>
      <c r="Q316">
        <v>1946</v>
      </c>
      <c r="R316" t="str">
        <f>IF(Activity[[#This Row],[TotalSteps]] &lt; 7000, "Less than 7,000", IF(AND(Activity[[#This Row],[TotalSteps]] &gt;=7000, Activity[[#This Row],[TotalSteps]] &lt; 10000), "7,000 - 10,000", "More than 10,000"))</f>
        <v>Less than 7,000</v>
      </c>
    </row>
    <row r="317" spans="1:18" x14ac:dyDescent="0.4">
      <c r="A317" t="str">
        <f>Activity[[#This Row],[Id]]&amp;"_"&amp;TEXT(Activity[[#This Row],[Date]], "YYYY-MM-DD")</f>
        <v>3372868164_2016-05-01</v>
      </c>
      <c r="B317">
        <v>3372868164</v>
      </c>
      <c r="C317" s="1">
        <v>42491</v>
      </c>
      <c r="D317" s="1" t="str">
        <f>TEXT(Activity[[#This Row],[Date]], "dddd")</f>
        <v>Sunday</v>
      </c>
      <c r="E317">
        <v>3077</v>
      </c>
      <c r="F317">
        <v>2.1</v>
      </c>
      <c r="G317">
        <v>2.1</v>
      </c>
      <c r="H317">
        <v>0</v>
      </c>
      <c r="I317">
        <v>0</v>
      </c>
      <c r="J317">
        <v>0</v>
      </c>
      <c r="K317">
        <v>2.09</v>
      </c>
      <c r="L317">
        <v>0</v>
      </c>
      <c r="M317">
        <v>0</v>
      </c>
      <c r="N317">
        <v>0</v>
      </c>
      <c r="O317">
        <v>172</v>
      </c>
      <c r="P317">
        <v>842</v>
      </c>
      <c r="Q317">
        <v>1237</v>
      </c>
      <c r="R317" t="str">
        <f>IF(Activity[[#This Row],[TotalSteps]] &lt; 7000, "Less than 7,000", IF(AND(Activity[[#This Row],[TotalSteps]] &gt;=7000, Activity[[#This Row],[TotalSteps]] &lt; 10000), "7,000 - 10,000", "More than 10,000"))</f>
        <v>Less than 7,000</v>
      </c>
    </row>
    <row r="318" spans="1:18" x14ac:dyDescent="0.4">
      <c r="A318" t="str">
        <f>Activity[[#This Row],[Id]]&amp;"_"&amp;TEXT(Activity[[#This Row],[Date]], "YYYY-MM-DD")</f>
        <v>3977333714_2016-04-12</v>
      </c>
      <c r="B318">
        <v>3977333714</v>
      </c>
      <c r="C318" s="1">
        <v>42472</v>
      </c>
      <c r="D318" s="1" t="str">
        <f>TEXT(Activity[[#This Row],[Date]], "dddd")</f>
        <v>Tuesday</v>
      </c>
      <c r="E318">
        <v>8856</v>
      </c>
      <c r="F318">
        <v>5.98</v>
      </c>
      <c r="G318">
        <v>5.98</v>
      </c>
      <c r="H318">
        <v>0</v>
      </c>
      <c r="I318">
        <v>3.06</v>
      </c>
      <c r="J318">
        <v>0.91</v>
      </c>
      <c r="K318">
        <v>2.0099999999999998</v>
      </c>
      <c r="L318">
        <v>0</v>
      </c>
      <c r="M318">
        <v>44</v>
      </c>
      <c r="N318">
        <v>19</v>
      </c>
      <c r="O318">
        <v>131</v>
      </c>
      <c r="P318">
        <v>777</v>
      </c>
      <c r="Q318">
        <v>1450</v>
      </c>
      <c r="R318" t="str">
        <f>IF(Activity[[#This Row],[TotalSteps]] &lt; 7000, "Less than 7,000", IF(AND(Activity[[#This Row],[TotalSteps]] &gt;=7000, Activity[[#This Row],[TotalSteps]] &lt; 10000), "7,000 - 10,000", "More than 10,000"))</f>
        <v>7,000 - 10,000</v>
      </c>
    </row>
    <row r="319" spans="1:18" x14ac:dyDescent="0.4">
      <c r="A319" t="str">
        <f>Activity[[#This Row],[Id]]&amp;"_"&amp;TEXT(Activity[[#This Row],[Date]], "YYYY-MM-DD")</f>
        <v>3977333714_2016-04-13</v>
      </c>
      <c r="B319">
        <v>3977333714</v>
      </c>
      <c r="C319" s="1">
        <v>42473</v>
      </c>
      <c r="D319" s="1" t="str">
        <f>TEXT(Activity[[#This Row],[Date]], "dddd")</f>
        <v>Wednesday</v>
      </c>
      <c r="E319">
        <v>10035</v>
      </c>
      <c r="F319">
        <v>6.71</v>
      </c>
      <c r="G319">
        <v>6.71</v>
      </c>
      <c r="H319">
        <v>0</v>
      </c>
      <c r="I319">
        <v>2.0299999999999998</v>
      </c>
      <c r="J319">
        <v>2.13</v>
      </c>
      <c r="K319">
        <v>2.5499999999999998</v>
      </c>
      <c r="L319">
        <v>0</v>
      </c>
      <c r="M319">
        <v>31</v>
      </c>
      <c r="N319">
        <v>46</v>
      </c>
      <c r="O319">
        <v>153</v>
      </c>
      <c r="P319">
        <v>754</v>
      </c>
      <c r="Q319">
        <v>1495</v>
      </c>
      <c r="R319" t="str">
        <f>IF(Activity[[#This Row],[TotalSteps]] &lt; 7000, "Less than 7,000", IF(AND(Activity[[#This Row],[TotalSteps]] &gt;=7000, Activity[[#This Row],[TotalSteps]] &lt; 10000), "7,000 - 10,000", "More than 10,000"))</f>
        <v>More than 10,000</v>
      </c>
    </row>
    <row r="320" spans="1:18" x14ac:dyDescent="0.4">
      <c r="A320" t="str">
        <f>Activity[[#This Row],[Id]]&amp;"_"&amp;TEXT(Activity[[#This Row],[Date]], "YYYY-MM-DD")</f>
        <v>3977333714_2016-04-14</v>
      </c>
      <c r="B320">
        <v>3977333714</v>
      </c>
      <c r="C320" s="1">
        <v>42474</v>
      </c>
      <c r="D320" s="1" t="str">
        <f>TEXT(Activity[[#This Row],[Date]], "dddd")</f>
        <v>Thursday</v>
      </c>
      <c r="E320">
        <v>7641</v>
      </c>
      <c r="F320">
        <v>5.1100000000000003</v>
      </c>
      <c r="G320">
        <v>5.1100000000000003</v>
      </c>
      <c r="H320">
        <v>0</v>
      </c>
      <c r="I320">
        <v>0.32</v>
      </c>
      <c r="J320">
        <v>0.97</v>
      </c>
      <c r="K320">
        <v>3.82</v>
      </c>
      <c r="L320">
        <v>0</v>
      </c>
      <c r="M320">
        <v>5</v>
      </c>
      <c r="N320">
        <v>23</v>
      </c>
      <c r="O320">
        <v>214</v>
      </c>
      <c r="P320">
        <v>801</v>
      </c>
      <c r="Q320">
        <v>1433</v>
      </c>
      <c r="R320" t="str">
        <f>IF(Activity[[#This Row],[TotalSteps]] &lt; 7000, "Less than 7,000", IF(AND(Activity[[#This Row],[TotalSteps]] &gt;=7000, Activity[[#This Row],[TotalSteps]] &lt; 10000), "7,000 - 10,000", "More than 10,000"))</f>
        <v>7,000 - 10,000</v>
      </c>
    </row>
    <row r="321" spans="1:18" x14ac:dyDescent="0.4">
      <c r="A321" t="str">
        <f>Activity[[#This Row],[Id]]&amp;"_"&amp;TEXT(Activity[[#This Row],[Date]], "YYYY-MM-DD")</f>
        <v>3977333714_2016-04-15</v>
      </c>
      <c r="B321">
        <v>3977333714</v>
      </c>
      <c r="C321" s="1">
        <v>42475</v>
      </c>
      <c r="D321" s="1" t="str">
        <f>TEXT(Activity[[#This Row],[Date]], "dddd")</f>
        <v>Friday</v>
      </c>
      <c r="E321">
        <v>9010</v>
      </c>
      <c r="F321">
        <v>6.06</v>
      </c>
      <c r="G321">
        <v>6.06</v>
      </c>
      <c r="H321">
        <v>0</v>
      </c>
      <c r="I321">
        <v>1.05</v>
      </c>
      <c r="J321">
        <v>1.75</v>
      </c>
      <c r="K321">
        <v>3.26</v>
      </c>
      <c r="L321">
        <v>0</v>
      </c>
      <c r="M321">
        <v>15</v>
      </c>
      <c r="N321">
        <v>42</v>
      </c>
      <c r="O321">
        <v>183</v>
      </c>
      <c r="P321">
        <v>644</v>
      </c>
      <c r="Q321">
        <v>1468</v>
      </c>
      <c r="R321" t="str">
        <f>IF(Activity[[#This Row],[TotalSteps]] &lt; 7000, "Less than 7,000", IF(AND(Activity[[#This Row],[TotalSteps]] &gt;=7000, Activity[[#This Row],[TotalSteps]] &lt; 10000), "7,000 - 10,000", "More than 10,000"))</f>
        <v>7,000 - 10,000</v>
      </c>
    </row>
    <row r="322" spans="1:18" x14ac:dyDescent="0.4">
      <c r="A322" t="str">
        <f>Activity[[#This Row],[Id]]&amp;"_"&amp;TEXT(Activity[[#This Row],[Date]], "YYYY-MM-DD")</f>
        <v>3977333714_2016-04-16</v>
      </c>
      <c r="B322">
        <v>3977333714</v>
      </c>
      <c r="C322" s="1">
        <v>42476</v>
      </c>
      <c r="D322" s="1" t="str">
        <f>TEXT(Activity[[#This Row],[Date]], "dddd")</f>
        <v>Saturday</v>
      </c>
      <c r="E322">
        <v>13459</v>
      </c>
      <c r="F322">
        <v>9</v>
      </c>
      <c r="G322">
        <v>9</v>
      </c>
      <c r="H322">
        <v>0</v>
      </c>
      <c r="I322">
        <v>2.0299999999999998</v>
      </c>
      <c r="J322">
        <v>4</v>
      </c>
      <c r="K322">
        <v>2.97</v>
      </c>
      <c r="L322">
        <v>0</v>
      </c>
      <c r="M322">
        <v>31</v>
      </c>
      <c r="N322">
        <v>83</v>
      </c>
      <c r="O322">
        <v>153</v>
      </c>
      <c r="P322">
        <v>663</v>
      </c>
      <c r="Q322">
        <v>1625</v>
      </c>
      <c r="R322" t="str">
        <f>IF(Activity[[#This Row],[TotalSteps]] &lt; 7000, "Less than 7,000", IF(AND(Activity[[#This Row],[TotalSteps]] &gt;=7000, Activity[[#This Row],[TotalSteps]] &lt; 10000), "7,000 - 10,000", "More than 10,000"))</f>
        <v>More than 10,000</v>
      </c>
    </row>
    <row r="323" spans="1:18" x14ac:dyDescent="0.4">
      <c r="A323" t="str">
        <f>Activity[[#This Row],[Id]]&amp;"_"&amp;TEXT(Activity[[#This Row],[Date]], "YYYY-MM-DD")</f>
        <v>3977333714_2016-04-17</v>
      </c>
      <c r="B323">
        <v>3977333714</v>
      </c>
      <c r="C323" s="1">
        <v>42477</v>
      </c>
      <c r="D323" s="1" t="str">
        <f>TEXT(Activity[[#This Row],[Date]], "dddd")</f>
        <v>Sunday</v>
      </c>
      <c r="E323">
        <v>10415</v>
      </c>
      <c r="F323">
        <v>6.97</v>
      </c>
      <c r="G323">
        <v>6.97</v>
      </c>
      <c r="H323">
        <v>0</v>
      </c>
      <c r="I323">
        <v>0.7</v>
      </c>
      <c r="J323">
        <v>2.35</v>
      </c>
      <c r="K323">
        <v>3.92</v>
      </c>
      <c r="L323">
        <v>0</v>
      </c>
      <c r="M323">
        <v>11</v>
      </c>
      <c r="N323">
        <v>58</v>
      </c>
      <c r="O323">
        <v>205</v>
      </c>
      <c r="P323">
        <v>600</v>
      </c>
      <c r="Q323">
        <v>1529</v>
      </c>
      <c r="R323" t="str">
        <f>IF(Activity[[#This Row],[TotalSteps]] &lt; 7000, "Less than 7,000", IF(AND(Activity[[#This Row],[TotalSteps]] &gt;=7000, Activity[[#This Row],[TotalSteps]] &lt; 10000), "7,000 - 10,000", "More than 10,000"))</f>
        <v>More than 10,000</v>
      </c>
    </row>
    <row r="324" spans="1:18" x14ac:dyDescent="0.4">
      <c r="A324" t="str">
        <f>Activity[[#This Row],[Id]]&amp;"_"&amp;TEXT(Activity[[#This Row],[Date]], "YYYY-MM-DD")</f>
        <v>3977333714_2016-04-18</v>
      </c>
      <c r="B324">
        <v>3977333714</v>
      </c>
      <c r="C324" s="1">
        <v>42478</v>
      </c>
      <c r="D324" s="1" t="str">
        <f>TEXT(Activity[[#This Row],[Date]], "dddd")</f>
        <v>Monday</v>
      </c>
      <c r="E324">
        <v>11663</v>
      </c>
      <c r="F324">
        <v>7.8</v>
      </c>
      <c r="G324">
        <v>7.8</v>
      </c>
      <c r="H324">
        <v>0</v>
      </c>
      <c r="I324">
        <v>0.25</v>
      </c>
      <c r="J324">
        <v>3.73</v>
      </c>
      <c r="K324">
        <v>3.82</v>
      </c>
      <c r="L324">
        <v>0</v>
      </c>
      <c r="M324">
        <v>4</v>
      </c>
      <c r="N324">
        <v>95</v>
      </c>
      <c r="O324">
        <v>214</v>
      </c>
      <c r="P324">
        <v>605</v>
      </c>
      <c r="Q324">
        <v>1584</v>
      </c>
      <c r="R324" t="str">
        <f>IF(Activity[[#This Row],[TotalSteps]] &lt; 7000, "Less than 7,000", IF(AND(Activity[[#This Row],[TotalSteps]] &gt;=7000, Activity[[#This Row],[TotalSteps]] &lt; 10000), "7,000 - 10,000", "More than 10,000"))</f>
        <v>More than 10,000</v>
      </c>
    </row>
    <row r="325" spans="1:18" x14ac:dyDescent="0.4">
      <c r="A325" t="str">
        <f>Activity[[#This Row],[Id]]&amp;"_"&amp;TEXT(Activity[[#This Row],[Date]], "YYYY-MM-DD")</f>
        <v>3977333714_2016-04-19</v>
      </c>
      <c r="B325">
        <v>3977333714</v>
      </c>
      <c r="C325" s="1">
        <v>42479</v>
      </c>
      <c r="D325" s="1" t="str">
        <f>TEXT(Activity[[#This Row],[Date]], "dddd")</f>
        <v>Tuesday</v>
      </c>
      <c r="E325">
        <v>12414</v>
      </c>
      <c r="F325">
        <v>8.7799999999999994</v>
      </c>
      <c r="G325">
        <v>8.7799999999999994</v>
      </c>
      <c r="H325">
        <v>0</v>
      </c>
      <c r="I325">
        <v>2.2400000000000002</v>
      </c>
      <c r="J325">
        <v>2.4500000000000002</v>
      </c>
      <c r="K325">
        <v>3.96</v>
      </c>
      <c r="L325">
        <v>0</v>
      </c>
      <c r="M325">
        <v>19</v>
      </c>
      <c r="N325">
        <v>67</v>
      </c>
      <c r="O325">
        <v>221</v>
      </c>
      <c r="P325">
        <v>738</v>
      </c>
      <c r="Q325">
        <v>1638</v>
      </c>
      <c r="R325" t="str">
        <f>IF(Activity[[#This Row],[TotalSteps]] &lt; 7000, "Less than 7,000", IF(AND(Activity[[#This Row],[TotalSteps]] &gt;=7000, Activity[[#This Row],[TotalSteps]] &lt; 10000), "7,000 - 10,000", "More than 10,000"))</f>
        <v>More than 10,000</v>
      </c>
    </row>
    <row r="326" spans="1:18" x14ac:dyDescent="0.4">
      <c r="A326" t="str">
        <f>Activity[[#This Row],[Id]]&amp;"_"&amp;TEXT(Activity[[#This Row],[Date]], "YYYY-MM-DD")</f>
        <v>3977333714_2016-04-20</v>
      </c>
      <c r="B326">
        <v>3977333714</v>
      </c>
      <c r="C326" s="1">
        <v>42480</v>
      </c>
      <c r="D326" s="1" t="str">
        <f>TEXT(Activity[[#This Row],[Date]], "dddd")</f>
        <v>Wednesday</v>
      </c>
      <c r="E326">
        <v>11658</v>
      </c>
      <c r="F326">
        <v>7.83</v>
      </c>
      <c r="G326">
        <v>7.83</v>
      </c>
      <c r="H326">
        <v>0</v>
      </c>
      <c r="I326">
        <v>0.2</v>
      </c>
      <c r="J326">
        <v>4.3499999999999996</v>
      </c>
      <c r="K326">
        <v>3.28</v>
      </c>
      <c r="L326">
        <v>0</v>
      </c>
      <c r="M326">
        <v>2</v>
      </c>
      <c r="N326">
        <v>98</v>
      </c>
      <c r="O326">
        <v>164</v>
      </c>
      <c r="P326">
        <v>845</v>
      </c>
      <c r="Q326">
        <v>1554</v>
      </c>
      <c r="R326" t="str">
        <f>IF(Activity[[#This Row],[TotalSteps]] &lt; 7000, "Less than 7,000", IF(AND(Activity[[#This Row],[TotalSteps]] &gt;=7000, Activity[[#This Row],[TotalSteps]] &lt; 10000), "7,000 - 10,000", "More than 10,000"))</f>
        <v>More than 10,000</v>
      </c>
    </row>
    <row r="327" spans="1:18" x14ac:dyDescent="0.4">
      <c r="A327" t="str">
        <f>Activity[[#This Row],[Id]]&amp;"_"&amp;TEXT(Activity[[#This Row],[Date]], "YYYY-MM-DD")</f>
        <v>3977333714_2016-04-21</v>
      </c>
      <c r="B327">
        <v>3977333714</v>
      </c>
      <c r="C327" s="1">
        <v>42481</v>
      </c>
      <c r="D327" s="1" t="str">
        <f>TEXT(Activity[[#This Row],[Date]], "dddd")</f>
        <v>Thursday</v>
      </c>
      <c r="E327">
        <v>6093</v>
      </c>
      <c r="F327">
        <v>4.08</v>
      </c>
      <c r="G327">
        <v>4.08</v>
      </c>
      <c r="H327">
        <v>0</v>
      </c>
      <c r="I327">
        <v>0</v>
      </c>
      <c r="J327">
        <v>0</v>
      </c>
      <c r="K327">
        <v>4.0599999999999996</v>
      </c>
      <c r="L327">
        <v>0</v>
      </c>
      <c r="M327">
        <v>0</v>
      </c>
      <c r="N327">
        <v>0</v>
      </c>
      <c r="O327">
        <v>242</v>
      </c>
      <c r="P327">
        <v>712</v>
      </c>
      <c r="Q327">
        <v>1397</v>
      </c>
      <c r="R327" t="str">
        <f>IF(Activity[[#This Row],[TotalSteps]] &lt; 7000, "Less than 7,000", IF(AND(Activity[[#This Row],[TotalSteps]] &gt;=7000, Activity[[#This Row],[TotalSteps]] &lt; 10000), "7,000 - 10,000", "More than 10,000"))</f>
        <v>Less than 7,000</v>
      </c>
    </row>
    <row r="328" spans="1:18" x14ac:dyDescent="0.4">
      <c r="A328" t="str">
        <f>Activity[[#This Row],[Id]]&amp;"_"&amp;TEXT(Activity[[#This Row],[Date]], "YYYY-MM-DD")</f>
        <v>3977333714_2016-04-22</v>
      </c>
      <c r="B328">
        <v>3977333714</v>
      </c>
      <c r="C328" s="1">
        <v>42482</v>
      </c>
      <c r="D328" s="1" t="str">
        <f>TEXT(Activity[[#This Row],[Date]], "dddd")</f>
        <v>Friday</v>
      </c>
      <c r="E328">
        <v>8911</v>
      </c>
      <c r="F328">
        <v>5.96</v>
      </c>
      <c r="G328">
        <v>5.96</v>
      </c>
      <c r="H328">
        <v>0</v>
      </c>
      <c r="I328">
        <v>2.33</v>
      </c>
      <c r="J328">
        <v>0.57999999999999996</v>
      </c>
      <c r="K328">
        <v>3.06</v>
      </c>
      <c r="L328">
        <v>0</v>
      </c>
      <c r="M328">
        <v>33</v>
      </c>
      <c r="N328">
        <v>12</v>
      </c>
      <c r="O328">
        <v>188</v>
      </c>
      <c r="P328">
        <v>731</v>
      </c>
      <c r="Q328">
        <v>1481</v>
      </c>
      <c r="R328" t="str">
        <f>IF(Activity[[#This Row],[TotalSteps]] &lt; 7000, "Less than 7,000", IF(AND(Activity[[#This Row],[TotalSteps]] &gt;=7000, Activity[[#This Row],[TotalSteps]] &lt; 10000), "7,000 - 10,000", "More than 10,000"))</f>
        <v>7,000 - 10,000</v>
      </c>
    </row>
    <row r="329" spans="1:18" x14ac:dyDescent="0.4">
      <c r="A329" t="str">
        <f>Activity[[#This Row],[Id]]&amp;"_"&amp;TEXT(Activity[[#This Row],[Date]], "YYYY-MM-DD")</f>
        <v>3977333714_2016-04-23</v>
      </c>
      <c r="B329">
        <v>3977333714</v>
      </c>
      <c r="C329" s="1">
        <v>42483</v>
      </c>
      <c r="D329" s="1" t="str">
        <f>TEXT(Activity[[#This Row],[Date]], "dddd")</f>
        <v>Saturday</v>
      </c>
      <c r="E329">
        <v>12058</v>
      </c>
      <c r="F329">
        <v>8.07</v>
      </c>
      <c r="G329">
        <v>8.07</v>
      </c>
      <c r="H329">
        <v>0</v>
      </c>
      <c r="I329">
        <v>0</v>
      </c>
      <c r="J329">
        <v>4.22</v>
      </c>
      <c r="K329">
        <v>3.85</v>
      </c>
      <c r="L329">
        <v>0</v>
      </c>
      <c r="M329">
        <v>0</v>
      </c>
      <c r="N329">
        <v>92</v>
      </c>
      <c r="O329">
        <v>252</v>
      </c>
      <c r="P329">
        <v>724</v>
      </c>
      <c r="Q329">
        <v>1638</v>
      </c>
      <c r="R329" t="str">
        <f>IF(Activity[[#This Row],[TotalSteps]] &lt; 7000, "Less than 7,000", IF(AND(Activity[[#This Row],[TotalSteps]] &gt;=7000, Activity[[#This Row],[TotalSteps]] &lt; 10000), "7,000 - 10,000", "More than 10,000"))</f>
        <v>More than 10,000</v>
      </c>
    </row>
    <row r="330" spans="1:18" x14ac:dyDescent="0.4">
      <c r="A330" t="str">
        <f>Activity[[#This Row],[Id]]&amp;"_"&amp;TEXT(Activity[[#This Row],[Date]], "YYYY-MM-DD")</f>
        <v>3977333714_2016-04-24</v>
      </c>
      <c r="B330">
        <v>3977333714</v>
      </c>
      <c r="C330" s="1">
        <v>42484</v>
      </c>
      <c r="D330" s="1" t="str">
        <f>TEXT(Activity[[#This Row],[Date]], "dddd")</f>
        <v>Sunday</v>
      </c>
      <c r="E330">
        <v>14112</v>
      </c>
      <c r="F330">
        <v>10</v>
      </c>
      <c r="G330">
        <v>10</v>
      </c>
      <c r="H330">
        <v>0</v>
      </c>
      <c r="I330">
        <v>3.27</v>
      </c>
      <c r="J330">
        <v>4.5599999999999996</v>
      </c>
      <c r="K330">
        <v>2.17</v>
      </c>
      <c r="L330">
        <v>0</v>
      </c>
      <c r="M330">
        <v>30</v>
      </c>
      <c r="N330">
        <v>95</v>
      </c>
      <c r="O330">
        <v>129</v>
      </c>
      <c r="P330">
        <v>660</v>
      </c>
      <c r="Q330">
        <v>1655</v>
      </c>
      <c r="R330" t="str">
        <f>IF(Activity[[#This Row],[TotalSteps]] &lt; 7000, "Less than 7,000", IF(AND(Activity[[#This Row],[TotalSteps]] &gt;=7000, Activity[[#This Row],[TotalSteps]] &lt; 10000), "7,000 - 10,000", "More than 10,000"))</f>
        <v>More than 10,000</v>
      </c>
    </row>
    <row r="331" spans="1:18" x14ac:dyDescent="0.4">
      <c r="A331" t="str">
        <f>Activity[[#This Row],[Id]]&amp;"_"&amp;TEXT(Activity[[#This Row],[Date]], "YYYY-MM-DD")</f>
        <v>3977333714_2016-04-25</v>
      </c>
      <c r="B331">
        <v>3977333714</v>
      </c>
      <c r="C331" s="1">
        <v>42485</v>
      </c>
      <c r="D331" s="1" t="str">
        <f>TEXT(Activity[[#This Row],[Date]], "dddd")</f>
        <v>Monday</v>
      </c>
      <c r="E331">
        <v>11177</v>
      </c>
      <c r="F331">
        <v>8.48</v>
      </c>
      <c r="G331">
        <v>8.48</v>
      </c>
      <c r="H331">
        <v>0</v>
      </c>
      <c r="I331">
        <v>5.62</v>
      </c>
      <c r="J331">
        <v>0.43</v>
      </c>
      <c r="K331">
        <v>2.41</v>
      </c>
      <c r="L331">
        <v>0</v>
      </c>
      <c r="M331">
        <v>50</v>
      </c>
      <c r="N331">
        <v>9</v>
      </c>
      <c r="O331">
        <v>133</v>
      </c>
      <c r="P331">
        <v>781</v>
      </c>
      <c r="Q331">
        <v>1570</v>
      </c>
      <c r="R331" t="str">
        <f>IF(Activity[[#This Row],[TotalSteps]] &lt; 7000, "Less than 7,000", IF(AND(Activity[[#This Row],[TotalSteps]] &gt;=7000, Activity[[#This Row],[TotalSteps]] &lt; 10000), "7,000 - 10,000", "More than 10,000"))</f>
        <v>More than 10,000</v>
      </c>
    </row>
    <row r="332" spans="1:18" x14ac:dyDescent="0.4">
      <c r="A332" t="str">
        <f>Activity[[#This Row],[Id]]&amp;"_"&amp;TEXT(Activity[[#This Row],[Date]], "YYYY-MM-DD")</f>
        <v>3977333714_2016-04-26</v>
      </c>
      <c r="B332">
        <v>3977333714</v>
      </c>
      <c r="C332" s="1">
        <v>42486</v>
      </c>
      <c r="D332" s="1" t="str">
        <f>TEXT(Activity[[#This Row],[Date]], "dddd")</f>
        <v>Tuesday</v>
      </c>
      <c r="E332">
        <v>11388</v>
      </c>
      <c r="F332">
        <v>7.62</v>
      </c>
      <c r="G332">
        <v>7.62</v>
      </c>
      <c r="H332">
        <v>0</v>
      </c>
      <c r="I332">
        <v>0.45</v>
      </c>
      <c r="J332">
        <v>4.22</v>
      </c>
      <c r="K332">
        <v>2.95</v>
      </c>
      <c r="L332">
        <v>0</v>
      </c>
      <c r="M332">
        <v>7</v>
      </c>
      <c r="N332">
        <v>95</v>
      </c>
      <c r="O332">
        <v>170</v>
      </c>
      <c r="P332">
        <v>797</v>
      </c>
      <c r="Q332">
        <v>1551</v>
      </c>
      <c r="R332" t="str">
        <f>IF(Activity[[#This Row],[TotalSteps]] &lt; 7000, "Less than 7,000", IF(AND(Activity[[#This Row],[TotalSteps]] &gt;=7000, Activity[[#This Row],[TotalSteps]] &lt; 10000), "7,000 - 10,000", "More than 10,000"))</f>
        <v>More than 10,000</v>
      </c>
    </row>
    <row r="333" spans="1:18" x14ac:dyDescent="0.4">
      <c r="A333" t="str">
        <f>Activity[[#This Row],[Id]]&amp;"_"&amp;TEXT(Activity[[#This Row],[Date]], "YYYY-MM-DD")</f>
        <v>3977333714_2016-04-27</v>
      </c>
      <c r="B333">
        <v>3977333714</v>
      </c>
      <c r="C333" s="1">
        <v>42487</v>
      </c>
      <c r="D333" s="1" t="str">
        <f>TEXT(Activity[[#This Row],[Date]], "dddd")</f>
        <v>Wednesday</v>
      </c>
      <c r="E333">
        <v>7193</v>
      </c>
      <c r="F333">
        <v>5.04</v>
      </c>
      <c r="G333">
        <v>5.04</v>
      </c>
      <c r="H333">
        <v>0</v>
      </c>
      <c r="I333">
        <v>0</v>
      </c>
      <c r="J333">
        <v>0.42</v>
      </c>
      <c r="K333">
        <v>4.62</v>
      </c>
      <c r="L333">
        <v>0</v>
      </c>
      <c r="M333">
        <v>0</v>
      </c>
      <c r="N333">
        <v>10</v>
      </c>
      <c r="O333">
        <v>176</v>
      </c>
      <c r="P333">
        <v>714</v>
      </c>
      <c r="Q333">
        <v>1377</v>
      </c>
      <c r="R333" t="str">
        <f>IF(Activity[[#This Row],[TotalSteps]] &lt; 7000, "Less than 7,000", IF(AND(Activity[[#This Row],[TotalSteps]] &gt;=7000, Activity[[#This Row],[TotalSteps]] &lt; 10000), "7,000 - 10,000", "More than 10,000"))</f>
        <v>7,000 - 10,000</v>
      </c>
    </row>
    <row r="334" spans="1:18" x14ac:dyDescent="0.4">
      <c r="A334" t="str">
        <f>Activity[[#This Row],[Id]]&amp;"_"&amp;TEXT(Activity[[#This Row],[Date]], "YYYY-MM-DD")</f>
        <v>3977333714_2016-04-28</v>
      </c>
      <c r="B334">
        <v>3977333714</v>
      </c>
      <c r="C334" s="1">
        <v>42488</v>
      </c>
      <c r="D334" s="1" t="str">
        <f>TEXT(Activity[[#This Row],[Date]], "dddd")</f>
        <v>Thursday</v>
      </c>
      <c r="E334">
        <v>7114</v>
      </c>
      <c r="F334">
        <v>4.88</v>
      </c>
      <c r="G334">
        <v>4.88</v>
      </c>
      <c r="H334">
        <v>0</v>
      </c>
      <c r="I334">
        <v>1.37</v>
      </c>
      <c r="J334">
        <v>0.28999999999999998</v>
      </c>
      <c r="K334">
        <v>3.22</v>
      </c>
      <c r="L334">
        <v>0</v>
      </c>
      <c r="M334">
        <v>15</v>
      </c>
      <c r="N334">
        <v>8</v>
      </c>
      <c r="O334">
        <v>190</v>
      </c>
      <c r="P334">
        <v>804</v>
      </c>
      <c r="Q334">
        <v>1407</v>
      </c>
      <c r="R334" t="str">
        <f>IF(Activity[[#This Row],[TotalSteps]] &lt; 7000, "Less than 7,000", IF(AND(Activity[[#This Row],[TotalSteps]] &gt;=7000, Activity[[#This Row],[TotalSteps]] &lt; 10000), "7,000 - 10,000", "More than 10,000"))</f>
        <v>7,000 - 10,000</v>
      </c>
    </row>
    <row r="335" spans="1:18" x14ac:dyDescent="0.4">
      <c r="A335" t="str">
        <f>Activity[[#This Row],[Id]]&amp;"_"&amp;TEXT(Activity[[#This Row],[Date]], "YYYY-MM-DD")</f>
        <v>3977333714_2016-04-29</v>
      </c>
      <c r="B335">
        <v>3977333714</v>
      </c>
      <c r="C335" s="1">
        <v>42489</v>
      </c>
      <c r="D335" s="1" t="str">
        <f>TEXT(Activity[[#This Row],[Date]], "dddd")</f>
        <v>Friday</v>
      </c>
      <c r="E335">
        <v>10645</v>
      </c>
      <c r="F335">
        <v>7.75</v>
      </c>
      <c r="G335">
        <v>7.75</v>
      </c>
      <c r="H335">
        <v>0</v>
      </c>
      <c r="I335">
        <v>3.74</v>
      </c>
      <c r="J335">
        <v>1.3</v>
      </c>
      <c r="K335">
        <v>2.71</v>
      </c>
      <c r="L335">
        <v>0</v>
      </c>
      <c r="M335">
        <v>36</v>
      </c>
      <c r="N335">
        <v>32</v>
      </c>
      <c r="O335">
        <v>150</v>
      </c>
      <c r="P335">
        <v>744</v>
      </c>
      <c r="Q335">
        <v>1545</v>
      </c>
      <c r="R335" t="str">
        <f>IF(Activity[[#This Row],[TotalSteps]] &lt; 7000, "Less than 7,000", IF(AND(Activity[[#This Row],[TotalSteps]] &gt;=7000, Activity[[#This Row],[TotalSteps]] &lt; 10000), "7,000 - 10,000", "More than 10,000"))</f>
        <v>More than 10,000</v>
      </c>
    </row>
    <row r="336" spans="1:18" x14ac:dyDescent="0.4">
      <c r="A336" t="str">
        <f>Activity[[#This Row],[Id]]&amp;"_"&amp;TEXT(Activity[[#This Row],[Date]], "YYYY-MM-DD")</f>
        <v>3977333714_2016-04-30</v>
      </c>
      <c r="B336">
        <v>3977333714</v>
      </c>
      <c r="C336" s="1">
        <v>42490</v>
      </c>
      <c r="D336" s="1" t="str">
        <f>TEXT(Activity[[#This Row],[Date]], "dddd")</f>
        <v>Saturday</v>
      </c>
      <c r="E336">
        <v>13238</v>
      </c>
      <c r="F336">
        <v>9.1999999999999993</v>
      </c>
      <c r="G336">
        <v>9.1999999999999993</v>
      </c>
      <c r="H336">
        <v>0</v>
      </c>
      <c r="I336">
        <v>3.69</v>
      </c>
      <c r="J336">
        <v>2.1</v>
      </c>
      <c r="K336">
        <v>3.41</v>
      </c>
      <c r="L336">
        <v>0</v>
      </c>
      <c r="M336">
        <v>43</v>
      </c>
      <c r="N336">
        <v>52</v>
      </c>
      <c r="O336">
        <v>194</v>
      </c>
      <c r="P336">
        <v>687</v>
      </c>
      <c r="Q336">
        <v>1650</v>
      </c>
      <c r="R336" t="str">
        <f>IF(Activity[[#This Row],[TotalSteps]] &lt; 7000, "Less than 7,000", IF(AND(Activity[[#This Row],[TotalSteps]] &gt;=7000, Activity[[#This Row],[TotalSteps]] &lt; 10000), "7,000 - 10,000", "More than 10,000"))</f>
        <v>More than 10,000</v>
      </c>
    </row>
    <row r="337" spans="1:18" x14ac:dyDescent="0.4">
      <c r="A337" t="str">
        <f>Activity[[#This Row],[Id]]&amp;"_"&amp;TEXT(Activity[[#This Row],[Date]], "YYYY-MM-DD")</f>
        <v>3977333714_2016-05-01</v>
      </c>
      <c r="B337">
        <v>3977333714</v>
      </c>
      <c r="C337" s="1">
        <v>42491</v>
      </c>
      <c r="D337" s="1" t="str">
        <f>TEXT(Activity[[#This Row],[Date]], "dddd")</f>
        <v>Sunday</v>
      </c>
      <c r="E337">
        <v>10414</v>
      </c>
      <c r="F337">
        <v>7.07</v>
      </c>
      <c r="G337">
        <v>7.07</v>
      </c>
      <c r="H337">
        <v>0</v>
      </c>
      <c r="I337">
        <v>2.67</v>
      </c>
      <c r="J337">
        <v>1.98</v>
      </c>
      <c r="K337">
        <v>2.41</v>
      </c>
      <c r="L337">
        <v>0</v>
      </c>
      <c r="M337">
        <v>41</v>
      </c>
      <c r="N337">
        <v>40</v>
      </c>
      <c r="O337">
        <v>124</v>
      </c>
      <c r="P337">
        <v>691</v>
      </c>
      <c r="Q337">
        <v>1501</v>
      </c>
      <c r="R337" t="str">
        <f>IF(Activity[[#This Row],[TotalSteps]] &lt; 7000, "Less than 7,000", IF(AND(Activity[[#This Row],[TotalSteps]] &gt;=7000, Activity[[#This Row],[TotalSteps]] &lt; 10000), "7,000 - 10,000", "More than 10,000"))</f>
        <v>More than 10,000</v>
      </c>
    </row>
    <row r="338" spans="1:18" x14ac:dyDescent="0.4">
      <c r="A338" t="str">
        <f>Activity[[#This Row],[Id]]&amp;"_"&amp;TEXT(Activity[[#This Row],[Date]], "YYYY-MM-DD")</f>
        <v>3977333714_2016-05-02</v>
      </c>
      <c r="B338">
        <v>3977333714</v>
      </c>
      <c r="C338" s="1">
        <v>42492</v>
      </c>
      <c r="D338" s="1" t="str">
        <f>TEXT(Activity[[#This Row],[Date]], "dddd")</f>
        <v>Monday</v>
      </c>
      <c r="E338">
        <v>16520</v>
      </c>
      <c r="F338">
        <v>11.05</v>
      </c>
      <c r="G338">
        <v>11.05</v>
      </c>
      <c r="H338">
        <v>0</v>
      </c>
      <c r="I338">
        <v>1.54</v>
      </c>
      <c r="J338">
        <v>6.48</v>
      </c>
      <c r="K338">
        <v>3.02</v>
      </c>
      <c r="L338">
        <v>0</v>
      </c>
      <c r="M338">
        <v>24</v>
      </c>
      <c r="N338">
        <v>143</v>
      </c>
      <c r="O338">
        <v>176</v>
      </c>
      <c r="P338">
        <v>713</v>
      </c>
      <c r="Q338">
        <v>1760</v>
      </c>
      <c r="R338" t="str">
        <f>IF(Activity[[#This Row],[TotalSteps]] &lt; 7000, "Less than 7,000", IF(AND(Activity[[#This Row],[TotalSteps]] &gt;=7000, Activity[[#This Row],[TotalSteps]] &lt; 10000), "7,000 - 10,000", "More than 10,000"))</f>
        <v>More than 10,000</v>
      </c>
    </row>
    <row r="339" spans="1:18" x14ac:dyDescent="0.4">
      <c r="A339" t="str">
        <f>Activity[[#This Row],[Id]]&amp;"_"&amp;TEXT(Activity[[#This Row],[Date]], "YYYY-MM-DD")</f>
        <v>3977333714_2016-05-03</v>
      </c>
      <c r="B339">
        <v>3977333714</v>
      </c>
      <c r="C339" s="1">
        <v>42493</v>
      </c>
      <c r="D339" s="1" t="str">
        <f>TEXT(Activity[[#This Row],[Date]], "dddd")</f>
        <v>Tuesday</v>
      </c>
      <c r="E339">
        <v>14335</v>
      </c>
      <c r="F339">
        <v>9.59</v>
      </c>
      <c r="G339">
        <v>9.59</v>
      </c>
      <c r="H339">
        <v>0</v>
      </c>
      <c r="I339">
        <v>3.32</v>
      </c>
      <c r="J339">
        <v>1.74</v>
      </c>
      <c r="K339">
        <v>4.53</v>
      </c>
      <c r="L339">
        <v>0</v>
      </c>
      <c r="M339">
        <v>47</v>
      </c>
      <c r="N339">
        <v>41</v>
      </c>
      <c r="O339">
        <v>258</v>
      </c>
      <c r="P339">
        <v>594</v>
      </c>
      <c r="Q339">
        <v>1710</v>
      </c>
      <c r="R339" t="str">
        <f>IF(Activity[[#This Row],[TotalSteps]] &lt; 7000, "Less than 7,000", IF(AND(Activity[[#This Row],[TotalSteps]] &gt;=7000, Activity[[#This Row],[TotalSteps]] &lt; 10000), "7,000 - 10,000", "More than 10,000"))</f>
        <v>More than 10,000</v>
      </c>
    </row>
    <row r="340" spans="1:18" x14ac:dyDescent="0.4">
      <c r="A340" t="str">
        <f>Activity[[#This Row],[Id]]&amp;"_"&amp;TEXT(Activity[[#This Row],[Date]], "YYYY-MM-DD")</f>
        <v>3977333714_2016-05-04</v>
      </c>
      <c r="B340">
        <v>3977333714</v>
      </c>
      <c r="C340" s="1">
        <v>42494</v>
      </c>
      <c r="D340" s="1" t="str">
        <f>TEXT(Activity[[#This Row],[Date]], "dddd")</f>
        <v>Wednesday</v>
      </c>
      <c r="E340">
        <v>13559</v>
      </c>
      <c r="F340">
        <v>9.44</v>
      </c>
      <c r="G340">
        <v>9.44</v>
      </c>
      <c r="H340">
        <v>0</v>
      </c>
      <c r="I340">
        <v>1.81</v>
      </c>
      <c r="J340">
        <v>4.58</v>
      </c>
      <c r="K340">
        <v>2.89</v>
      </c>
      <c r="L340">
        <v>0</v>
      </c>
      <c r="M340">
        <v>14</v>
      </c>
      <c r="N340">
        <v>96</v>
      </c>
      <c r="O340">
        <v>142</v>
      </c>
      <c r="P340">
        <v>852</v>
      </c>
      <c r="Q340">
        <v>1628</v>
      </c>
      <c r="R340" t="str">
        <f>IF(Activity[[#This Row],[TotalSteps]] &lt; 7000, "Less than 7,000", IF(AND(Activity[[#This Row],[TotalSteps]] &gt;=7000, Activity[[#This Row],[TotalSteps]] &lt; 10000), "7,000 - 10,000", "More than 10,000"))</f>
        <v>More than 10,000</v>
      </c>
    </row>
    <row r="341" spans="1:18" x14ac:dyDescent="0.4">
      <c r="A341" t="str">
        <f>Activity[[#This Row],[Id]]&amp;"_"&amp;TEXT(Activity[[#This Row],[Date]], "YYYY-MM-DD")</f>
        <v>3977333714_2016-05-05</v>
      </c>
      <c r="B341">
        <v>3977333714</v>
      </c>
      <c r="C341" s="1">
        <v>42495</v>
      </c>
      <c r="D341" s="1" t="str">
        <f>TEXT(Activity[[#This Row],[Date]], "dddd")</f>
        <v>Thursday</v>
      </c>
      <c r="E341">
        <v>12312</v>
      </c>
      <c r="F341">
        <v>8.58</v>
      </c>
      <c r="G341">
        <v>8.58</v>
      </c>
      <c r="H341">
        <v>0</v>
      </c>
      <c r="I341">
        <v>1.76</v>
      </c>
      <c r="J341">
        <v>4.1100000000000003</v>
      </c>
      <c r="K341">
        <v>2.71</v>
      </c>
      <c r="L341">
        <v>0</v>
      </c>
      <c r="M341">
        <v>14</v>
      </c>
      <c r="N341">
        <v>88</v>
      </c>
      <c r="O341">
        <v>178</v>
      </c>
      <c r="P341">
        <v>680</v>
      </c>
      <c r="Q341">
        <v>1618</v>
      </c>
      <c r="R341" t="str">
        <f>IF(Activity[[#This Row],[TotalSteps]] &lt; 7000, "Less than 7,000", IF(AND(Activity[[#This Row],[TotalSteps]] &gt;=7000, Activity[[#This Row],[TotalSteps]] &lt; 10000), "7,000 - 10,000", "More than 10,000"))</f>
        <v>More than 10,000</v>
      </c>
    </row>
    <row r="342" spans="1:18" x14ac:dyDescent="0.4">
      <c r="A342" t="str">
        <f>Activity[[#This Row],[Id]]&amp;"_"&amp;TEXT(Activity[[#This Row],[Date]], "YYYY-MM-DD")</f>
        <v>3977333714_2016-05-06</v>
      </c>
      <c r="B342">
        <v>3977333714</v>
      </c>
      <c r="C342" s="1">
        <v>42496</v>
      </c>
      <c r="D342" s="1" t="str">
        <f>TEXT(Activity[[#This Row],[Date]], "dddd")</f>
        <v>Friday</v>
      </c>
      <c r="E342">
        <v>11677</v>
      </c>
      <c r="F342">
        <v>8.2799999999999994</v>
      </c>
      <c r="G342">
        <v>8.2799999999999994</v>
      </c>
      <c r="H342">
        <v>0</v>
      </c>
      <c r="I342">
        <v>3.11</v>
      </c>
      <c r="J342">
        <v>2.5099999999999998</v>
      </c>
      <c r="K342">
        <v>2.67</v>
      </c>
      <c r="L342">
        <v>0</v>
      </c>
      <c r="M342">
        <v>29</v>
      </c>
      <c r="N342">
        <v>55</v>
      </c>
      <c r="O342">
        <v>168</v>
      </c>
      <c r="P342">
        <v>676</v>
      </c>
      <c r="Q342">
        <v>1590</v>
      </c>
      <c r="R342" t="str">
        <f>IF(Activity[[#This Row],[TotalSteps]] &lt; 7000, "Less than 7,000", IF(AND(Activity[[#This Row],[TotalSteps]] &gt;=7000, Activity[[#This Row],[TotalSteps]] &lt; 10000), "7,000 - 10,000", "More than 10,000"))</f>
        <v>More than 10,000</v>
      </c>
    </row>
    <row r="343" spans="1:18" x14ac:dyDescent="0.4">
      <c r="A343" t="str">
        <f>Activity[[#This Row],[Id]]&amp;"_"&amp;TEXT(Activity[[#This Row],[Date]], "YYYY-MM-DD")</f>
        <v>3977333714_2016-05-07</v>
      </c>
      <c r="B343">
        <v>3977333714</v>
      </c>
      <c r="C343" s="1">
        <v>42497</v>
      </c>
      <c r="D343" s="1" t="str">
        <f>TEXT(Activity[[#This Row],[Date]], "dddd")</f>
        <v>Saturday</v>
      </c>
      <c r="E343">
        <v>11550</v>
      </c>
      <c r="F343">
        <v>7.73</v>
      </c>
      <c r="G343">
        <v>7.73</v>
      </c>
      <c r="H343">
        <v>0</v>
      </c>
      <c r="I343">
        <v>0</v>
      </c>
      <c r="J343">
        <v>4.13</v>
      </c>
      <c r="K343">
        <v>3.59</v>
      </c>
      <c r="L343">
        <v>0</v>
      </c>
      <c r="M343">
        <v>0</v>
      </c>
      <c r="N343">
        <v>86</v>
      </c>
      <c r="O343">
        <v>208</v>
      </c>
      <c r="P343">
        <v>703</v>
      </c>
      <c r="Q343">
        <v>1574</v>
      </c>
      <c r="R343" t="str">
        <f>IF(Activity[[#This Row],[TotalSteps]] &lt; 7000, "Less than 7,000", IF(AND(Activity[[#This Row],[TotalSteps]] &gt;=7000, Activity[[#This Row],[TotalSteps]] &lt; 10000), "7,000 - 10,000", "More than 10,000"))</f>
        <v>More than 10,000</v>
      </c>
    </row>
    <row r="344" spans="1:18" x14ac:dyDescent="0.4">
      <c r="A344" t="str">
        <f>Activity[[#This Row],[Id]]&amp;"_"&amp;TEXT(Activity[[#This Row],[Date]], "YYYY-MM-DD")</f>
        <v>3977333714_2016-05-08</v>
      </c>
      <c r="B344">
        <v>3977333714</v>
      </c>
      <c r="C344" s="1">
        <v>42498</v>
      </c>
      <c r="D344" s="1" t="str">
        <f>TEXT(Activity[[#This Row],[Date]], "dddd")</f>
        <v>Sunday</v>
      </c>
      <c r="E344">
        <v>13585</v>
      </c>
      <c r="F344">
        <v>9.09</v>
      </c>
      <c r="G344">
        <v>9.09</v>
      </c>
      <c r="H344">
        <v>0</v>
      </c>
      <c r="I344">
        <v>0.68</v>
      </c>
      <c r="J344">
        <v>5.24</v>
      </c>
      <c r="K344">
        <v>3.17</v>
      </c>
      <c r="L344">
        <v>0</v>
      </c>
      <c r="M344">
        <v>9</v>
      </c>
      <c r="N344">
        <v>116</v>
      </c>
      <c r="O344">
        <v>171</v>
      </c>
      <c r="P344">
        <v>688</v>
      </c>
      <c r="Q344">
        <v>1633</v>
      </c>
      <c r="R344" t="str">
        <f>IF(Activity[[#This Row],[TotalSteps]] &lt; 7000, "Less than 7,000", IF(AND(Activity[[#This Row],[TotalSteps]] &gt;=7000, Activity[[#This Row],[TotalSteps]] &lt; 10000), "7,000 - 10,000", "More than 10,000"))</f>
        <v>More than 10,000</v>
      </c>
    </row>
    <row r="345" spans="1:18" x14ac:dyDescent="0.4">
      <c r="A345" t="str">
        <f>Activity[[#This Row],[Id]]&amp;"_"&amp;TEXT(Activity[[#This Row],[Date]], "YYYY-MM-DD")</f>
        <v>3977333714_2016-05-09</v>
      </c>
      <c r="B345">
        <v>3977333714</v>
      </c>
      <c r="C345" s="1">
        <v>42499</v>
      </c>
      <c r="D345" s="1" t="str">
        <f>TEXT(Activity[[#This Row],[Date]], "dddd")</f>
        <v>Monday</v>
      </c>
      <c r="E345">
        <v>14687</v>
      </c>
      <c r="F345">
        <v>10.08</v>
      </c>
      <c r="G345">
        <v>10.08</v>
      </c>
      <c r="H345">
        <v>0</v>
      </c>
      <c r="I345">
        <v>0.77</v>
      </c>
      <c r="J345">
        <v>5.6</v>
      </c>
      <c r="K345">
        <v>3.55</v>
      </c>
      <c r="L345">
        <v>0</v>
      </c>
      <c r="M345">
        <v>8</v>
      </c>
      <c r="N345">
        <v>122</v>
      </c>
      <c r="O345">
        <v>151</v>
      </c>
      <c r="P345">
        <v>1159</v>
      </c>
      <c r="Q345">
        <v>1667</v>
      </c>
      <c r="R345" t="str">
        <f>IF(Activity[[#This Row],[TotalSteps]] &lt; 7000, "Less than 7,000", IF(AND(Activity[[#This Row],[TotalSteps]] &gt;=7000, Activity[[#This Row],[TotalSteps]] &lt; 10000), "7,000 - 10,000", "More than 10,000"))</f>
        <v>More than 10,000</v>
      </c>
    </row>
    <row r="346" spans="1:18" x14ac:dyDescent="0.4">
      <c r="A346" t="str">
        <f>Activity[[#This Row],[Id]]&amp;"_"&amp;TEXT(Activity[[#This Row],[Date]], "YYYY-MM-DD")</f>
        <v>3977333714_2016-05-10</v>
      </c>
      <c r="B346">
        <v>3977333714</v>
      </c>
      <c r="C346" s="1">
        <v>42500</v>
      </c>
      <c r="D346" s="1" t="str">
        <f>TEXT(Activity[[#This Row],[Date]], "dddd")</f>
        <v>Tuesday</v>
      </c>
      <c r="E346">
        <v>13072</v>
      </c>
      <c r="F346">
        <v>8.7799999999999994</v>
      </c>
      <c r="G346">
        <v>8.7799999999999994</v>
      </c>
      <c r="H346">
        <v>0</v>
      </c>
      <c r="I346">
        <v>7.0000000000000007E-2</v>
      </c>
      <c r="J346">
        <v>5.4</v>
      </c>
      <c r="K346">
        <v>3.31</v>
      </c>
      <c r="L346">
        <v>0</v>
      </c>
      <c r="M346">
        <v>1</v>
      </c>
      <c r="N346">
        <v>115</v>
      </c>
      <c r="O346">
        <v>196</v>
      </c>
      <c r="P346">
        <v>676</v>
      </c>
      <c r="Q346">
        <v>1630</v>
      </c>
      <c r="R346" t="str">
        <f>IF(Activity[[#This Row],[TotalSteps]] &lt; 7000, "Less than 7,000", IF(AND(Activity[[#This Row],[TotalSteps]] &gt;=7000, Activity[[#This Row],[TotalSteps]] &lt; 10000), "7,000 - 10,000", "More than 10,000"))</f>
        <v>More than 10,000</v>
      </c>
    </row>
    <row r="347" spans="1:18" x14ac:dyDescent="0.4">
      <c r="A347" t="str">
        <f>Activity[[#This Row],[Id]]&amp;"_"&amp;TEXT(Activity[[#This Row],[Date]], "YYYY-MM-DD")</f>
        <v>3977333714_2016-05-11</v>
      </c>
      <c r="B347">
        <v>3977333714</v>
      </c>
      <c r="C347" s="1">
        <v>42501</v>
      </c>
      <c r="D347" s="1" t="str">
        <f>TEXT(Activity[[#This Row],[Date]], "dddd")</f>
        <v>Wednesday</v>
      </c>
      <c r="E347">
        <v>746</v>
      </c>
      <c r="F347">
        <v>0.5</v>
      </c>
      <c r="G347">
        <v>0.5</v>
      </c>
      <c r="H347">
        <v>0</v>
      </c>
      <c r="I347">
        <v>0.37</v>
      </c>
      <c r="J347">
        <v>0</v>
      </c>
      <c r="K347">
        <v>0.13</v>
      </c>
      <c r="L347">
        <v>0</v>
      </c>
      <c r="M347">
        <v>4</v>
      </c>
      <c r="N347">
        <v>0</v>
      </c>
      <c r="O347">
        <v>9</v>
      </c>
      <c r="P347">
        <v>13</v>
      </c>
      <c r="Q347">
        <v>52</v>
      </c>
      <c r="R347" t="str">
        <f>IF(Activity[[#This Row],[TotalSteps]] &lt; 7000, "Less than 7,000", IF(AND(Activity[[#This Row],[TotalSteps]] &gt;=7000, Activity[[#This Row],[TotalSteps]] &lt; 10000), "7,000 - 10,000", "More than 10,000"))</f>
        <v>Less than 7,000</v>
      </c>
    </row>
    <row r="348" spans="1:18" x14ac:dyDescent="0.4">
      <c r="A348" t="str">
        <f>Activity[[#This Row],[Id]]&amp;"_"&amp;TEXT(Activity[[#This Row],[Date]], "YYYY-MM-DD")</f>
        <v>4020332650_2016-04-12</v>
      </c>
      <c r="B348">
        <v>4020332650</v>
      </c>
      <c r="C348" s="1">
        <v>42472</v>
      </c>
      <c r="D348" s="1" t="str">
        <f>TEXT(Activity[[#This Row],[Date]], "dddd")</f>
        <v>Tuesday</v>
      </c>
      <c r="E348">
        <v>8539</v>
      </c>
      <c r="F348">
        <v>6.12</v>
      </c>
      <c r="G348">
        <v>6.12</v>
      </c>
      <c r="H348">
        <v>0</v>
      </c>
      <c r="I348">
        <v>0.15</v>
      </c>
      <c r="J348">
        <v>0.24</v>
      </c>
      <c r="K348">
        <v>5.68</v>
      </c>
      <c r="L348">
        <v>0</v>
      </c>
      <c r="M348">
        <v>4</v>
      </c>
      <c r="N348">
        <v>15</v>
      </c>
      <c r="O348">
        <v>331</v>
      </c>
      <c r="P348">
        <v>712</v>
      </c>
      <c r="Q348">
        <v>3654</v>
      </c>
      <c r="R348" t="str">
        <f>IF(Activity[[#This Row],[TotalSteps]] &lt; 7000, "Less than 7,000", IF(AND(Activity[[#This Row],[TotalSteps]] &gt;=7000, Activity[[#This Row],[TotalSteps]] &lt; 10000), "7,000 - 10,000", "More than 10,000"))</f>
        <v>7,000 - 10,000</v>
      </c>
    </row>
    <row r="349" spans="1:18" x14ac:dyDescent="0.4">
      <c r="A349" t="str">
        <f>Activity[[#This Row],[Id]]&amp;"_"&amp;TEXT(Activity[[#This Row],[Date]], "YYYY-MM-DD")</f>
        <v>4020332650_2016-04-13</v>
      </c>
      <c r="B349">
        <v>4020332650</v>
      </c>
      <c r="C349" s="1">
        <v>42473</v>
      </c>
      <c r="D349" s="1" t="str">
        <f>TEXT(Activity[[#This Row],[Date]], "dddd")</f>
        <v>Wednesday</v>
      </c>
      <c r="E349">
        <v>0</v>
      </c>
      <c r="F349">
        <v>0</v>
      </c>
      <c r="G349">
        <v>0</v>
      </c>
      <c r="H349">
        <v>0</v>
      </c>
      <c r="I349">
        <v>0</v>
      </c>
      <c r="J349">
        <v>0</v>
      </c>
      <c r="K349">
        <v>0</v>
      </c>
      <c r="L349">
        <v>0</v>
      </c>
      <c r="M349">
        <v>0</v>
      </c>
      <c r="N349">
        <v>0</v>
      </c>
      <c r="O349">
        <v>0</v>
      </c>
      <c r="P349">
        <v>1440</v>
      </c>
      <c r="Q349">
        <v>1981</v>
      </c>
      <c r="R349" t="str">
        <f>IF(Activity[[#This Row],[TotalSteps]] &lt; 7000, "Less than 7,000", IF(AND(Activity[[#This Row],[TotalSteps]] &gt;=7000, Activity[[#This Row],[TotalSteps]] &lt; 10000), "7,000 - 10,000", "More than 10,000"))</f>
        <v>Less than 7,000</v>
      </c>
    </row>
    <row r="350" spans="1:18" x14ac:dyDescent="0.4">
      <c r="A350" t="str">
        <f>Activity[[#This Row],[Id]]&amp;"_"&amp;TEXT(Activity[[#This Row],[Date]], "YYYY-MM-DD")</f>
        <v>4020332650_2016-04-14</v>
      </c>
      <c r="B350">
        <v>4020332650</v>
      </c>
      <c r="C350" s="1">
        <v>42474</v>
      </c>
      <c r="D350" s="1" t="str">
        <f>TEXT(Activity[[#This Row],[Date]], "dddd")</f>
        <v>Thursday</v>
      </c>
      <c r="E350">
        <v>108</v>
      </c>
      <c r="F350">
        <v>0.08</v>
      </c>
      <c r="G350">
        <v>0.08</v>
      </c>
      <c r="H350">
        <v>0</v>
      </c>
      <c r="I350">
        <v>0</v>
      </c>
      <c r="J350">
        <v>0</v>
      </c>
      <c r="K350">
        <v>0.03</v>
      </c>
      <c r="L350">
        <v>0</v>
      </c>
      <c r="M350">
        <v>0</v>
      </c>
      <c r="N350">
        <v>0</v>
      </c>
      <c r="O350">
        <v>3</v>
      </c>
      <c r="P350">
        <v>1437</v>
      </c>
      <c r="Q350">
        <v>2011</v>
      </c>
      <c r="R350" t="str">
        <f>IF(Activity[[#This Row],[TotalSteps]] &lt; 7000, "Less than 7,000", IF(AND(Activity[[#This Row],[TotalSteps]] &gt;=7000, Activity[[#This Row],[TotalSteps]] &lt; 10000), "7,000 - 10,000", "More than 10,000"))</f>
        <v>Less than 7,000</v>
      </c>
    </row>
    <row r="351" spans="1:18" x14ac:dyDescent="0.4">
      <c r="A351" t="str">
        <f>Activity[[#This Row],[Id]]&amp;"_"&amp;TEXT(Activity[[#This Row],[Date]], "YYYY-MM-DD")</f>
        <v>4020332650_2016-04-15</v>
      </c>
      <c r="B351">
        <v>4020332650</v>
      </c>
      <c r="C351" s="1">
        <v>42475</v>
      </c>
      <c r="D351" s="1" t="str">
        <f>TEXT(Activity[[#This Row],[Date]], "dddd")</f>
        <v>Friday</v>
      </c>
      <c r="E351">
        <v>1882</v>
      </c>
      <c r="F351">
        <v>1.35</v>
      </c>
      <c r="G351">
        <v>1.35</v>
      </c>
      <c r="H351">
        <v>0</v>
      </c>
      <c r="I351">
        <v>0.21</v>
      </c>
      <c r="J351">
        <v>0.36</v>
      </c>
      <c r="K351">
        <v>0.77</v>
      </c>
      <c r="L351">
        <v>0</v>
      </c>
      <c r="M351">
        <v>36</v>
      </c>
      <c r="N351">
        <v>18</v>
      </c>
      <c r="O351">
        <v>87</v>
      </c>
      <c r="P351">
        <v>1299</v>
      </c>
      <c r="Q351">
        <v>2951</v>
      </c>
      <c r="R351" t="str">
        <f>IF(Activity[[#This Row],[TotalSteps]] &lt; 7000, "Less than 7,000", IF(AND(Activity[[#This Row],[TotalSteps]] &gt;=7000, Activity[[#This Row],[TotalSteps]] &lt; 10000), "7,000 - 10,000", "More than 10,000"))</f>
        <v>Less than 7,000</v>
      </c>
    </row>
    <row r="352" spans="1:18" x14ac:dyDescent="0.4">
      <c r="A352" t="str">
        <f>Activity[[#This Row],[Id]]&amp;"_"&amp;TEXT(Activity[[#This Row],[Date]], "YYYY-MM-DD")</f>
        <v>4020332650_2016-04-16</v>
      </c>
      <c r="B352">
        <v>4020332650</v>
      </c>
      <c r="C352" s="1">
        <v>42476</v>
      </c>
      <c r="D352" s="1" t="str">
        <f>TEXT(Activity[[#This Row],[Date]], "dddd")</f>
        <v>Saturday</v>
      </c>
      <c r="E352">
        <v>1982</v>
      </c>
      <c r="F352">
        <v>1.42</v>
      </c>
      <c r="G352">
        <v>1.42</v>
      </c>
      <c r="H352">
        <v>0</v>
      </c>
      <c r="I352">
        <v>0.45</v>
      </c>
      <c r="J352">
        <v>0.37</v>
      </c>
      <c r="K352">
        <v>0.59</v>
      </c>
      <c r="L352">
        <v>0</v>
      </c>
      <c r="M352">
        <v>65</v>
      </c>
      <c r="N352">
        <v>21</v>
      </c>
      <c r="O352">
        <v>55</v>
      </c>
      <c r="P352">
        <v>1222</v>
      </c>
      <c r="Q352">
        <v>3051</v>
      </c>
      <c r="R352" t="str">
        <f>IF(Activity[[#This Row],[TotalSteps]] &lt; 7000, "Less than 7,000", IF(AND(Activity[[#This Row],[TotalSteps]] &gt;=7000, Activity[[#This Row],[TotalSteps]] &lt; 10000), "7,000 - 10,000", "More than 10,000"))</f>
        <v>Less than 7,000</v>
      </c>
    </row>
    <row r="353" spans="1:18" x14ac:dyDescent="0.4">
      <c r="A353" t="str">
        <f>Activity[[#This Row],[Id]]&amp;"_"&amp;TEXT(Activity[[#This Row],[Date]], "YYYY-MM-DD")</f>
        <v>4020332650_2016-04-17</v>
      </c>
      <c r="B353">
        <v>4020332650</v>
      </c>
      <c r="C353" s="1">
        <v>42477</v>
      </c>
      <c r="D353" s="1" t="str">
        <f>TEXT(Activity[[#This Row],[Date]], "dddd")</f>
        <v>Sunday</v>
      </c>
      <c r="E353">
        <v>16</v>
      </c>
      <c r="F353">
        <v>0.01</v>
      </c>
      <c r="G353">
        <v>0.01</v>
      </c>
      <c r="H353">
        <v>0</v>
      </c>
      <c r="I353">
        <v>0</v>
      </c>
      <c r="J353">
        <v>0</v>
      </c>
      <c r="K353">
        <v>0.01</v>
      </c>
      <c r="L353">
        <v>0</v>
      </c>
      <c r="M353">
        <v>0</v>
      </c>
      <c r="N353">
        <v>0</v>
      </c>
      <c r="O353">
        <v>2</v>
      </c>
      <c r="P353">
        <v>1438</v>
      </c>
      <c r="Q353">
        <v>1990</v>
      </c>
      <c r="R353" t="str">
        <f>IF(Activity[[#This Row],[TotalSteps]] &lt; 7000, "Less than 7,000", IF(AND(Activity[[#This Row],[TotalSteps]] &gt;=7000, Activity[[#This Row],[TotalSteps]] &lt; 10000), "7,000 - 10,000", "More than 10,000"))</f>
        <v>Less than 7,000</v>
      </c>
    </row>
    <row r="354" spans="1:18" x14ac:dyDescent="0.4">
      <c r="A354" t="str">
        <f>Activity[[#This Row],[Id]]&amp;"_"&amp;TEXT(Activity[[#This Row],[Date]], "YYYY-MM-DD")</f>
        <v>4020332650_2016-04-18</v>
      </c>
      <c r="B354">
        <v>4020332650</v>
      </c>
      <c r="C354" s="1">
        <v>42478</v>
      </c>
      <c r="D354" s="1" t="str">
        <f>TEXT(Activity[[#This Row],[Date]], "dddd")</f>
        <v>Monday</v>
      </c>
      <c r="E354">
        <v>62</v>
      </c>
      <c r="F354">
        <v>0.04</v>
      </c>
      <c r="G354">
        <v>0.04</v>
      </c>
      <c r="H354">
        <v>0</v>
      </c>
      <c r="I354">
        <v>0</v>
      </c>
      <c r="J354">
        <v>0</v>
      </c>
      <c r="K354">
        <v>0.04</v>
      </c>
      <c r="L354">
        <v>0</v>
      </c>
      <c r="M354">
        <v>0</v>
      </c>
      <c r="N354">
        <v>0</v>
      </c>
      <c r="O354">
        <v>2</v>
      </c>
      <c r="P354">
        <v>1438</v>
      </c>
      <c r="Q354">
        <v>1995</v>
      </c>
      <c r="R354" t="str">
        <f>IF(Activity[[#This Row],[TotalSteps]] &lt; 7000, "Less than 7,000", IF(AND(Activity[[#This Row],[TotalSteps]] &gt;=7000, Activity[[#This Row],[TotalSteps]] &lt; 10000), "7,000 - 10,000", "More than 10,000"))</f>
        <v>Less than 7,000</v>
      </c>
    </row>
    <row r="355" spans="1:18" x14ac:dyDescent="0.4">
      <c r="A355" t="str">
        <f>Activity[[#This Row],[Id]]&amp;"_"&amp;TEXT(Activity[[#This Row],[Date]], "YYYY-MM-DD")</f>
        <v>4020332650_2016-04-19</v>
      </c>
      <c r="B355">
        <v>4020332650</v>
      </c>
      <c r="C355" s="1">
        <v>42479</v>
      </c>
      <c r="D355" s="1" t="str">
        <f>TEXT(Activity[[#This Row],[Date]], "dddd")</f>
        <v>Tuesday</v>
      </c>
      <c r="E355">
        <v>0</v>
      </c>
      <c r="F355">
        <v>0</v>
      </c>
      <c r="G355">
        <v>0</v>
      </c>
      <c r="H355">
        <v>0</v>
      </c>
      <c r="I355">
        <v>0</v>
      </c>
      <c r="J355">
        <v>0</v>
      </c>
      <c r="K355">
        <v>0</v>
      </c>
      <c r="L355">
        <v>0</v>
      </c>
      <c r="M355">
        <v>0</v>
      </c>
      <c r="N355">
        <v>0</v>
      </c>
      <c r="O355">
        <v>0</v>
      </c>
      <c r="P355">
        <v>1440</v>
      </c>
      <c r="Q355">
        <v>1980</v>
      </c>
      <c r="R355" t="str">
        <f>IF(Activity[[#This Row],[TotalSteps]] &lt; 7000, "Less than 7,000", IF(AND(Activity[[#This Row],[TotalSteps]] &gt;=7000, Activity[[#This Row],[TotalSteps]] &lt; 10000), "7,000 - 10,000", "More than 10,000"))</f>
        <v>Less than 7,000</v>
      </c>
    </row>
    <row r="356" spans="1:18" x14ac:dyDescent="0.4">
      <c r="A356" t="str">
        <f>Activity[[#This Row],[Id]]&amp;"_"&amp;TEXT(Activity[[#This Row],[Date]], "YYYY-MM-DD")</f>
        <v>4020332650_2016-04-20</v>
      </c>
      <c r="B356">
        <v>4020332650</v>
      </c>
      <c r="C356" s="1">
        <v>42480</v>
      </c>
      <c r="D356" s="1" t="str">
        <f>TEXT(Activity[[#This Row],[Date]], "dddd")</f>
        <v>Wednesday</v>
      </c>
      <c r="E356">
        <v>0</v>
      </c>
      <c r="F356">
        <v>0</v>
      </c>
      <c r="G356">
        <v>0</v>
      </c>
      <c r="H356">
        <v>0</v>
      </c>
      <c r="I356">
        <v>0</v>
      </c>
      <c r="J356">
        <v>0</v>
      </c>
      <c r="K356">
        <v>0</v>
      </c>
      <c r="L356">
        <v>0</v>
      </c>
      <c r="M356">
        <v>0</v>
      </c>
      <c r="N356">
        <v>0</v>
      </c>
      <c r="O356">
        <v>0</v>
      </c>
      <c r="P356">
        <v>1440</v>
      </c>
      <c r="Q356">
        <v>1980</v>
      </c>
      <c r="R356" t="str">
        <f>IF(Activity[[#This Row],[TotalSteps]] &lt; 7000, "Less than 7,000", IF(AND(Activity[[#This Row],[TotalSteps]] &gt;=7000, Activity[[#This Row],[TotalSteps]] &lt; 10000), "7,000 - 10,000", "More than 10,000"))</f>
        <v>Less than 7,000</v>
      </c>
    </row>
    <row r="357" spans="1:18" x14ac:dyDescent="0.4">
      <c r="A357" t="str">
        <f>Activity[[#This Row],[Id]]&amp;"_"&amp;TEXT(Activity[[#This Row],[Date]], "YYYY-MM-DD")</f>
        <v>4020332650_2016-04-21</v>
      </c>
      <c r="B357">
        <v>4020332650</v>
      </c>
      <c r="C357" s="1">
        <v>42481</v>
      </c>
      <c r="D357" s="1" t="str">
        <f>TEXT(Activity[[#This Row],[Date]], "dddd")</f>
        <v>Thursday</v>
      </c>
      <c r="E357">
        <v>0</v>
      </c>
      <c r="F357">
        <v>0</v>
      </c>
      <c r="G357">
        <v>0</v>
      </c>
      <c r="H357">
        <v>0</v>
      </c>
      <c r="I357">
        <v>0</v>
      </c>
      <c r="J357">
        <v>0</v>
      </c>
      <c r="K357">
        <v>0</v>
      </c>
      <c r="L357">
        <v>0</v>
      </c>
      <c r="M357">
        <v>0</v>
      </c>
      <c r="N357">
        <v>0</v>
      </c>
      <c r="O357">
        <v>0</v>
      </c>
      <c r="P357">
        <v>1440</v>
      </c>
      <c r="Q357">
        <v>1980</v>
      </c>
      <c r="R357" t="str">
        <f>IF(Activity[[#This Row],[TotalSteps]] &lt; 7000, "Less than 7,000", IF(AND(Activity[[#This Row],[TotalSteps]] &gt;=7000, Activity[[#This Row],[TotalSteps]] &lt; 10000), "7,000 - 10,000", "More than 10,000"))</f>
        <v>Less than 7,000</v>
      </c>
    </row>
    <row r="358" spans="1:18" x14ac:dyDescent="0.4">
      <c r="A358" t="str">
        <f>Activity[[#This Row],[Id]]&amp;"_"&amp;TEXT(Activity[[#This Row],[Date]], "YYYY-MM-DD")</f>
        <v>4020332650_2016-04-22</v>
      </c>
      <c r="B358">
        <v>4020332650</v>
      </c>
      <c r="C358" s="1">
        <v>42482</v>
      </c>
      <c r="D358" s="1" t="str">
        <f>TEXT(Activity[[#This Row],[Date]], "dddd")</f>
        <v>Friday</v>
      </c>
      <c r="E358">
        <v>0</v>
      </c>
      <c r="F358">
        <v>0</v>
      </c>
      <c r="G358">
        <v>0</v>
      </c>
      <c r="H358">
        <v>0</v>
      </c>
      <c r="I358">
        <v>0</v>
      </c>
      <c r="J358">
        <v>0</v>
      </c>
      <c r="K358">
        <v>0</v>
      </c>
      <c r="L358">
        <v>0</v>
      </c>
      <c r="M358">
        <v>0</v>
      </c>
      <c r="N358">
        <v>0</v>
      </c>
      <c r="O358">
        <v>0</v>
      </c>
      <c r="P358">
        <v>1440</v>
      </c>
      <c r="Q358">
        <v>1980</v>
      </c>
      <c r="R358" t="str">
        <f>IF(Activity[[#This Row],[TotalSteps]] &lt; 7000, "Less than 7,000", IF(AND(Activity[[#This Row],[TotalSteps]] &gt;=7000, Activity[[#This Row],[TotalSteps]] &lt; 10000), "7,000 - 10,000", "More than 10,000"))</f>
        <v>Less than 7,000</v>
      </c>
    </row>
    <row r="359" spans="1:18" x14ac:dyDescent="0.4">
      <c r="A359" t="str">
        <f>Activity[[#This Row],[Id]]&amp;"_"&amp;TEXT(Activity[[#This Row],[Date]], "YYYY-MM-DD")</f>
        <v>4020332650_2016-04-23</v>
      </c>
      <c r="B359">
        <v>4020332650</v>
      </c>
      <c r="C359" s="1">
        <v>42483</v>
      </c>
      <c r="D359" s="1" t="str">
        <f>TEXT(Activity[[#This Row],[Date]], "dddd")</f>
        <v>Saturday</v>
      </c>
      <c r="E359">
        <v>0</v>
      </c>
      <c r="F359">
        <v>0</v>
      </c>
      <c r="G359">
        <v>0</v>
      </c>
      <c r="H359">
        <v>0</v>
      </c>
      <c r="I359">
        <v>0</v>
      </c>
      <c r="J359">
        <v>0</v>
      </c>
      <c r="K359">
        <v>0</v>
      </c>
      <c r="L359">
        <v>0</v>
      </c>
      <c r="M359">
        <v>0</v>
      </c>
      <c r="N359">
        <v>0</v>
      </c>
      <c r="O359">
        <v>0</v>
      </c>
      <c r="P359">
        <v>1440</v>
      </c>
      <c r="Q359">
        <v>1980</v>
      </c>
      <c r="R359" t="str">
        <f>IF(Activity[[#This Row],[TotalSteps]] &lt; 7000, "Less than 7,000", IF(AND(Activity[[#This Row],[TotalSteps]] &gt;=7000, Activity[[#This Row],[TotalSteps]] &lt; 10000), "7,000 - 10,000", "More than 10,000"))</f>
        <v>Less than 7,000</v>
      </c>
    </row>
    <row r="360" spans="1:18" x14ac:dyDescent="0.4">
      <c r="A360" t="str">
        <f>Activity[[#This Row],[Id]]&amp;"_"&amp;TEXT(Activity[[#This Row],[Date]], "YYYY-MM-DD")</f>
        <v>4020332650_2016-04-24</v>
      </c>
      <c r="B360">
        <v>4020332650</v>
      </c>
      <c r="C360" s="1">
        <v>42484</v>
      </c>
      <c r="D360" s="1" t="str">
        <f>TEXT(Activity[[#This Row],[Date]], "dddd")</f>
        <v>Sunday</v>
      </c>
      <c r="E360">
        <v>0</v>
      </c>
      <c r="F360">
        <v>0</v>
      </c>
      <c r="G360">
        <v>0</v>
      </c>
      <c r="H360">
        <v>0</v>
      </c>
      <c r="I360">
        <v>0</v>
      </c>
      <c r="J360">
        <v>0</v>
      </c>
      <c r="K360">
        <v>0</v>
      </c>
      <c r="L360">
        <v>0</v>
      </c>
      <c r="M360">
        <v>0</v>
      </c>
      <c r="N360">
        <v>0</v>
      </c>
      <c r="O360">
        <v>0</v>
      </c>
      <c r="P360">
        <v>1440</v>
      </c>
      <c r="Q360">
        <v>1980</v>
      </c>
      <c r="R360" t="str">
        <f>IF(Activity[[#This Row],[TotalSteps]] &lt; 7000, "Less than 7,000", IF(AND(Activity[[#This Row],[TotalSteps]] &gt;=7000, Activity[[#This Row],[TotalSteps]] &lt; 10000), "7,000 - 10,000", "More than 10,000"))</f>
        <v>Less than 7,000</v>
      </c>
    </row>
    <row r="361" spans="1:18" x14ac:dyDescent="0.4">
      <c r="A361" t="str">
        <f>Activity[[#This Row],[Id]]&amp;"_"&amp;TEXT(Activity[[#This Row],[Date]], "YYYY-MM-DD")</f>
        <v>4020332650_2016-04-25</v>
      </c>
      <c r="B361">
        <v>4020332650</v>
      </c>
      <c r="C361" s="1">
        <v>42485</v>
      </c>
      <c r="D361" s="1" t="str">
        <f>TEXT(Activity[[#This Row],[Date]], "dddd")</f>
        <v>Monday</v>
      </c>
      <c r="E361">
        <v>0</v>
      </c>
      <c r="F361">
        <v>0</v>
      </c>
      <c r="G361">
        <v>0</v>
      </c>
      <c r="H361">
        <v>0</v>
      </c>
      <c r="I361">
        <v>0</v>
      </c>
      <c r="J361">
        <v>0</v>
      </c>
      <c r="K361">
        <v>0</v>
      </c>
      <c r="L361">
        <v>0</v>
      </c>
      <c r="M361">
        <v>0</v>
      </c>
      <c r="N361">
        <v>0</v>
      </c>
      <c r="O361">
        <v>0</v>
      </c>
      <c r="P361">
        <v>1440</v>
      </c>
      <c r="Q361">
        <v>1980</v>
      </c>
      <c r="R361" t="str">
        <f>IF(Activity[[#This Row],[TotalSteps]] &lt; 7000, "Less than 7,000", IF(AND(Activity[[#This Row],[TotalSteps]] &gt;=7000, Activity[[#This Row],[TotalSteps]] &lt; 10000), "7,000 - 10,000", "More than 10,000"))</f>
        <v>Less than 7,000</v>
      </c>
    </row>
    <row r="362" spans="1:18" x14ac:dyDescent="0.4">
      <c r="A362" t="str">
        <f>Activity[[#This Row],[Id]]&amp;"_"&amp;TEXT(Activity[[#This Row],[Date]], "YYYY-MM-DD")</f>
        <v>4020332650_2016-04-26</v>
      </c>
      <c r="B362">
        <v>4020332650</v>
      </c>
      <c r="C362" s="1">
        <v>42486</v>
      </c>
      <c r="D362" s="1" t="str">
        <f>TEXT(Activity[[#This Row],[Date]], "dddd")</f>
        <v>Tuesday</v>
      </c>
      <c r="E362">
        <v>0</v>
      </c>
      <c r="F362">
        <v>0</v>
      </c>
      <c r="G362">
        <v>0</v>
      </c>
      <c r="H362">
        <v>0</v>
      </c>
      <c r="I362">
        <v>0</v>
      </c>
      <c r="J362">
        <v>0</v>
      </c>
      <c r="K362">
        <v>0</v>
      </c>
      <c r="L362">
        <v>0</v>
      </c>
      <c r="M362">
        <v>0</v>
      </c>
      <c r="N362">
        <v>0</v>
      </c>
      <c r="O362">
        <v>0</v>
      </c>
      <c r="P362">
        <v>1440</v>
      </c>
      <c r="Q362">
        <v>1980</v>
      </c>
      <c r="R362" t="str">
        <f>IF(Activity[[#This Row],[TotalSteps]] &lt; 7000, "Less than 7,000", IF(AND(Activity[[#This Row],[TotalSteps]] &gt;=7000, Activity[[#This Row],[TotalSteps]] &lt; 10000), "7,000 - 10,000", "More than 10,000"))</f>
        <v>Less than 7,000</v>
      </c>
    </row>
    <row r="363" spans="1:18" x14ac:dyDescent="0.4">
      <c r="A363" t="str">
        <f>Activity[[#This Row],[Id]]&amp;"_"&amp;TEXT(Activity[[#This Row],[Date]], "YYYY-MM-DD")</f>
        <v>4020332650_2016-04-27</v>
      </c>
      <c r="B363">
        <v>4020332650</v>
      </c>
      <c r="C363" s="1">
        <v>42487</v>
      </c>
      <c r="D363" s="1" t="str">
        <f>TEXT(Activity[[#This Row],[Date]], "dddd")</f>
        <v>Wednesday</v>
      </c>
      <c r="E363">
        <v>0</v>
      </c>
      <c r="F363">
        <v>0</v>
      </c>
      <c r="G363">
        <v>0</v>
      </c>
      <c r="H363">
        <v>0</v>
      </c>
      <c r="I363">
        <v>0</v>
      </c>
      <c r="J363">
        <v>0</v>
      </c>
      <c r="K363">
        <v>0</v>
      </c>
      <c r="L363">
        <v>0</v>
      </c>
      <c r="M363">
        <v>0</v>
      </c>
      <c r="N363">
        <v>0</v>
      </c>
      <c r="O363">
        <v>0</v>
      </c>
      <c r="P363">
        <v>1440</v>
      </c>
      <c r="Q363">
        <v>1980</v>
      </c>
      <c r="R363" t="str">
        <f>IF(Activity[[#This Row],[TotalSteps]] &lt; 7000, "Less than 7,000", IF(AND(Activity[[#This Row],[TotalSteps]] &gt;=7000, Activity[[#This Row],[TotalSteps]] &lt; 10000), "7,000 - 10,000", "More than 10,000"))</f>
        <v>Less than 7,000</v>
      </c>
    </row>
    <row r="364" spans="1:18" x14ac:dyDescent="0.4">
      <c r="A364" t="str">
        <f>Activity[[#This Row],[Id]]&amp;"_"&amp;TEXT(Activity[[#This Row],[Date]], "YYYY-MM-DD")</f>
        <v>4020332650_2016-04-28</v>
      </c>
      <c r="B364">
        <v>4020332650</v>
      </c>
      <c r="C364" s="1">
        <v>42488</v>
      </c>
      <c r="D364" s="1" t="str">
        <f>TEXT(Activity[[#This Row],[Date]], "dddd")</f>
        <v>Thursday</v>
      </c>
      <c r="E364">
        <v>0</v>
      </c>
      <c r="F364">
        <v>0</v>
      </c>
      <c r="G364">
        <v>0</v>
      </c>
      <c r="H364">
        <v>0</v>
      </c>
      <c r="I364">
        <v>0</v>
      </c>
      <c r="J364">
        <v>0</v>
      </c>
      <c r="K364">
        <v>0</v>
      </c>
      <c r="L364">
        <v>0</v>
      </c>
      <c r="M364">
        <v>0</v>
      </c>
      <c r="N364">
        <v>0</v>
      </c>
      <c r="O364">
        <v>0</v>
      </c>
      <c r="P364">
        <v>1440</v>
      </c>
      <c r="Q364">
        <v>1980</v>
      </c>
      <c r="R364" t="str">
        <f>IF(Activity[[#This Row],[TotalSteps]] &lt; 7000, "Less than 7,000", IF(AND(Activity[[#This Row],[TotalSteps]] &gt;=7000, Activity[[#This Row],[TotalSteps]] &lt; 10000), "7,000 - 10,000", "More than 10,000"))</f>
        <v>Less than 7,000</v>
      </c>
    </row>
    <row r="365" spans="1:18" x14ac:dyDescent="0.4">
      <c r="A365" t="str">
        <f>Activity[[#This Row],[Id]]&amp;"_"&amp;TEXT(Activity[[#This Row],[Date]], "YYYY-MM-DD")</f>
        <v>4020332650_2016-04-29</v>
      </c>
      <c r="B365">
        <v>4020332650</v>
      </c>
      <c r="C365" s="1">
        <v>42489</v>
      </c>
      <c r="D365" s="1" t="str">
        <f>TEXT(Activity[[#This Row],[Date]], "dddd")</f>
        <v>Friday</v>
      </c>
      <c r="E365">
        <v>0</v>
      </c>
      <c r="F365">
        <v>0</v>
      </c>
      <c r="G365">
        <v>0</v>
      </c>
      <c r="H365">
        <v>0</v>
      </c>
      <c r="I365">
        <v>0</v>
      </c>
      <c r="J365">
        <v>0</v>
      </c>
      <c r="K365">
        <v>0</v>
      </c>
      <c r="L365">
        <v>0</v>
      </c>
      <c r="M365">
        <v>0</v>
      </c>
      <c r="N365">
        <v>0</v>
      </c>
      <c r="O365">
        <v>0</v>
      </c>
      <c r="P365">
        <v>1440</v>
      </c>
      <c r="Q365">
        <v>1980</v>
      </c>
      <c r="R365" t="str">
        <f>IF(Activity[[#This Row],[TotalSteps]] &lt; 7000, "Less than 7,000", IF(AND(Activity[[#This Row],[TotalSteps]] &gt;=7000, Activity[[#This Row],[TotalSteps]] &lt; 10000), "7,000 - 10,000", "More than 10,000"))</f>
        <v>Less than 7,000</v>
      </c>
    </row>
    <row r="366" spans="1:18" x14ac:dyDescent="0.4">
      <c r="A366" t="str">
        <f>Activity[[#This Row],[Id]]&amp;"_"&amp;TEXT(Activity[[#This Row],[Date]], "YYYY-MM-DD")</f>
        <v>4020332650_2016-04-30</v>
      </c>
      <c r="B366">
        <v>4020332650</v>
      </c>
      <c r="C366" s="1">
        <v>42490</v>
      </c>
      <c r="D366" s="1" t="str">
        <f>TEXT(Activity[[#This Row],[Date]], "dddd")</f>
        <v>Saturday</v>
      </c>
      <c r="E366">
        <v>0</v>
      </c>
      <c r="F366">
        <v>0</v>
      </c>
      <c r="G366">
        <v>0</v>
      </c>
      <c r="H366">
        <v>0</v>
      </c>
      <c r="I366">
        <v>0</v>
      </c>
      <c r="J366">
        <v>0</v>
      </c>
      <c r="K366">
        <v>0</v>
      </c>
      <c r="L366">
        <v>0</v>
      </c>
      <c r="M366">
        <v>0</v>
      </c>
      <c r="N366">
        <v>0</v>
      </c>
      <c r="O366">
        <v>0</v>
      </c>
      <c r="P366">
        <v>1440</v>
      </c>
      <c r="Q366">
        <v>1980</v>
      </c>
      <c r="R366" t="str">
        <f>IF(Activity[[#This Row],[TotalSteps]] &lt; 7000, "Less than 7,000", IF(AND(Activity[[#This Row],[TotalSteps]] &gt;=7000, Activity[[#This Row],[TotalSteps]] &lt; 10000), "7,000 - 10,000", "More than 10,000"))</f>
        <v>Less than 7,000</v>
      </c>
    </row>
    <row r="367" spans="1:18" x14ac:dyDescent="0.4">
      <c r="A367" t="str">
        <f>Activity[[#This Row],[Id]]&amp;"_"&amp;TEXT(Activity[[#This Row],[Date]], "YYYY-MM-DD")</f>
        <v>4020332650_2016-05-01</v>
      </c>
      <c r="B367">
        <v>4020332650</v>
      </c>
      <c r="C367" s="1">
        <v>42491</v>
      </c>
      <c r="D367" s="1" t="str">
        <f>TEXT(Activity[[#This Row],[Date]], "dddd")</f>
        <v>Sunday</v>
      </c>
      <c r="E367">
        <v>0</v>
      </c>
      <c r="F367">
        <v>0</v>
      </c>
      <c r="G367">
        <v>0</v>
      </c>
      <c r="H367">
        <v>0</v>
      </c>
      <c r="I367">
        <v>0</v>
      </c>
      <c r="J367">
        <v>0</v>
      </c>
      <c r="K367">
        <v>0</v>
      </c>
      <c r="L367">
        <v>0</v>
      </c>
      <c r="M367">
        <v>0</v>
      </c>
      <c r="N367">
        <v>0</v>
      </c>
      <c r="O367">
        <v>0</v>
      </c>
      <c r="P367">
        <v>1440</v>
      </c>
      <c r="Q367">
        <v>1980</v>
      </c>
      <c r="R367" t="str">
        <f>IF(Activity[[#This Row],[TotalSteps]] &lt; 7000, "Less than 7,000", IF(AND(Activity[[#This Row],[TotalSteps]] &gt;=7000, Activity[[#This Row],[TotalSteps]] &lt; 10000), "7,000 - 10,000", "More than 10,000"))</f>
        <v>Less than 7,000</v>
      </c>
    </row>
    <row r="368" spans="1:18" x14ac:dyDescent="0.4">
      <c r="A368" t="str">
        <f>Activity[[#This Row],[Id]]&amp;"_"&amp;TEXT(Activity[[#This Row],[Date]], "YYYY-MM-DD")</f>
        <v>4020332650_2016-05-02</v>
      </c>
      <c r="B368">
        <v>4020332650</v>
      </c>
      <c r="C368" s="1">
        <v>42492</v>
      </c>
      <c r="D368" s="1" t="str">
        <f>TEXT(Activity[[#This Row],[Date]], "dddd")</f>
        <v>Monday</v>
      </c>
      <c r="E368">
        <v>475</v>
      </c>
      <c r="F368">
        <v>0.34</v>
      </c>
      <c r="G368">
        <v>0.34</v>
      </c>
      <c r="H368">
        <v>0</v>
      </c>
      <c r="I368">
        <v>0</v>
      </c>
      <c r="J368">
        <v>0.04</v>
      </c>
      <c r="K368">
        <v>0.28999999999999998</v>
      </c>
      <c r="L368">
        <v>0</v>
      </c>
      <c r="M368">
        <v>0</v>
      </c>
      <c r="N368">
        <v>11</v>
      </c>
      <c r="O368">
        <v>31</v>
      </c>
      <c r="P368">
        <v>1350</v>
      </c>
      <c r="Q368">
        <v>2207</v>
      </c>
      <c r="R368" t="str">
        <f>IF(Activity[[#This Row],[TotalSteps]] &lt; 7000, "Less than 7,000", IF(AND(Activity[[#This Row],[TotalSteps]] &gt;=7000, Activity[[#This Row],[TotalSteps]] &lt; 10000), "7,000 - 10,000", "More than 10,000"))</f>
        <v>Less than 7,000</v>
      </c>
    </row>
    <row r="369" spans="1:18" x14ac:dyDescent="0.4">
      <c r="A369" t="str">
        <f>Activity[[#This Row],[Id]]&amp;"_"&amp;TEXT(Activity[[#This Row],[Date]], "YYYY-MM-DD")</f>
        <v>4020332650_2016-05-03</v>
      </c>
      <c r="B369">
        <v>4020332650</v>
      </c>
      <c r="C369" s="1">
        <v>42493</v>
      </c>
      <c r="D369" s="1" t="str">
        <f>TEXT(Activity[[#This Row],[Date]], "dddd")</f>
        <v>Tuesday</v>
      </c>
      <c r="E369">
        <v>4496</v>
      </c>
      <c r="F369">
        <v>3.22</v>
      </c>
      <c r="G369">
        <v>3.22</v>
      </c>
      <c r="H369">
        <v>0</v>
      </c>
      <c r="I369">
        <v>0</v>
      </c>
      <c r="J369">
        <v>0</v>
      </c>
      <c r="K369">
        <v>3.15</v>
      </c>
      <c r="L369">
        <v>0.05</v>
      </c>
      <c r="M369">
        <v>0</v>
      </c>
      <c r="N369">
        <v>0</v>
      </c>
      <c r="O369">
        <v>174</v>
      </c>
      <c r="P369">
        <v>950</v>
      </c>
      <c r="Q369">
        <v>2828</v>
      </c>
      <c r="R369" t="str">
        <f>IF(Activity[[#This Row],[TotalSteps]] &lt; 7000, "Less than 7,000", IF(AND(Activity[[#This Row],[TotalSteps]] &gt;=7000, Activity[[#This Row],[TotalSteps]] &lt; 10000), "7,000 - 10,000", "More than 10,000"))</f>
        <v>Less than 7,000</v>
      </c>
    </row>
    <row r="370" spans="1:18" x14ac:dyDescent="0.4">
      <c r="A370" t="str">
        <f>Activity[[#This Row],[Id]]&amp;"_"&amp;TEXT(Activity[[#This Row],[Date]], "YYYY-MM-DD")</f>
        <v>4020332650_2016-05-04</v>
      </c>
      <c r="B370">
        <v>4020332650</v>
      </c>
      <c r="C370" s="1">
        <v>42494</v>
      </c>
      <c r="D370" s="1" t="str">
        <f>TEXT(Activity[[#This Row],[Date]], "dddd")</f>
        <v>Wednesday</v>
      </c>
      <c r="E370">
        <v>10252</v>
      </c>
      <c r="F370">
        <v>7.35</v>
      </c>
      <c r="G370">
        <v>7.35</v>
      </c>
      <c r="H370">
        <v>0</v>
      </c>
      <c r="I370">
        <v>0.67</v>
      </c>
      <c r="J370">
        <v>1.04</v>
      </c>
      <c r="K370">
        <v>5.58</v>
      </c>
      <c r="L370">
        <v>0</v>
      </c>
      <c r="M370">
        <v>13</v>
      </c>
      <c r="N370">
        <v>46</v>
      </c>
      <c r="O370">
        <v>346</v>
      </c>
      <c r="P370">
        <v>531</v>
      </c>
      <c r="Q370">
        <v>3879</v>
      </c>
      <c r="R370" t="str">
        <f>IF(Activity[[#This Row],[TotalSteps]] &lt; 7000, "Less than 7,000", IF(AND(Activity[[#This Row],[TotalSteps]] &gt;=7000, Activity[[#This Row],[TotalSteps]] &lt; 10000), "7,000 - 10,000", "More than 10,000"))</f>
        <v>More than 10,000</v>
      </c>
    </row>
    <row r="371" spans="1:18" x14ac:dyDescent="0.4">
      <c r="A371" t="str">
        <f>Activity[[#This Row],[Id]]&amp;"_"&amp;TEXT(Activity[[#This Row],[Date]], "YYYY-MM-DD")</f>
        <v>4020332650_2016-05-05</v>
      </c>
      <c r="B371">
        <v>4020332650</v>
      </c>
      <c r="C371" s="1">
        <v>42495</v>
      </c>
      <c r="D371" s="1" t="str">
        <f>TEXT(Activity[[#This Row],[Date]], "dddd")</f>
        <v>Thursday</v>
      </c>
      <c r="E371">
        <v>11728</v>
      </c>
      <c r="F371">
        <v>8.43</v>
      </c>
      <c r="G371">
        <v>8.43</v>
      </c>
      <c r="H371">
        <v>0</v>
      </c>
      <c r="I371">
        <v>2.62</v>
      </c>
      <c r="J371">
        <v>1.68</v>
      </c>
      <c r="K371">
        <v>4.04</v>
      </c>
      <c r="L371">
        <v>7.0000000000000007E-2</v>
      </c>
      <c r="M371">
        <v>38</v>
      </c>
      <c r="N371">
        <v>42</v>
      </c>
      <c r="O371">
        <v>196</v>
      </c>
      <c r="P371">
        <v>916</v>
      </c>
      <c r="Q371">
        <v>3429</v>
      </c>
      <c r="R371" t="str">
        <f>IF(Activity[[#This Row],[TotalSteps]] &lt; 7000, "Less than 7,000", IF(AND(Activity[[#This Row],[TotalSteps]] &gt;=7000, Activity[[#This Row],[TotalSteps]] &lt; 10000), "7,000 - 10,000", "More than 10,000"))</f>
        <v>More than 10,000</v>
      </c>
    </row>
    <row r="372" spans="1:18" x14ac:dyDescent="0.4">
      <c r="A372" t="str">
        <f>Activity[[#This Row],[Id]]&amp;"_"&amp;TEXT(Activity[[#This Row],[Date]], "YYYY-MM-DD")</f>
        <v>4020332650_2016-05-06</v>
      </c>
      <c r="B372">
        <v>4020332650</v>
      </c>
      <c r="C372" s="1">
        <v>42496</v>
      </c>
      <c r="D372" s="1" t="str">
        <f>TEXT(Activity[[#This Row],[Date]], "dddd")</f>
        <v>Friday</v>
      </c>
      <c r="E372">
        <v>4369</v>
      </c>
      <c r="F372">
        <v>3.13</v>
      </c>
      <c r="G372">
        <v>3.13</v>
      </c>
      <c r="H372">
        <v>0</v>
      </c>
      <c r="I372">
        <v>0</v>
      </c>
      <c r="J372">
        <v>0</v>
      </c>
      <c r="K372">
        <v>3.1</v>
      </c>
      <c r="L372">
        <v>0.01</v>
      </c>
      <c r="M372">
        <v>0</v>
      </c>
      <c r="N372">
        <v>0</v>
      </c>
      <c r="O372">
        <v>177</v>
      </c>
      <c r="P372">
        <v>855</v>
      </c>
      <c r="Q372">
        <v>2704</v>
      </c>
      <c r="R372" t="str">
        <f>IF(Activity[[#This Row],[TotalSteps]] &lt; 7000, "Less than 7,000", IF(AND(Activity[[#This Row],[TotalSteps]] &gt;=7000, Activity[[#This Row],[TotalSteps]] &lt; 10000), "7,000 - 10,000", "More than 10,000"))</f>
        <v>Less than 7,000</v>
      </c>
    </row>
    <row r="373" spans="1:18" x14ac:dyDescent="0.4">
      <c r="A373" t="str">
        <f>Activity[[#This Row],[Id]]&amp;"_"&amp;TEXT(Activity[[#This Row],[Date]], "YYYY-MM-DD")</f>
        <v>4020332650_2016-05-07</v>
      </c>
      <c r="B373">
        <v>4020332650</v>
      </c>
      <c r="C373" s="1">
        <v>42497</v>
      </c>
      <c r="D373" s="1" t="str">
        <f>TEXT(Activity[[#This Row],[Date]], "dddd")</f>
        <v>Saturday</v>
      </c>
      <c r="E373">
        <v>6132</v>
      </c>
      <c r="F373">
        <v>4.4000000000000004</v>
      </c>
      <c r="G373">
        <v>4.4000000000000004</v>
      </c>
      <c r="H373">
        <v>0</v>
      </c>
      <c r="I373">
        <v>0</v>
      </c>
      <c r="J373">
        <v>0</v>
      </c>
      <c r="K373">
        <v>3.58</v>
      </c>
      <c r="L373">
        <v>0</v>
      </c>
      <c r="M373">
        <v>0</v>
      </c>
      <c r="N373">
        <v>0</v>
      </c>
      <c r="O373">
        <v>184</v>
      </c>
      <c r="P373">
        <v>1256</v>
      </c>
      <c r="Q373">
        <v>2975</v>
      </c>
      <c r="R373" t="str">
        <f>IF(Activity[[#This Row],[TotalSteps]] &lt; 7000, "Less than 7,000", IF(AND(Activity[[#This Row],[TotalSteps]] &gt;=7000, Activity[[#This Row],[TotalSteps]] &lt; 10000), "7,000 - 10,000", "More than 10,000"))</f>
        <v>Less than 7,000</v>
      </c>
    </row>
    <row r="374" spans="1:18" x14ac:dyDescent="0.4">
      <c r="A374" t="str">
        <f>Activity[[#This Row],[Id]]&amp;"_"&amp;TEXT(Activity[[#This Row],[Date]], "YYYY-MM-DD")</f>
        <v>4020332650_2016-05-08</v>
      </c>
      <c r="B374">
        <v>4020332650</v>
      </c>
      <c r="C374" s="1">
        <v>42498</v>
      </c>
      <c r="D374" s="1" t="str">
        <f>TEXT(Activity[[#This Row],[Date]], "dddd")</f>
        <v>Sunday</v>
      </c>
      <c r="E374">
        <v>5862</v>
      </c>
      <c r="F374">
        <v>4.2</v>
      </c>
      <c r="G374">
        <v>4.2</v>
      </c>
      <c r="H374">
        <v>0</v>
      </c>
      <c r="I374">
        <v>0</v>
      </c>
      <c r="J374">
        <v>0</v>
      </c>
      <c r="K374">
        <v>4.1500000000000004</v>
      </c>
      <c r="L374">
        <v>0</v>
      </c>
      <c r="M374">
        <v>0</v>
      </c>
      <c r="N374">
        <v>0</v>
      </c>
      <c r="O374">
        <v>263</v>
      </c>
      <c r="P374">
        <v>775</v>
      </c>
      <c r="Q374">
        <v>3089</v>
      </c>
      <c r="R374" t="str">
        <f>IF(Activity[[#This Row],[TotalSteps]] &lt; 7000, "Less than 7,000", IF(AND(Activity[[#This Row],[TotalSteps]] &gt;=7000, Activity[[#This Row],[TotalSteps]] &lt; 10000), "7,000 - 10,000", "More than 10,000"))</f>
        <v>Less than 7,000</v>
      </c>
    </row>
    <row r="375" spans="1:18" x14ac:dyDescent="0.4">
      <c r="A375" t="str">
        <f>Activity[[#This Row],[Id]]&amp;"_"&amp;TEXT(Activity[[#This Row],[Date]], "YYYY-MM-DD")</f>
        <v>4020332650_2016-05-09</v>
      </c>
      <c r="B375">
        <v>4020332650</v>
      </c>
      <c r="C375" s="1">
        <v>42499</v>
      </c>
      <c r="D375" s="1" t="str">
        <f>TEXT(Activity[[#This Row],[Date]], "dddd")</f>
        <v>Monday</v>
      </c>
      <c r="E375">
        <v>4556</v>
      </c>
      <c r="F375">
        <v>3.27</v>
      </c>
      <c r="G375">
        <v>3.27</v>
      </c>
      <c r="H375">
        <v>0</v>
      </c>
      <c r="I375">
        <v>0.2</v>
      </c>
      <c r="J375">
        <v>0.12</v>
      </c>
      <c r="K375">
        <v>2.94</v>
      </c>
      <c r="L375">
        <v>0</v>
      </c>
      <c r="M375">
        <v>3</v>
      </c>
      <c r="N375">
        <v>5</v>
      </c>
      <c r="O375">
        <v>173</v>
      </c>
      <c r="P375">
        <v>1225</v>
      </c>
      <c r="Q375">
        <v>2785</v>
      </c>
      <c r="R375" t="str">
        <f>IF(Activity[[#This Row],[TotalSteps]] &lt; 7000, "Less than 7,000", IF(AND(Activity[[#This Row],[TotalSteps]] &gt;=7000, Activity[[#This Row],[TotalSteps]] &lt; 10000), "7,000 - 10,000", "More than 10,000"))</f>
        <v>Less than 7,000</v>
      </c>
    </row>
    <row r="376" spans="1:18" x14ac:dyDescent="0.4">
      <c r="A376" t="str">
        <f>Activity[[#This Row],[Id]]&amp;"_"&amp;TEXT(Activity[[#This Row],[Date]], "YYYY-MM-DD")</f>
        <v>4020332650_2016-05-10</v>
      </c>
      <c r="B376">
        <v>4020332650</v>
      </c>
      <c r="C376" s="1">
        <v>42500</v>
      </c>
      <c r="D376" s="1" t="str">
        <f>TEXT(Activity[[#This Row],[Date]], "dddd")</f>
        <v>Tuesday</v>
      </c>
      <c r="E376">
        <v>5546</v>
      </c>
      <c r="F376">
        <v>3.98</v>
      </c>
      <c r="G376">
        <v>3.98</v>
      </c>
      <c r="H376">
        <v>0</v>
      </c>
      <c r="I376">
        <v>0</v>
      </c>
      <c r="J376">
        <v>0</v>
      </c>
      <c r="K376">
        <v>3.87</v>
      </c>
      <c r="L376">
        <v>0.04</v>
      </c>
      <c r="M376">
        <v>0</v>
      </c>
      <c r="N376">
        <v>0</v>
      </c>
      <c r="O376">
        <v>206</v>
      </c>
      <c r="P376">
        <v>774</v>
      </c>
      <c r="Q376">
        <v>2926</v>
      </c>
      <c r="R376" t="str">
        <f>IF(Activity[[#This Row],[TotalSteps]] &lt; 7000, "Less than 7,000", IF(AND(Activity[[#This Row],[TotalSteps]] &gt;=7000, Activity[[#This Row],[TotalSteps]] &lt; 10000), "7,000 - 10,000", "More than 10,000"))</f>
        <v>Less than 7,000</v>
      </c>
    </row>
    <row r="377" spans="1:18" x14ac:dyDescent="0.4">
      <c r="A377" t="str">
        <f>Activity[[#This Row],[Id]]&amp;"_"&amp;TEXT(Activity[[#This Row],[Date]], "YYYY-MM-DD")</f>
        <v>4020332650_2016-05-11</v>
      </c>
      <c r="B377">
        <v>4020332650</v>
      </c>
      <c r="C377" s="1">
        <v>42501</v>
      </c>
      <c r="D377" s="1" t="str">
        <f>TEXT(Activity[[#This Row],[Date]], "dddd")</f>
        <v>Wednesday</v>
      </c>
      <c r="E377">
        <v>3689</v>
      </c>
      <c r="F377">
        <v>2.65</v>
      </c>
      <c r="G377">
        <v>2.65</v>
      </c>
      <c r="H377">
        <v>0</v>
      </c>
      <c r="I377">
        <v>0.11</v>
      </c>
      <c r="J377">
        <v>0.17</v>
      </c>
      <c r="K377">
        <v>2.33</v>
      </c>
      <c r="L377">
        <v>0</v>
      </c>
      <c r="M377">
        <v>2</v>
      </c>
      <c r="N377">
        <v>8</v>
      </c>
      <c r="O377">
        <v>134</v>
      </c>
      <c r="P377">
        <v>1296</v>
      </c>
      <c r="Q377">
        <v>2645</v>
      </c>
      <c r="R377" t="str">
        <f>IF(Activity[[#This Row],[TotalSteps]] &lt; 7000, "Less than 7,000", IF(AND(Activity[[#This Row],[TotalSteps]] &gt;=7000, Activity[[#This Row],[TotalSteps]] &lt; 10000), "7,000 - 10,000", "More than 10,000"))</f>
        <v>Less than 7,000</v>
      </c>
    </row>
    <row r="378" spans="1:18" x14ac:dyDescent="0.4">
      <c r="A378" t="str">
        <f>Activity[[#This Row],[Id]]&amp;"_"&amp;TEXT(Activity[[#This Row],[Date]], "YYYY-MM-DD")</f>
        <v>4020332650_2016-05-12</v>
      </c>
      <c r="B378">
        <v>4020332650</v>
      </c>
      <c r="C378" s="1">
        <v>42502</v>
      </c>
      <c r="D378" s="1" t="str">
        <f>TEXT(Activity[[#This Row],[Date]], "dddd")</f>
        <v>Thursday</v>
      </c>
      <c r="E378">
        <v>590</v>
      </c>
      <c r="F378">
        <v>0.42</v>
      </c>
      <c r="G378">
        <v>0.42</v>
      </c>
      <c r="H378">
        <v>0</v>
      </c>
      <c r="I378">
        <v>0</v>
      </c>
      <c r="J378">
        <v>0</v>
      </c>
      <c r="K378">
        <v>0.41</v>
      </c>
      <c r="L378">
        <v>0</v>
      </c>
      <c r="M378">
        <v>0</v>
      </c>
      <c r="N378">
        <v>0</v>
      </c>
      <c r="O378">
        <v>21</v>
      </c>
      <c r="P378">
        <v>721</v>
      </c>
      <c r="Q378">
        <v>1120</v>
      </c>
      <c r="R378" t="str">
        <f>IF(Activity[[#This Row],[TotalSteps]] &lt; 7000, "Less than 7,000", IF(AND(Activity[[#This Row],[TotalSteps]] &gt;=7000, Activity[[#This Row],[TotalSteps]] &lt; 10000), "7,000 - 10,000", "More than 10,000"))</f>
        <v>Less than 7,000</v>
      </c>
    </row>
    <row r="379" spans="1:18" x14ac:dyDescent="0.4">
      <c r="A379" t="str">
        <f>Activity[[#This Row],[Id]]&amp;"_"&amp;TEXT(Activity[[#This Row],[Date]], "YYYY-MM-DD")</f>
        <v>4057192912_2016-04-12</v>
      </c>
      <c r="B379">
        <v>4057192912</v>
      </c>
      <c r="C379" s="1">
        <v>42472</v>
      </c>
      <c r="D379" s="1" t="str">
        <f>TEXT(Activity[[#This Row],[Date]], "dddd")</f>
        <v>Tuesday</v>
      </c>
      <c r="E379">
        <v>5394</v>
      </c>
      <c r="F379">
        <v>4.03</v>
      </c>
      <c r="G379">
        <v>4.03</v>
      </c>
      <c r="H379">
        <v>0</v>
      </c>
      <c r="I379">
        <v>0</v>
      </c>
      <c r="J379">
        <v>0</v>
      </c>
      <c r="K379">
        <v>3.94</v>
      </c>
      <c r="L379">
        <v>0</v>
      </c>
      <c r="M379">
        <v>0</v>
      </c>
      <c r="N379">
        <v>0</v>
      </c>
      <c r="O379">
        <v>164</v>
      </c>
      <c r="P379">
        <v>1276</v>
      </c>
      <c r="Q379">
        <v>2286</v>
      </c>
      <c r="R379" t="str">
        <f>IF(Activity[[#This Row],[TotalSteps]] &lt; 7000, "Less than 7,000", IF(AND(Activity[[#This Row],[TotalSteps]] &gt;=7000, Activity[[#This Row],[TotalSteps]] &lt; 10000), "7,000 - 10,000", "More than 10,000"))</f>
        <v>Less than 7,000</v>
      </c>
    </row>
    <row r="380" spans="1:18" x14ac:dyDescent="0.4">
      <c r="A380" t="str">
        <f>Activity[[#This Row],[Id]]&amp;"_"&amp;TEXT(Activity[[#This Row],[Date]], "YYYY-MM-DD")</f>
        <v>4057192912_2016-04-13</v>
      </c>
      <c r="B380">
        <v>4057192912</v>
      </c>
      <c r="C380" s="1">
        <v>42473</v>
      </c>
      <c r="D380" s="1" t="str">
        <f>TEXT(Activity[[#This Row],[Date]], "dddd")</f>
        <v>Wednesday</v>
      </c>
      <c r="E380">
        <v>5974</v>
      </c>
      <c r="F380">
        <v>4.47</v>
      </c>
      <c r="G380">
        <v>4.47</v>
      </c>
      <c r="H380">
        <v>0</v>
      </c>
      <c r="I380">
        <v>0</v>
      </c>
      <c r="J380">
        <v>0</v>
      </c>
      <c r="K380">
        <v>4.37</v>
      </c>
      <c r="L380">
        <v>0</v>
      </c>
      <c r="M380">
        <v>0</v>
      </c>
      <c r="N380">
        <v>0</v>
      </c>
      <c r="O380">
        <v>160</v>
      </c>
      <c r="P380">
        <v>1280</v>
      </c>
      <c r="Q380">
        <v>2306</v>
      </c>
      <c r="R380" t="str">
        <f>IF(Activity[[#This Row],[TotalSteps]] &lt; 7000, "Less than 7,000", IF(AND(Activity[[#This Row],[TotalSteps]] &gt;=7000, Activity[[#This Row],[TotalSteps]] &lt; 10000), "7,000 - 10,000", "More than 10,000"))</f>
        <v>Less than 7,000</v>
      </c>
    </row>
    <row r="381" spans="1:18" x14ac:dyDescent="0.4">
      <c r="A381" t="str">
        <f>Activity[[#This Row],[Id]]&amp;"_"&amp;TEXT(Activity[[#This Row],[Date]], "YYYY-MM-DD")</f>
        <v>4057192912_2016-04-14</v>
      </c>
      <c r="B381">
        <v>4057192912</v>
      </c>
      <c r="C381" s="1">
        <v>42474</v>
      </c>
      <c r="D381" s="1" t="str">
        <f>TEXT(Activity[[#This Row],[Date]], "dddd")</f>
        <v>Thursday</v>
      </c>
      <c r="E381">
        <v>0</v>
      </c>
      <c r="F381">
        <v>0</v>
      </c>
      <c r="G381">
        <v>0</v>
      </c>
      <c r="H381">
        <v>0</v>
      </c>
      <c r="I381">
        <v>0</v>
      </c>
      <c r="J381">
        <v>0</v>
      </c>
      <c r="K381">
        <v>0</v>
      </c>
      <c r="L381">
        <v>0</v>
      </c>
      <c r="M381">
        <v>0</v>
      </c>
      <c r="N381">
        <v>0</v>
      </c>
      <c r="O381">
        <v>0</v>
      </c>
      <c r="P381">
        <v>1440</v>
      </c>
      <c r="Q381">
        <v>1776</v>
      </c>
      <c r="R381" t="str">
        <f>IF(Activity[[#This Row],[TotalSteps]] &lt; 7000, "Less than 7,000", IF(AND(Activity[[#This Row],[TotalSteps]] &gt;=7000, Activity[[#This Row],[TotalSteps]] &lt; 10000), "7,000 - 10,000", "More than 10,000"))</f>
        <v>Less than 7,000</v>
      </c>
    </row>
    <row r="382" spans="1:18" x14ac:dyDescent="0.4">
      <c r="A382" t="str">
        <f>Activity[[#This Row],[Id]]&amp;"_"&amp;TEXT(Activity[[#This Row],[Date]], "YYYY-MM-DD")</f>
        <v>4057192912_2016-04-15</v>
      </c>
      <c r="B382">
        <v>4057192912</v>
      </c>
      <c r="C382" s="1">
        <v>42475</v>
      </c>
      <c r="D382" s="1" t="str">
        <f>TEXT(Activity[[#This Row],[Date]], "dddd")</f>
        <v>Friday</v>
      </c>
      <c r="E382">
        <v>3984</v>
      </c>
      <c r="F382">
        <v>2.95</v>
      </c>
      <c r="G382">
        <v>2.95</v>
      </c>
      <c r="H382">
        <v>0</v>
      </c>
      <c r="I382">
        <v>0.21</v>
      </c>
      <c r="J382">
        <v>0.26</v>
      </c>
      <c r="K382">
        <v>2.44</v>
      </c>
      <c r="L382">
        <v>0</v>
      </c>
      <c r="M382">
        <v>3</v>
      </c>
      <c r="N382">
        <v>6</v>
      </c>
      <c r="O382">
        <v>88</v>
      </c>
      <c r="P382">
        <v>873</v>
      </c>
      <c r="Q382">
        <v>1527</v>
      </c>
      <c r="R382" t="str">
        <f>IF(Activity[[#This Row],[TotalSteps]] &lt; 7000, "Less than 7,000", IF(AND(Activity[[#This Row],[TotalSteps]] &gt;=7000, Activity[[#This Row],[TotalSteps]] &lt; 10000), "7,000 - 10,000", "More than 10,000"))</f>
        <v>Less than 7,000</v>
      </c>
    </row>
    <row r="383" spans="1:18" x14ac:dyDescent="0.4">
      <c r="A383" t="str">
        <f>Activity[[#This Row],[Id]]&amp;"_"&amp;TEXT(Activity[[#This Row],[Date]], "YYYY-MM-DD")</f>
        <v>4319703577_2016-04-12</v>
      </c>
      <c r="B383">
        <v>4319703577</v>
      </c>
      <c r="C383" s="1">
        <v>42472</v>
      </c>
      <c r="D383" s="1" t="str">
        <f>TEXT(Activity[[#This Row],[Date]], "dddd")</f>
        <v>Tuesday</v>
      </c>
      <c r="E383">
        <v>7753</v>
      </c>
      <c r="F383">
        <v>5.2</v>
      </c>
      <c r="G383">
        <v>5.2</v>
      </c>
      <c r="H383">
        <v>0</v>
      </c>
      <c r="I383">
        <v>0</v>
      </c>
      <c r="J383">
        <v>0</v>
      </c>
      <c r="K383">
        <v>0</v>
      </c>
      <c r="L383">
        <v>0</v>
      </c>
      <c r="M383">
        <v>0</v>
      </c>
      <c r="N383">
        <v>0</v>
      </c>
      <c r="O383">
        <v>0</v>
      </c>
      <c r="P383">
        <v>1440</v>
      </c>
      <c r="Q383">
        <v>2115</v>
      </c>
      <c r="R383" t="str">
        <f>IF(Activity[[#This Row],[TotalSteps]] &lt; 7000, "Less than 7,000", IF(AND(Activity[[#This Row],[TotalSteps]] &gt;=7000, Activity[[#This Row],[TotalSteps]] &lt; 10000), "7,000 - 10,000", "More than 10,000"))</f>
        <v>7,000 - 10,000</v>
      </c>
    </row>
    <row r="384" spans="1:18" x14ac:dyDescent="0.4">
      <c r="A384" t="str">
        <f>Activity[[#This Row],[Id]]&amp;"_"&amp;TEXT(Activity[[#This Row],[Date]], "YYYY-MM-DD")</f>
        <v>4319703577_2016-04-13</v>
      </c>
      <c r="B384">
        <v>4319703577</v>
      </c>
      <c r="C384" s="1">
        <v>42473</v>
      </c>
      <c r="D384" s="1" t="str">
        <f>TEXT(Activity[[#This Row],[Date]], "dddd")</f>
        <v>Wednesday</v>
      </c>
      <c r="E384">
        <v>8204</v>
      </c>
      <c r="F384">
        <v>5.5</v>
      </c>
      <c r="G384">
        <v>5.5</v>
      </c>
      <c r="H384">
        <v>0</v>
      </c>
      <c r="I384">
        <v>0.53</v>
      </c>
      <c r="J384">
        <v>0.59</v>
      </c>
      <c r="K384">
        <v>1.31</v>
      </c>
      <c r="L384">
        <v>0</v>
      </c>
      <c r="M384">
        <v>8</v>
      </c>
      <c r="N384">
        <v>15</v>
      </c>
      <c r="O384">
        <v>96</v>
      </c>
      <c r="P384">
        <v>1234</v>
      </c>
      <c r="Q384">
        <v>2135</v>
      </c>
      <c r="R384" t="str">
        <f>IF(Activity[[#This Row],[TotalSteps]] &lt; 7000, "Less than 7,000", IF(AND(Activity[[#This Row],[TotalSteps]] &gt;=7000, Activity[[#This Row],[TotalSteps]] &lt; 10000), "7,000 - 10,000", "More than 10,000"))</f>
        <v>7,000 - 10,000</v>
      </c>
    </row>
    <row r="385" spans="1:18" x14ac:dyDescent="0.4">
      <c r="A385" t="str">
        <f>Activity[[#This Row],[Id]]&amp;"_"&amp;TEXT(Activity[[#This Row],[Date]], "YYYY-MM-DD")</f>
        <v>4319703577_2016-04-14</v>
      </c>
      <c r="B385">
        <v>4319703577</v>
      </c>
      <c r="C385" s="1">
        <v>42474</v>
      </c>
      <c r="D385" s="1" t="str">
        <f>TEXT(Activity[[#This Row],[Date]], "dddd")</f>
        <v>Thursday</v>
      </c>
      <c r="E385">
        <v>10210</v>
      </c>
      <c r="F385">
        <v>6.88</v>
      </c>
      <c r="G385">
        <v>6.88</v>
      </c>
      <c r="H385">
        <v>0</v>
      </c>
      <c r="I385">
        <v>0.11</v>
      </c>
      <c r="J385">
        <v>0.33</v>
      </c>
      <c r="K385">
        <v>6.44</v>
      </c>
      <c r="L385">
        <v>0</v>
      </c>
      <c r="M385">
        <v>1</v>
      </c>
      <c r="N385">
        <v>9</v>
      </c>
      <c r="O385">
        <v>339</v>
      </c>
      <c r="P385">
        <v>589</v>
      </c>
      <c r="Q385">
        <v>2302</v>
      </c>
      <c r="R385" t="str">
        <f>IF(Activity[[#This Row],[TotalSteps]] &lt; 7000, "Less than 7,000", IF(AND(Activity[[#This Row],[TotalSteps]] &gt;=7000, Activity[[#This Row],[TotalSteps]] &lt; 10000), "7,000 - 10,000", "More than 10,000"))</f>
        <v>More than 10,000</v>
      </c>
    </row>
    <row r="386" spans="1:18" x14ac:dyDescent="0.4">
      <c r="A386" t="str">
        <f>Activity[[#This Row],[Id]]&amp;"_"&amp;TEXT(Activity[[#This Row],[Date]], "YYYY-MM-DD")</f>
        <v>4319703577_2016-04-15</v>
      </c>
      <c r="B386">
        <v>4319703577</v>
      </c>
      <c r="C386" s="1">
        <v>42475</v>
      </c>
      <c r="D386" s="1" t="str">
        <f>TEXT(Activity[[#This Row],[Date]], "dddd")</f>
        <v>Friday</v>
      </c>
      <c r="E386">
        <v>5664</v>
      </c>
      <c r="F386">
        <v>3.8</v>
      </c>
      <c r="G386">
        <v>3.8</v>
      </c>
      <c r="H386">
        <v>0</v>
      </c>
      <c r="I386">
        <v>0</v>
      </c>
      <c r="J386">
        <v>0</v>
      </c>
      <c r="K386">
        <v>3.8</v>
      </c>
      <c r="L386">
        <v>0</v>
      </c>
      <c r="M386">
        <v>0</v>
      </c>
      <c r="N386">
        <v>0</v>
      </c>
      <c r="O386">
        <v>228</v>
      </c>
      <c r="P386">
        <v>752</v>
      </c>
      <c r="Q386">
        <v>1985</v>
      </c>
      <c r="R386" t="str">
        <f>IF(Activity[[#This Row],[TotalSteps]] &lt; 7000, "Less than 7,000", IF(AND(Activity[[#This Row],[TotalSteps]] &gt;=7000, Activity[[#This Row],[TotalSteps]] &lt; 10000), "7,000 - 10,000", "More than 10,000"))</f>
        <v>Less than 7,000</v>
      </c>
    </row>
    <row r="387" spans="1:18" x14ac:dyDescent="0.4">
      <c r="A387" t="str">
        <f>Activity[[#This Row],[Id]]&amp;"_"&amp;TEXT(Activity[[#This Row],[Date]], "YYYY-MM-DD")</f>
        <v>4319703577_2016-04-16</v>
      </c>
      <c r="B387">
        <v>4319703577</v>
      </c>
      <c r="C387" s="1">
        <v>42476</v>
      </c>
      <c r="D387" s="1" t="str">
        <f>TEXT(Activity[[#This Row],[Date]], "dddd")</f>
        <v>Saturday</v>
      </c>
      <c r="E387">
        <v>4744</v>
      </c>
      <c r="F387">
        <v>3.18</v>
      </c>
      <c r="G387">
        <v>3.18</v>
      </c>
      <c r="H387">
        <v>0</v>
      </c>
      <c r="I387">
        <v>0</v>
      </c>
      <c r="J387">
        <v>0</v>
      </c>
      <c r="K387">
        <v>3.18</v>
      </c>
      <c r="L387">
        <v>0</v>
      </c>
      <c r="M387">
        <v>0</v>
      </c>
      <c r="N387">
        <v>0</v>
      </c>
      <c r="O387">
        <v>194</v>
      </c>
      <c r="P387">
        <v>724</v>
      </c>
      <c r="Q387">
        <v>1884</v>
      </c>
      <c r="R387" t="str">
        <f>IF(Activity[[#This Row],[TotalSteps]] &lt; 7000, "Less than 7,000", IF(AND(Activity[[#This Row],[TotalSteps]] &gt;=7000, Activity[[#This Row],[TotalSteps]] &lt; 10000), "7,000 - 10,000", "More than 10,000"))</f>
        <v>Less than 7,000</v>
      </c>
    </row>
    <row r="388" spans="1:18" x14ac:dyDescent="0.4">
      <c r="A388" t="str">
        <f>Activity[[#This Row],[Id]]&amp;"_"&amp;TEXT(Activity[[#This Row],[Date]], "YYYY-MM-DD")</f>
        <v>4319703577_2016-04-17</v>
      </c>
      <c r="B388">
        <v>4319703577</v>
      </c>
      <c r="C388" s="1">
        <v>42477</v>
      </c>
      <c r="D388" s="1" t="str">
        <f>TEXT(Activity[[#This Row],[Date]], "dddd")</f>
        <v>Sunday</v>
      </c>
      <c r="E388">
        <v>29</v>
      </c>
      <c r="F388">
        <v>0.02</v>
      </c>
      <c r="G388">
        <v>0.02</v>
      </c>
      <c r="H388">
        <v>0</v>
      </c>
      <c r="I388">
        <v>0</v>
      </c>
      <c r="J388">
        <v>0</v>
      </c>
      <c r="K388">
        <v>0.02</v>
      </c>
      <c r="L388">
        <v>0</v>
      </c>
      <c r="M388">
        <v>0</v>
      </c>
      <c r="N388">
        <v>0</v>
      </c>
      <c r="O388">
        <v>3</v>
      </c>
      <c r="P388">
        <v>1363</v>
      </c>
      <c r="Q388">
        <v>1464</v>
      </c>
      <c r="R388" t="str">
        <f>IF(Activity[[#This Row],[TotalSteps]] &lt; 7000, "Less than 7,000", IF(AND(Activity[[#This Row],[TotalSteps]] &gt;=7000, Activity[[#This Row],[TotalSteps]] &lt; 10000), "7,000 - 10,000", "More than 10,000"))</f>
        <v>Less than 7,000</v>
      </c>
    </row>
    <row r="389" spans="1:18" x14ac:dyDescent="0.4">
      <c r="A389" t="str">
        <f>Activity[[#This Row],[Id]]&amp;"_"&amp;TEXT(Activity[[#This Row],[Date]], "YYYY-MM-DD")</f>
        <v>4319703577_2016-04-18</v>
      </c>
      <c r="B389">
        <v>4319703577</v>
      </c>
      <c r="C389" s="1">
        <v>42478</v>
      </c>
      <c r="D389" s="1" t="str">
        <f>TEXT(Activity[[#This Row],[Date]], "dddd")</f>
        <v>Monday</v>
      </c>
      <c r="E389">
        <v>2276</v>
      </c>
      <c r="F389">
        <v>1.55</v>
      </c>
      <c r="G389">
        <v>1.55</v>
      </c>
      <c r="H389">
        <v>0</v>
      </c>
      <c r="I389">
        <v>7.0000000000000007E-2</v>
      </c>
      <c r="J389">
        <v>0.33</v>
      </c>
      <c r="K389">
        <v>1.1200000000000001</v>
      </c>
      <c r="L389">
        <v>0</v>
      </c>
      <c r="M389">
        <v>1</v>
      </c>
      <c r="N389">
        <v>9</v>
      </c>
      <c r="O389">
        <v>58</v>
      </c>
      <c r="P389">
        <v>824</v>
      </c>
      <c r="Q389">
        <v>1632</v>
      </c>
      <c r="R389" t="str">
        <f>IF(Activity[[#This Row],[TotalSteps]] &lt; 7000, "Less than 7,000", IF(AND(Activity[[#This Row],[TotalSteps]] &gt;=7000, Activity[[#This Row],[TotalSteps]] &lt; 10000), "7,000 - 10,000", "More than 10,000"))</f>
        <v>Less than 7,000</v>
      </c>
    </row>
    <row r="390" spans="1:18" x14ac:dyDescent="0.4">
      <c r="A390" t="str">
        <f>Activity[[#This Row],[Id]]&amp;"_"&amp;TEXT(Activity[[#This Row],[Date]], "YYYY-MM-DD")</f>
        <v>4319703577_2016-04-19</v>
      </c>
      <c r="B390">
        <v>4319703577</v>
      </c>
      <c r="C390" s="1">
        <v>42479</v>
      </c>
      <c r="D390" s="1" t="str">
        <f>TEXT(Activity[[#This Row],[Date]], "dddd")</f>
        <v>Tuesday</v>
      </c>
      <c r="E390">
        <v>8925</v>
      </c>
      <c r="F390">
        <v>5.99</v>
      </c>
      <c r="G390">
        <v>5.99</v>
      </c>
      <c r="H390">
        <v>0</v>
      </c>
      <c r="I390">
        <v>0</v>
      </c>
      <c r="J390">
        <v>0</v>
      </c>
      <c r="K390">
        <v>5.99</v>
      </c>
      <c r="L390">
        <v>0</v>
      </c>
      <c r="M390">
        <v>0</v>
      </c>
      <c r="N390">
        <v>0</v>
      </c>
      <c r="O390">
        <v>311</v>
      </c>
      <c r="P390">
        <v>604</v>
      </c>
      <c r="Q390">
        <v>2200</v>
      </c>
      <c r="R390" t="str">
        <f>IF(Activity[[#This Row],[TotalSteps]] &lt; 7000, "Less than 7,000", IF(AND(Activity[[#This Row],[TotalSteps]] &gt;=7000, Activity[[#This Row],[TotalSteps]] &lt; 10000), "7,000 - 10,000", "More than 10,000"))</f>
        <v>7,000 - 10,000</v>
      </c>
    </row>
    <row r="391" spans="1:18" x14ac:dyDescent="0.4">
      <c r="A391" t="str">
        <f>Activity[[#This Row],[Id]]&amp;"_"&amp;TEXT(Activity[[#This Row],[Date]], "YYYY-MM-DD")</f>
        <v>4319703577_2016-04-20</v>
      </c>
      <c r="B391">
        <v>4319703577</v>
      </c>
      <c r="C391" s="1">
        <v>42480</v>
      </c>
      <c r="D391" s="1" t="str">
        <f>TEXT(Activity[[#This Row],[Date]], "dddd")</f>
        <v>Wednesday</v>
      </c>
      <c r="E391">
        <v>8954</v>
      </c>
      <c r="F391">
        <v>6.01</v>
      </c>
      <c r="G391">
        <v>6.01</v>
      </c>
      <c r="H391">
        <v>0</v>
      </c>
      <c r="I391">
        <v>0</v>
      </c>
      <c r="J391">
        <v>0.68</v>
      </c>
      <c r="K391">
        <v>5.31</v>
      </c>
      <c r="L391">
        <v>0</v>
      </c>
      <c r="M391">
        <v>0</v>
      </c>
      <c r="N391">
        <v>18</v>
      </c>
      <c r="O391">
        <v>306</v>
      </c>
      <c r="P391">
        <v>671</v>
      </c>
      <c r="Q391">
        <v>2220</v>
      </c>
      <c r="R391" t="str">
        <f>IF(Activity[[#This Row],[TotalSteps]] &lt; 7000, "Less than 7,000", IF(AND(Activity[[#This Row],[TotalSteps]] &gt;=7000, Activity[[#This Row],[TotalSteps]] &lt; 10000), "7,000 - 10,000", "More than 10,000"))</f>
        <v>7,000 - 10,000</v>
      </c>
    </row>
    <row r="392" spans="1:18" x14ac:dyDescent="0.4">
      <c r="A392" t="str">
        <f>Activity[[#This Row],[Id]]&amp;"_"&amp;TEXT(Activity[[#This Row],[Date]], "YYYY-MM-DD")</f>
        <v>4319703577_2016-04-21</v>
      </c>
      <c r="B392">
        <v>4319703577</v>
      </c>
      <c r="C392" s="1">
        <v>42481</v>
      </c>
      <c r="D392" s="1" t="str">
        <f>TEXT(Activity[[#This Row],[Date]], "dddd")</f>
        <v>Thursday</v>
      </c>
      <c r="E392">
        <v>3702</v>
      </c>
      <c r="F392">
        <v>2.48</v>
      </c>
      <c r="G392">
        <v>2.48</v>
      </c>
      <c r="H392">
        <v>0</v>
      </c>
      <c r="I392">
        <v>0</v>
      </c>
      <c r="J392">
        <v>0</v>
      </c>
      <c r="K392">
        <v>0.35</v>
      </c>
      <c r="L392">
        <v>0</v>
      </c>
      <c r="M392">
        <v>0</v>
      </c>
      <c r="N392">
        <v>0</v>
      </c>
      <c r="O392">
        <v>34</v>
      </c>
      <c r="P392">
        <v>1265</v>
      </c>
      <c r="Q392">
        <v>1792</v>
      </c>
      <c r="R392" t="str">
        <f>IF(Activity[[#This Row],[TotalSteps]] &lt; 7000, "Less than 7,000", IF(AND(Activity[[#This Row],[TotalSteps]] &gt;=7000, Activity[[#This Row],[TotalSteps]] &lt; 10000), "7,000 - 10,000", "More than 10,000"))</f>
        <v>Less than 7,000</v>
      </c>
    </row>
    <row r="393" spans="1:18" x14ac:dyDescent="0.4">
      <c r="A393" t="str">
        <f>Activity[[#This Row],[Id]]&amp;"_"&amp;TEXT(Activity[[#This Row],[Date]], "YYYY-MM-DD")</f>
        <v>4319703577_2016-04-22</v>
      </c>
      <c r="B393">
        <v>4319703577</v>
      </c>
      <c r="C393" s="1">
        <v>42482</v>
      </c>
      <c r="D393" s="1" t="str">
        <f>TEXT(Activity[[#This Row],[Date]], "dddd")</f>
        <v>Friday</v>
      </c>
      <c r="E393">
        <v>4500</v>
      </c>
      <c r="F393">
        <v>3.02</v>
      </c>
      <c r="G393">
        <v>3.02</v>
      </c>
      <c r="H393">
        <v>0</v>
      </c>
      <c r="I393">
        <v>0.06</v>
      </c>
      <c r="J393">
        <v>0.81</v>
      </c>
      <c r="K393">
        <v>2.15</v>
      </c>
      <c r="L393">
        <v>0</v>
      </c>
      <c r="M393">
        <v>1</v>
      </c>
      <c r="N393">
        <v>19</v>
      </c>
      <c r="O393">
        <v>176</v>
      </c>
      <c r="P393">
        <v>709</v>
      </c>
      <c r="Q393">
        <v>1886</v>
      </c>
      <c r="R393" t="str">
        <f>IF(Activity[[#This Row],[TotalSteps]] &lt; 7000, "Less than 7,000", IF(AND(Activity[[#This Row],[TotalSteps]] &gt;=7000, Activity[[#This Row],[TotalSteps]] &lt; 10000), "7,000 - 10,000", "More than 10,000"))</f>
        <v>Less than 7,000</v>
      </c>
    </row>
    <row r="394" spans="1:18" x14ac:dyDescent="0.4">
      <c r="A394" t="str">
        <f>Activity[[#This Row],[Id]]&amp;"_"&amp;TEXT(Activity[[#This Row],[Date]], "YYYY-MM-DD")</f>
        <v>4319703577_2016-04-23</v>
      </c>
      <c r="B394">
        <v>4319703577</v>
      </c>
      <c r="C394" s="1">
        <v>42483</v>
      </c>
      <c r="D394" s="1" t="str">
        <f>TEXT(Activity[[#This Row],[Date]], "dddd")</f>
        <v>Saturday</v>
      </c>
      <c r="E394">
        <v>4935</v>
      </c>
      <c r="F394">
        <v>3.31</v>
      </c>
      <c r="G394">
        <v>3.31</v>
      </c>
      <c r="H394">
        <v>0</v>
      </c>
      <c r="I394">
        <v>0</v>
      </c>
      <c r="J394">
        <v>0</v>
      </c>
      <c r="K394">
        <v>3.31</v>
      </c>
      <c r="L394">
        <v>0</v>
      </c>
      <c r="M394">
        <v>0</v>
      </c>
      <c r="N394">
        <v>0</v>
      </c>
      <c r="O394">
        <v>233</v>
      </c>
      <c r="P394">
        <v>546</v>
      </c>
      <c r="Q394">
        <v>1945</v>
      </c>
      <c r="R394" t="str">
        <f>IF(Activity[[#This Row],[TotalSteps]] &lt; 7000, "Less than 7,000", IF(AND(Activity[[#This Row],[TotalSteps]] &gt;=7000, Activity[[#This Row],[TotalSteps]] &lt; 10000), "7,000 - 10,000", "More than 10,000"))</f>
        <v>Less than 7,000</v>
      </c>
    </row>
    <row r="395" spans="1:18" x14ac:dyDescent="0.4">
      <c r="A395" t="str">
        <f>Activity[[#This Row],[Id]]&amp;"_"&amp;TEXT(Activity[[#This Row],[Date]], "YYYY-MM-DD")</f>
        <v>4319703577_2016-04-24</v>
      </c>
      <c r="B395">
        <v>4319703577</v>
      </c>
      <c r="C395" s="1">
        <v>42484</v>
      </c>
      <c r="D395" s="1" t="str">
        <f>TEXT(Activity[[#This Row],[Date]], "dddd")</f>
        <v>Sunday</v>
      </c>
      <c r="E395">
        <v>4081</v>
      </c>
      <c r="F395">
        <v>2.74</v>
      </c>
      <c r="G395">
        <v>2.74</v>
      </c>
      <c r="H395">
        <v>0</v>
      </c>
      <c r="I395">
        <v>0.06</v>
      </c>
      <c r="J395">
        <v>0.2</v>
      </c>
      <c r="K395">
        <v>2.4700000000000002</v>
      </c>
      <c r="L395">
        <v>0</v>
      </c>
      <c r="M395">
        <v>1</v>
      </c>
      <c r="N395">
        <v>5</v>
      </c>
      <c r="O395">
        <v>191</v>
      </c>
      <c r="P395">
        <v>692</v>
      </c>
      <c r="Q395">
        <v>1880</v>
      </c>
      <c r="R395" t="str">
        <f>IF(Activity[[#This Row],[TotalSteps]] &lt; 7000, "Less than 7,000", IF(AND(Activity[[#This Row],[TotalSteps]] &gt;=7000, Activity[[#This Row],[TotalSteps]] &lt; 10000), "7,000 - 10,000", "More than 10,000"))</f>
        <v>Less than 7,000</v>
      </c>
    </row>
    <row r="396" spans="1:18" x14ac:dyDescent="0.4">
      <c r="A396" t="str">
        <f>Activity[[#This Row],[Id]]&amp;"_"&amp;TEXT(Activity[[#This Row],[Date]], "YYYY-MM-DD")</f>
        <v>4319703577_2016-04-25</v>
      </c>
      <c r="B396">
        <v>4319703577</v>
      </c>
      <c r="C396" s="1">
        <v>42485</v>
      </c>
      <c r="D396" s="1" t="str">
        <f>TEXT(Activity[[#This Row],[Date]], "dddd")</f>
        <v>Monday</v>
      </c>
      <c r="E396">
        <v>9259</v>
      </c>
      <c r="F396">
        <v>6.21</v>
      </c>
      <c r="G396">
        <v>6.21</v>
      </c>
      <c r="H396">
        <v>0</v>
      </c>
      <c r="I396">
        <v>0</v>
      </c>
      <c r="J396">
        <v>0.28000000000000003</v>
      </c>
      <c r="K396">
        <v>5.93</v>
      </c>
      <c r="L396">
        <v>0</v>
      </c>
      <c r="M396">
        <v>0</v>
      </c>
      <c r="N396">
        <v>8</v>
      </c>
      <c r="O396">
        <v>390</v>
      </c>
      <c r="P396">
        <v>544</v>
      </c>
      <c r="Q396">
        <v>2314</v>
      </c>
      <c r="R396" t="str">
        <f>IF(Activity[[#This Row],[TotalSteps]] &lt; 7000, "Less than 7,000", IF(AND(Activity[[#This Row],[TotalSteps]] &gt;=7000, Activity[[#This Row],[TotalSteps]] &lt; 10000), "7,000 - 10,000", "More than 10,000"))</f>
        <v>7,000 - 10,000</v>
      </c>
    </row>
    <row r="397" spans="1:18" x14ac:dyDescent="0.4">
      <c r="A397" t="str">
        <f>Activity[[#This Row],[Id]]&amp;"_"&amp;TEXT(Activity[[#This Row],[Date]], "YYYY-MM-DD")</f>
        <v>4319703577_2016-04-26</v>
      </c>
      <c r="B397">
        <v>4319703577</v>
      </c>
      <c r="C397" s="1">
        <v>42486</v>
      </c>
      <c r="D397" s="1" t="str">
        <f>TEXT(Activity[[#This Row],[Date]], "dddd")</f>
        <v>Tuesday</v>
      </c>
      <c r="E397">
        <v>9899</v>
      </c>
      <c r="F397">
        <v>6.64</v>
      </c>
      <c r="G397">
        <v>6.64</v>
      </c>
      <c r="H397">
        <v>0</v>
      </c>
      <c r="I397">
        <v>0.56999999999999995</v>
      </c>
      <c r="J397">
        <v>0.92</v>
      </c>
      <c r="K397">
        <v>5.15</v>
      </c>
      <c r="L397">
        <v>0</v>
      </c>
      <c r="M397">
        <v>8</v>
      </c>
      <c r="N397">
        <v>21</v>
      </c>
      <c r="O397">
        <v>288</v>
      </c>
      <c r="P397">
        <v>649</v>
      </c>
      <c r="Q397">
        <v>2236</v>
      </c>
      <c r="R397" t="str">
        <f>IF(Activity[[#This Row],[TotalSteps]] &lt; 7000, "Less than 7,000", IF(AND(Activity[[#This Row],[TotalSteps]] &gt;=7000, Activity[[#This Row],[TotalSteps]] &lt; 10000), "7,000 - 10,000", "More than 10,000"))</f>
        <v>7,000 - 10,000</v>
      </c>
    </row>
    <row r="398" spans="1:18" x14ac:dyDescent="0.4">
      <c r="A398" t="str">
        <f>Activity[[#This Row],[Id]]&amp;"_"&amp;TEXT(Activity[[#This Row],[Date]], "YYYY-MM-DD")</f>
        <v>4319703577_2016-04-27</v>
      </c>
      <c r="B398">
        <v>4319703577</v>
      </c>
      <c r="C398" s="1">
        <v>42487</v>
      </c>
      <c r="D398" s="1" t="str">
        <f>TEXT(Activity[[#This Row],[Date]], "dddd")</f>
        <v>Wednesday</v>
      </c>
      <c r="E398">
        <v>10780</v>
      </c>
      <c r="F398">
        <v>7.23</v>
      </c>
      <c r="G398">
        <v>7.23</v>
      </c>
      <c r="H398">
        <v>0</v>
      </c>
      <c r="I398">
        <v>0.41</v>
      </c>
      <c r="J398">
        <v>1.92</v>
      </c>
      <c r="K398">
        <v>4.91</v>
      </c>
      <c r="L398">
        <v>0</v>
      </c>
      <c r="M398">
        <v>6</v>
      </c>
      <c r="N398">
        <v>47</v>
      </c>
      <c r="O398">
        <v>300</v>
      </c>
      <c r="P398">
        <v>680</v>
      </c>
      <c r="Q398">
        <v>2324</v>
      </c>
      <c r="R398" t="str">
        <f>IF(Activity[[#This Row],[TotalSteps]] &lt; 7000, "Less than 7,000", IF(AND(Activity[[#This Row],[TotalSteps]] &gt;=7000, Activity[[#This Row],[TotalSteps]] &lt; 10000), "7,000 - 10,000", "More than 10,000"))</f>
        <v>More than 10,000</v>
      </c>
    </row>
    <row r="399" spans="1:18" x14ac:dyDescent="0.4">
      <c r="A399" t="str">
        <f>Activity[[#This Row],[Id]]&amp;"_"&amp;TEXT(Activity[[#This Row],[Date]], "YYYY-MM-DD")</f>
        <v>4319703577_2016-04-28</v>
      </c>
      <c r="B399">
        <v>4319703577</v>
      </c>
      <c r="C399" s="1">
        <v>42488</v>
      </c>
      <c r="D399" s="1" t="str">
        <f>TEXT(Activity[[#This Row],[Date]], "dddd")</f>
        <v>Thursday</v>
      </c>
      <c r="E399">
        <v>10817</v>
      </c>
      <c r="F399">
        <v>7.28</v>
      </c>
      <c r="G399">
        <v>7.28</v>
      </c>
      <c r="H399">
        <v>0</v>
      </c>
      <c r="I399">
        <v>1.01</v>
      </c>
      <c r="J399">
        <v>0.33</v>
      </c>
      <c r="K399">
        <v>5.94</v>
      </c>
      <c r="L399">
        <v>0</v>
      </c>
      <c r="M399">
        <v>13</v>
      </c>
      <c r="N399">
        <v>8</v>
      </c>
      <c r="O399">
        <v>359</v>
      </c>
      <c r="P399">
        <v>552</v>
      </c>
      <c r="Q399">
        <v>2367</v>
      </c>
      <c r="R399" t="str">
        <f>IF(Activity[[#This Row],[TotalSteps]] &lt; 7000, "Less than 7,000", IF(AND(Activity[[#This Row],[TotalSteps]] &gt;=7000, Activity[[#This Row],[TotalSteps]] &lt; 10000), "7,000 - 10,000", "More than 10,000"))</f>
        <v>More than 10,000</v>
      </c>
    </row>
    <row r="400" spans="1:18" x14ac:dyDescent="0.4">
      <c r="A400" t="str">
        <f>Activity[[#This Row],[Id]]&amp;"_"&amp;TEXT(Activity[[#This Row],[Date]], "YYYY-MM-DD")</f>
        <v>4319703577_2016-04-29</v>
      </c>
      <c r="B400">
        <v>4319703577</v>
      </c>
      <c r="C400" s="1">
        <v>42489</v>
      </c>
      <c r="D400" s="1" t="str">
        <f>TEXT(Activity[[#This Row],[Date]], "dddd")</f>
        <v>Friday</v>
      </c>
      <c r="E400">
        <v>7990</v>
      </c>
      <c r="F400">
        <v>5.36</v>
      </c>
      <c r="G400">
        <v>5.36</v>
      </c>
      <c r="H400">
        <v>0</v>
      </c>
      <c r="I400">
        <v>0.45</v>
      </c>
      <c r="J400">
        <v>0.79</v>
      </c>
      <c r="K400">
        <v>4.12</v>
      </c>
      <c r="L400">
        <v>0</v>
      </c>
      <c r="M400">
        <v>6</v>
      </c>
      <c r="N400">
        <v>18</v>
      </c>
      <c r="O400">
        <v>289</v>
      </c>
      <c r="P400">
        <v>624</v>
      </c>
      <c r="Q400">
        <v>2175</v>
      </c>
      <c r="R400" t="str">
        <f>IF(Activity[[#This Row],[TotalSteps]] &lt; 7000, "Less than 7,000", IF(AND(Activity[[#This Row],[TotalSteps]] &gt;=7000, Activity[[#This Row],[TotalSteps]] &lt; 10000), "7,000 - 10,000", "More than 10,000"))</f>
        <v>7,000 - 10,000</v>
      </c>
    </row>
    <row r="401" spans="1:18" x14ac:dyDescent="0.4">
      <c r="A401" t="str">
        <f>Activity[[#This Row],[Id]]&amp;"_"&amp;TEXT(Activity[[#This Row],[Date]], "YYYY-MM-DD")</f>
        <v>4319703577_2016-04-30</v>
      </c>
      <c r="B401">
        <v>4319703577</v>
      </c>
      <c r="C401" s="1">
        <v>42490</v>
      </c>
      <c r="D401" s="1" t="str">
        <f>TEXT(Activity[[#This Row],[Date]], "dddd")</f>
        <v>Saturday</v>
      </c>
      <c r="E401">
        <v>8221</v>
      </c>
      <c r="F401">
        <v>5.52</v>
      </c>
      <c r="G401">
        <v>5.52</v>
      </c>
      <c r="H401">
        <v>0</v>
      </c>
      <c r="I401">
        <v>0.4</v>
      </c>
      <c r="J401">
        <v>1.61</v>
      </c>
      <c r="K401">
        <v>3.51</v>
      </c>
      <c r="L401">
        <v>0</v>
      </c>
      <c r="M401">
        <v>6</v>
      </c>
      <c r="N401">
        <v>38</v>
      </c>
      <c r="O401">
        <v>196</v>
      </c>
      <c r="P401">
        <v>695</v>
      </c>
      <c r="Q401">
        <v>2092</v>
      </c>
      <c r="R401" t="str">
        <f>IF(Activity[[#This Row],[TotalSteps]] &lt; 7000, "Less than 7,000", IF(AND(Activity[[#This Row],[TotalSteps]] &gt;=7000, Activity[[#This Row],[TotalSteps]] &lt; 10000), "7,000 - 10,000", "More than 10,000"))</f>
        <v>7,000 - 10,000</v>
      </c>
    </row>
    <row r="402" spans="1:18" x14ac:dyDescent="0.4">
      <c r="A402" t="str">
        <f>Activity[[#This Row],[Id]]&amp;"_"&amp;TEXT(Activity[[#This Row],[Date]], "YYYY-MM-DD")</f>
        <v>4319703577_2016-05-01</v>
      </c>
      <c r="B402">
        <v>4319703577</v>
      </c>
      <c r="C402" s="1">
        <v>42491</v>
      </c>
      <c r="D402" s="1" t="str">
        <f>TEXT(Activity[[#This Row],[Date]], "dddd")</f>
        <v>Sunday</v>
      </c>
      <c r="E402">
        <v>1251</v>
      </c>
      <c r="F402">
        <v>0.84</v>
      </c>
      <c r="G402">
        <v>0.84</v>
      </c>
      <c r="H402">
        <v>0</v>
      </c>
      <c r="I402">
        <v>0</v>
      </c>
      <c r="J402">
        <v>0</v>
      </c>
      <c r="K402">
        <v>0.84</v>
      </c>
      <c r="L402">
        <v>0</v>
      </c>
      <c r="M402">
        <v>0</v>
      </c>
      <c r="N402">
        <v>0</v>
      </c>
      <c r="O402">
        <v>67</v>
      </c>
      <c r="P402">
        <v>836</v>
      </c>
      <c r="Q402">
        <v>1593</v>
      </c>
      <c r="R402" t="str">
        <f>IF(Activity[[#This Row],[TotalSteps]] &lt; 7000, "Less than 7,000", IF(AND(Activity[[#This Row],[TotalSteps]] &gt;=7000, Activity[[#This Row],[TotalSteps]] &lt; 10000), "7,000 - 10,000", "More than 10,000"))</f>
        <v>Less than 7,000</v>
      </c>
    </row>
    <row r="403" spans="1:18" x14ac:dyDescent="0.4">
      <c r="A403" t="str">
        <f>Activity[[#This Row],[Id]]&amp;"_"&amp;TEXT(Activity[[#This Row],[Date]], "YYYY-MM-DD")</f>
        <v>4319703577_2016-05-02</v>
      </c>
      <c r="B403">
        <v>4319703577</v>
      </c>
      <c r="C403" s="1">
        <v>42492</v>
      </c>
      <c r="D403" s="1" t="str">
        <f>TEXT(Activity[[#This Row],[Date]], "dddd")</f>
        <v>Monday</v>
      </c>
      <c r="E403">
        <v>9261</v>
      </c>
      <c r="F403">
        <v>6.24</v>
      </c>
      <c r="G403">
        <v>6.24</v>
      </c>
      <c r="H403">
        <v>0</v>
      </c>
      <c r="I403">
        <v>0</v>
      </c>
      <c r="J403">
        <v>0.44</v>
      </c>
      <c r="K403">
        <v>5.71</v>
      </c>
      <c r="L403">
        <v>0</v>
      </c>
      <c r="M403">
        <v>0</v>
      </c>
      <c r="N403">
        <v>11</v>
      </c>
      <c r="O403">
        <v>344</v>
      </c>
      <c r="P403">
        <v>585</v>
      </c>
      <c r="Q403">
        <v>2270</v>
      </c>
      <c r="R403" t="str">
        <f>IF(Activity[[#This Row],[TotalSteps]] &lt; 7000, "Less than 7,000", IF(AND(Activity[[#This Row],[TotalSteps]] &gt;=7000, Activity[[#This Row],[TotalSteps]] &lt; 10000), "7,000 - 10,000", "More than 10,000"))</f>
        <v>7,000 - 10,000</v>
      </c>
    </row>
    <row r="404" spans="1:18" x14ac:dyDescent="0.4">
      <c r="A404" t="str">
        <f>Activity[[#This Row],[Id]]&amp;"_"&amp;TEXT(Activity[[#This Row],[Date]], "YYYY-MM-DD")</f>
        <v>4319703577_2016-05-03</v>
      </c>
      <c r="B404">
        <v>4319703577</v>
      </c>
      <c r="C404" s="1">
        <v>42493</v>
      </c>
      <c r="D404" s="1" t="str">
        <f>TEXT(Activity[[#This Row],[Date]], "dddd")</f>
        <v>Tuesday</v>
      </c>
      <c r="E404">
        <v>9648</v>
      </c>
      <c r="F404">
        <v>6.47</v>
      </c>
      <c r="G404">
        <v>6.47</v>
      </c>
      <c r="H404">
        <v>0</v>
      </c>
      <c r="I404">
        <v>0.57999999999999996</v>
      </c>
      <c r="J404">
        <v>1.07</v>
      </c>
      <c r="K404">
        <v>4.83</v>
      </c>
      <c r="L404">
        <v>0</v>
      </c>
      <c r="M404">
        <v>8</v>
      </c>
      <c r="N404">
        <v>26</v>
      </c>
      <c r="O404">
        <v>287</v>
      </c>
      <c r="P404">
        <v>669</v>
      </c>
      <c r="Q404">
        <v>2235</v>
      </c>
      <c r="R404" t="str">
        <f>IF(Activity[[#This Row],[TotalSteps]] &lt; 7000, "Less than 7,000", IF(AND(Activity[[#This Row],[TotalSteps]] &gt;=7000, Activity[[#This Row],[TotalSteps]] &lt; 10000), "7,000 - 10,000", "More than 10,000"))</f>
        <v>7,000 - 10,000</v>
      </c>
    </row>
    <row r="405" spans="1:18" x14ac:dyDescent="0.4">
      <c r="A405" t="str">
        <f>Activity[[#This Row],[Id]]&amp;"_"&amp;TEXT(Activity[[#This Row],[Date]], "YYYY-MM-DD")</f>
        <v>4319703577_2016-05-04</v>
      </c>
      <c r="B405">
        <v>4319703577</v>
      </c>
      <c r="C405" s="1">
        <v>42494</v>
      </c>
      <c r="D405" s="1" t="str">
        <f>TEXT(Activity[[#This Row],[Date]], "dddd")</f>
        <v>Wednesday</v>
      </c>
      <c r="E405">
        <v>10429</v>
      </c>
      <c r="F405">
        <v>7.02</v>
      </c>
      <c r="G405">
        <v>7.02</v>
      </c>
      <c r="H405">
        <v>0</v>
      </c>
      <c r="I405">
        <v>0.59</v>
      </c>
      <c r="J405">
        <v>0.57999999999999996</v>
      </c>
      <c r="K405">
        <v>5.85</v>
      </c>
      <c r="L405">
        <v>0</v>
      </c>
      <c r="M405">
        <v>8</v>
      </c>
      <c r="N405">
        <v>13</v>
      </c>
      <c r="O405">
        <v>313</v>
      </c>
      <c r="P405">
        <v>1106</v>
      </c>
      <c r="Q405">
        <v>2282</v>
      </c>
      <c r="R405" t="str">
        <f>IF(Activity[[#This Row],[TotalSteps]] &lt; 7000, "Less than 7,000", IF(AND(Activity[[#This Row],[TotalSteps]] &gt;=7000, Activity[[#This Row],[TotalSteps]] &lt; 10000), "7,000 - 10,000", "More than 10,000"))</f>
        <v>More than 10,000</v>
      </c>
    </row>
    <row r="406" spans="1:18" x14ac:dyDescent="0.4">
      <c r="A406" t="str">
        <f>Activity[[#This Row],[Id]]&amp;"_"&amp;TEXT(Activity[[#This Row],[Date]], "YYYY-MM-DD")</f>
        <v>4319703577_2016-05-05</v>
      </c>
      <c r="B406">
        <v>4319703577</v>
      </c>
      <c r="C406" s="1">
        <v>42495</v>
      </c>
      <c r="D406" s="1" t="str">
        <f>TEXT(Activity[[#This Row],[Date]], "dddd")</f>
        <v>Thursday</v>
      </c>
      <c r="E406">
        <v>13658</v>
      </c>
      <c r="F406">
        <v>9.49</v>
      </c>
      <c r="G406">
        <v>9.49</v>
      </c>
      <c r="H406">
        <v>0</v>
      </c>
      <c r="I406">
        <v>2.63</v>
      </c>
      <c r="J406">
        <v>1.41</v>
      </c>
      <c r="K406">
        <v>5.45</v>
      </c>
      <c r="L406">
        <v>0</v>
      </c>
      <c r="M406">
        <v>27</v>
      </c>
      <c r="N406">
        <v>34</v>
      </c>
      <c r="O406">
        <v>328</v>
      </c>
      <c r="P406">
        <v>957</v>
      </c>
      <c r="Q406">
        <v>2530</v>
      </c>
      <c r="R406" t="str">
        <f>IF(Activity[[#This Row],[TotalSteps]] &lt; 7000, "Less than 7,000", IF(AND(Activity[[#This Row],[TotalSteps]] &gt;=7000, Activity[[#This Row],[TotalSteps]] &lt; 10000), "7,000 - 10,000", "More than 10,000"))</f>
        <v>More than 10,000</v>
      </c>
    </row>
    <row r="407" spans="1:18" x14ac:dyDescent="0.4">
      <c r="A407" t="str">
        <f>Activity[[#This Row],[Id]]&amp;"_"&amp;TEXT(Activity[[#This Row],[Date]], "YYYY-MM-DD")</f>
        <v>4319703577_2016-05-06</v>
      </c>
      <c r="B407">
        <v>4319703577</v>
      </c>
      <c r="C407" s="1">
        <v>42496</v>
      </c>
      <c r="D407" s="1" t="str">
        <f>TEXT(Activity[[#This Row],[Date]], "dddd")</f>
        <v>Friday</v>
      </c>
      <c r="E407">
        <v>9524</v>
      </c>
      <c r="F407">
        <v>6.42</v>
      </c>
      <c r="G407">
        <v>6.42</v>
      </c>
      <c r="H407">
        <v>0</v>
      </c>
      <c r="I407">
        <v>0.41</v>
      </c>
      <c r="J407">
        <v>0.47</v>
      </c>
      <c r="K407">
        <v>5.46</v>
      </c>
      <c r="L407">
        <v>0</v>
      </c>
      <c r="M407">
        <v>6</v>
      </c>
      <c r="N407">
        <v>11</v>
      </c>
      <c r="O407">
        <v>314</v>
      </c>
      <c r="P407">
        <v>692</v>
      </c>
      <c r="Q407">
        <v>2266</v>
      </c>
      <c r="R407" t="str">
        <f>IF(Activity[[#This Row],[TotalSteps]] &lt; 7000, "Less than 7,000", IF(AND(Activity[[#This Row],[TotalSteps]] &gt;=7000, Activity[[#This Row],[TotalSteps]] &lt; 10000), "7,000 - 10,000", "More than 10,000"))</f>
        <v>7,000 - 10,000</v>
      </c>
    </row>
    <row r="408" spans="1:18" x14ac:dyDescent="0.4">
      <c r="A408" t="str">
        <f>Activity[[#This Row],[Id]]&amp;"_"&amp;TEXT(Activity[[#This Row],[Date]], "YYYY-MM-DD")</f>
        <v>4319703577_2016-05-07</v>
      </c>
      <c r="B408">
        <v>4319703577</v>
      </c>
      <c r="C408" s="1">
        <v>42497</v>
      </c>
      <c r="D408" s="1" t="str">
        <f>TEXT(Activity[[#This Row],[Date]], "dddd")</f>
        <v>Saturday</v>
      </c>
      <c r="E408">
        <v>7937</v>
      </c>
      <c r="F408">
        <v>5.33</v>
      </c>
      <c r="G408">
        <v>5.33</v>
      </c>
      <c r="H408">
        <v>0</v>
      </c>
      <c r="I408">
        <v>0.19</v>
      </c>
      <c r="J408">
        <v>1.05</v>
      </c>
      <c r="K408">
        <v>4.08</v>
      </c>
      <c r="L408">
        <v>0</v>
      </c>
      <c r="M408">
        <v>3</v>
      </c>
      <c r="N408">
        <v>28</v>
      </c>
      <c r="O408">
        <v>279</v>
      </c>
      <c r="P408">
        <v>586</v>
      </c>
      <c r="Q408">
        <v>2158</v>
      </c>
      <c r="R408" t="str">
        <f>IF(Activity[[#This Row],[TotalSteps]] &lt; 7000, "Less than 7,000", IF(AND(Activity[[#This Row],[TotalSteps]] &gt;=7000, Activity[[#This Row],[TotalSteps]] &lt; 10000), "7,000 - 10,000", "More than 10,000"))</f>
        <v>7,000 - 10,000</v>
      </c>
    </row>
    <row r="409" spans="1:18" x14ac:dyDescent="0.4">
      <c r="A409" t="str">
        <f>Activity[[#This Row],[Id]]&amp;"_"&amp;TEXT(Activity[[#This Row],[Date]], "YYYY-MM-DD")</f>
        <v>4319703577_2016-05-08</v>
      </c>
      <c r="B409">
        <v>4319703577</v>
      </c>
      <c r="C409" s="1">
        <v>42498</v>
      </c>
      <c r="D409" s="1" t="str">
        <f>TEXT(Activity[[#This Row],[Date]], "dddd")</f>
        <v>Sunday</v>
      </c>
      <c r="E409">
        <v>3672</v>
      </c>
      <c r="F409">
        <v>2.46</v>
      </c>
      <c r="G409">
        <v>2.46</v>
      </c>
      <c r="H409">
        <v>0</v>
      </c>
      <c r="I409">
        <v>0</v>
      </c>
      <c r="J409">
        <v>0</v>
      </c>
      <c r="K409">
        <v>2.46</v>
      </c>
      <c r="L409">
        <v>0</v>
      </c>
      <c r="M409">
        <v>0</v>
      </c>
      <c r="N409">
        <v>0</v>
      </c>
      <c r="O409">
        <v>153</v>
      </c>
      <c r="P409">
        <v>603</v>
      </c>
      <c r="Q409">
        <v>1792</v>
      </c>
      <c r="R409" t="str">
        <f>IF(Activity[[#This Row],[TotalSteps]] &lt; 7000, "Less than 7,000", IF(AND(Activity[[#This Row],[TotalSteps]] &gt;=7000, Activity[[#This Row],[TotalSteps]] &lt; 10000), "7,000 - 10,000", "More than 10,000"))</f>
        <v>Less than 7,000</v>
      </c>
    </row>
    <row r="410" spans="1:18" x14ac:dyDescent="0.4">
      <c r="A410" t="str">
        <f>Activity[[#This Row],[Id]]&amp;"_"&amp;TEXT(Activity[[#This Row],[Date]], "YYYY-MM-DD")</f>
        <v>4319703577_2016-05-09</v>
      </c>
      <c r="B410">
        <v>4319703577</v>
      </c>
      <c r="C410" s="1">
        <v>42499</v>
      </c>
      <c r="D410" s="1" t="str">
        <f>TEXT(Activity[[#This Row],[Date]], "dddd")</f>
        <v>Monday</v>
      </c>
      <c r="E410">
        <v>10378</v>
      </c>
      <c r="F410">
        <v>6.96</v>
      </c>
      <c r="G410">
        <v>6.96</v>
      </c>
      <c r="H410">
        <v>0</v>
      </c>
      <c r="I410">
        <v>0.14000000000000001</v>
      </c>
      <c r="J410">
        <v>0.56000000000000005</v>
      </c>
      <c r="K410">
        <v>6.25</v>
      </c>
      <c r="L410">
        <v>0</v>
      </c>
      <c r="M410">
        <v>2</v>
      </c>
      <c r="N410">
        <v>14</v>
      </c>
      <c r="O410">
        <v>374</v>
      </c>
      <c r="P410">
        <v>490</v>
      </c>
      <c r="Q410">
        <v>2345</v>
      </c>
      <c r="R410" t="str">
        <f>IF(Activity[[#This Row],[TotalSteps]] &lt; 7000, "Less than 7,000", IF(AND(Activity[[#This Row],[TotalSteps]] &gt;=7000, Activity[[#This Row],[TotalSteps]] &lt; 10000), "7,000 - 10,000", "More than 10,000"))</f>
        <v>More than 10,000</v>
      </c>
    </row>
    <row r="411" spans="1:18" x14ac:dyDescent="0.4">
      <c r="A411" t="str">
        <f>Activity[[#This Row],[Id]]&amp;"_"&amp;TEXT(Activity[[#This Row],[Date]], "YYYY-MM-DD")</f>
        <v>4319703577_2016-05-10</v>
      </c>
      <c r="B411">
        <v>4319703577</v>
      </c>
      <c r="C411" s="1">
        <v>42500</v>
      </c>
      <c r="D411" s="1" t="str">
        <f>TEXT(Activity[[#This Row],[Date]], "dddd")</f>
        <v>Tuesday</v>
      </c>
      <c r="E411">
        <v>9487</v>
      </c>
      <c r="F411">
        <v>6.37</v>
      </c>
      <c r="G411">
        <v>6.37</v>
      </c>
      <c r="H411">
        <v>0</v>
      </c>
      <c r="I411">
        <v>0.21</v>
      </c>
      <c r="J411">
        <v>0.46</v>
      </c>
      <c r="K411">
        <v>5.7</v>
      </c>
      <c r="L411">
        <v>0</v>
      </c>
      <c r="M411">
        <v>3</v>
      </c>
      <c r="N411">
        <v>12</v>
      </c>
      <c r="O411">
        <v>329</v>
      </c>
      <c r="P411">
        <v>555</v>
      </c>
      <c r="Q411">
        <v>2260</v>
      </c>
      <c r="R411" t="str">
        <f>IF(Activity[[#This Row],[TotalSteps]] &lt; 7000, "Less than 7,000", IF(AND(Activity[[#This Row],[TotalSteps]] &gt;=7000, Activity[[#This Row],[TotalSteps]] &lt; 10000), "7,000 - 10,000", "More than 10,000"))</f>
        <v>7,000 - 10,000</v>
      </c>
    </row>
    <row r="412" spans="1:18" x14ac:dyDescent="0.4">
      <c r="A412" t="str">
        <f>Activity[[#This Row],[Id]]&amp;"_"&amp;TEXT(Activity[[#This Row],[Date]], "YYYY-MM-DD")</f>
        <v>4319703577_2016-05-11</v>
      </c>
      <c r="B412">
        <v>4319703577</v>
      </c>
      <c r="C412" s="1">
        <v>42501</v>
      </c>
      <c r="D412" s="1" t="str">
        <f>TEXT(Activity[[#This Row],[Date]], "dddd")</f>
        <v>Wednesday</v>
      </c>
      <c r="E412">
        <v>9129</v>
      </c>
      <c r="F412">
        <v>6.13</v>
      </c>
      <c r="G412">
        <v>6.13</v>
      </c>
      <c r="H412">
        <v>0</v>
      </c>
      <c r="I412">
        <v>0.2</v>
      </c>
      <c r="J412">
        <v>0.74</v>
      </c>
      <c r="K412">
        <v>5.18</v>
      </c>
      <c r="L412">
        <v>0</v>
      </c>
      <c r="M412">
        <v>3</v>
      </c>
      <c r="N412">
        <v>18</v>
      </c>
      <c r="O412">
        <v>311</v>
      </c>
      <c r="P412">
        <v>574</v>
      </c>
      <c r="Q412">
        <v>2232</v>
      </c>
      <c r="R412" t="str">
        <f>IF(Activity[[#This Row],[TotalSteps]] &lt; 7000, "Less than 7,000", IF(AND(Activity[[#This Row],[TotalSteps]] &gt;=7000, Activity[[#This Row],[TotalSteps]] &lt; 10000), "7,000 - 10,000", "More than 10,000"))</f>
        <v>7,000 - 10,000</v>
      </c>
    </row>
    <row r="413" spans="1:18" x14ac:dyDescent="0.4">
      <c r="A413" t="str">
        <f>Activity[[#This Row],[Id]]&amp;"_"&amp;TEXT(Activity[[#This Row],[Date]], "YYYY-MM-DD")</f>
        <v>4319703577_2016-05-12</v>
      </c>
      <c r="B413">
        <v>4319703577</v>
      </c>
      <c r="C413" s="1">
        <v>42502</v>
      </c>
      <c r="D413" s="1" t="str">
        <f>TEXT(Activity[[#This Row],[Date]], "dddd")</f>
        <v>Thursday</v>
      </c>
      <c r="E413">
        <v>17</v>
      </c>
      <c r="F413">
        <v>0.01</v>
      </c>
      <c r="G413">
        <v>0.01</v>
      </c>
      <c r="H413">
        <v>0</v>
      </c>
      <c r="I413">
        <v>0</v>
      </c>
      <c r="J413">
        <v>0</v>
      </c>
      <c r="K413">
        <v>0.01</v>
      </c>
      <c r="L413">
        <v>0</v>
      </c>
      <c r="M413">
        <v>0</v>
      </c>
      <c r="N413">
        <v>0</v>
      </c>
      <c r="O413">
        <v>2</v>
      </c>
      <c r="P413">
        <v>0</v>
      </c>
      <c r="Q413">
        <v>257</v>
      </c>
      <c r="R413" t="str">
        <f>IF(Activity[[#This Row],[TotalSteps]] &lt; 7000, "Less than 7,000", IF(AND(Activity[[#This Row],[TotalSteps]] &gt;=7000, Activity[[#This Row],[TotalSteps]] &lt; 10000), "7,000 - 10,000", "More than 10,000"))</f>
        <v>Less than 7,000</v>
      </c>
    </row>
    <row r="414" spans="1:18" x14ac:dyDescent="0.4">
      <c r="A414" t="str">
        <f>Activity[[#This Row],[Id]]&amp;"_"&amp;TEXT(Activity[[#This Row],[Date]], "YYYY-MM-DD")</f>
        <v>4388161847_2016-04-12</v>
      </c>
      <c r="B414">
        <v>4388161847</v>
      </c>
      <c r="C414" s="1">
        <v>42472</v>
      </c>
      <c r="D414" s="1" t="str">
        <f>TEXT(Activity[[#This Row],[Date]], "dddd")</f>
        <v>Tuesday</v>
      </c>
      <c r="E414">
        <v>10122</v>
      </c>
      <c r="F414">
        <v>7.78</v>
      </c>
      <c r="G414">
        <v>7.78</v>
      </c>
      <c r="H414">
        <v>0</v>
      </c>
      <c r="I414">
        <v>0</v>
      </c>
      <c r="J414">
        <v>0</v>
      </c>
      <c r="K414">
        <v>0</v>
      </c>
      <c r="L414">
        <v>0</v>
      </c>
      <c r="M414">
        <v>0</v>
      </c>
      <c r="N414">
        <v>0</v>
      </c>
      <c r="O414">
        <v>0</v>
      </c>
      <c r="P414">
        <v>1440</v>
      </c>
      <c r="Q414">
        <v>2955</v>
      </c>
      <c r="R414" t="str">
        <f>IF(Activity[[#This Row],[TotalSteps]] &lt; 7000, "Less than 7,000", IF(AND(Activity[[#This Row],[TotalSteps]] &gt;=7000, Activity[[#This Row],[TotalSteps]] &lt; 10000), "7,000 - 10,000", "More than 10,000"))</f>
        <v>More than 10,000</v>
      </c>
    </row>
    <row r="415" spans="1:18" x14ac:dyDescent="0.4">
      <c r="A415" t="str">
        <f>Activity[[#This Row],[Id]]&amp;"_"&amp;TEXT(Activity[[#This Row],[Date]], "YYYY-MM-DD")</f>
        <v>4388161847_2016-04-13</v>
      </c>
      <c r="B415">
        <v>4388161847</v>
      </c>
      <c r="C415" s="1">
        <v>42473</v>
      </c>
      <c r="D415" s="1" t="str">
        <f>TEXT(Activity[[#This Row],[Date]], "dddd")</f>
        <v>Wednesday</v>
      </c>
      <c r="E415">
        <v>10993</v>
      </c>
      <c r="F415">
        <v>8.4499999999999993</v>
      </c>
      <c r="G415">
        <v>8.4499999999999993</v>
      </c>
      <c r="H415">
        <v>0</v>
      </c>
      <c r="I415">
        <v>0.06</v>
      </c>
      <c r="J415">
        <v>0.63</v>
      </c>
      <c r="K415">
        <v>3.88</v>
      </c>
      <c r="L415">
        <v>0</v>
      </c>
      <c r="M415">
        <v>1</v>
      </c>
      <c r="N415">
        <v>14</v>
      </c>
      <c r="O415">
        <v>150</v>
      </c>
      <c r="P415">
        <v>1275</v>
      </c>
      <c r="Q415">
        <v>3092</v>
      </c>
      <c r="R415" t="str">
        <f>IF(Activity[[#This Row],[TotalSteps]] &lt; 7000, "Less than 7,000", IF(AND(Activity[[#This Row],[TotalSteps]] &gt;=7000, Activity[[#This Row],[TotalSteps]] &lt; 10000), "7,000 - 10,000", "More than 10,000"))</f>
        <v>More than 10,000</v>
      </c>
    </row>
    <row r="416" spans="1:18" x14ac:dyDescent="0.4">
      <c r="A416" t="str">
        <f>Activity[[#This Row],[Id]]&amp;"_"&amp;TEXT(Activity[[#This Row],[Date]], "YYYY-MM-DD")</f>
        <v>4388161847_2016-04-14</v>
      </c>
      <c r="B416">
        <v>4388161847</v>
      </c>
      <c r="C416" s="1">
        <v>42474</v>
      </c>
      <c r="D416" s="1" t="str">
        <f>TEXT(Activity[[#This Row],[Date]], "dddd")</f>
        <v>Thursday</v>
      </c>
      <c r="E416">
        <v>8863</v>
      </c>
      <c r="F416">
        <v>6.82</v>
      </c>
      <c r="G416">
        <v>6.82</v>
      </c>
      <c r="H416">
        <v>0</v>
      </c>
      <c r="I416">
        <v>0.13</v>
      </c>
      <c r="J416">
        <v>1.07</v>
      </c>
      <c r="K416">
        <v>5.62</v>
      </c>
      <c r="L416">
        <v>0</v>
      </c>
      <c r="M416">
        <v>10</v>
      </c>
      <c r="N416">
        <v>35</v>
      </c>
      <c r="O416">
        <v>219</v>
      </c>
      <c r="P416">
        <v>945</v>
      </c>
      <c r="Q416">
        <v>2998</v>
      </c>
      <c r="R416" t="str">
        <f>IF(Activity[[#This Row],[TotalSteps]] &lt; 7000, "Less than 7,000", IF(AND(Activity[[#This Row],[TotalSteps]] &gt;=7000, Activity[[#This Row],[TotalSteps]] &lt; 10000), "7,000 - 10,000", "More than 10,000"))</f>
        <v>7,000 - 10,000</v>
      </c>
    </row>
    <row r="417" spans="1:18" x14ac:dyDescent="0.4">
      <c r="A417" t="str">
        <f>Activity[[#This Row],[Id]]&amp;"_"&amp;TEXT(Activity[[#This Row],[Date]], "YYYY-MM-DD")</f>
        <v>4388161847_2016-04-15</v>
      </c>
      <c r="B417">
        <v>4388161847</v>
      </c>
      <c r="C417" s="1">
        <v>42475</v>
      </c>
      <c r="D417" s="1" t="str">
        <f>TEXT(Activity[[#This Row],[Date]], "dddd")</f>
        <v>Friday</v>
      </c>
      <c r="E417">
        <v>8758</v>
      </c>
      <c r="F417">
        <v>6.73</v>
      </c>
      <c r="G417">
        <v>6.73</v>
      </c>
      <c r="H417">
        <v>0</v>
      </c>
      <c r="I417">
        <v>0</v>
      </c>
      <c r="J417">
        <v>0</v>
      </c>
      <c r="K417">
        <v>6.73</v>
      </c>
      <c r="L417">
        <v>0</v>
      </c>
      <c r="M417">
        <v>0</v>
      </c>
      <c r="N417">
        <v>0</v>
      </c>
      <c r="O417">
        <v>299</v>
      </c>
      <c r="P417">
        <v>837</v>
      </c>
      <c r="Q417">
        <v>3066</v>
      </c>
      <c r="R417" t="str">
        <f>IF(Activity[[#This Row],[TotalSteps]] &lt; 7000, "Less than 7,000", IF(AND(Activity[[#This Row],[TotalSteps]] &gt;=7000, Activity[[#This Row],[TotalSteps]] &lt; 10000), "7,000 - 10,000", "More than 10,000"))</f>
        <v>7,000 - 10,000</v>
      </c>
    </row>
    <row r="418" spans="1:18" x14ac:dyDescent="0.4">
      <c r="A418" t="str">
        <f>Activity[[#This Row],[Id]]&amp;"_"&amp;TEXT(Activity[[#This Row],[Date]], "YYYY-MM-DD")</f>
        <v>4388161847_2016-04-16</v>
      </c>
      <c r="B418">
        <v>4388161847</v>
      </c>
      <c r="C418" s="1">
        <v>42476</v>
      </c>
      <c r="D418" s="1" t="str">
        <f>TEXT(Activity[[#This Row],[Date]], "dddd")</f>
        <v>Saturday</v>
      </c>
      <c r="E418">
        <v>6580</v>
      </c>
      <c r="F418">
        <v>5.0599999999999996</v>
      </c>
      <c r="G418">
        <v>5.0599999999999996</v>
      </c>
      <c r="H418">
        <v>0</v>
      </c>
      <c r="I418">
        <v>0.21</v>
      </c>
      <c r="J418">
        <v>0.4</v>
      </c>
      <c r="K418">
        <v>4.45</v>
      </c>
      <c r="L418">
        <v>0</v>
      </c>
      <c r="M418">
        <v>6</v>
      </c>
      <c r="N418">
        <v>9</v>
      </c>
      <c r="O418">
        <v>253</v>
      </c>
      <c r="P418">
        <v>609</v>
      </c>
      <c r="Q418">
        <v>3073</v>
      </c>
      <c r="R418" t="str">
        <f>IF(Activity[[#This Row],[TotalSteps]] &lt; 7000, "Less than 7,000", IF(AND(Activity[[#This Row],[TotalSteps]] &gt;=7000, Activity[[#This Row],[TotalSteps]] &lt; 10000), "7,000 - 10,000", "More than 10,000"))</f>
        <v>Less than 7,000</v>
      </c>
    </row>
    <row r="419" spans="1:18" x14ac:dyDescent="0.4">
      <c r="A419" t="str">
        <f>Activity[[#This Row],[Id]]&amp;"_"&amp;TEXT(Activity[[#This Row],[Date]], "YYYY-MM-DD")</f>
        <v>4388161847_2016-04-17</v>
      </c>
      <c r="B419">
        <v>4388161847</v>
      </c>
      <c r="C419" s="1">
        <v>42477</v>
      </c>
      <c r="D419" s="1" t="str">
        <f>TEXT(Activity[[#This Row],[Date]], "dddd")</f>
        <v>Sunday</v>
      </c>
      <c r="E419">
        <v>4660</v>
      </c>
      <c r="F419">
        <v>3.58</v>
      </c>
      <c r="G419">
        <v>3.58</v>
      </c>
      <c r="H419">
        <v>0</v>
      </c>
      <c r="I419">
        <v>0</v>
      </c>
      <c r="J419">
        <v>0</v>
      </c>
      <c r="K419">
        <v>3.58</v>
      </c>
      <c r="L419">
        <v>0</v>
      </c>
      <c r="M419">
        <v>0</v>
      </c>
      <c r="N419">
        <v>0</v>
      </c>
      <c r="O419">
        <v>201</v>
      </c>
      <c r="P419">
        <v>721</v>
      </c>
      <c r="Q419">
        <v>2572</v>
      </c>
      <c r="R419" t="str">
        <f>IF(Activity[[#This Row],[TotalSteps]] &lt; 7000, "Less than 7,000", IF(AND(Activity[[#This Row],[TotalSteps]] &gt;=7000, Activity[[#This Row],[TotalSteps]] &lt; 10000), "7,000 - 10,000", "More than 10,000"))</f>
        <v>Less than 7,000</v>
      </c>
    </row>
    <row r="420" spans="1:18" x14ac:dyDescent="0.4">
      <c r="A420" t="str">
        <f>Activity[[#This Row],[Id]]&amp;"_"&amp;TEXT(Activity[[#This Row],[Date]], "YYYY-MM-DD")</f>
        <v>4388161847_2016-04-18</v>
      </c>
      <c r="B420">
        <v>4388161847</v>
      </c>
      <c r="C420" s="1">
        <v>42478</v>
      </c>
      <c r="D420" s="1" t="str">
        <f>TEXT(Activity[[#This Row],[Date]], "dddd")</f>
        <v>Monday</v>
      </c>
      <c r="E420">
        <v>11009</v>
      </c>
      <c r="F420">
        <v>9.1</v>
      </c>
      <c r="G420">
        <v>9.1</v>
      </c>
      <c r="H420">
        <v>0</v>
      </c>
      <c r="I420">
        <v>3.56</v>
      </c>
      <c r="J420">
        <v>0.4</v>
      </c>
      <c r="K420">
        <v>5.14</v>
      </c>
      <c r="L420">
        <v>0</v>
      </c>
      <c r="M420">
        <v>27</v>
      </c>
      <c r="N420">
        <v>8</v>
      </c>
      <c r="O420">
        <v>239</v>
      </c>
      <c r="P420">
        <v>1017</v>
      </c>
      <c r="Q420">
        <v>3274</v>
      </c>
      <c r="R420" t="str">
        <f>IF(Activity[[#This Row],[TotalSteps]] &lt; 7000, "Less than 7,000", IF(AND(Activity[[#This Row],[TotalSteps]] &gt;=7000, Activity[[#This Row],[TotalSteps]] &lt; 10000), "7,000 - 10,000", "More than 10,000"))</f>
        <v>More than 10,000</v>
      </c>
    </row>
    <row r="421" spans="1:18" x14ac:dyDescent="0.4">
      <c r="A421" t="str">
        <f>Activity[[#This Row],[Id]]&amp;"_"&amp;TEXT(Activity[[#This Row],[Date]], "YYYY-MM-DD")</f>
        <v>4388161847_2016-04-19</v>
      </c>
      <c r="B421">
        <v>4388161847</v>
      </c>
      <c r="C421" s="1">
        <v>42479</v>
      </c>
      <c r="D421" s="1" t="str">
        <f>TEXT(Activity[[#This Row],[Date]], "dddd")</f>
        <v>Tuesday</v>
      </c>
      <c r="E421">
        <v>10181</v>
      </c>
      <c r="F421">
        <v>7.83</v>
      </c>
      <c r="G421">
        <v>7.83</v>
      </c>
      <c r="H421">
        <v>0</v>
      </c>
      <c r="I421">
        <v>1.37</v>
      </c>
      <c r="J421">
        <v>0.69</v>
      </c>
      <c r="K421">
        <v>5.77</v>
      </c>
      <c r="L421">
        <v>0</v>
      </c>
      <c r="M421">
        <v>20</v>
      </c>
      <c r="N421">
        <v>16</v>
      </c>
      <c r="O421">
        <v>249</v>
      </c>
      <c r="P421">
        <v>704</v>
      </c>
      <c r="Q421">
        <v>3015</v>
      </c>
      <c r="R421" t="str">
        <f>IF(Activity[[#This Row],[TotalSteps]] &lt; 7000, "Less than 7,000", IF(AND(Activity[[#This Row],[TotalSteps]] &gt;=7000, Activity[[#This Row],[TotalSteps]] &lt; 10000), "7,000 - 10,000", "More than 10,000"))</f>
        <v>More than 10,000</v>
      </c>
    </row>
    <row r="422" spans="1:18" x14ac:dyDescent="0.4">
      <c r="A422" t="str">
        <f>Activity[[#This Row],[Id]]&amp;"_"&amp;TEXT(Activity[[#This Row],[Date]], "YYYY-MM-DD")</f>
        <v>4388161847_2016-04-20</v>
      </c>
      <c r="B422">
        <v>4388161847</v>
      </c>
      <c r="C422" s="1">
        <v>42480</v>
      </c>
      <c r="D422" s="1" t="str">
        <f>TEXT(Activity[[#This Row],[Date]], "dddd")</f>
        <v>Wednesday</v>
      </c>
      <c r="E422">
        <v>10553</v>
      </c>
      <c r="F422">
        <v>8.1199999999999992</v>
      </c>
      <c r="G422">
        <v>8.1199999999999992</v>
      </c>
      <c r="H422">
        <v>0</v>
      </c>
      <c r="I422">
        <v>1.1000000000000001</v>
      </c>
      <c r="J422">
        <v>1.72</v>
      </c>
      <c r="K422">
        <v>5.29</v>
      </c>
      <c r="L422">
        <v>0</v>
      </c>
      <c r="M422">
        <v>19</v>
      </c>
      <c r="N422">
        <v>42</v>
      </c>
      <c r="O422">
        <v>228</v>
      </c>
      <c r="P422">
        <v>696</v>
      </c>
      <c r="Q422">
        <v>3083</v>
      </c>
      <c r="R422" t="str">
        <f>IF(Activity[[#This Row],[TotalSteps]] &lt; 7000, "Less than 7,000", IF(AND(Activity[[#This Row],[TotalSteps]] &gt;=7000, Activity[[#This Row],[TotalSteps]] &lt; 10000), "7,000 - 10,000", "More than 10,000"))</f>
        <v>More than 10,000</v>
      </c>
    </row>
    <row r="423" spans="1:18" x14ac:dyDescent="0.4">
      <c r="A423" t="str">
        <f>Activity[[#This Row],[Id]]&amp;"_"&amp;TEXT(Activity[[#This Row],[Date]], "YYYY-MM-DD")</f>
        <v>4388161847_2016-04-21</v>
      </c>
      <c r="B423">
        <v>4388161847</v>
      </c>
      <c r="C423" s="1">
        <v>42481</v>
      </c>
      <c r="D423" s="1" t="str">
        <f>TEXT(Activity[[#This Row],[Date]], "dddd")</f>
        <v>Thursday</v>
      </c>
      <c r="E423">
        <v>10055</v>
      </c>
      <c r="F423">
        <v>7.73</v>
      </c>
      <c r="G423">
        <v>7.73</v>
      </c>
      <c r="H423">
        <v>0</v>
      </c>
      <c r="I423">
        <v>0.37</v>
      </c>
      <c r="J423">
        <v>0.39</v>
      </c>
      <c r="K423">
        <v>6.98</v>
      </c>
      <c r="L423">
        <v>0</v>
      </c>
      <c r="M423">
        <v>7</v>
      </c>
      <c r="N423">
        <v>12</v>
      </c>
      <c r="O423">
        <v>272</v>
      </c>
      <c r="P423">
        <v>853</v>
      </c>
      <c r="Q423">
        <v>3069</v>
      </c>
      <c r="R423" t="str">
        <f>IF(Activity[[#This Row],[TotalSteps]] &lt; 7000, "Less than 7,000", IF(AND(Activity[[#This Row],[TotalSteps]] &gt;=7000, Activity[[#This Row],[TotalSteps]] &lt; 10000), "7,000 - 10,000", "More than 10,000"))</f>
        <v>More than 10,000</v>
      </c>
    </row>
    <row r="424" spans="1:18" x14ac:dyDescent="0.4">
      <c r="A424" t="str">
        <f>Activity[[#This Row],[Id]]&amp;"_"&amp;TEXT(Activity[[#This Row],[Date]], "YYYY-MM-DD")</f>
        <v>4388161847_2016-04-22</v>
      </c>
      <c r="B424">
        <v>4388161847</v>
      </c>
      <c r="C424" s="1">
        <v>42482</v>
      </c>
      <c r="D424" s="1" t="str">
        <f>TEXT(Activity[[#This Row],[Date]], "dddd")</f>
        <v>Friday</v>
      </c>
      <c r="E424">
        <v>12139</v>
      </c>
      <c r="F424">
        <v>9.34</v>
      </c>
      <c r="G424">
        <v>9.34</v>
      </c>
      <c r="H424">
        <v>0</v>
      </c>
      <c r="I424">
        <v>3.3</v>
      </c>
      <c r="J424">
        <v>1.1100000000000001</v>
      </c>
      <c r="K424">
        <v>4.92</v>
      </c>
      <c r="L424">
        <v>0</v>
      </c>
      <c r="M424">
        <v>77</v>
      </c>
      <c r="N424">
        <v>25</v>
      </c>
      <c r="O424">
        <v>220</v>
      </c>
      <c r="P424">
        <v>945</v>
      </c>
      <c r="Q424">
        <v>3544</v>
      </c>
      <c r="R424" t="str">
        <f>IF(Activity[[#This Row],[TotalSteps]] &lt; 7000, "Less than 7,000", IF(AND(Activity[[#This Row],[TotalSteps]] &gt;=7000, Activity[[#This Row],[TotalSteps]] &lt; 10000), "7,000 - 10,000", "More than 10,000"))</f>
        <v>More than 10,000</v>
      </c>
    </row>
    <row r="425" spans="1:18" x14ac:dyDescent="0.4">
      <c r="A425" t="str">
        <f>Activity[[#This Row],[Id]]&amp;"_"&amp;TEXT(Activity[[#This Row],[Date]], "YYYY-MM-DD")</f>
        <v>4388161847_2016-04-23</v>
      </c>
      <c r="B425">
        <v>4388161847</v>
      </c>
      <c r="C425" s="1">
        <v>42483</v>
      </c>
      <c r="D425" s="1" t="str">
        <f>TEXT(Activity[[#This Row],[Date]], "dddd")</f>
        <v>Saturday</v>
      </c>
      <c r="E425">
        <v>13236</v>
      </c>
      <c r="F425">
        <v>10.18</v>
      </c>
      <c r="G425">
        <v>10.18</v>
      </c>
      <c r="H425">
        <v>0</v>
      </c>
      <c r="I425">
        <v>4.5</v>
      </c>
      <c r="J425">
        <v>0.32</v>
      </c>
      <c r="K425">
        <v>5.35</v>
      </c>
      <c r="L425">
        <v>0</v>
      </c>
      <c r="M425">
        <v>58</v>
      </c>
      <c r="N425">
        <v>5</v>
      </c>
      <c r="O425">
        <v>215</v>
      </c>
      <c r="P425">
        <v>749</v>
      </c>
      <c r="Q425">
        <v>3306</v>
      </c>
      <c r="R425" t="str">
        <f>IF(Activity[[#This Row],[TotalSteps]] &lt; 7000, "Less than 7,000", IF(AND(Activity[[#This Row],[TotalSteps]] &gt;=7000, Activity[[#This Row],[TotalSteps]] &lt; 10000), "7,000 - 10,000", "More than 10,000"))</f>
        <v>More than 10,000</v>
      </c>
    </row>
    <row r="426" spans="1:18" x14ac:dyDescent="0.4">
      <c r="A426" t="str">
        <f>Activity[[#This Row],[Id]]&amp;"_"&amp;TEXT(Activity[[#This Row],[Date]], "YYYY-MM-DD")</f>
        <v>4388161847_2016-04-24</v>
      </c>
      <c r="B426">
        <v>4388161847</v>
      </c>
      <c r="C426" s="1">
        <v>42484</v>
      </c>
      <c r="D426" s="1" t="str">
        <f>TEXT(Activity[[#This Row],[Date]], "dddd")</f>
        <v>Sunday</v>
      </c>
      <c r="E426">
        <v>10243</v>
      </c>
      <c r="F426">
        <v>7.88</v>
      </c>
      <c r="G426">
        <v>7.88</v>
      </c>
      <c r="H426">
        <v>0</v>
      </c>
      <c r="I426">
        <v>1.08</v>
      </c>
      <c r="J426">
        <v>0.51</v>
      </c>
      <c r="K426">
        <v>6.3</v>
      </c>
      <c r="L426">
        <v>0</v>
      </c>
      <c r="M426">
        <v>14</v>
      </c>
      <c r="N426">
        <v>8</v>
      </c>
      <c r="O426">
        <v>239</v>
      </c>
      <c r="P426">
        <v>584</v>
      </c>
      <c r="Q426">
        <v>2885</v>
      </c>
      <c r="R426" t="str">
        <f>IF(Activity[[#This Row],[TotalSteps]] &lt; 7000, "Less than 7,000", IF(AND(Activity[[#This Row],[TotalSteps]] &gt;=7000, Activity[[#This Row],[TotalSteps]] &lt; 10000), "7,000 - 10,000", "More than 10,000"))</f>
        <v>More than 10,000</v>
      </c>
    </row>
    <row r="427" spans="1:18" x14ac:dyDescent="0.4">
      <c r="A427" t="str">
        <f>Activity[[#This Row],[Id]]&amp;"_"&amp;TEXT(Activity[[#This Row],[Date]], "YYYY-MM-DD")</f>
        <v>4388161847_2016-04-25</v>
      </c>
      <c r="B427">
        <v>4388161847</v>
      </c>
      <c r="C427" s="1">
        <v>42485</v>
      </c>
      <c r="D427" s="1" t="str">
        <f>TEXT(Activity[[#This Row],[Date]], "dddd")</f>
        <v>Monday</v>
      </c>
      <c r="E427">
        <v>12961</v>
      </c>
      <c r="F427">
        <v>9.9700000000000006</v>
      </c>
      <c r="G427">
        <v>9.9700000000000006</v>
      </c>
      <c r="H427">
        <v>0</v>
      </c>
      <c r="I427">
        <v>0.73</v>
      </c>
      <c r="J427">
        <v>1.4</v>
      </c>
      <c r="K427">
        <v>7.84</v>
      </c>
      <c r="L427">
        <v>0</v>
      </c>
      <c r="M427">
        <v>11</v>
      </c>
      <c r="N427">
        <v>31</v>
      </c>
      <c r="O427">
        <v>301</v>
      </c>
      <c r="P427">
        <v>1054</v>
      </c>
      <c r="Q427">
        <v>3288</v>
      </c>
      <c r="R427" t="str">
        <f>IF(Activity[[#This Row],[TotalSteps]] &lt; 7000, "Less than 7,000", IF(AND(Activity[[#This Row],[TotalSteps]] &gt;=7000, Activity[[#This Row],[TotalSteps]] &lt; 10000), "7,000 - 10,000", "More than 10,000"))</f>
        <v>More than 10,000</v>
      </c>
    </row>
    <row r="428" spans="1:18" x14ac:dyDescent="0.4">
      <c r="A428" t="str">
        <f>Activity[[#This Row],[Id]]&amp;"_"&amp;TEXT(Activity[[#This Row],[Date]], "YYYY-MM-DD")</f>
        <v>4388161847_2016-04-26</v>
      </c>
      <c r="B428">
        <v>4388161847</v>
      </c>
      <c r="C428" s="1">
        <v>42486</v>
      </c>
      <c r="D428" s="1" t="str">
        <f>TEXT(Activity[[#This Row],[Date]], "dddd")</f>
        <v>Tuesday</v>
      </c>
      <c r="E428">
        <v>9461</v>
      </c>
      <c r="F428">
        <v>7.28</v>
      </c>
      <c r="G428">
        <v>7.28</v>
      </c>
      <c r="H428">
        <v>0</v>
      </c>
      <c r="I428">
        <v>0.94</v>
      </c>
      <c r="J428">
        <v>1.06</v>
      </c>
      <c r="K428">
        <v>5.27</v>
      </c>
      <c r="L428">
        <v>0</v>
      </c>
      <c r="M428">
        <v>14</v>
      </c>
      <c r="N428">
        <v>23</v>
      </c>
      <c r="O428">
        <v>224</v>
      </c>
      <c r="P428">
        <v>673</v>
      </c>
      <c r="Q428">
        <v>2929</v>
      </c>
      <c r="R428" t="str">
        <f>IF(Activity[[#This Row],[TotalSteps]] &lt; 7000, "Less than 7,000", IF(AND(Activity[[#This Row],[TotalSteps]] &gt;=7000, Activity[[#This Row],[TotalSteps]] &lt; 10000), "7,000 - 10,000", "More than 10,000"))</f>
        <v>7,000 - 10,000</v>
      </c>
    </row>
    <row r="429" spans="1:18" x14ac:dyDescent="0.4">
      <c r="A429" t="str">
        <f>Activity[[#This Row],[Id]]&amp;"_"&amp;TEXT(Activity[[#This Row],[Date]], "YYYY-MM-DD")</f>
        <v>4388161847_2016-04-27</v>
      </c>
      <c r="B429">
        <v>4388161847</v>
      </c>
      <c r="C429" s="1">
        <v>42487</v>
      </c>
      <c r="D429" s="1" t="str">
        <f>TEXT(Activity[[#This Row],[Date]], "dddd")</f>
        <v>Wednesday</v>
      </c>
      <c r="E429">
        <v>11193</v>
      </c>
      <c r="F429">
        <v>8.61</v>
      </c>
      <c r="G429">
        <v>8.61</v>
      </c>
      <c r="H429">
        <v>0</v>
      </c>
      <c r="I429">
        <v>0.7</v>
      </c>
      <c r="J429">
        <v>2.5099999999999998</v>
      </c>
      <c r="K429">
        <v>5.39</v>
      </c>
      <c r="L429">
        <v>0</v>
      </c>
      <c r="M429">
        <v>11</v>
      </c>
      <c r="N429">
        <v>48</v>
      </c>
      <c r="O429">
        <v>241</v>
      </c>
      <c r="P429">
        <v>684</v>
      </c>
      <c r="Q429">
        <v>3074</v>
      </c>
      <c r="R429" t="str">
        <f>IF(Activity[[#This Row],[TotalSteps]] &lt; 7000, "Less than 7,000", IF(AND(Activity[[#This Row],[TotalSteps]] &gt;=7000, Activity[[#This Row],[TotalSteps]] &lt; 10000), "7,000 - 10,000", "More than 10,000"))</f>
        <v>More than 10,000</v>
      </c>
    </row>
    <row r="430" spans="1:18" x14ac:dyDescent="0.4">
      <c r="A430" t="str">
        <f>Activity[[#This Row],[Id]]&amp;"_"&amp;TEXT(Activity[[#This Row],[Date]], "YYYY-MM-DD")</f>
        <v>4388161847_2016-04-28</v>
      </c>
      <c r="B430">
        <v>4388161847</v>
      </c>
      <c r="C430" s="1">
        <v>42488</v>
      </c>
      <c r="D430" s="1" t="str">
        <f>TEXT(Activity[[#This Row],[Date]], "dddd")</f>
        <v>Thursday</v>
      </c>
      <c r="E430">
        <v>10074</v>
      </c>
      <c r="F430">
        <v>7.75</v>
      </c>
      <c r="G430">
        <v>7.75</v>
      </c>
      <c r="H430">
        <v>0</v>
      </c>
      <c r="I430">
        <v>1.29</v>
      </c>
      <c r="J430">
        <v>0.43</v>
      </c>
      <c r="K430">
        <v>6.03</v>
      </c>
      <c r="L430">
        <v>0</v>
      </c>
      <c r="M430">
        <v>19</v>
      </c>
      <c r="N430">
        <v>9</v>
      </c>
      <c r="O430">
        <v>234</v>
      </c>
      <c r="P430">
        <v>878</v>
      </c>
      <c r="Q430">
        <v>2969</v>
      </c>
      <c r="R430" t="str">
        <f>IF(Activity[[#This Row],[TotalSteps]] &lt; 7000, "Less than 7,000", IF(AND(Activity[[#This Row],[TotalSteps]] &gt;=7000, Activity[[#This Row],[TotalSteps]] &lt; 10000), "7,000 - 10,000", "More than 10,000"))</f>
        <v>More than 10,000</v>
      </c>
    </row>
    <row r="431" spans="1:18" x14ac:dyDescent="0.4">
      <c r="A431" t="str">
        <f>Activity[[#This Row],[Id]]&amp;"_"&amp;TEXT(Activity[[#This Row],[Date]], "YYYY-MM-DD")</f>
        <v>4388161847_2016-04-29</v>
      </c>
      <c r="B431">
        <v>4388161847</v>
      </c>
      <c r="C431" s="1">
        <v>42489</v>
      </c>
      <c r="D431" s="1" t="str">
        <f>TEXT(Activity[[#This Row],[Date]], "dddd")</f>
        <v>Friday</v>
      </c>
      <c r="E431">
        <v>9232</v>
      </c>
      <c r="F431">
        <v>7.1</v>
      </c>
      <c r="G431">
        <v>7.1</v>
      </c>
      <c r="H431">
        <v>0</v>
      </c>
      <c r="I431">
        <v>0.8</v>
      </c>
      <c r="J431">
        <v>0.89</v>
      </c>
      <c r="K431">
        <v>5.42</v>
      </c>
      <c r="L431">
        <v>0</v>
      </c>
      <c r="M431">
        <v>13</v>
      </c>
      <c r="N431">
        <v>16</v>
      </c>
      <c r="O431">
        <v>236</v>
      </c>
      <c r="P431">
        <v>1175</v>
      </c>
      <c r="Q431">
        <v>2979</v>
      </c>
      <c r="R431" t="str">
        <f>IF(Activity[[#This Row],[TotalSteps]] &lt; 7000, "Less than 7,000", IF(AND(Activity[[#This Row],[TotalSteps]] &gt;=7000, Activity[[#This Row],[TotalSteps]] &lt; 10000), "7,000 - 10,000", "More than 10,000"))</f>
        <v>7,000 - 10,000</v>
      </c>
    </row>
    <row r="432" spans="1:18" x14ac:dyDescent="0.4">
      <c r="A432" t="str">
        <f>Activity[[#This Row],[Id]]&amp;"_"&amp;TEXT(Activity[[#This Row],[Date]], "YYYY-MM-DD")</f>
        <v>4388161847_2016-04-30</v>
      </c>
      <c r="B432">
        <v>4388161847</v>
      </c>
      <c r="C432" s="1">
        <v>42490</v>
      </c>
      <c r="D432" s="1" t="str">
        <f>TEXT(Activity[[#This Row],[Date]], "dddd")</f>
        <v>Saturday</v>
      </c>
      <c r="E432">
        <v>12533</v>
      </c>
      <c r="F432">
        <v>9.64</v>
      </c>
      <c r="G432">
        <v>9.64</v>
      </c>
      <c r="H432">
        <v>0</v>
      </c>
      <c r="I432">
        <v>0.7</v>
      </c>
      <c r="J432">
        <v>2</v>
      </c>
      <c r="K432">
        <v>6.94</v>
      </c>
      <c r="L432">
        <v>0</v>
      </c>
      <c r="M432">
        <v>14</v>
      </c>
      <c r="N432">
        <v>43</v>
      </c>
      <c r="O432">
        <v>300</v>
      </c>
      <c r="P432">
        <v>537</v>
      </c>
      <c r="Q432">
        <v>3283</v>
      </c>
      <c r="R432" t="str">
        <f>IF(Activity[[#This Row],[TotalSteps]] &lt; 7000, "Less than 7,000", IF(AND(Activity[[#This Row],[TotalSteps]] &gt;=7000, Activity[[#This Row],[TotalSteps]] &lt; 10000), "7,000 - 10,000", "More than 10,000"))</f>
        <v>More than 10,000</v>
      </c>
    </row>
    <row r="433" spans="1:18" x14ac:dyDescent="0.4">
      <c r="A433" t="str">
        <f>Activity[[#This Row],[Id]]&amp;"_"&amp;TEXT(Activity[[#This Row],[Date]], "YYYY-MM-DD")</f>
        <v>4388161847_2016-05-01</v>
      </c>
      <c r="B433">
        <v>4388161847</v>
      </c>
      <c r="C433" s="1">
        <v>42491</v>
      </c>
      <c r="D433" s="1" t="str">
        <f>TEXT(Activity[[#This Row],[Date]], "dddd")</f>
        <v>Sunday</v>
      </c>
      <c r="E433">
        <v>10255</v>
      </c>
      <c r="F433">
        <v>7.89</v>
      </c>
      <c r="G433">
        <v>7.89</v>
      </c>
      <c r="H433">
        <v>0</v>
      </c>
      <c r="I433">
        <v>1.01</v>
      </c>
      <c r="J433">
        <v>0.68</v>
      </c>
      <c r="K433">
        <v>6.2</v>
      </c>
      <c r="L433">
        <v>0</v>
      </c>
      <c r="M433">
        <v>12</v>
      </c>
      <c r="N433">
        <v>15</v>
      </c>
      <c r="O433">
        <v>241</v>
      </c>
      <c r="P433">
        <v>579</v>
      </c>
      <c r="Q433">
        <v>2926</v>
      </c>
      <c r="R433" t="str">
        <f>IF(Activity[[#This Row],[TotalSteps]] &lt; 7000, "Less than 7,000", IF(AND(Activity[[#This Row],[TotalSteps]] &gt;=7000, Activity[[#This Row],[TotalSteps]] &lt; 10000), "7,000 - 10,000", "More than 10,000"))</f>
        <v>More than 10,000</v>
      </c>
    </row>
    <row r="434" spans="1:18" x14ac:dyDescent="0.4">
      <c r="A434" t="str">
        <f>Activity[[#This Row],[Id]]&amp;"_"&amp;TEXT(Activity[[#This Row],[Date]], "YYYY-MM-DD")</f>
        <v>4388161847_2016-05-02</v>
      </c>
      <c r="B434">
        <v>4388161847</v>
      </c>
      <c r="C434" s="1">
        <v>42492</v>
      </c>
      <c r="D434" s="1" t="str">
        <f>TEXT(Activity[[#This Row],[Date]], "dddd")</f>
        <v>Monday</v>
      </c>
      <c r="E434">
        <v>10096</v>
      </c>
      <c r="F434">
        <v>8.4</v>
      </c>
      <c r="G434">
        <v>8.4</v>
      </c>
      <c r="H434">
        <v>0</v>
      </c>
      <c r="I434">
        <v>3.77</v>
      </c>
      <c r="J434">
        <v>0.08</v>
      </c>
      <c r="K434">
        <v>4.55</v>
      </c>
      <c r="L434">
        <v>0</v>
      </c>
      <c r="M434">
        <v>33</v>
      </c>
      <c r="N434">
        <v>4</v>
      </c>
      <c r="O434">
        <v>204</v>
      </c>
      <c r="P434">
        <v>935</v>
      </c>
      <c r="Q434">
        <v>3147</v>
      </c>
      <c r="R434" t="str">
        <f>IF(Activity[[#This Row],[TotalSteps]] &lt; 7000, "Less than 7,000", IF(AND(Activity[[#This Row],[TotalSteps]] &gt;=7000, Activity[[#This Row],[TotalSteps]] &lt; 10000), "7,000 - 10,000", "More than 10,000"))</f>
        <v>More than 10,000</v>
      </c>
    </row>
    <row r="435" spans="1:18" x14ac:dyDescent="0.4">
      <c r="A435" t="str">
        <f>Activity[[#This Row],[Id]]&amp;"_"&amp;TEXT(Activity[[#This Row],[Date]], "YYYY-MM-DD")</f>
        <v>4388161847_2016-05-03</v>
      </c>
      <c r="B435">
        <v>4388161847</v>
      </c>
      <c r="C435" s="1">
        <v>42493</v>
      </c>
      <c r="D435" s="1" t="str">
        <f>TEXT(Activity[[#This Row],[Date]], "dddd")</f>
        <v>Tuesday</v>
      </c>
      <c r="E435">
        <v>12727</v>
      </c>
      <c r="F435">
        <v>9.7899999999999991</v>
      </c>
      <c r="G435">
        <v>9.7899999999999991</v>
      </c>
      <c r="H435">
        <v>0</v>
      </c>
      <c r="I435">
        <v>1.1299999999999999</v>
      </c>
      <c r="J435">
        <v>0.78</v>
      </c>
      <c r="K435">
        <v>7.88</v>
      </c>
      <c r="L435">
        <v>0</v>
      </c>
      <c r="M435">
        <v>18</v>
      </c>
      <c r="N435">
        <v>18</v>
      </c>
      <c r="O435">
        <v>306</v>
      </c>
      <c r="P435">
        <v>984</v>
      </c>
      <c r="Q435">
        <v>3290</v>
      </c>
      <c r="R435" t="str">
        <f>IF(Activity[[#This Row],[TotalSteps]] &lt; 7000, "Less than 7,000", IF(AND(Activity[[#This Row],[TotalSteps]] &gt;=7000, Activity[[#This Row],[TotalSteps]] &lt; 10000), "7,000 - 10,000", "More than 10,000"))</f>
        <v>More than 10,000</v>
      </c>
    </row>
    <row r="436" spans="1:18" x14ac:dyDescent="0.4">
      <c r="A436" t="str">
        <f>Activity[[#This Row],[Id]]&amp;"_"&amp;TEXT(Activity[[#This Row],[Date]], "YYYY-MM-DD")</f>
        <v>4388161847_2016-05-04</v>
      </c>
      <c r="B436">
        <v>4388161847</v>
      </c>
      <c r="C436" s="1">
        <v>42494</v>
      </c>
      <c r="D436" s="1" t="str">
        <f>TEXT(Activity[[#This Row],[Date]], "dddd")</f>
        <v>Wednesday</v>
      </c>
      <c r="E436">
        <v>12375</v>
      </c>
      <c r="F436">
        <v>9.52</v>
      </c>
      <c r="G436">
        <v>9.52</v>
      </c>
      <c r="H436">
        <v>0</v>
      </c>
      <c r="I436">
        <v>2.79</v>
      </c>
      <c r="J436">
        <v>0.93</v>
      </c>
      <c r="K436">
        <v>5.8</v>
      </c>
      <c r="L436">
        <v>0</v>
      </c>
      <c r="M436">
        <v>35</v>
      </c>
      <c r="N436">
        <v>21</v>
      </c>
      <c r="O436">
        <v>251</v>
      </c>
      <c r="P436">
        <v>632</v>
      </c>
      <c r="Q436">
        <v>3162</v>
      </c>
      <c r="R436" t="str">
        <f>IF(Activity[[#This Row],[TotalSteps]] &lt; 7000, "Less than 7,000", IF(AND(Activity[[#This Row],[TotalSteps]] &gt;=7000, Activity[[#This Row],[TotalSteps]] &lt; 10000), "7,000 - 10,000", "More than 10,000"))</f>
        <v>More than 10,000</v>
      </c>
    </row>
    <row r="437" spans="1:18" x14ac:dyDescent="0.4">
      <c r="A437" t="str">
        <f>Activity[[#This Row],[Id]]&amp;"_"&amp;TEXT(Activity[[#This Row],[Date]], "YYYY-MM-DD")</f>
        <v>4388161847_2016-05-05</v>
      </c>
      <c r="B437">
        <v>4388161847</v>
      </c>
      <c r="C437" s="1">
        <v>42495</v>
      </c>
      <c r="D437" s="1" t="str">
        <f>TEXT(Activity[[#This Row],[Date]], "dddd")</f>
        <v>Thursday</v>
      </c>
      <c r="E437">
        <v>9603</v>
      </c>
      <c r="F437">
        <v>7.38</v>
      </c>
      <c r="G437">
        <v>7.38</v>
      </c>
      <c r="H437">
        <v>0</v>
      </c>
      <c r="I437">
        <v>0.63</v>
      </c>
      <c r="J437">
        <v>1.67</v>
      </c>
      <c r="K437">
        <v>5.09</v>
      </c>
      <c r="L437">
        <v>0</v>
      </c>
      <c r="M437">
        <v>12</v>
      </c>
      <c r="N437">
        <v>39</v>
      </c>
      <c r="O437">
        <v>199</v>
      </c>
      <c r="P437">
        <v>896</v>
      </c>
      <c r="Q437">
        <v>2899</v>
      </c>
      <c r="R437" t="str">
        <f>IF(Activity[[#This Row],[TotalSteps]] &lt; 7000, "Less than 7,000", IF(AND(Activity[[#This Row],[TotalSteps]] &gt;=7000, Activity[[#This Row],[TotalSteps]] &lt; 10000), "7,000 - 10,000", "More than 10,000"))</f>
        <v>7,000 - 10,000</v>
      </c>
    </row>
    <row r="438" spans="1:18" x14ac:dyDescent="0.4">
      <c r="A438" t="str">
        <f>Activity[[#This Row],[Id]]&amp;"_"&amp;TEXT(Activity[[#This Row],[Date]], "YYYY-MM-DD")</f>
        <v>4388161847_2016-05-06</v>
      </c>
      <c r="B438">
        <v>4388161847</v>
      </c>
      <c r="C438" s="1">
        <v>42496</v>
      </c>
      <c r="D438" s="1" t="str">
        <f>TEXT(Activity[[#This Row],[Date]], "dddd")</f>
        <v>Friday</v>
      </c>
      <c r="E438">
        <v>13175</v>
      </c>
      <c r="F438">
        <v>10.130000000000001</v>
      </c>
      <c r="G438">
        <v>10.130000000000001</v>
      </c>
      <c r="H438">
        <v>0</v>
      </c>
      <c r="I438">
        <v>2.11</v>
      </c>
      <c r="J438">
        <v>2.09</v>
      </c>
      <c r="K438">
        <v>5.93</v>
      </c>
      <c r="L438">
        <v>0</v>
      </c>
      <c r="M438">
        <v>33</v>
      </c>
      <c r="N438">
        <v>45</v>
      </c>
      <c r="O438">
        <v>262</v>
      </c>
      <c r="P438">
        <v>1100</v>
      </c>
      <c r="Q438">
        <v>3425</v>
      </c>
      <c r="R438" t="str">
        <f>IF(Activity[[#This Row],[TotalSteps]] &lt; 7000, "Less than 7,000", IF(AND(Activity[[#This Row],[TotalSteps]] &gt;=7000, Activity[[#This Row],[TotalSteps]] &lt; 10000), "7,000 - 10,000", "More than 10,000"))</f>
        <v>More than 10,000</v>
      </c>
    </row>
    <row r="439" spans="1:18" x14ac:dyDescent="0.4">
      <c r="A439" t="str">
        <f>Activity[[#This Row],[Id]]&amp;"_"&amp;TEXT(Activity[[#This Row],[Date]], "YYYY-MM-DD")</f>
        <v>4388161847_2016-05-07</v>
      </c>
      <c r="B439">
        <v>4388161847</v>
      </c>
      <c r="C439" s="1">
        <v>42497</v>
      </c>
      <c r="D439" s="1" t="str">
        <f>TEXT(Activity[[#This Row],[Date]], "dddd")</f>
        <v>Saturday</v>
      </c>
      <c r="E439">
        <v>22770</v>
      </c>
      <c r="F439">
        <v>17.54</v>
      </c>
      <c r="G439">
        <v>17.54</v>
      </c>
      <c r="H439">
        <v>0</v>
      </c>
      <c r="I439">
        <v>9.4499999999999993</v>
      </c>
      <c r="J439">
        <v>2.77</v>
      </c>
      <c r="K439">
        <v>5.33</v>
      </c>
      <c r="L439">
        <v>0</v>
      </c>
      <c r="M439">
        <v>120</v>
      </c>
      <c r="N439">
        <v>56</v>
      </c>
      <c r="O439">
        <v>260</v>
      </c>
      <c r="P439">
        <v>508</v>
      </c>
      <c r="Q439">
        <v>4022</v>
      </c>
      <c r="R439" t="str">
        <f>IF(Activity[[#This Row],[TotalSteps]] &lt; 7000, "Less than 7,000", IF(AND(Activity[[#This Row],[TotalSteps]] &gt;=7000, Activity[[#This Row],[TotalSteps]] &lt; 10000), "7,000 - 10,000", "More than 10,000"))</f>
        <v>More than 10,000</v>
      </c>
    </row>
    <row r="440" spans="1:18" x14ac:dyDescent="0.4">
      <c r="A440" t="str">
        <f>Activity[[#This Row],[Id]]&amp;"_"&amp;TEXT(Activity[[#This Row],[Date]], "YYYY-MM-DD")</f>
        <v>4388161847_2016-05-08</v>
      </c>
      <c r="B440">
        <v>4388161847</v>
      </c>
      <c r="C440" s="1">
        <v>42498</v>
      </c>
      <c r="D440" s="1" t="str">
        <f>TEXT(Activity[[#This Row],[Date]], "dddd")</f>
        <v>Sunday</v>
      </c>
      <c r="E440">
        <v>17298</v>
      </c>
      <c r="F440">
        <v>14.38</v>
      </c>
      <c r="G440">
        <v>14.38</v>
      </c>
      <c r="H440">
        <v>0</v>
      </c>
      <c r="I440">
        <v>9.89</v>
      </c>
      <c r="J440">
        <v>1.26</v>
      </c>
      <c r="K440">
        <v>3.23</v>
      </c>
      <c r="L440">
        <v>0</v>
      </c>
      <c r="M440">
        <v>107</v>
      </c>
      <c r="N440">
        <v>38</v>
      </c>
      <c r="O440">
        <v>178</v>
      </c>
      <c r="P440">
        <v>576</v>
      </c>
      <c r="Q440">
        <v>3934</v>
      </c>
      <c r="R440" t="str">
        <f>IF(Activity[[#This Row],[TotalSteps]] &lt; 7000, "Less than 7,000", IF(AND(Activity[[#This Row],[TotalSteps]] &gt;=7000, Activity[[#This Row],[TotalSteps]] &lt; 10000), "7,000 - 10,000", "More than 10,000"))</f>
        <v>More than 10,000</v>
      </c>
    </row>
    <row r="441" spans="1:18" x14ac:dyDescent="0.4">
      <c r="A441" t="str">
        <f>Activity[[#This Row],[Id]]&amp;"_"&amp;TEXT(Activity[[#This Row],[Date]], "YYYY-MM-DD")</f>
        <v>4388161847_2016-05-09</v>
      </c>
      <c r="B441">
        <v>4388161847</v>
      </c>
      <c r="C441" s="1">
        <v>42499</v>
      </c>
      <c r="D441" s="1" t="str">
        <f>TEXT(Activity[[#This Row],[Date]], "dddd")</f>
        <v>Monday</v>
      </c>
      <c r="E441">
        <v>10218</v>
      </c>
      <c r="F441">
        <v>7.86</v>
      </c>
      <c r="G441">
        <v>7.86</v>
      </c>
      <c r="H441">
        <v>0</v>
      </c>
      <c r="I441">
        <v>0.34</v>
      </c>
      <c r="J441">
        <v>0.73</v>
      </c>
      <c r="K441">
        <v>6.79</v>
      </c>
      <c r="L441">
        <v>0</v>
      </c>
      <c r="M441">
        <v>6</v>
      </c>
      <c r="N441">
        <v>19</v>
      </c>
      <c r="O441">
        <v>258</v>
      </c>
      <c r="P441">
        <v>1020</v>
      </c>
      <c r="Q441">
        <v>3013</v>
      </c>
      <c r="R441" t="str">
        <f>IF(Activity[[#This Row],[TotalSteps]] &lt; 7000, "Less than 7,000", IF(AND(Activity[[#This Row],[TotalSteps]] &gt;=7000, Activity[[#This Row],[TotalSteps]] &lt; 10000), "7,000 - 10,000", "More than 10,000"))</f>
        <v>More than 10,000</v>
      </c>
    </row>
    <row r="442" spans="1:18" x14ac:dyDescent="0.4">
      <c r="A442" t="str">
        <f>Activity[[#This Row],[Id]]&amp;"_"&amp;TEXT(Activity[[#This Row],[Date]], "YYYY-MM-DD")</f>
        <v>4388161847_2016-05-10</v>
      </c>
      <c r="B442">
        <v>4388161847</v>
      </c>
      <c r="C442" s="1">
        <v>42500</v>
      </c>
      <c r="D442" s="1" t="str">
        <f>TEXT(Activity[[#This Row],[Date]], "dddd")</f>
        <v>Tuesday</v>
      </c>
      <c r="E442">
        <v>10299</v>
      </c>
      <c r="F442">
        <v>7.92</v>
      </c>
      <c r="G442">
        <v>7.92</v>
      </c>
      <c r="H442">
        <v>0</v>
      </c>
      <c r="I442">
        <v>0.81</v>
      </c>
      <c r="J442">
        <v>0.65</v>
      </c>
      <c r="K442">
        <v>6.46</v>
      </c>
      <c r="L442">
        <v>0</v>
      </c>
      <c r="M442">
        <v>13</v>
      </c>
      <c r="N442">
        <v>14</v>
      </c>
      <c r="O442">
        <v>267</v>
      </c>
      <c r="P442">
        <v>648</v>
      </c>
      <c r="Q442">
        <v>3061</v>
      </c>
      <c r="R442" t="str">
        <f>IF(Activity[[#This Row],[TotalSteps]] &lt; 7000, "Less than 7,000", IF(AND(Activity[[#This Row],[TotalSteps]] &gt;=7000, Activity[[#This Row],[TotalSteps]] &lt; 10000), "7,000 - 10,000", "More than 10,000"))</f>
        <v>More than 10,000</v>
      </c>
    </row>
    <row r="443" spans="1:18" x14ac:dyDescent="0.4">
      <c r="A443" t="str">
        <f>Activity[[#This Row],[Id]]&amp;"_"&amp;TEXT(Activity[[#This Row],[Date]], "YYYY-MM-DD")</f>
        <v>4388161847_2016-05-11</v>
      </c>
      <c r="B443">
        <v>4388161847</v>
      </c>
      <c r="C443" s="1">
        <v>42501</v>
      </c>
      <c r="D443" s="1" t="str">
        <f>TEXT(Activity[[#This Row],[Date]], "dddd")</f>
        <v>Wednesday</v>
      </c>
      <c r="E443">
        <v>10201</v>
      </c>
      <c r="F443">
        <v>7.84</v>
      </c>
      <c r="G443">
        <v>7.84</v>
      </c>
      <c r="H443">
        <v>0</v>
      </c>
      <c r="I443">
        <v>0.53</v>
      </c>
      <c r="J443">
        <v>0.79</v>
      </c>
      <c r="K443">
        <v>6.53</v>
      </c>
      <c r="L443">
        <v>0</v>
      </c>
      <c r="M443">
        <v>8</v>
      </c>
      <c r="N443">
        <v>18</v>
      </c>
      <c r="O443">
        <v>256</v>
      </c>
      <c r="P443">
        <v>858</v>
      </c>
      <c r="Q443">
        <v>2954</v>
      </c>
      <c r="R443" t="str">
        <f>IF(Activity[[#This Row],[TotalSteps]] &lt; 7000, "Less than 7,000", IF(AND(Activity[[#This Row],[TotalSteps]] &gt;=7000, Activity[[#This Row],[TotalSteps]] &lt; 10000), "7,000 - 10,000", "More than 10,000"))</f>
        <v>More than 10,000</v>
      </c>
    </row>
    <row r="444" spans="1:18" x14ac:dyDescent="0.4">
      <c r="A444" t="str">
        <f>Activity[[#This Row],[Id]]&amp;"_"&amp;TEXT(Activity[[#This Row],[Date]], "YYYY-MM-DD")</f>
        <v>4388161847_2016-05-12</v>
      </c>
      <c r="B444">
        <v>4388161847</v>
      </c>
      <c r="C444" s="1">
        <v>42502</v>
      </c>
      <c r="D444" s="1" t="str">
        <f>TEXT(Activity[[#This Row],[Date]], "dddd")</f>
        <v>Thursday</v>
      </c>
      <c r="E444">
        <v>3369</v>
      </c>
      <c r="F444">
        <v>2.59</v>
      </c>
      <c r="G444">
        <v>2.59</v>
      </c>
      <c r="H444">
        <v>0</v>
      </c>
      <c r="I444">
        <v>0</v>
      </c>
      <c r="J444">
        <v>0</v>
      </c>
      <c r="K444">
        <v>2.59</v>
      </c>
      <c r="L444">
        <v>0</v>
      </c>
      <c r="M444">
        <v>0</v>
      </c>
      <c r="N444">
        <v>0</v>
      </c>
      <c r="O444">
        <v>108</v>
      </c>
      <c r="P444">
        <v>825</v>
      </c>
      <c r="Q444">
        <v>1623</v>
      </c>
      <c r="R444" t="str">
        <f>IF(Activity[[#This Row],[TotalSteps]] &lt; 7000, "Less than 7,000", IF(AND(Activity[[#This Row],[TotalSteps]] &gt;=7000, Activity[[#This Row],[TotalSteps]] &lt; 10000), "7,000 - 10,000", "More than 10,000"))</f>
        <v>Less than 7,000</v>
      </c>
    </row>
    <row r="445" spans="1:18" x14ac:dyDescent="0.4">
      <c r="A445" t="str">
        <f>Activity[[#This Row],[Id]]&amp;"_"&amp;TEXT(Activity[[#This Row],[Date]], "YYYY-MM-DD")</f>
        <v>4445114986_2016-04-12</v>
      </c>
      <c r="B445">
        <v>4445114986</v>
      </c>
      <c r="C445" s="1">
        <v>42472</v>
      </c>
      <c r="D445" s="1" t="str">
        <f>TEXT(Activity[[#This Row],[Date]], "dddd")</f>
        <v>Tuesday</v>
      </c>
      <c r="E445">
        <v>3276</v>
      </c>
      <c r="F445">
        <v>2.2000000000000002</v>
      </c>
      <c r="G445">
        <v>2.2000000000000002</v>
      </c>
      <c r="H445">
        <v>0</v>
      </c>
      <c r="I445">
        <v>0</v>
      </c>
      <c r="J445">
        <v>0</v>
      </c>
      <c r="K445">
        <v>2.2000000000000002</v>
      </c>
      <c r="L445">
        <v>0</v>
      </c>
      <c r="M445">
        <v>0</v>
      </c>
      <c r="N445">
        <v>0</v>
      </c>
      <c r="O445">
        <v>196</v>
      </c>
      <c r="P445">
        <v>787</v>
      </c>
      <c r="Q445">
        <v>2113</v>
      </c>
      <c r="R445" t="str">
        <f>IF(Activity[[#This Row],[TotalSteps]] &lt; 7000, "Less than 7,000", IF(AND(Activity[[#This Row],[TotalSteps]] &gt;=7000, Activity[[#This Row],[TotalSteps]] &lt; 10000), "7,000 - 10,000", "More than 10,000"))</f>
        <v>Less than 7,000</v>
      </c>
    </row>
    <row r="446" spans="1:18" x14ac:dyDescent="0.4">
      <c r="A446" t="str">
        <f>Activity[[#This Row],[Id]]&amp;"_"&amp;TEXT(Activity[[#This Row],[Date]], "YYYY-MM-DD")</f>
        <v>4445114986_2016-04-13</v>
      </c>
      <c r="B446">
        <v>4445114986</v>
      </c>
      <c r="C446" s="1">
        <v>42473</v>
      </c>
      <c r="D446" s="1" t="str">
        <f>TEXT(Activity[[#This Row],[Date]], "dddd")</f>
        <v>Wednesday</v>
      </c>
      <c r="E446">
        <v>2961</v>
      </c>
      <c r="F446">
        <v>1.99</v>
      </c>
      <c r="G446">
        <v>1.99</v>
      </c>
      <c r="H446">
        <v>0</v>
      </c>
      <c r="I446">
        <v>0</v>
      </c>
      <c r="J446">
        <v>0</v>
      </c>
      <c r="K446">
        <v>1.99</v>
      </c>
      <c r="L446">
        <v>0</v>
      </c>
      <c r="M446">
        <v>0</v>
      </c>
      <c r="N446">
        <v>0</v>
      </c>
      <c r="O446">
        <v>194</v>
      </c>
      <c r="P446">
        <v>840</v>
      </c>
      <c r="Q446">
        <v>2095</v>
      </c>
      <c r="R446" t="str">
        <f>IF(Activity[[#This Row],[TotalSteps]] &lt; 7000, "Less than 7,000", IF(AND(Activity[[#This Row],[TotalSteps]] &gt;=7000, Activity[[#This Row],[TotalSteps]] &lt; 10000), "7,000 - 10,000", "More than 10,000"))</f>
        <v>Less than 7,000</v>
      </c>
    </row>
    <row r="447" spans="1:18" x14ac:dyDescent="0.4">
      <c r="A447" t="str">
        <f>Activity[[#This Row],[Id]]&amp;"_"&amp;TEXT(Activity[[#This Row],[Date]], "YYYY-MM-DD")</f>
        <v>4445114986_2016-04-14</v>
      </c>
      <c r="B447">
        <v>4445114986</v>
      </c>
      <c r="C447" s="1">
        <v>42474</v>
      </c>
      <c r="D447" s="1" t="str">
        <f>TEXT(Activity[[#This Row],[Date]], "dddd")</f>
        <v>Thursday</v>
      </c>
      <c r="E447">
        <v>3974</v>
      </c>
      <c r="F447">
        <v>2.67</v>
      </c>
      <c r="G447">
        <v>2.67</v>
      </c>
      <c r="H447">
        <v>0</v>
      </c>
      <c r="I447">
        <v>0</v>
      </c>
      <c r="J447">
        <v>0</v>
      </c>
      <c r="K447">
        <v>2.67</v>
      </c>
      <c r="L447">
        <v>0</v>
      </c>
      <c r="M447">
        <v>0</v>
      </c>
      <c r="N447">
        <v>0</v>
      </c>
      <c r="O447">
        <v>231</v>
      </c>
      <c r="P447">
        <v>717</v>
      </c>
      <c r="Q447">
        <v>2194</v>
      </c>
      <c r="R447" t="str">
        <f>IF(Activity[[#This Row],[TotalSteps]] &lt; 7000, "Less than 7,000", IF(AND(Activity[[#This Row],[TotalSteps]] &gt;=7000, Activity[[#This Row],[TotalSteps]] &lt; 10000), "7,000 - 10,000", "More than 10,000"))</f>
        <v>Less than 7,000</v>
      </c>
    </row>
    <row r="448" spans="1:18" x14ac:dyDescent="0.4">
      <c r="A448" t="str">
        <f>Activity[[#This Row],[Id]]&amp;"_"&amp;TEXT(Activity[[#This Row],[Date]], "YYYY-MM-DD")</f>
        <v>4445114986_2016-04-15</v>
      </c>
      <c r="B448">
        <v>4445114986</v>
      </c>
      <c r="C448" s="1">
        <v>42475</v>
      </c>
      <c r="D448" s="1" t="str">
        <f>TEXT(Activity[[#This Row],[Date]], "dddd")</f>
        <v>Friday</v>
      </c>
      <c r="E448">
        <v>7198</v>
      </c>
      <c r="F448">
        <v>4.83</v>
      </c>
      <c r="G448">
        <v>4.83</v>
      </c>
      <c r="H448">
        <v>0</v>
      </c>
      <c r="I448">
        <v>0</v>
      </c>
      <c r="J448">
        <v>0</v>
      </c>
      <c r="K448">
        <v>4.83</v>
      </c>
      <c r="L448">
        <v>0</v>
      </c>
      <c r="M448">
        <v>0</v>
      </c>
      <c r="N448">
        <v>0</v>
      </c>
      <c r="O448">
        <v>350</v>
      </c>
      <c r="P448">
        <v>711</v>
      </c>
      <c r="Q448">
        <v>2496</v>
      </c>
      <c r="R448" t="str">
        <f>IF(Activity[[#This Row],[TotalSteps]] &lt; 7000, "Less than 7,000", IF(AND(Activity[[#This Row],[TotalSteps]] &gt;=7000, Activity[[#This Row],[TotalSteps]] &lt; 10000), "7,000 - 10,000", "More than 10,000"))</f>
        <v>7,000 - 10,000</v>
      </c>
    </row>
    <row r="449" spans="1:18" x14ac:dyDescent="0.4">
      <c r="A449" t="str">
        <f>Activity[[#This Row],[Id]]&amp;"_"&amp;TEXT(Activity[[#This Row],[Date]], "YYYY-MM-DD")</f>
        <v>4445114986_2016-04-16</v>
      </c>
      <c r="B449">
        <v>4445114986</v>
      </c>
      <c r="C449" s="1">
        <v>42476</v>
      </c>
      <c r="D449" s="1" t="str">
        <f>TEXT(Activity[[#This Row],[Date]], "dddd")</f>
        <v>Saturday</v>
      </c>
      <c r="E449">
        <v>3945</v>
      </c>
      <c r="F449">
        <v>2.65</v>
      </c>
      <c r="G449">
        <v>2.65</v>
      </c>
      <c r="H449">
        <v>0</v>
      </c>
      <c r="I449">
        <v>0</v>
      </c>
      <c r="J449">
        <v>0</v>
      </c>
      <c r="K449">
        <v>2.65</v>
      </c>
      <c r="L449">
        <v>0</v>
      </c>
      <c r="M449">
        <v>0</v>
      </c>
      <c r="N449">
        <v>0</v>
      </c>
      <c r="O449">
        <v>225</v>
      </c>
      <c r="P449">
        <v>716</v>
      </c>
      <c r="Q449">
        <v>2180</v>
      </c>
      <c r="R449" t="str">
        <f>IF(Activity[[#This Row],[TotalSteps]] &lt; 7000, "Less than 7,000", IF(AND(Activity[[#This Row],[TotalSteps]] &gt;=7000, Activity[[#This Row],[TotalSteps]] &lt; 10000), "7,000 - 10,000", "More than 10,000"))</f>
        <v>Less than 7,000</v>
      </c>
    </row>
    <row r="450" spans="1:18" x14ac:dyDescent="0.4">
      <c r="A450" t="str">
        <f>Activity[[#This Row],[Id]]&amp;"_"&amp;TEXT(Activity[[#This Row],[Date]], "YYYY-MM-DD")</f>
        <v>4445114986_2016-04-17</v>
      </c>
      <c r="B450">
        <v>4445114986</v>
      </c>
      <c r="C450" s="1">
        <v>42477</v>
      </c>
      <c r="D450" s="1" t="str">
        <f>TEXT(Activity[[#This Row],[Date]], "dddd")</f>
        <v>Sunday</v>
      </c>
      <c r="E450">
        <v>2268</v>
      </c>
      <c r="F450">
        <v>1.52</v>
      </c>
      <c r="G450">
        <v>1.52</v>
      </c>
      <c r="H450">
        <v>0</v>
      </c>
      <c r="I450">
        <v>0</v>
      </c>
      <c r="J450">
        <v>0</v>
      </c>
      <c r="K450">
        <v>1.52</v>
      </c>
      <c r="L450">
        <v>0</v>
      </c>
      <c r="M450">
        <v>0</v>
      </c>
      <c r="N450">
        <v>0</v>
      </c>
      <c r="O450">
        <v>114</v>
      </c>
      <c r="P450">
        <v>1219</v>
      </c>
      <c r="Q450">
        <v>1933</v>
      </c>
      <c r="R450" t="str">
        <f>IF(Activity[[#This Row],[TotalSteps]] &lt; 7000, "Less than 7,000", IF(AND(Activity[[#This Row],[TotalSteps]] &gt;=7000, Activity[[#This Row],[TotalSteps]] &lt; 10000), "7,000 - 10,000", "More than 10,000"))</f>
        <v>Less than 7,000</v>
      </c>
    </row>
    <row r="451" spans="1:18" x14ac:dyDescent="0.4">
      <c r="A451" t="str">
        <f>Activity[[#This Row],[Id]]&amp;"_"&amp;TEXT(Activity[[#This Row],[Date]], "YYYY-MM-DD")</f>
        <v>4445114986_2016-04-18</v>
      </c>
      <c r="B451">
        <v>4445114986</v>
      </c>
      <c r="C451" s="1">
        <v>42478</v>
      </c>
      <c r="D451" s="1" t="str">
        <f>TEXT(Activity[[#This Row],[Date]], "dddd")</f>
        <v>Monday</v>
      </c>
      <c r="E451">
        <v>6155</v>
      </c>
      <c r="F451">
        <v>4.24</v>
      </c>
      <c r="G451">
        <v>4.24</v>
      </c>
      <c r="H451">
        <v>0</v>
      </c>
      <c r="I451">
        <v>2</v>
      </c>
      <c r="J451">
        <v>0.28999999999999998</v>
      </c>
      <c r="K451">
        <v>1.95</v>
      </c>
      <c r="L451">
        <v>0</v>
      </c>
      <c r="M451">
        <v>25</v>
      </c>
      <c r="N451">
        <v>6</v>
      </c>
      <c r="O451">
        <v>162</v>
      </c>
      <c r="P451">
        <v>1247</v>
      </c>
      <c r="Q451">
        <v>2248</v>
      </c>
      <c r="R451" t="str">
        <f>IF(Activity[[#This Row],[TotalSteps]] &lt; 7000, "Less than 7,000", IF(AND(Activity[[#This Row],[TotalSteps]] &gt;=7000, Activity[[#This Row],[TotalSteps]] &lt; 10000), "7,000 - 10,000", "More than 10,000"))</f>
        <v>Less than 7,000</v>
      </c>
    </row>
    <row r="452" spans="1:18" x14ac:dyDescent="0.4">
      <c r="A452" t="str">
        <f>Activity[[#This Row],[Id]]&amp;"_"&amp;TEXT(Activity[[#This Row],[Date]], "YYYY-MM-DD")</f>
        <v>4445114986_2016-04-19</v>
      </c>
      <c r="B452">
        <v>4445114986</v>
      </c>
      <c r="C452" s="1">
        <v>42479</v>
      </c>
      <c r="D452" s="1" t="str">
        <f>TEXT(Activity[[#This Row],[Date]], "dddd")</f>
        <v>Tuesday</v>
      </c>
      <c r="E452">
        <v>2064</v>
      </c>
      <c r="F452">
        <v>1.39</v>
      </c>
      <c r="G452">
        <v>1.39</v>
      </c>
      <c r="H452">
        <v>0</v>
      </c>
      <c r="I452">
        <v>0</v>
      </c>
      <c r="J452">
        <v>0</v>
      </c>
      <c r="K452">
        <v>1.39</v>
      </c>
      <c r="L452">
        <v>0</v>
      </c>
      <c r="M452">
        <v>0</v>
      </c>
      <c r="N452">
        <v>0</v>
      </c>
      <c r="O452">
        <v>121</v>
      </c>
      <c r="P452">
        <v>895</v>
      </c>
      <c r="Q452">
        <v>1954</v>
      </c>
      <c r="R452" t="str">
        <f>IF(Activity[[#This Row],[TotalSteps]] &lt; 7000, "Less than 7,000", IF(AND(Activity[[#This Row],[TotalSteps]] &gt;=7000, Activity[[#This Row],[TotalSteps]] &lt; 10000), "7,000 - 10,000", "More than 10,000"))</f>
        <v>Less than 7,000</v>
      </c>
    </row>
    <row r="453" spans="1:18" x14ac:dyDescent="0.4">
      <c r="A453" t="str">
        <f>Activity[[#This Row],[Id]]&amp;"_"&amp;TEXT(Activity[[#This Row],[Date]], "YYYY-MM-DD")</f>
        <v>4445114986_2016-04-20</v>
      </c>
      <c r="B453">
        <v>4445114986</v>
      </c>
      <c r="C453" s="1">
        <v>42480</v>
      </c>
      <c r="D453" s="1" t="str">
        <f>TEXT(Activity[[#This Row],[Date]], "dddd")</f>
        <v>Wednesday</v>
      </c>
      <c r="E453">
        <v>2072</v>
      </c>
      <c r="F453">
        <v>1.39</v>
      </c>
      <c r="G453">
        <v>1.39</v>
      </c>
      <c r="H453">
        <v>0</v>
      </c>
      <c r="I453">
        <v>0</v>
      </c>
      <c r="J453">
        <v>0</v>
      </c>
      <c r="K453">
        <v>1.39</v>
      </c>
      <c r="L453">
        <v>0</v>
      </c>
      <c r="M453">
        <v>0</v>
      </c>
      <c r="N453">
        <v>0</v>
      </c>
      <c r="O453">
        <v>137</v>
      </c>
      <c r="P453">
        <v>841</v>
      </c>
      <c r="Q453">
        <v>1974</v>
      </c>
      <c r="R453" t="str">
        <f>IF(Activity[[#This Row],[TotalSteps]] &lt; 7000, "Less than 7,000", IF(AND(Activity[[#This Row],[TotalSteps]] &gt;=7000, Activity[[#This Row],[TotalSteps]] &lt; 10000), "7,000 - 10,000", "More than 10,000"))</f>
        <v>Less than 7,000</v>
      </c>
    </row>
    <row r="454" spans="1:18" x14ac:dyDescent="0.4">
      <c r="A454" t="str">
        <f>Activity[[#This Row],[Id]]&amp;"_"&amp;TEXT(Activity[[#This Row],[Date]], "YYYY-MM-DD")</f>
        <v>4445114986_2016-04-21</v>
      </c>
      <c r="B454">
        <v>4445114986</v>
      </c>
      <c r="C454" s="1">
        <v>42481</v>
      </c>
      <c r="D454" s="1" t="str">
        <f>TEXT(Activity[[#This Row],[Date]], "dddd")</f>
        <v>Thursday</v>
      </c>
      <c r="E454">
        <v>3809</v>
      </c>
      <c r="F454">
        <v>2.56</v>
      </c>
      <c r="G454">
        <v>2.56</v>
      </c>
      <c r="H454">
        <v>0</v>
      </c>
      <c r="I454">
        <v>0</v>
      </c>
      <c r="J454">
        <v>0</v>
      </c>
      <c r="K454">
        <v>2.54</v>
      </c>
      <c r="L454">
        <v>0</v>
      </c>
      <c r="M454">
        <v>0</v>
      </c>
      <c r="N454">
        <v>0</v>
      </c>
      <c r="O454">
        <v>215</v>
      </c>
      <c r="P454">
        <v>756</v>
      </c>
      <c r="Q454">
        <v>2150</v>
      </c>
      <c r="R454" t="str">
        <f>IF(Activity[[#This Row],[TotalSteps]] &lt; 7000, "Less than 7,000", IF(AND(Activity[[#This Row],[TotalSteps]] &gt;=7000, Activity[[#This Row],[TotalSteps]] &lt; 10000), "7,000 - 10,000", "More than 10,000"))</f>
        <v>Less than 7,000</v>
      </c>
    </row>
    <row r="455" spans="1:18" x14ac:dyDescent="0.4">
      <c r="A455" t="str">
        <f>Activity[[#This Row],[Id]]&amp;"_"&amp;TEXT(Activity[[#This Row],[Date]], "YYYY-MM-DD")</f>
        <v>4445114986_2016-04-22</v>
      </c>
      <c r="B455">
        <v>4445114986</v>
      </c>
      <c r="C455" s="1">
        <v>42482</v>
      </c>
      <c r="D455" s="1" t="str">
        <f>TEXT(Activity[[#This Row],[Date]], "dddd")</f>
        <v>Friday</v>
      </c>
      <c r="E455">
        <v>6831</v>
      </c>
      <c r="F455">
        <v>4.58</v>
      </c>
      <c r="G455">
        <v>4.58</v>
      </c>
      <c r="H455">
        <v>0</v>
      </c>
      <c r="I455">
        <v>0</v>
      </c>
      <c r="J455">
        <v>0</v>
      </c>
      <c r="K455">
        <v>4.58</v>
      </c>
      <c r="L455">
        <v>0</v>
      </c>
      <c r="M455">
        <v>0</v>
      </c>
      <c r="N455">
        <v>0</v>
      </c>
      <c r="O455">
        <v>317</v>
      </c>
      <c r="P455">
        <v>706</v>
      </c>
      <c r="Q455">
        <v>2432</v>
      </c>
      <c r="R455" t="str">
        <f>IF(Activity[[#This Row],[TotalSteps]] &lt; 7000, "Less than 7,000", IF(AND(Activity[[#This Row],[TotalSteps]] &gt;=7000, Activity[[#This Row],[TotalSteps]] &lt; 10000), "7,000 - 10,000", "More than 10,000"))</f>
        <v>Less than 7,000</v>
      </c>
    </row>
    <row r="456" spans="1:18" x14ac:dyDescent="0.4">
      <c r="A456" t="str">
        <f>Activity[[#This Row],[Id]]&amp;"_"&amp;TEXT(Activity[[#This Row],[Date]], "YYYY-MM-DD")</f>
        <v>4445114986_2016-04-23</v>
      </c>
      <c r="B456">
        <v>4445114986</v>
      </c>
      <c r="C456" s="1">
        <v>42483</v>
      </c>
      <c r="D456" s="1" t="str">
        <f>TEXT(Activity[[#This Row],[Date]], "dddd")</f>
        <v>Saturday</v>
      </c>
      <c r="E456">
        <v>4363</v>
      </c>
      <c r="F456">
        <v>2.93</v>
      </c>
      <c r="G456">
        <v>2.93</v>
      </c>
      <c r="H456">
        <v>0</v>
      </c>
      <c r="I456">
        <v>0</v>
      </c>
      <c r="J456">
        <v>0</v>
      </c>
      <c r="K456">
        <v>2.93</v>
      </c>
      <c r="L456">
        <v>0</v>
      </c>
      <c r="M456">
        <v>0</v>
      </c>
      <c r="N456">
        <v>0</v>
      </c>
      <c r="O456">
        <v>201</v>
      </c>
      <c r="P456">
        <v>1239</v>
      </c>
      <c r="Q456">
        <v>2149</v>
      </c>
      <c r="R456" t="str">
        <f>IF(Activity[[#This Row],[TotalSteps]] &lt; 7000, "Less than 7,000", IF(AND(Activity[[#This Row],[TotalSteps]] &gt;=7000, Activity[[#This Row],[TotalSteps]] &lt; 10000), "7,000 - 10,000", "More than 10,000"))</f>
        <v>Less than 7,000</v>
      </c>
    </row>
    <row r="457" spans="1:18" x14ac:dyDescent="0.4">
      <c r="A457" t="str">
        <f>Activity[[#This Row],[Id]]&amp;"_"&amp;TEXT(Activity[[#This Row],[Date]], "YYYY-MM-DD")</f>
        <v>4445114986_2016-04-24</v>
      </c>
      <c r="B457">
        <v>4445114986</v>
      </c>
      <c r="C457" s="1">
        <v>42484</v>
      </c>
      <c r="D457" s="1" t="str">
        <f>TEXT(Activity[[#This Row],[Date]], "dddd")</f>
        <v>Sunday</v>
      </c>
      <c r="E457">
        <v>5002</v>
      </c>
      <c r="F457">
        <v>3.36</v>
      </c>
      <c r="G457">
        <v>3.36</v>
      </c>
      <c r="H457">
        <v>0</v>
      </c>
      <c r="I457">
        <v>0</v>
      </c>
      <c r="J457">
        <v>0</v>
      </c>
      <c r="K457">
        <v>3.36</v>
      </c>
      <c r="L457">
        <v>0</v>
      </c>
      <c r="M457">
        <v>0</v>
      </c>
      <c r="N457">
        <v>0</v>
      </c>
      <c r="O457">
        <v>244</v>
      </c>
      <c r="P457">
        <v>1196</v>
      </c>
      <c r="Q457">
        <v>2247</v>
      </c>
      <c r="R457" t="str">
        <f>IF(Activity[[#This Row],[TotalSteps]] &lt; 7000, "Less than 7,000", IF(AND(Activity[[#This Row],[TotalSteps]] &gt;=7000, Activity[[#This Row],[TotalSteps]] &lt; 10000), "7,000 - 10,000", "More than 10,000"))</f>
        <v>Less than 7,000</v>
      </c>
    </row>
    <row r="458" spans="1:18" x14ac:dyDescent="0.4">
      <c r="A458" t="str">
        <f>Activity[[#This Row],[Id]]&amp;"_"&amp;TEXT(Activity[[#This Row],[Date]], "YYYY-MM-DD")</f>
        <v>4445114986_2016-04-25</v>
      </c>
      <c r="B458">
        <v>4445114986</v>
      </c>
      <c r="C458" s="1">
        <v>42485</v>
      </c>
      <c r="D458" s="1" t="str">
        <f>TEXT(Activity[[#This Row],[Date]], "dddd")</f>
        <v>Monday</v>
      </c>
      <c r="E458">
        <v>3385</v>
      </c>
      <c r="F458">
        <v>2.27</v>
      </c>
      <c r="G458">
        <v>2.27</v>
      </c>
      <c r="H458">
        <v>0</v>
      </c>
      <c r="I458">
        <v>0</v>
      </c>
      <c r="J458">
        <v>0</v>
      </c>
      <c r="K458">
        <v>2.27</v>
      </c>
      <c r="L458">
        <v>0</v>
      </c>
      <c r="M458">
        <v>0</v>
      </c>
      <c r="N458">
        <v>0</v>
      </c>
      <c r="O458">
        <v>179</v>
      </c>
      <c r="P458">
        <v>916</v>
      </c>
      <c r="Q458">
        <v>2070</v>
      </c>
      <c r="R458" t="str">
        <f>IF(Activity[[#This Row],[TotalSteps]] &lt; 7000, "Less than 7,000", IF(AND(Activity[[#This Row],[TotalSteps]] &gt;=7000, Activity[[#This Row],[TotalSteps]] &lt; 10000), "7,000 - 10,000", "More than 10,000"))</f>
        <v>Less than 7,000</v>
      </c>
    </row>
    <row r="459" spans="1:18" x14ac:dyDescent="0.4">
      <c r="A459" t="str">
        <f>Activity[[#This Row],[Id]]&amp;"_"&amp;TEXT(Activity[[#This Row],[Date]], "YYYY-MM-DD")</f>
        <v>4445114986_2016-04-26</v>
      </c>
      <c r="B459">
        <v>4445114986</v>
      </c>
      <c r="C459" s="1">
        <v>42486</v>
      </c>
      <c r="D459" s="1" t="str">
        <f>TEXT(Activity[[#This Row],[Date]], "dddd")</f>
        <v>Tuesday</v>
      </c>
      <c r="E459">
        <v>6326</v>
      </c>
      <c r="F459">
        <v>4.41</v>
      </c>
      <c r="G459">
        <v>4.41</v>
      </c>
      <c r="H459">
        <v>0</v>
      </c>
      <c r="I459">
        <v>2.41</v>
      </c>
      <c r="J459">
        <v>0.04</v>
      </c>
      <c r="K459">
        <v>1.96</v>
      </c>
      <c r="L459">
        <v>0</v>
      </c>
      <c r="M459">
        <v>29</v>
      </c>
      <c r="N459">
        <v>1</v>
      </c>
      <c r="O459">
        <v>180</v>
      </c>
      <c r="P459">
        <v>839</v>
      </c>
      <c r="Q459">
        <v>2291</v>
      </c>
      <c r="R459" t="str">
        <f>IF(Activity[[#This Row],[TotalSteps]] &lt; 7000, "Less than 7,000", IF(AND(Activity[[#This Row],[TotalSteps]] &gt;=7000, Activity[[#This Row],[TotalSteps]] &lt; 10000), "7,000 - 10,000", "More than 10,000"))</f>
        <v>Less than 7,000</v>
      </c>
    </row>
    <row r="460" spans="1:18" x14ac:dyDescent="0.4">
      <c r="A460" t="str">
        <f>Activity[[#This Row],[Id]]&amp;"_"&amp;TEXT(Activity[[#This Row],[Date]], "YYYY-MM-DD")</f>
        <v>4445114986_2016-04-27</v>
      </c>
      <c r="B460">
        <v>4445114986</v>
      </c>
      <c r="C460" s="1">
        <v>42487</v>
      </c>
      <c r="D460" s="1" t="str">
        <f>TEXT(Activity[[#This Row],[Date]], "dddd")</f>
        <v>Wednesday</v>
      </c>
      <c r="E460">
        <v>7243</v>
      </c>
      <c r="F460">
        <v>5.03</v>
      </c>
      <c r="G460">
        <v>5.03</v>
      </c>
      <c r="H460">
        <v>0</v>
      </c>
      <c r="I460">
        <v>2.62</v>
      </c>
      <c r="J460">
        <v>0.03</v>
      </c>
      <c r="K460">
        <v>2.38</v>
      </c>
      <c r="L460">
        <v>0</v>
      </c>
      <c r="M460">
        <v>32</v>
      </c>
      <c r="N460">
        <v>1</v>
      </c>
      <c r="O460">
        <v>194</v>
      </c>
      <c r="P460">
        <v>839</v>
      </c>
      <c r="Q460">
        <v>2361</v>
      </c>
      <c r="R460" t="str">
        <f>IF(Activity[[#This Row],[TotalSteps]] &lt; 7000, "Less than 7,000", IF(AND(Activity[[#This Row],[TotalSteps]] &gt;=7000, Activity[[#This Row],[TotalSteps]] &lt; 10000), "7,000 - 10,000", "More than 10,000"))</f>
        <v>7,000 - 10,000</v>
      </c>
    </row>
    <row r="461" spans="1:18" x14ac:dyDescent="0.4">
      <c r="A461" t="str">
        <f>Activity[[#This Row],[Id]]&amp;"_"&amp;TEXT(Activity[[#This Row],[Date]], "YYYY-MM-DD")</f>
        <v>4445114986_2016-04-28</v>
      </c>
      <c r="B461">
        <v>4445114986</v>
      </c>
      <c r="C461" s="1">
        <v>42488</v>
      </c>
      <c r="D461" s="1" t="str">
        <f>TEXT(Activity[[#This Row],[Date]], "dddd")</f>
        <v>Thursday</v>
      </c>
      <c r="E461">
        <v>4493</v>
      </c>
      <c r="F461">
        <v>3.01</v>
      </c>
      <c r="G461">
        <v>3.01</v>
      </c>
      <c r="H461">
        <v>0</v>
      </c>
      <c r="I461">
        <v>0</v>
      </c>
      <c r="J461">
        <v>0</v>
      </c>
      <c r="K461">
        <v>3.01</v>
      </c>
      <c r="L461">
        <v>0</v>
      </c>
      <c r="M461">
        <v>0</v>
      </c>
      <c r="N461">
        <v>0</v>
      </c>
      <c r="O461">
        <v>236</v>
      </c>
      <c r="P461">
        <v>762</v>
      </c>
      <c r="Q461">
        <v>2203</v>
      </c>
      <c r="R461" t="str">
        <f>IF(Activity[[#This Row],[TotalSteps]] &lt; 7000, "Less than 7,000", IF(AND(Activity[[#This Row],[TotalSteps]] &gt;=7000, Activity[[#This Row],[TotalSteps]] &lt; 10000), "7,000 - 10,000", "More than 10,000"))</f>
        <v>Less than 7,000</v>
      </c>
    </row>
    <row r="462" spans="1:18" x14ac:dyDescent="0.4">
      <c r="A462" t="str">
        <f>Activity[[#This Row],[Id]]&amp;"_"&amp;TEXT(Activity[[#This Row],[Date]], "YYYY-MM-DD")</f>
        <v>4445114986_2016-04-29</v>
      </c>
      <c r="B462">
        <v>4445114986</v>
      </c>
      <c r="C462" s="1">
        <v>42489</v>
      </c>
      <c r="D462" s="1" t="str">
        <f>TEXT(Activity[[#This Row],[Date]], "dddd")</f>
        <v>Friday</v>
      </c>
      <c r="E462">
        <v>4676</v>
      </c>
      <c r="F462">
        <v>3.14</v>
      </c>
      <c r="G462">
        <v>3.14</v>
      </c>
      <c r="H462">
        <v>0</v>
      </c>
      <c r="I462">
        <v>0</v>
      </c>
      <c r="J462">
        <v>0</v>
      </c>
      <c r="K462">
        <v>3.13</v>
      </c>
      <c r="L462">
        <v>0</v>
      </c>
      <c r="M462">
        <v>0</v>
      </c>
      <c r="N462">
        <v>0</v>
      </c>
      <c r="O462">
        <v>226</v>
      </c>
      <c r="P462">
        <v>1106</v>
      </c>
      <c r="Q462">
        <v>2196</v>
      </c>
      <c r="R462" t="str">
        <f>IF(Activity[[#This Row],[TotalSteps]] &lt; 7000, "Less than 7,000", IF(AND(Activity[[#This Row],[TotalSteps]] &gt;=7000, Activity[[#This Row],[TotalSteps]] &lt; 10000), "7,000 - 10,000", "More than 10,000"))</f>
        <v>Less than 7,000</v>
      </c>
    </row>
    <row r="463" spans="1:18" x14ac:dyDescent="0.4">
      <c r="A463" t="str">
        <f>Activity[[#This Row],[Id]]&amp;"_"&amp;TEXT(Activity[[#This Row],[Date]], "YYYY-MM-DD")</f>
        <v>4445114986_2016-04-30</v>
      </c>
      <c r="B463">
        <v>4445114986</v>
      </c>
      <c r="C463" s="1">
        <v>42490</v>
      </c>
      <c r="D463" s="1" t="str">
        <f>TEXT(Activity[[#This Row],[Date]], "dddd")</f>
        <v>Saturday</v>
      </c>
      <c r="E463">
        <v>6222</v>
      </c>
      <c r="F463">
        <v>4.18</v>
      </c>
      <c r="G463">
        <v>4.18</v>
      </c>
      <c r="H463">
        <v>0</v>
      </c>
      <c r="I463">
        <v>0</v>
      </c>
      <c r="J463">
        <v>0</v>
      </c>
      <c r="K463">
        <v>4.18</v>
      </c>
      <c r="L463">
        <v>0</v>
      </c>
      <c r="M463">
        <v>0</v>
      </c>
      <c r="N463">
        <v>0</v>
      </c>
      <c r="O463">
        <v>290</v>
      </c>
      <c r="P463">
        <v>797</v>
      </c>
      <c r="Q463">
        <v>2363</v>
      </c>
      <c r="R463" t="str">
        <f>IF(Activity[[#This Row],[TotalSteps]] &lt; 7000, "Less than 7,000", IF(AND(Activity[[#This Row],[TotalSteps]] &gt;=7000, Activity[[#This Row],[TotalSteps]] &lt; 10000), "7,000 - 10,000", "More than 10,000"))</f>
        <v>Less than 7,000</v>
      </c>
    </row>
    <row r="464" spans="1:18" x14ac:dyDescent="0.4">
      <c r="A464" t="str">
        <f>Activity[[#This Row],[Id]]&amp;"_"&amp;TEXT(Activity[[#This Row],[Date]], "YYYY-MM-DD")</f>
        <v>4445114986_2016-05-01</v>
      </c>
      <c r="B464">
        <v>4445114986</v>
      </c>
      <c r="C464" s="1">
        <v>42491</v>
      </c>
      <c r="D464" s="1" t="str">
        <f>TEXT(Activity[[#This Row],[Date]], "dddd")</f>
        <v>Sunday</v>
      </c>
      <c r="E464">
        <v>5232</v>
      </c>
      <c r="F464">
        <v>3.51</v>
      </c>
      <c r="G464">
        <v>3.51</v>
      </c>
      <c r="H464">
        <v>0</v>
      </c>
      <c r="I464">
        <v>0</v>
      </c>
      <c r="J464">
        <v>0</v>
      </c>
      <c r="K464">
        <v>3.51</v>
      </c>
      <c r="L464">
        <v>0</v>
      </c>
      <c r="M464">
        <v>0</v>
      </c>
      <c r="N464">
        <v>0</v>
      </c>
      <c r="O464">
        <v>240</v>
      </c>
      <c r="P464">
        <v>741</v>
      </c>
      <c r="Q464">
        <v>2246</v>
      </c>
      <c r="R464" t="str">
        <f>IF(Activity[[#This Row],[TotalSteps]] &lt; 7000, "Less than 7,000", IF(AND(Activity[[#This Row],[TotalSteps]] &gt;=7000, Activity[[#This Row],[TotalSteps]] &lt; 10000), "7,000 - 10,000", "More than 10,000"))</f>
        <v>Less than 7,000</v>
      </c>
    </row>
    <row r="465" spans="1:18" x14ac:dyDescent="0.4">
      <c r="A465" t="str">
        <f>Activity[[#This Row],[Id]]&amp;"_"&amp;TEXT(Activity[[#This Row],[Date]], "YYYY-MM-DD")</f>
        <v>4445114986_2016-05-02</v>
      </c>
      <c r="B465">
        <v>4445114986</v>
      </c>
      <c r="C465" s="1">
        <v>42492</v>
      </c>
      <c r="D465" s="1" t="str">
        <f>TEXT(Activity[[#This Row],[Date]], "dddd")</f>
        <v>Monday</v>
      </c>
      <c r="E465">
        <v>6910</v>
      </c>
      <c r="F465">
        <v>4.75</v>
      </c>
      <c r="G465">
        <v>4.75</v>
      </c>
      <c r="H465">
        <v>0</v>
      </c>
      <c r="I465">
        <v>2.21</v>
      </c>
      <c r="J465">
        <v>0.19</v>
      </c>
      <c r="K465">
        <v>2.35</v>
      </c>
      <c r="L465">
        <v>0</v>
      </c>
      <c r="M465">
        <v>27</v>
      </c>
      <c r="N465">
        <v>4</v>
      </c>
      <c r="O465">
        <v>200</v>
      </c>
      <c r="P465">
        <v>667</v>
      </c>
      <c r="Q465">
        <v>2336</v>
      </c>
      <c r="R465" t="str">
        <f>IF(Activity[[#This Row],[TotalSteps]] &lt; 7000, "Less than 7,000", IF(AND(Activity[[#This Row],[TotalSteps]] &gt;=7000, Activity[[#This Row],[TotalSteps]] &lt; 10000), "7,000 - 10,000", "More than 10,000"))</f>
        <v>Less than 7,000</v>
      </c>
    </row>
    <row r="466" spans="1:18" x14ac:dyDescent="0.4">
      <c r="A466" t="str">
        <f>Activity[[#This Row],[Id]]&amp;"_"&amp;TEXT(Activity[[#This Row],[Date]], "YYYY-MM-DD")</f>
        <v>4445114986_2016-05-03</v>
      </c>
      <c r="B466">
        <v>4445114986</v>
      </c>
      <c r="C466" s="1">
        <v>42493</v>
      </c>
      <c r="D466" s="1" t="str">
        <f>TEXT(Activity[[#This Row],[Date]], "dddd")</f>
        <v>Tuesday</v>
      </c>
      <c r="E466">
        <v>7502</v>
      </c>
      <c r="F466">
        <v>5.18</v>
      </c>
      <c r="G466">
        <v>5.18</v>
      </c>
      <c r="H466">
        <v>0</v>
      </c>
      <c r="I466">
        <v>2.48</v>
      </c>
      <c r="J466">
        <v>0.11</v>
      </c>
      <c r="K466">
        <v>2.58</v>
      </c>
      <c r="L466">
        <v>0</v>
      </c>
      <c r="M466">
        <v>30</v>
      </c>
      <c r="N466">
        <v>2</v>
      </c>
      <c r="O466">
        <v>233</v>
      </c>
      <c r="P466">
        <v>725</v>
      </c>
      <c r="Q466">
        <v>2421</v>
      </c>
      <c r="R466" t="str">
        <f>IF(Activity[[#This Row],[TotalSteps]] &lt; 7000, "Less than 7,000", IF(AND(Activity[[#This Row],[TotalSteps]] &gt;=7000, Activity[[#This Row],[TotalSteps]] &lt; 10000), "7,000 - 10,000", "More than 10,000"))</f>
        <v>7,000 - 10,000</v>
      </c>
    </row>
    <row r="467" spans="1:18" x14ac:dyDescent="0.4">
      <c r="A467" t="str">
        <f>Activity[[#This Row],[Id]]&amp;"_"&amp;TEXT(Activity[[#This Row],[Date]], "YYYY-MM-DD")</f>
        <v>4445114986_2016-05-04</v>
      </c>
      <c r="B467">
        <v>4445114986</v>
      </c>
      <c r="C467" s="1">
        <v>42494</v>
      </c>
      <c r="D467" s="1" t="str">
        <f>TEXT(Activity[[#This Row],[Date]], "dddd")</f>
        <v>Wednesday</v>
      </c>
      <c r="E467">
        <v>2923</v>
      </c>
      <c r="F467">
        <v>1.96</v>
      </c>
      <c r="G467">
        <v>1.96</v>
      </c>
      <c r="H467">
        <v>0</v>
      </c>
      <c r="I467">
        <v>0</v>
      </c>
      <c r="J467">
        <v>0</v>
      </c>
      <c r="K467">
        <v>1.96</v>
      </c>
      <c r="L467">
        <v>0</v>
      </c>
      <c r="M467">
        <v>0</v>
      </c>
      <c r="N467">
        <v>0</v>
      </c>
      <c r="O467">
        <v>180</v>
      </c>
      <c r="P467">
        <v>897</v>
      </c>
      <c r="Q467">
        <v>2070</v>
      </c>
      <c r="R467" t="str">
        <f>IF(Activity[[#This Row],[TotalSteps]] &lt; 7000, "Less than 7,000", IF(AND(Activity[[#This Row],[TotalSteps]] &gt;=7000, Activity[[#This Row],[TotalSteps]] &lt; 10000), "7,000 - 10,000", "More than 10,000"))</f>
        <v>Less than 7,000</v>
      </c>
    </row>
    <row r="468" spans="1:18" x14ac:dyDescent="0.4">
      <c r="A468" t="str">
        <f>Activity[[#This Row],[Id]]&amp;"_"&amp;TEXT(Activity[[#This Row],[Date]], "YYYY-MM-DD")</f>
        <v>4445114986_2016-05-05</v>
      </c>
      <c r="B468">
        <v>4445114986</v>
      </c>
      <c r="C468" s="1">
        <v>42495</v>
      </c>
      <c r="D468" s="1" t="str">
        <f>TEXT(Activity[[#This Row],[Date]], "dddd")</f>
        <v>Thursday</v>
      </c>
      <c r="E468">
        <v>3800</v>
      </c>
      <c r="F468">
        <v>2.5499999999999998</v>
      </c>
      <c r="G468">
        <v>2.5499999999999998</v>
      </c>
      <c r="H468">
        <v>0</v>
      </c>
      <c r="I468">
        <v>0.12</v>
      </c>
      <c r="J468">
        <v>0.24</v>
      </c>
      <c r="K468">
        <v>2.1800000000000002</v>
      </c>
      <c r="L468">
        <v>0</v>
      </c>
      <c r="M468">
        <v>2</v>
      </c>
      <c r="N468">
        <v>6</v>
      </c>
      <c r="O468">
        <v>185</v>
      </c>
      <c r="P468">
        <v>734</v>
      </c>
      <c r="Q468">
        <v>2120</v>
      </c>
      <c r="R468" t="str">
        <f>IF(Activity[[#This Row],[TotalSteps]] &lt; 7000, "Less than 7,000", IF(AND(Activity[[#This Row],[TotalSteps]] &gt;=7000, Activity[[#This Row],[TotalSteps]] &lt; 10000), "7,000 - 10,000", "More than 10,000"))</f>
        <v>Less than 7,000</v>
      </c>
    </row>
    <row r="469" spans="1:18" x14ac:dyDescent="0.4">
      <c r="A469" t="str">
        <f>Activity[[#This Row],[Id]]&amp;"_"&amp;TEXT(Activity[[#This Row],[Date]], "YYYY-MM-DD")</f>
        <v>4445114986_2016-05-06</v>
      </c>
      <c r="B469">
        <v>4445114986</v>
      </c>
      <c r="C469" s="1">
        <v>42496</v>
      </c>
      <c r="D469" s="1" t="str">
        <f>TEXT(Activity[[#This Row],[Date]], "dddd")</f>
        <v>Friday</v>
      </c>
      <c r="E469">
        <v>4514</v>
      </c>
      <c r="F469">
        <v>3.03</v>
      </c>
      <c r="G469">
        <v>3.03</v>
      </c>
      <c r="H469">
        <v>0</v>
      </c>
      <c r="I469">
        <v>0</v>
      </c>
      <c r="J469">
        <v>0</v>
      </c>
      <c r="K469">
        <v>3.03</v>
      </c>
      <c r="L469">
        <v>0</v>
      </c>
      <c r="M469">
        <v>0</v>
      </c>
      <c r="N469">
        <v>0</v>
      </c>
      <c r="O469">
        <v>229</v>
      </c>
      <c r="P469">
        <v>809</v>
      </c>
      <c r="Q469">
        <v>2211</v>
      </c>
      <c r="R469" t="str">
        <f>IF(Activity[[#This Row],[TotalSteps]] &lt; 7000, "Less than 7,000", IF(AND(Activity[[#This Row],[TotalSteps]] &gt;=7000, Activity[[#This Row],[TotalSteps]] &lt; 10000), "7,000 - 10,000", "More than 10,000"))</f>
        <v>Less than 7,000</v>
      </c>
    </row>
    <row r="470" spans="1:18" x14ac:dyDescent="0.4">
      <c r="A470" t="str">
        <f>Activity[[#This Row],[Id]]&amp;"_"&amp;TEXT(Activity[[#This Row],[Date]], "YYYY-MM-DD")</f>
        <v>4445114986_2016-05-07</v>
      </c>
      <c r="B470">
        <v>4445114986</v>
      </c>
      <c r="C470" s="1">
        <v>42497</v>
      </c>
      <c r="D470" s="1" t="str">
        <f>TEXT(Activity[[#This Row],[Date]], "dddd")</f>
        <v>Saturday</v>
      </c>
      <c r="E470">
        <v>5183</v>
      </c>
      <c r="F470">
        <v>3.59</v>
      </c>
      <c r="G470">
        <v>3.59</v>
      </c>
      <c r="H470">
        <v>0</v>
      </c>
      <c r="I470">
        <v>2.13</v>
      </c>
      <c r="J470">
        <v>0.19</v>
      </c>
      <c r="K470">
        <v>1.25</v>
      </c>
      <c r="L470">
        <v>0</v>
      </c>
      <c r="M470">
        <v>26</v>
      </c>
      <c r="N470">
        <v>4</v>
      </c>
      <c r="O470">
        <v>108</v>
      </c>
      <c r="P470">
        <v>866</v>
      </c>
      <c r="Q470">
        <v>2123</v>
      </c>
      <c r="R470" t="str">
        <f>IF(Activity[[#This Row],[TotalSteps]] &lt; 7000, "Less than 7,000", IF(AND(Activity[[#This Row],[TotalSteps]] &gt;=7000, Activity[[#This Row],[TotalSteps]] &lt; 10000), "7,000 - 10,000", "More than 10,000"))</f>
        <v>Less than 7,000</v>
      </c>
    </row>
    <row r="471" spans="1:18" x14ac:dyDescent="0.4">
      <c r="A471" t="str">
        <f>Activity[[#This Row],[Id]]&amp;"_"&amp;TEXT(Activity[[#This Row],[Date]], "YYYY-MM-DD")</f>
        <v>4445114986_2016-05-08</v>
      </c>
      <c r="B471">
        <v>4445114986</v>
      </c>
      <c r="C471" s="1">
        <v>42498</v>
      </c>
      <c r="D471" s="1" t="str">
        <f>TEXT(Activity[[#This Row],[Date]], "dddd")</f>
        <v>Sunday</v>
      </c>
      <c r="E471">
        <v>7303</v>
      </c>
      <c r="F471">
        <v>4.9000000000000004</v>
      </c>
      <c r="G471">
        <v>4.9000000000000004</v>
      </c>
      <c r="H471">
        <v>0</v>
      </c>
      <c r="I471">
        <v>0</v>
      </c>
      <c r="J471">
        <v>0.25</v>
      </c>
      <c r="K471">
        <v>4.6500000000000004</v>
      </c>
      <c r="L471">
        <v>0</v>
      </c>
      <c r="M471">
        <v>0</v>
      </c>
      <c r="N471">
        <v>8</v>
      </c>
      <c r="O471">
        <v>308</v>
      </c>
      <c r="P471">
        <v>733</v>
      </c>
      <c r="Q471">
        <v>2423</v>
      </c>
      <c r="R471" t="str">
        <f>IF(Activity[[#This Row],[TotalSteps]] &lt; 7000, "Less than 7,000", IF(AND(Activity[[#This Row],[TotalSteps]] &gt;=7000, Activity[[#This Row],[TotalSteps]] &lt; 10000), "7,000 - 10,000", "More than 10,000"))</f>
        <v>7,000 - 10,000</v>
      </c>
    </row>
    <row r="472" spans="1:18" x14ac:dyDescent="0.4">
      <c r="A472" t="str">
        <f>Activity[[#This Row],[Id]]&amp;"_"&amp;TEXT(Activity[[#This Row],[Date]], "YYYY-MM-DD")</f>
        <v>4445114986_2016-05-09</v>
      </c>
      <c r="B472">
        <v>4445114986</v>
      </c>
      <c r="C472" s="1">
        <v>42499</v>
      </c>
      <c r="D472" s="1" t="str">
        <f>TEXT(Activity[[#This Row],[Date]], "dddd")</f>
        <v>Monday</v>
      </c>
      <c r="E472">
        <v>5275</v>
      </c>
      <c r="F472">
        <v>3.54</v>
      </c>
      <c r="G472">
        <v>3.54</v>
      </c>
      <c r="H472">
        <v>0</v>
      </c>
      <c r="I472">
        <v>0</v>
      </c>
      <c r="J472">
        <v>0</v>
      </c>
      <c r="K472">
        <v>3.54</v>
      </c>
      <c r="L472">
        <v>0</v>
      </c>
      <c r="M472">
        <v>0</v>
      </c>
      <c r="N472">
        <v>0</v>
      </c>
      <c r="O472">
        <v>266</v>
      </c>
      <c r="P472">
        <v>641</v>
      </c>
      <c r="Q472">
        <v>2281</v>
      </c>
      <c r="R472" t="str">
        <f>IF(Activity[[#This Row],[TotalSteps]] &lt; 7000, "Less than 7,000", IF(AND(Activity[[#This Row],[TotalSteps]] &gt;=7000, Activity[[#This Row],[TotalSteps]] &lt; 10000), "7,000 - 10,000", "More than 10,000"))</f>
        <v>Less than 7,000</v>
      </c>
    </row>
    <row r="473" spans="1:18" x14ac:dyDescent="0.4">
      <c r="A473" t="str">
        <f>Activity[[#This Row],[Id]]&amp;"_"&amp;TEXT(Activity[[#This Row],[Date]], "YYYY-MM-DD")</f>
        <v>4445114986_2016-05-10</v>
      </c>
      <c r="B473">
        <v>4445114986</v>
      </c>
      <c r="C473" s="1">
        <v>42500</v>
      </c>
      <c r="D473" s="1" t="str">
        <f>TEXT(Activity[[#This Row],[Date]], "dddd")</f>
        <v>Tuesday</v>
      </c>
      <c r="E473">
        <v>3915</v>
      </c>
      <c r="F473">
        <v>2.63</v>
      </c>
      <c r="G473">
        <v>2.63</v>
      </c>
      <c r="H473">
        <v>0</v>
      </c>
      <c r="I473">
        <v>0</v>
      </c>
      <c r="J473">
        <v>0</v>
      </c>
      <c r="K473">
        <v>2.63</v>
      </c>
      <c r="L473">
        <v>0</v>
      </c>
      <c r="M473">
        <v>0</v>
      </c>
      <c r="N473">
        <v>0</v>
      </c>
      <c r="O473">
        <v>231</v>
      </c>
      <c r="P473">
        <v>783</v>
      </c>
      <c r="Q473">
        <v>2181</v>
      </c>
      <c r="R473" t="str">
        <f>IF(Activity[[#This Row],[TotalSteps]] &lt; 7000, "Less than 7,000", IF(AND(Activity[[#This Row],[TotalSteps]] &gt;=7000, Activity[[#This Row],[TotalSteps]] &lt; 10000), "7,000 - 10,000", "More than 10,000"))</f>
        <v>Less than 7,000</v>
      </c>
    </row>
    <row r="474" spans="1:18" x14ac:dyDescent="0.4">
      <c r="A474" t="str">
        <f>Activity[[#This Row],[Id]]&amp;"_"&amp;TEXT(Activity[[#This Row],[Date]], "YYYY-MM-DD")</f>
        <v>4445114986_2016-05-11</v>
      </c>
      <c r="B474">
        <v>4445114986</v>
      </c>
      <c r="C474" s="1">
        <v>42501</v>
      </c>
      <c r="D474" s="1" t="str">
        <f>TEXT(Activity[[#This Row],[Date]], "dddd")</f>
        <v>Wednesday</v>
      </c>
      <c r="E474">
        <v>9105</v>
      </c>
      <c r="F474">
        <v>6.11</v>
      </c>
      <c r="G474">
        <v>6.11</v>
      </c>
      <c r="H474">
        <v>0</v>
      </c>
      <c r="I474">
        <v>2.25</v>
      </c>
      <c r="J474">
        <v>1</v>
      </c>
      <c r="K474">
        <v>2.86</v>
      </c>
      <c r="L474">
        <v>0</v>
      </c>
      <c r="M474">
        <v>34</v>
      </c>
      <c r="N474">
        <v>22</v>
      </c>
      <c r="O474">
        <v>232</v>
      </c>
      <c r="P474">
        <v>622</v>
      </c>
      <c r="Q474">
        <v>2499</v>
      </c>
      <c r="R474" t="str">
        <f>IF(Activity[[#This Row],[TotalSteps]] &lt; 7000, "Less than 7,000", IF(AND(Activity[[#This Row],[TotalSteps]] &gt;=7000, Activity[[#This Row],[TotalSteps]] &lt; 10000), "7,000 - 10,000", "More than 10,000"))</f>
        <v>7,000 - 10,000</v>
      </c>
    </row>
    <row r="475" spans="1:18" x14ac:dyDescent="0.4">
      <c r="A475" t="str">
        <f>Activity[[#This Row],[Id]]&amp;"_"&amp;TEXT(Activity[[#This Row],[Date]], "YYYY-MM-DD")</f>
        <v>4445114986_2016-05-12</v>
      </c>
      <c r="B475">
        <v>4445114986</v>
      </c>
      <c r="C475" s="1">
        <v>42502</v>
      </c>
      <c r="D475" s="1" t="str">
        <f>TEXT(Activity[[#This Row],[Date]], "dddd")</f>
        <v>Thursday</v>
      </c>
      <c r="E475">
        <v>768</v>
      </c>
      <c r="F475">
        <v>0.52</v>
      </c>
      <c r="G475">
        <v>0.52</v>
      </c>
      <c r="H475">
        <v>0</v>
      </c>
      <c r="I475">
        <v>0</v>
      </c>
      <c r="J475">
        <v>0</v>
      </c>
      <c r="K475">
        <v>0.52</v>
      </c>
      <c r="L475">
        <v>0</v>
      </c>
      <c r="M475">
        <v>0</v>
      </c>
      <c r="N475">
        <v>0</v>
      </c>
      <c r="O475">
        <v>58</v>
      </c>
      <c r="P475">
        <v>380</v>
      </c>
      <c r="Q475">
        <v>1212</v>
      </c>
      <c r="R475" t="str">
        <f>IF(Activity[[#This Row],[TotalSteps]] &lt; 7000, "Less than 7,000", IF(AND(Activity[[#This Row],[TotalSteps]] &gt;=7000, Activity[[#This Row],[TotalSteps]] &lt; 10000), "7,000 - 10,000", "More than 10,000"))</f>
        <v>Less than 7,000</v>
      </c>
    </row>
    <row r="476" spans="1:18" x14ac:dyDescent="0.4">
      <c r="A476" t="str">
        <f>Activity[[#This Row],[Id]]&amp;"_"&amp;TEXT(Activity[[#This Row],[Date]], "YYYY-MM-DD")</f>
        <v>4558609924_2016-04-12</v>
      </c>
      <c r="B476">
        <v>4558609924</v>
      </c>
      <c r="C476" s="1">
        <v>42472</v>
      </c>
      <c r="D476" s="1" t="str">
        <f>TEXT(Activity[[#This Row],[Date]], "dddd")</f>
        <v>Tuesday</v>
      </c>
      <c r="E476">
        <v>5135</v>
      </c>
      <c r="F476">
        <v>3.39</v>
      </c>
      <c r="G476">
        <v>3.39</v>
      </c>
      <c r="H476">
        <v>0</v>
      </c>
      <c r="I476">
        <v>0</v>
      </c>
      <c r="J476">
        <v>0</v>
      </c>
      <c r="K476">
        <v>3.39</v>
      </c>
      <c r="L476">
        <v>0</v>
      </c>
      <c r="M476">
        <v>0</v>
      </c>
      <c r="N476">
        <v>0</v>
      </c>
      <c r="O476">
        <v>318</v>
      </c>
      <c r="P476">
        <v>1122</v>
      </c>
      <c r="Q476">
        <v>1909</v>
      </c>
      <c r="R476" t="str">
        <f>IF(Activity[[#This Row],[TotalSteps]] &lt; 7000, "Less than 7,000", IF(AND(Activity[[#This Row],[TotalSteps]] &gt;=7000, Activity[[#This Row],[TotalSteps]] &lt; 10000), "7,000 - 10,000", "More than 10,000"))</f>
        <v>Less than 7,000</v>
      </c>
    </row>
    <row r="477" spans="1:18" x14ac:dyDescent="0.4">
      <c r="A477" t="str">
        <f>Activity[[#This Row],[Id]]&amp;"_"&amp;TEXT(Activity[[#This Row],[Date]], "YYYY-MM-DD")</f>
        <v>4558609924_2016-04-13</v>
      </c>
      <c r="B477">
        <v>4558609924</v>
      </c>
      <c r="C477" s="1">
        <v>42473</v>
      </c>
      <c r="D477" s="1" t="str">
        <f>TEXT(Activity[[#This Row],[Date]], "dddd")</f>
        <v>Wednesday</v>
      </c>
      <c r="E477">
        <v>4978</v>
      </c>
      <c r="F477">
        <v>3.29</v>
      </c>
      <c r="G477">
        <v>3.29</v>
      </c>
      <c r="H477">
        <v>0</v>
      </c>
      <c r="I477">
        <v>1.24</v>
      </c>
      <c r="J477">
        <v>0.44</v>
      </c>
      <c r="K477">
        <v>1.61</v>
      </c>
      <c r="L477">
        <v>0</v>
      </c>
      <c r="M477">
        <v>19</v>
      </c>
      <c r="N477">
        <v>7</v>
      </c>
      <c r="O477">
        <v>127</v>
      </c>
      <c r="P477">
        <v>1287</v>
      </c>
      <c r="Q477">
        <v>1722</v>
      </c>
      <c r="R477" t="str">
        <f>IF(Activity[[#This Row],[TotalSteps]] &lt; 7000, "Less than 7,000", IF(AND(Activity[[#This Row],[TotalSteps]] &gt;=7000, Activity[[#This Row],[TotalSteps]] &lt; 10000), "7,000 - 10,000", "More than 10,000"))</f>
        <v>Less than 7,000</v>
      </c>
    </row>
    <row r="478" spans="1:18" x14ac:dyDescent="0.4">
      <c r="A478" t="str">
        <f>Activity[[#This Row],[Id]]&amp;"_"&amp;TEXT(Activity[[#This Row],[Date]], "YYYY-MM-DD")</f>
        <v>4558609924_2016-04-14</v>
      </c>
      <c r="B478">
        <v>4558609924</v>
      </c>
      <c r="C478" s="1">
        <v>42474</v>
      </c>
      <c r="D478" s="1" t="str">
        <f>TEXT(Activity[[#This Row],[Date]], "dddd")</f>
        <v>Thursday</v>
      </c>
      <c r="E478">
        <v>6799</v>
      </c>
      <c r="F478">
        <v>4.49</v>
      </c>
      <c r="G478">
        <v>4.49</v>
      </c>
      <c r="H478">
        <v>0</v>
      </c>
      <c r="I478">
        <v>0</v>
      </c>
      <c r="J478">
        <v>0</v>
      </c>
      <c r="K478">
        <v>4.49</v>
      </c>
      <c r="L478">
        <v>0</v>
      </c>
      <c r="M478">
        <v>0</v>
      </c>
      <c r="N478">
        <v>0</v>
      </c>
      <c r="O478">
        <v>279</v>
      </c>
      <c r="P478">
        <v>1161</v>
      </c>
      <c r="Q478">
        <v>1922</v>
      </c>
      <c r="R478" t="str">
        <f>IF(Activity[[#This Row],[TotalSteps]] &lt; 7000, "Less than 7,000", IF(AND(Activity[[#This Row],[TotalSteps]] &gt;=7000, Activity[[#This Row],[TotalSteps]] &lt; 10000), "7,000 - 10,000", "More than 10,000"))</f>
        <v>Less than 7,000</v>
      </c>
    </row>
    <row r="479" spans="1:18" x14ac:dyDescent="0.4">
      <c r="A479" t="str">
        <f>Activity[[#This Row],[Id]]&amp;"_"&amp;TEXT(Activity[[#This Row],[Date]], "YYYY-MM-DD")</f>
        <v>4558609924_2016-04-15</v>
      </c>
      <c r="B479">
        <v>4558609924</v>
      </c>
      <c r="C479" s="1">
        <v>42475</v>
      </c>
      <c r="D479" s="1" t="str">
        <f>TEXT(Activity[[#This Row],[Date]], "dddd")</f>
        <v>Friday</v>
      </c>
      <c r="E479">
        <v>7795</v>
      </c>
      <c r="F479">
        <v>5.15</v>
      </c>
      <c r="G479">
        <v>5.15</v>
      </c>
      <c r="H479">
        <v>0</v>
      </c>
      <c r="I479">
        <v>0.59</v>
      </c>
      <c r="J479">
        <v>0.84</v>
      </c>
      <c r="K479">
        <v>3.73</v>
      </c>
      <c r="L479">
        <v>0</v>
      </c>
      <c r="M479">
        <v>17</v>
      </c>
      <c r="N479">
        <v>30</v>
      </c>
      <c r="O479">
        <v>262</v>
      </c>
      <c r="P479">
        <v>1131</v>
      </c>
      <c r="Q479">
        <v>2121</v>
      </c>
      <c r="R479" t="str">
        <f>IF(Activity[[#This Row],[TotalSteps]] &lt; 7000, "Less than 7,000", IF(AND(Activity[[#This Row],[TotalSteps]] &gt;=7000, Activity[[#This Row],[TotalSteps]] &lt; 10000), "7,000 - 10,000", "More than 10,000"))</f>
        <v>7,000 - 10,000</v>
      </c>
    </row>
    <row r="480" spans="1:18" x14ac:dyDescent="0.4">
      <c r="A480" t="str">
        <f>Activity[[#This Row],[Id]]&amp;"_"&amp;TEXT(Activity[[#This Row],[Date]], "YYYY-MM-DD")</f>
        <v>4558609924_2016-04-16</v>
      </c>
      <c r="B480">
        <v>4558609924</v>
      </c>
      <c r="C480" s="1">
        <v>42476</v>
      </c>
      <c r="D480" s="1" t="str">
        <f>TEXT(Activity[[#This Row],[Date]], "dddd")</f>
        <v>Saturday</v>
      </c>
      <c r="E480">
        <v>7289</v>
      </c>
      <c r="F480">
        <v>4.82</v>
      </c>
      <c r="G480">
        <v>4.82</v>
      </c>
      <c r="H480">
        <v>0</v>
      </c>
      <c r="I480">
        <v>0.55000000000000004</v>
      </c>
      <c r="J480">
        <v>0.75</v>
      </c>
      <c r="K480">
        <v>3.5</v>
      </c>
      <c r="L480">
        <v>0</v>
      </c>
      <c r="M480">
        <v>8</v>
      </c>
      <c r="N480">
        <v>12</v>
      </c>
      <c r="O480">
        <v>308</v>
      </c>
      <c r="P480">
        <v>1112</v>
      </c>
      <c r="Q480">
        <v>1997</v>
      </c>
      <c r="R480" t="str">
        <f>IF(Activity[[#This Row],[TotalSteps]] &lt; 7000, "Less than 7,000", IF(AND(Activity[[#This Row],[TotalSteps]] &gt;=7000, Activity[[#This Row],[TotalSteps]] &lt; 10000), "7,000 - 10,000", "More than 10,000"))</f>
        <v>7,000 - 10,000</v>
      </c>
    </row>
    <row r="481" spans="1:18" x14ac:dyDescent="0.4">
      <c r="A481" t="str">
        <f>Activity[[#This Row],[Id]]&amp;"_"&amp;TEXT(Activity[[#This Row],[Date]], "YYYY-MM-DD")</f>
        <v>4558609924_2016-04-17</v>
      </c>
      <c r="B481">
        <v>4558609924</v>
      </c>
      <c r="C481" s="1">
        <v>42477</v>
      </c>
      <c r="D481" s="1" t="str">
        <f>TEXT(Activity[[#This Row],[Date]], "dddd")</f>
        <v>Sunday</v>
      </c>
      <c r="E481">
        <v>9634</v>
      </c>
      <c r="F481">
        <v>6.4</v>
      </c>
      <c r="G481">
        <v>6.4</v>
      </c>
      <c r="H481">
        <v>0</v>
      </c>
      <c r="I481">
        <v>0.55000000000000004</v>
      </c>
      <c r="J481">
        <v>1.1399999999999999</v>
      </c>
      <c r="K481">
        <v>4.71</v>
      </c>
      <c r="L481">
        <v>0</v>
      </c>
      <c r="M481">
        <v>7</v>
      </c>
      <c r="N481">
        <v>19</v>
      </c>
      <c r="O481">
        <v>304</v>
      </c>
      <c r="P481">
        <v>1110</v>
      </c>
      <c r="Q481">
        <v>2117</v>
      </c>
      <c r="R481" t="str">
        <f>IF(Activity[[#This Row],[TotalSteps]] &lt; 7000, "Less than 7,000", IF(AND(Activity[[#This Row],[TotalSteps]] &gt;=7000, Activity[[#This Row],[TotalSteps]] &lt; 10000), "7,000 - 10,000", "More than 10,000"))</f>
        <v>7,000 - 10,000</v>
      </c>
    </row>
    <row r="482" spans="1:18" x14ac:dyDescent="0.4">
      <c r="A482" t="str">
        <f>Activity[[#This Row],[Id]]&amp;"_"&amp;TEXT(Activity[[#This Row],[Date]], "YYYY-MM-DD")</f>
        <v>4558609924_2016-04-18</v>
      </c>
      <c r="B482">
        <v>4558609924</v>
      </c>
      <c r="C482" s="1">
        <v>42478</v>
      </c>
      <c r="D482" s="1" t="str">
        <f>TEXT(Activity[[#This Row],[Date]], "dddd")</f>
        <v>Monday</v>
      </c>
      <c r="E482">
        <v>8940</v>
      </c>
      <c r="F482">
        <v>5.91</v>
      </c>
      <c r="G482">
        <v>5.91</v>
      </c>
      <c r="H482">
        <v>0</v>
      </c>
      <c r="I482">
        <v>0.98</v>
      </c>
      <c r="J482">
        <v>0.93</v>
      </c>
      <c r="K482">
        <v>4</v>
      </c>
      <c r="L482">
        <v>0</v>
      </c>
      <c r="M482">
        <v>14</v>
      </c>
      <c r="N482">
        <v>15</v>
      </c>
      <c r="O482">
        <v>331</v>
      </c>
      <c r="P482">
        <v>1080</v>
      </c>
      <c r="Q482">
        <v>2116</v>
      </c>
      <c r="R482" t="str">
        <f>IF(Activity[[#This Row],[TotalSteps]] &lt; 7000, "Less than 7,000", IF(AND(Activity[[#This Row],[TotalSteps]] &gt;=7000, Activity[[#This Row],[TotalSteps]] &lt; 10000), "7,000 - 10,000", "More than 10,000"))</f>
        <v>7,000 - 10,000</v>
      </c>
    </row>
    <row r="483" spans="1:18" x14ac:dyDescent="0.4">
      <c r="A483" t="str">
        <f>Activity[[#This Row],[Id]]&amp;"_"&amp;TEXT(Activity[[#This Row],[Date]], "YYYY-MM-DD")</f>
        <v>4558609924_2016-04-19</v>
      </c>
      <c r="B483">
        <v>4558609924</v>
      </c>
      <c r="C483" s="1">
        <v>42479</v>
      </c>
      <c r="D483" s="1" t="str">
        <f>TEXT(Activity[[#This Row],[Date]], "dddd")</f>
        <v>Tuesday</v>
      </c>
      <c r="E483">
        <v>5401</v>
      </c>
      <c r="F483">
        <v>3.57</v>
      </c>
      <c r="G483">
        <v>3.57</v>
      </c>
      <c r="H483">
        <v>0</v>
      </c>
      <c r="I483">
        <v>0.05</v>
      </c>
      <c r="J483">
        <v>0.36</v>
      </c>
      <c r="K483">
        <v>3.16</v>
      </c>
      <c r="L483">
        <v>0</v>
      </c>
      <c r="M483">
        <v>1</v>
      </c>
      <c r="N483">
        <v>9</v>
      </c>
      <c r="O483">
        <v>248</v>
      </c>
      <c r="P483">
        <v>1182</v>
      </c>
      <c r="Q483">
        <v>1876</v>
      </c>
      <c r="R483" t="str">
        <f>IF(Activity[[#This Row],[TotalSteps]] &lt; 7000, "Less than 7,000", IF(AND(Activity[[#This Row],[TotalSteps]] &gt;=7000, Activity[[#This Row],[TotalSteps]] &lt; 10000), "7,000 - 10,000", "More than 10,000"))</f>
        <v>Less than 7,000</v>
      </c>
    </row>
    <row r="484" spans="1:18" x14ac:dyDescent="0.4">
      <c r="A484" t="str">
        <f>Activity[[#This Row],[Id]]&amp;"_"&amp;TEXT(Activity[[#This Row],[Date]], "YYYY-MM-DD")</f>
        <v>4558609924_2016-04-20</v>
      </c>
      <c r="B484">
        <v>4558609924</v>
      </c>
      <c r="C484" s="1">
        <v>42480</v>
      </c>
      <c r="D484" s="1" t="str">
        <f>TEXT(Activity[[#This Row],[Date]], "dddd")</f>
        <v>Wednesday</v>
      </c>
      <c r="E484">
        <v>4803</v>
      </c>
      <c r="F484">
        <v>3.17</v>
      </c>
      <c r="G484">
        <v>3.17</v>
      </c>
      <c r="H484">
        <v>0</v>
      </c>
      <c r="I484">
        <v>0</v>
      </c>
      <c r="J484">
        <v>0</v>
      </c>
      <c r="K484">
        <v>3.17</v>
      </c>
      <c r="L484">
        <v>0</v>
      </c>
      <c r="M484">
        <v>0</v>
      </c>
      <c r="N484">
        <v>0</v>
      </c>
      <c r="O484">
        <v>222</v>
      </c>
      <c r="P484">
        <v>1218</v>
      </c>
      <c r="Q484">
        <v>1788</v>
      </c>
      <c r="R484" t="str">
        <f>IF(Activity[[#This Row],[TotalSteps]] &lt; 7000, "Less than 7,000", IF(AND(Activity[[#This Row],[TotalSteps]] &gt;=7000, Activity[[#This Row],[TotalSteps]] &lt; 10000), "7,000 - 10,000", "More than 10,000"))</f>
        <v>Less than 7,000</v>
      </c>
    </row>
    <row r="485" spans="1:18" x14ac:dyDescent="0.4">
      <c r="A485" t="str">
        <f>Activity[[#This Row],[Id]]&amp;"_"&amp;TEXT(Activity[[#This Row],[Date]], "YYYY-MM-DD")</f>
        <v>4558609924_2016-04-21</v>
      </c>
      <c r="B485">
        <v>4558609924</v>
      </c>
      <c r="C485" s="1">
        <v>42481</v>
      </c>
      <c r="D485" s="1" t="str">
        <f>TEXT(Activity[[#This Row],[Date]], "dddd")</f>
        <v>Thursday</v>
      </c>
      <c r="E485">
        <v>13743</v>
      </c>
      <c r="F485">
        <v>9.08</v>
      </c>
      <c r="G485">
        <v>9.08</v>
      </c>
      <c r="H485">
        <v>0</v>
      </c>
      <c r="I485">
        <v>0.42</v>
      </c>
      <c r="J485">
        <v>0.97</v>
      </c>
      <c r="K485">
        <v>7.7</v>
      </c>
      <c r="L485">
        <v>0</v>
      </c>
      <c r="M485">
        <v>6</v>
      </c>
      <c r="N485">
        <v>21</v>
      </c>
      <c r="O485">
        <v>432</v>
      </c>
      <c r="P485">
        <v>844</v>
      </c>
      <c r="Q485">
        <v>2486</v>
      </c>
      <c r="R485" t="str">
        <f>IF(Activity[[#This Row],[TotalSteps]] &lt; 7000, "Less than 7,000", IF(AND(Activity[[#This Row],[TotalSteps]] &gt;=7000, Activity[[#This Row],[TotalSteps]] &lt; 10000), "7,000 - 10,000", "More than 10,000"))</f>
        <v>More than 10,000</v>
      </c>
    </row>
    <row r="486" spans="1:18" x14ac:dyDescent="0.4">
      <c r="A486" t="str">
        <f>Activity[[#This Row],[Id]]&amp;"_"&amp;TEXT(Activity[[#This Row],[Date]], "YYYY-MM-DD")</f>
        <v>4558609924_2016-04-22</v>
      </c>
      <c r="B486">
        <v>4558609924</v>
      </c>
      <c r="C486" s="1">
        <v>42482</v>
      </c>
      <c r="D486" s="1" t="str">
        <f>TEXT(Activity[[#This Row],[Date]], "dddd")</f>
        <v>Friday</v>
      </c>
      <c r="E486">
        <v>9601</v>
      </c>
      <c r="F486">
        <v>6.35</v>
      </c>
      <c r="G486">
        <v>6.35</v>
      </c>
      <c r="H486">
        <v>0</v>
      </c>
      <c r="I486">
        <v>1.37</v>
      </c>
      <c r="J486">
        <v>1.5</v>
      </c>
      <c r="K486">
        <v>3.47</v>
      </c>
      <c r="L486">
        <v>0</v>
      </c>
      <c r="M486">
        <v>20</v>
      </c>
      <c r="N486">
        <v>25</v>
      </c>
      <c r="O486">
        <v>273</v>
      </c>
      <c r="P486">
        <v>1122</v>
      </c>
      <c r="Q486">
        <v>2094</v>
      </c>
      <c r="R486" t="str">
        <f>IF(Activity[[#This Row],[TotalSteps]] &lt; 7000, "Less than 7,000", IF(AND(Activity[[#This Row],[TotalSteps]] &gt;=7000, Activity[[#This Row],[TotalSteps]] &lt; 10000), "7,000 - 10,000", "More than 10,000"))</f>
        <v>7,000 - 10,000</v>
      </c>
    </row>
    <row r="487" spans="1:18" x14ac:dyDescent="0.4">
      <c r="A487" t="str">
        <f>Activity[[#This Row],[Id]]&amp;"_"&amp;TEXT(Activity[[#This Row],[Date]], "YYYY-MM-DD")</f>
        <v>4558609924_2016-04-23</v>
      </c>
      <c r="B487">
        <v>4558609924</v>
      </c>
      <c r="C487" s="1">
        <v>42483</v>
      </c>
      <c r="D487" s="1" t="str">
        <f>TEXT(Activity[[#This Row],[Date]], "dddd")</f>
        <v>Saturday</v>
      </c>
      <c r="E487">
        <v>6890</v>
      </c>
      <c r="F487">
        <v>4.55</v>
      </c>
      <c r="G487">
        <v>4.55</v>
      </c>
      <c r="H487">
        <v>0</v>
      </c>
      <c r="I487">
        <v>0.34</v>
      </c>
      <c r="J487">
        <v>0.2</v>
      </c>
      <c r="K487">
        <v>4.01</v>
      </c>
      <c r="L487">
        <v>0</v>
      </c>
      <c r="M487">
        <v>5</v>
      </c>
      <c r="N487">
        <v>5</v>
      </c>
      <c r="O487">
        <v>308</v>
      </c>
      <c r="P487">
        <v>1122</v>
      </c>
      <c r="Q487">
        <v>2085</v>
      </c>
      <c r="R487" t="str">
        <f>IF(Activity[[#This Row],[TotalSteps]] &lt; 7000, "Less than 7,000", IF(AND(Activity[[#This Row],[TotalSteps]] &gt;=7000, Activity[[#This Row],[TotalSteps]] &lt; 10000), "7,000 - 10,000", "More than 10,000"))</f>
        <v>Less than 7,000</v>
      </c>
    </row>
    <row r="488" spans="1:18" x14ac:dyDescent="0.4">
      <c r="A488" t="str">
        <f>Activity[[#This Row],[Id]]&amp;"_"&amp;TEXT(Activity[[#This Row],[Date]], "YYYY-MM-DD")</f>
        <v>4558609924_2016-04-24</v>
      </c>
      <c r="B488">
        <v>4558609924</v>
      </c>
      <c r="C488" s="1">
        <v>42484</v>
      </c>
      <c r="D488" s="1" t="str">
        <f>TEXT(Activity[[#This Row],[Date]], "dddd")</f>
        <v>Sunday</v>
      </c>
      <c r="E488">
        <v>8563</v>
      </c>
      <c r="F488">
        <v>5.66</v>
      </c>
      <c r="G488">
        <v>5.66</v>
      </c>
      <c r="H488">
        <v>0</v>
      </c>
      <c r="I488">
        <v>0</v>
      </c>
      <c r="J488">
        <v>0</v>
      </c>
      <c r="K488">
        <v>5.65</v>
      </c>
      <c r="L488">
        <v>0</v>
      </c>
      <c r="M488">
        <v>0</v>
      </c>
      <c r="N488">
        <v>0</v>
      </c>
      <c r="O488">
        <v>395</v>
      </c>
      <c r="P488">
        <v>1045</v>
      </c>
      <c r="Q488">
        <v>2173</v>
      </c>
      <c r="R488" t="str">
        <f>IF(Activity[[#This Row],[TotalSteps]] &lt; 7000, "Less than 7,000", IF(AND(Activity[[#This Row],[TotalSteps]] &gt;=7000, Activity[[#This Row],[TotalSteps]] &lt; 10000), "7,000 - 10,000", "More than 10,000"))</f>
        <v>7,000 - 10,000</v>
      </c>
    </row>
    <row r="489" spans="1:18" x14ac:dyDescent="0.4">
      <c r="A489" t="str">
        <f>Activity[[#This Row],[Id]]&amp;"_"&amp;TEXT(Activity[[#This Row],[Date]], "YYYY-MM-DD")</f>
        <v>4558609924_2016-04-25</v>
      </c>
      <c r="B489">
        <v>4558609924</v>
      </c>
      <c r="C489" s="1">
        <v>42485</v>
      </c>
      <c r="D489" s="1" t="str">
        <f>TEXT(Activity[[#This Row],[Date]], "dddd")</f>
        <v>Monday</v>
      </c>
      <c r="E489">
        <v>8095</v>
      </c>
      <c r="F489">
        <v>5.35</v>
      </c>
      <c r="G489">
        <v>5.35</v>
      </c>
      <c r="H489">
        <v>0</v>
      </c>
      <c r="I489">
        <v>0.59</v>
      </c>
      <c r="J489">
        <v>0.25</v>
      </c>
      <c r="K489">
        <v>4.51</v>
      </c>
      <c r="L489">
        <v>0</v>
      </c>
      <c r="M489">
        <v>18</v>
      </c>
      <c r="N489">
        <v>10</v>
      </c>
      <c r="O489">
        <v>340</v>
      </c>
      <c r="P489">
        <v>993</v>
      </c>
      <c r="Q489">
        <v>2225</v>
      </c>
      <c r="R489" t="str">
        <f>IF(Activity[[#This Row],[TotalSteps]] &lt; 7000, "Less than 7,000", IF(AND(Activity[[#This Row],[TotalSteps]] &gt;=7000, Activity[[#This Row],[TotalSteps]] &lt; 10000), "7,000 - 10,000", "More than 10,000"))</f>
        <v>7,000 - 10,000</v>
      </c>
    </row>
    <row r="490" spans="1:18" x14ac:dyDescent="0.4">
      <c r="A490" t="str">
        <f>Activity[[#This Row],[Id]]&amp;"_"&amp;TEXT(Activity[[#This Row],[Date]], "YYYY-MM-DD")</f>
        <v>4558609924_2016-04-26</v>
      </c>
      <c r="B490">
        <v>4558609924</v>
      </c>
      <c r="C490" s="1">
        <v>42486</v>
      </c>
      <c r="D490" s="1" t="str">
        <f>TEXT(Activity[[#This Row],[Date]], "dddd")</f>
        <v>Tuesday</v>
      </c>
      <c r="E490">
        <v>9148</v>
      </c>
      <c r="F490">
        <v>6.05</v>
      </c>
      <c r="G490">
        <v>6.05</v>
      </c>
      <c r="H490">
        <v>0</v>
      </c>
      <c r="I490">
        <v>0.43</v>
      </c>
      <c r="J490">
        <v>2.0299999999999998</v>
      </c>
      <c r="K490">
        <v>3.59</v>
      </c>
      <c r="L490">
        <v>0</v>
      </c>
      <c r="M490">
        <v>12</v>
      </c>
      <c r="N490">
        <v>41</v>
      </c>
      <c r="O490">
        <v>283</v>
      </c>
      <c r="P490">
        <v>1062</v>
      </c>
      <c r="Q490">
        <v>2223</v>
      </c>
      <c r="R490" t="str">
        <f>IF(Activity[[#This Row],[TotalSteps]] &lt; 7000, "Less than 7,000", IF(AND(Activity[[#This Row],[TotalSteps]] &gt;=7000, Activity[[#This Row],[TotalSteps]] &lt; 10000), "7,000 - 10,000", "More than 10,000"))</f>
        <v>7,000 - 10,000</v>
      </c>
    </row>
    <row r="491" spans="1:18" x14ac:dyDescent="0.4">
      <c r="A491" t="str">
        <f>Activity[[#This Row],[Id]]&amp;"_"&amp;TEXT(Activity[[#This Row],[Date]], "YYYY-MM-DD")</f>
        <v>4558609924_2016-04-27</v>
      </c>
      <c r="B491">
        <v>4558609924</v>
      </c>
      <c r="C491" s="1">
        <v>42487</v>
      </c>
      <c r="D491" s="1" t="str">
        <f>TEXT(Activity[[#This Row],[Date]], "dddd")</f>
        <v>Wednesday</v>
      </c>
      <c r="E491">
        <v>9557</v>
      </c>
      <c r="F491">
        <v>6.32</v>
      </c>
      <c r="G491">
        <v>6.32</v>
      </c>
      <c r="H491">
        <v>0</v>
      </c>
      <c r="I491">
        <v>1.96</v>
      </c>
      <c r="J491">
        <v>0.89</v>
      </c>
      <c r="K491">
        <v>3.46</v>
      </c>
      <c r="L491">
        <v>0</v>
      </c>
      <c r="M491">
        <v>27</v>
      </c>
      <c r="N491">
        <v>14</v>
      </c>
      <c r="O491">
        <v>312</v>
      </c>
      <c r="P491">
        <v>1087</v>
      </c>
      <c r="Q491">
        <v>2098</v>
      </c>
      <c r="R491" t="str">
        <f>IF(Activity[[#This Row],[TotalSteps]] &lt; 7000, "Less than 7,000", IF(AND(Activity[[#This Row],[TotalSteps]] &gt;=7000, Activity[[#This Row],[TotalSteps]] &lt; 10000), "7,000 - 10,000", "More than 10,000"))</f>
        <v>7,000 - 10,000</v>
      </c>
    </row>
    <row r="492" spans="1:18" x14ac:dyDescent="0.4">
      <c r="A492" t="str">
        <f>Activity[[#This Row],[Id]]&amp;"_"&amp;TEXT(Activity[[#This Row],[Date]], "YYYY-MM-DD")</f>
        <v>4558609924_2016-04-28</v>
      </c>
      <c r="B492">
        <v>4558609924</v>
      </c>
      <c r="C492" s="1">
        <v>42488</v>
      </c>
      <c r="D492" s="1" t="str">
        <f>TEXT(Activity[[#This Row],[Date]], "dddd")</f>
        <v>Thursday</v>
      </c>
      <c r="E492">
        <v>9451</v>
      </c>
      <c r="F492">
        <v>6.25</v>
      </c>
      <c r="G492">
        <v>6.25</v>
      </c>
      <c r="H492">
        <v>0</v>
      </c>
      <c r="I492">
        <v>0.02</v>
      </c>
      <c r="J492">
        <v>0.27</v>
      </c>
      <c r="K492">
        <v>5.95</v>
      </c>
      <c r="L492">
        <v>0</v>
      </c>
      <c r="M492">
        <v>1</v>
      </c>
      <c r="N492">
        <v>11</v>
      </c>
      <c r="O492">
        <v>367</v>
      </c>
      <c r="P492">
        <v>985</v>
      </c>
      <c r="Q492">
        <v>2185</v>
      </c>
      <c r="R492" t="str">
        <f>IF(Activity[[#This Row],[TotalSteps]] &lt; 7000, "Less than 7,000", IF(AND(Activity[[#This Row],[TotalSteps]] &gt;=7000, Activity[[#This Row],[TotalSteps]] &lt; 10000), "7,000 - 10,000", "More than 10,000"))</f>
        <v>7,000 - 10,000</v>
      </c>
    </row>
    <row r="493" spans="1:18" x14ac:dyDescent="0.4">
      <c r="A493" t="str">
        <f>Activity[[#This Row],[Id]]&amp;"_"&amp;TEXT(Activity[[#This Row],[Date]], "YYYY-MM-DD")</f>
        <v>4558609924_2016-04-29</v>
      </c>
      <c r="B493">
        <v>4558609924</v>
      </c>
      <c r="C493" s="1">
        <v>42489</v>
      </c>
      <c r="D493" s="1" t="str">
        <f>TEXT(Activity[[#This Row],[Date]], "dddd")</f>
        <v>Friday</v>
      </c>
      <c r="E493">
        <v>7833</v>
      </c>
      <c r="F493">
        <v>5.18</v>
      </c>
      <c r="G493">
        <v>5.18</v>
      </c>
      <c r="H493">
        <v>0</v>
      </c>
      <c r="I493">
        <v>1.02</v>
      </c>
      <c r="J493">
        <v>1.85</v>
      </c>
      <c r="K493">
        <v>2.31</v>
      </c>
      <c r="L493">
        <v>0</v>
      </c>
      <c r="M493">
        <v>15</v>
      </c>
      <c r="N493">
        <v>29</v>
      </c>
      <c r="O493">
        <v>197</v>
      </c>
      <c r="P493">
        <v>1096</v>
      </c>
      <c r="Q493">
        <v>1918</v>
      </c>
      <c r="R493" t="str">
        <f>IF(Activity[[#This Row],[TotalSteps]] &lt; 7000, "Less than 7,000", IF(AND(Activity[[#This Row],[TotalSteps]] &gt;=7000, Activity[[#This Row],[TotalSteps]] &lt; 10000), "7,000 - 10,000", "More than 10,000"))</f>
        <v>7,000 - 10,000</v>
      </c>
    </row>
    <row r="494" spans="1:18" x14ac:dyDescent="0.4">
      <c r="A494" t="str">
        <f>Activity[[#This Row],[Id]]&amp;"_"&amp;TEXT(Activity[[#This Row],[Date]], "YYYY-MM-DD")</f>
        <v>4558609924_2016-04-30</v>
      </c>
      <c r="B494">
        <v>4558609924</v>
      </c>
      <c r="C494" s="1">
        <v>42490</v>
      </c>
      <c r="D494" s="1" t="str">
        <f>TEXT(Activity[[#This Row],[Date]], "dddd")</f>
        <v>Saturday</v>
      </c>
      <c r="E494">
        <v>10319</v>
      </c>
      <c r="F494">
        <v>6.82</v>
      </c>
      <c r="G494">
        <v>6.82</v>
      </c>
      <c r="H494">
        <v>0</v>
      </c>
      <c r="I494">
        <v>0.47</v>
      </c>
      <c r="J494">
        <v>1.89</v>
      </c>
      <c r="K494">
        <v>4.46</v>
      </c>
      <c r="L494">
        <v>0</v>
      </c>
      <c r="M494">
        <v>7</v>
      </c>
      <c r="N494">
        <v>29</v>
      </c>
      <c r="O494">
        <v>293</v>
      </c>
      <c r="P494">
        <v>1111</v>
      </c>
      <c r="Q494">
        <v>2105</v>
      </c>
      <c r="R494" t="str">
        <f>IF(Activity[[#This Row],[TotalSteps]] &lt; 7000, "Less than 7,000", IF(AND(Activity[[#This Row],[TotalSteps]] &gt;=7000, Activity[[#This Row],[TotalSteps]] &lt; 10000), "7,000 - 10,000", "More than 10,000"))</f>
        <v>More than 10,000</v>
      </c>
    </row>
    <row r="495" spans="1:18" x14ac:dyDescent="0.4">
      <c r="A495" t="str">
        <f>Activity[[#This Row],[Id]]&amp;"_"&amp;TEXT(Activity[[#This Row],[Date]], "YYYY-MM-DD")</f>
        <v>4558609924_2016-05-01</v>
      </c>
      <c r="B495">
        <v>4558609924</v>
      </c>
      <c r="C495" s="1">
        <v>42491</v>
      </c>
      <c r="D495" s="1" t="str">
        <f>TEXT(Activity[[#This Row],[Date]], "dddd")</f>
        <v>Sunday</v>
      </c>
      <c r="E495">
        <v>3428</v>
      </c>
      <c r="F495">
        <v>2.27</v>
      </c>
      <c r="G495">
        <v>2.27</v>
      </c>
      <c r="H495">
        <v>0</v>
      </c>
      <c r="I495">
        <v>0</v>
      </c>
      <c r="J495">
        <v>0</v>
      </c>
      <c r="K495">
        <v>2.27</v>
      </c>
      <c r="L495">
        <v>0</v>
      </c>
      <c r="M495">
        <v>0</v>
      </c>
      <c r="N495">
        <v>0</v>
      </c>
      <c r="O495">
        <v>190</v>
      </c>
      <c r="P495">
        <v>1121</v>
      </c>
      <c r="Q495">
        <v>1692</v>
      </c>
      <c r="R495" t="str">
        <f>IF(Activity[[#This Row],[TotalSteps]] &lt; 7000, "Less than 7,000", IF(AND(Activity[[#This Row],[TotalSteps]] &gt;=7000, Activity[[#This Row],[TotalSteps]] &lt; 10000), "7,000 - 10,000", "More than 10,000"))</f>
        <v>Less than 7,000</v>
      </c>
    </row>
    <row r="496" spans="1:18" x14ac:dyDescent="0.4">
      <c r="A496" t="str">
        <f>Activity[[#This Row],[Id]]&amp;"_"&amp;TEXT(Activity[[#This Row],[Date]], "YYYY-MM-DD")</f>
        <v>4558609924_2016-05-02</v>
      </c>
      <c r="B496">
        <v>4558609924</v>
      </c>
      <c r="C496" s="1">
        <v>42492</v>
      </c>
      <c r="D496" s="1" t="str">
        <f>TEXT(Activity[[#This Row],[Date]], "dddd")</f>
        <v>Monday</v>
      </c>
      <c r="E496">
        <v>7891</v>
      </c>
      <c r="F496">
        <v>5.22</v>
      </c>
      <c r="G496">
        <v>5.22</v>
      </c>
      <c r="H496">
        <v>0</v>
      </c>
      <c r="I496">
        <v>0</v>
      </c>
      <c r="J496">
        <v>0</v>
      </c>
      <c r="K496">
        <v>5.22</v>
      </c>
      <c r="L496">
        <v>0</v>
      </c>
      <c r="M496">
        <v>0</v>
      </c>
      <c r="N496">
        <v>0</v>
      </c>
      <c r="O496">
        <v>383</v>
      </c>
      <c r="P496">
        <v>1057</v>
      </c>
      <c r="Q496">
        <v>2066</v>
      </c>
      <c r="R496" t="str">
        <f>IF(Activity[[#This Row],[TotalSteps]] &lt; 7000, "Less than 7,000", IF(AND(Activity[[#This Row],[TotalSteps]] &gt;=7000, Activity[[#This Row],[TotalSteps]] &lt; 10000), "7,000 - 10,000", "More than 10,000"))</f>
        <v>7,000 - 10,000</v>
      </c>
    </row>
    <row r="497" spans="1:18" x14ac:dyDescent="0.4">
      <c r="A497" t="str">
        <f>Activity[[#This Row],[Id]]&amp;"_"&amp;TEXT(Activity[[#This Row],[Date]], "YYYY-MM-DD")</f>
        <v>4558609924_2016-05-03</v>
      </c>
      <c r="B497">
        <v>4558609924</v>
      </c>
      <c r="C497" s="1">
        <v>42493</v>
      </c>
      <c r="D497" s="1" t="str">
        <f>TEXT(Activity[[#This Row],[Date]], "dddd")</f>
        <v>Tuesday</v>
      </c>
      <c r="E497">
        <v>5267</v>
      </c>
      <c r="F497">
        <v>3.48</v>
      </c>
      <c r="G497">
        <v>3.48</v>
      </c>
      <c r="H497">
        <v>0</v>
      </c>
      <c r="I497">
        <v>0.6</v>
      </c>
      <c r="J497">
        <v>0.28000000000000003</v>
      </c>
      <c r="K497">
        <v>2.6</v>
      </c>
      <c r="L497">
        <v>0</v>
      </c>
      <c r="M497">
        <v>21</v>
      </c>
      <c r="N497">
        <v>10</v>
      </c>
      <c r="O497">
        <v>237</v>
      </c>
      <c r="P497">
        <v>1172</v>
      </c>
      <c r="Q497">
        <v>1953</v>
      </c>
      <c r="R497" t="str">
        <f>IF(Activity[[#This Row],[TotalSteps]] &lt; 7000, "Less than 7,000", IF(AND(Activity[[#This Row],[TotalSteps]] &gt;=7000, Activity[[#This Row],[TotalSteps]] &lt; 10000), "7,000 - 10,000", "More than 10,000"))</f>
        <v>Less than 7,000</v>
      </c>
    </row>
    <row r="498" spans="1:18" x14ac:dyDescent="0.4">
      <c r="A498" t="str">
        <f>Activity[[#This Row],[Id]]&amp;"_"&amp;TEXT(Activity[[#This Row],[Date]], "YYYY-MM-DD")</f>
        <v>4558609924_2016-05-04</v>
      </c>
      <c r="B498">
        <v>4558609924</v>
      </c>
      <c r="C498" s="1">
        <v>42494</v>
      </c>
      <c r="D498" s="1" t="str">
        <f>TEXT(Activity[[#This Row],[Date]], "dddd")</f>
        <v>Wednesday</v>
      </c>
      <c r="E498">
        <v>5232</v>
      </c>
      <c r="F498">
        <v>3.46</v>
      </c>
      <c r="G498">
        <v>3.46</v>
      </c>
      <c r="H498">
        <v>0</v>
      </c>
      <c r="I498">
        <v>0</v>
      </c>
      <c r="J498">
        <v>0</v>
      </c>
      <c r="K498">
        <v>3.46</v>
      </c>
      <c r="L498">
        <v>0</v>
      </c>
      <c r="M498">
        <v>0</v>
      </c>
      <c r="N498">
        <v>0</v>
      </c>
      <c r="O498">
        <v>252</v>
      </c>
      <c r="P498">
        <v>1188</v>
      </c>
      <c r="Q498">
        <v>1842</v>
      </c>
      <c r="R498" t="str">
        <f>IF(Activity[[#This Row],[TotalSteps]] &lt; 7000, "Less than 7,000", IF(AND(Activity[[#This Row],[TotalSteps]] &gt;=7000, Activity[[#This Row],[TotalSteps]] &lt; 10000), "7,000 - 10,000", "More than 10,000"))</f>
        <v>Less than 7,000</v>
      </c>
    </row>
    <row r="499" spans="1:18" x14ac:dyDescent="0.4">
      <c r="A499" t="str">
        <f>Activity[[#This Row],[Id]]&amp;"_"&amp;TEXT(Activity[[#This Row],[Date]], "YYYY-MM-DD")</f>
        <v>4558609924_2016-05-05</v>
      </c>
      <c r="B499">
        <v>4558609924</v>
      </c>
      <c r="C499" s="1">
        <v>42495</v>
      </c>
      <c r="D499" s="1" t="str">
        <f>TEXT(Activity[[#This Row],[Date]], "dddd")</f>
        <v>Thursday</v>
      </c>
      <c r="E499">
        <v>10611</v>
      </c>
      <c r="F499">
        <v>7.01</v>
      </c>
      <c r="G499">
        <v>7.01</v>
      </c>
      <c r="H499">
        <v>0</v>
      </c>
      <c r="I499">
        <v>1.01</v>
      </c>
      <c r="J499">
        <v>0.5</v>
      </c>
      <c r="K499">
        <v>5.51</v>
      </c>
      <c r="L499">
        <v>0</v>
      </c>
      <c r="M499">
        <v>14</v>
      </c>
      <c r="N499">
        <v>8</v>
      </c>
      <c r="O499">
        <v>370</v>
      </c>
      <c r="P499">
        <v>1048</v>
      </c>
      <c r="Q499">
        <v>2262</v>
      </c>
      <c r="R499" t="str">
        <f>IF(Activity[[#This Row],[TotalSteps]] &lt; 7000, "Less than 7,000", IF(AND(Activity[[#This Row],[TotalSteps]] &gt;=7000, Activity[[#This Row],[TotalSteps]] &lt; 10000), "7,000 - 10,000", "More than 10,000"))</f>
        <v>More than 10,000</v>
      </c>
    </row>
    <row r="500" spans="1:18" x14ac:dyDescent="0.4">
      <c r="A500" t="str">
        <f>Activity[[#This Row],[Id]]&amp;"_"&amp;TEXT(Activity[[#This Row],[Date]], "YYYY-MM-DD")</f>
        <v>4558609924_2016-05-06</v>
      </c>
      <c r="B500">
        <v>4558609924</v>
      </c>
      <c r="C500" s="1">
        <v>42496</v>
      </c>
      <c r="D500" s="1" t="str">
        <f>TEXT(Activity[[#This Row],[Date]], "dddd")</f>
        <v>Friday</v>
      </c>
      <c r="E500">
        <v>3755</v>
      </c>
      <c r="F500">
        <v>2.48</v>
      </c>
      <c r="G500">
        <v>2.48</v>
      </c>
      <c r="H500">
        <v>0</v>
      </c>
      <c r="I500">
        <v>0</v>
      </c>
      <c r="J500">
        <v>0</v>
      </c>
      <c r="K500">
        <v>2.48</v>
      </c>
      <c r="L500">
        <v>0</v>
      </c>
      <c r="M500">
        <v>0</v>
      </c>
      <c r="N500">
        <v>0</v>
      </c>
      <c r="O500">
        <v>202</v>
      </c>
      <c r="P500">
        <v>1238</v>
      </c>
      <c r="Q500">
        <v>1722</v>
      </c>
      <c r="R500" t="str">
        <f>IF(Activity[[#This Row],[TotalSteps]] &lt; 7000, "Less than 7,000", IF(AND(Activity[[#This Row],[TotalSteps]] &gt;=7000, Activity[[#This Row],[TotalSteps]] &lt; 10000), "7,000 - 10,000", "More than 10,000"))</f>
        <v>Less than 7,000</v>
      </c>
    </row>
    <row r="501" spans="1:18" x14ac:dyDescent="0.4">
      <c r="A501" t="str">
        <f>Activity[[#This Row],[Id]]&amp;"_"&amp;TEXT(Activity[[#This Row],[Date]], "YYYY-MM-DD")</f>
        <v>4558609924_2016-05-07</v>
      </c>
      <c r="B501">
        <v>4558609924</v>
      </c>
      <c r="C501" s="1">
        <v>42497</v>
      </c>
      <c r="D501" s="1" t="str">
        <f>TEXT(Activity[[#This Row],[Date]], "dddd")</f>
        <v>Saturday</v>
      </c>
      <c r="E501">
        <v>8237</v>
      </c>
      <c r="F501">
        <v>5.44</v>
      </c>
      <c r="G501">
        <v>5.44</v>
      </c>
      <c r="H501">
        <v>0</v>
      </c>
      <c r="I501">
        <v>1.61</v>
      </c>
      <c r="J501">
        <v>1</v>
      </c>
      <c r="K501">
        <v>2.83</v>
      </c>
      <c r="L501">
        <v>0</v>
      </c>
      <c r="M501">
        <v>23</v>
      </c>
      <c r="N501">
        <v>16</v>
      </c>
      <c r="O501">
        <v>233</v>
      </c>
      <c r="P501">
        <v>1116</v>
      </c>
      <c r="Q501">
        <v>1973</v>
      </c>
      <c r="R501" t="str">
        <f>IF(Activity[[#This Row],[TotalSteps]] &lt; 7000, "Less than 7,000", IF(AND(Activity[[#This Row],[TotalSteps]] &gt;=7000, Activity[[#This Row],[TotalSteps]] &lt; 10000), "7,000 - 10,000", "More than 10,000"))</f>
        <v>7,000 - 10,000</v>
      </c>
    </row>
    <row r="502" spans="1:18" x14ac:dyDescent="0.4">
      <c r="A502" t="str">
        <f>Activity[[#This Row],[Id]]&amp;"_"&amp;TEXT(Activity[[#This Row],[Date]], "YYYY-MM-DD")</f>
        <v>4558609924_2016-05-08</v>
      </c>
      <c r="B502">
        <v>4558609924</v>
      </c>
      <c r="C502" s="1">
        <v>42498</v>
      </c>
      <c r="D502" s="1" t="str">
        <f>TEXT(Activity[[#This Row],[Date]], "dddd")</f>
        <v>Sunday</v>
      </c>
      <c r="E502">
        <v>6543</v>
      </c>
      <c r="F502">
        <v>4.33</v>
      </c>
      <c r="G502">
        <v>4.33</v>
      </c>
      <c r="H502">
        <v>0</v>
      </c>
      <c r="I502">
        <v>1.8</v>
      </c>
      <c r="J502">
        <v>0.5</v>
      </c>
      <c r="K502">
        <v>2.02</v>
      </c>
      <c r="L502">
        <v>0</v>
      </c>
      <c r="M502">
        <v>66</v>
      </c>
      <c r="N502">
        <v>35</v>
      </c>
      <c r="O502">
        <v>238</v>
      </c>
      <c r="P502">
        <v>1019</v>
      </c>
      <c r="Q502">
        <v>2666</v>
      </c>
      <c r="R502" t="str">
        <f>IF(Activity[[#This Row],[TotalSteps]] &lt; 7000, "Less than 7,000", IF(AND(Activity[[#This Row],[TotalSteps]] &gt;=7000, Activity[[#This Row],[TotalSteps]] &lt; 10000), "7,000 - 10,000", "More than 10,000"))</f>
        <v>Less than 7,000</v>
      </c>
    </row>
    <row r="503" spans="1:18" x14ac:dyDescent="0.4">
      <c r="A503" t="str">
        <f>Activity[[#This Row],[Id]]&amp;"_"&amp;TEXT(Activity[[#This Row],[Date]], "YYYY-MM-DD")</f>
        <v>4558609924_2016-05-09</v>
      </c>
      <c r="B503">
        <v>4558609924</v>
      </c>
      <c r="C503" s="1">
        <v>42499</v>
      </c>
      <c r="D503" s="1" t="str">
        <f>TEXT(Activity[[#This Row],[Date]], "dddd")</f>
        <v>Monday</v>
      </c>
      <c r="E503">
        <v>11451</v>
      </c>
      <c r="F503">
        <v>7.57</v>
      </c>
      <c r="G503">
        <v>7.57</v>
      </c>
      <c r="H503">
        <v>0</v>
      </c>
      <c r="I503">
        <v>0.43</v>
      </c>
      <c r="J503">
        <v>1.62</v>
      </c>
      <c r="K503">
        <v>5.52</v>
      </c>
      <c r="L503">
        <v>0</v>
      </c>
      <c r="M503">
        <v>6</v>
      </c>
      <c r="N503">
        <v>30</v>
      </c>
      <c r="O503">
        <v>339</v>
      </c>
      <c r="P503">
        <v>1065</v>
      </c>
      <c r="Q503">
        <v>2223</v>
      </c>
      <c r="R503" t="str">
        <f>IF(Activity[[#This Row],[TotalSteps]] &lt; 7000, "Less than 7,000", IF(AND(Activity[[#This Row],[TotalSteps]] &gt;=7000, Activity[[#This Row],[TotalSteps]] &lt; 10000), "7,000 - 10,000", "More than 10,000"))</f>
        <v>More than 10,000</v>
      </c>
    </row>
    <row r="504" spans="1:18" x14ac:dyDescent="0.4">
      <c r="A504" t="str">
        <f>Activity[[#This Row],[Id]]&amp;"_"&amp;TEXT(Activity[[#This Row],[Date]], "YYYY-MM-DD")</f>
        <v>4558609924_2016-05-10</v>
      </c>
      <c r="B504">
        <v>4558609924</v>
      </c>
      <c r="C504" s="1">
        <v>42500</v>
      </c>
      <c r="D504" s="1" t="str">
        <f>TEXT(Activity[[#This Row],[Date]], "dddd")</f>
        <v>Tuesday</v>
      </c>
      <c r="E504">
        <v>6435</v>
      </c>
      <c r="F504">
        <v>4.25</v>
      </c>
      <c r="G504">
        <v>4.25</v>
      </c>
      <c r="H504">
        <v>0</v>
      </c>
      <c r="I504">
        <v>0.74</v>
      </c>
      <c r="J504">
        <v>1.1200000000000001</v>
      </c>
      <c r="K504">
        <v>2.39</v>
      </c>
      <c r="L504">
        <v>0</v>
      </c>
      <c r="M504">
        <v>11</v>
      </c>
      <c r="N504">
        <v>18</v>
      </c>
      <c r="O504">
        <v>220</v>
      </c>
      <c r="P504">
        <v>1191</v>
      </c>
      <c r="Q504">
        <v>1889</v>
      </c>
      <c r="R504" t="str">
        <f>IF(Activity[[#This Row],[TotalSteps]] &lt; 7000, "Less than 7,000", IF(AND(Activity[[#This Row],[TotalSteps]] &gt;=7000, Activity[[#This Row],[TotalSteps]] &lt; 10000), "7,000 - 10,000", "More than 10,000"))</f>
        <v>Less than 7,000</v>
      </c>
    </row>
    <row r="505" spans="1:18" x14ac:dyDescent="0.4">
      <c r="A505" t="str">
        <f>Activity[[#This Row],[Id]]&amp;"_"&amp;TEXT(Activity[[#This Row],[Date]], "YYYY-MM-DD")</f>
        <v>4558609924_2016-05-11</v>
      </c>
      <c r="B505">
        <v>4558609924</v>
      </c>
      <c r="C505" s="1">
        <v>42501</v>
      </c>
      <c r="D505" s="1" t="str">
        <f>TEXT(Activity[[#This Row],[Date]], "dddd")</f>
        <v>Wednesday</v>
      </c>
      <c r="E505">
        <v>9108</v>
      </c>
      <c r="F505">
        <v>6.02</v>
      </c>
      <c r="G505">
        <v>6.02</v>
      </c>
      <c r="H505">
        <v>0</v>
      </c>
      <c r="I505">
        <v>0.26</v>
      </c>
      <c r="J505">
        <v>1.82</v>
      </c>
      <c r="K505">
        <v>3.94</v>
      </c>
      <c r="L505">
        <v>0</v>
      </c>
      <c r="M505">
        <v>4</v>
      </c>
      <c r="N505">
        <v>31</v>
      </c>
      <c r="O505">
        <v>324</v>
      </c>
      <c r="P505">
        <v>1081</v>
      </c>
      <c r="Q505">
        <v>2131</v>
      </c>
      <c r="R505" t="str">
        <f>IF(Activity[[#This Row],[TotalSteps]] &lt; 7000, "Less than 7,000", IF(AND(Activity[[#This Row],[TotalSteps]] &gt;=7000, Activity[[#This Row],[TotalSteps]] &lt; 10000), "7,000 - 10,000", "More than 10,000"))</f>
        <v>7,000 - 10,000</v>
      </c>
    </row>
    <row r="506" spans="1:18" x14ac:dyDescent="0.4">
      <c r="A506" t="str">
        <f>Activity[[#This Row],[Id]]&amp;"_"&amp;TEXT(Activity[[#This Row],[Date]], "YYYY-MM-DD")</f>
        <v>4558609924_2016-05-12</v>
      </c>
      <c r="B506">
        <v>4558609924</v>
      </c>
      <c r="C506" s="1">
        <v>42502</v>
      </c>
      <c r="D506" s="1" t="str">
        <f>TEXT(Activity[[#This Row],[Date]], "dddd")</f>
        <v>Thursday</v>
      </c>
      <c r="E506">
        <v>6307</v>
      </c>
      <c r="F506">
        <v>4.17</v>
      </c>
      <c r="G506">
        <v>4.17</v>
      </c>
      <c r="H506">
        <v>0</v>
      </c>
      <c r="I506">
        <v>0</v>
      </c>
      <c r="J506">
        <v>0</v>
      </c>
      <c r="K506">
        <v>4.17</v>
      </c>
      <c r="L506">
        <v>0</v>
      </c>
      <c r="M506">
        <v>0</v>
      </c>
      <c r="N506">
        <v>0</v>
      </c>
      <c r="O506">
        <v>247</v>
      </c>
      <c r="P506">
        <v>736</v>
      </c>
      <c r="Q506">
        <v>1452</v>
      </c>
      <c r="R506" t="str">
        <f>IF(Activity[[#This Row],[TotalSteps]] &lt; 7000, "Less than 7,000", IF(AND(Activity[[#This Row],[TotalSteps]] &gt;=7000, Activity[[#This Row],[TotalSteps]] &lt; 10000), "7,000 - 10,000", "More than 10,000"))</f>
        <v>Less than 7,000</v>
      </c>
    </row>
    <row r="507" spans="1:18" x14ac:dyDescent="0.4">
      <c r="A507" t="str">
        <f>Activity[[#This Row],[Id]]&amp;"_"&amp;TEXT(Activity[[#This Row],[Date]], "YYYY-MM-DD")</f>
        <v>4702921684_2016-04-12</v>
      </c>
      <c r="B507">
        <v>4702921684</v>
      </c>
      <c r="C507" s="1">
        <v>42472</v>
      </c>
      <c r="D507" s="1" t="str">
        <f>TEXT(Activity[[#This Row],[Date]], "dddd")</f>
        <v>Tuesday</v>
      </c>
      <c r="E507">
        <v>7213</v>
      </c>
      <c r="F507">
        <v>5.88</v>
      </c>
      <c r="G507">
        <v>5.88</v>
      </c>
      <c r="H507">
        <v>0</v>
      </c>
      <c r="I507">
        <v>0</v>
      </c>
      <c r="J507">
        <v>0</v>
      </c>
      <c r="K507">
        <v>5.85</v>
      </c>
      <c r="L507">
        <v>0</v>
      </c>
      <c r="M507">
        <v>0</v>
      </c>
      <c r="N507">
        <v>0</v>
      </c>
      <c r="O507">
        <v>263</v>
      </c>
      <c r="P507">
        <v>718</v>
      </c>
      <c r="Q507">
        <v>2947</v>
      </c>
      <c r="R507" t="str">
        <f>IF(Activity[[#This Row],[TotalSteps]] &lt; 7000, "Less than 7,000", IF(AND(Activity[[#This Row],[TotalSteps]] &gt;=7000, Activity[[#This Row],[TotalSteps]] &lt; 10000), "7,000 - 10,000", "More than 10,000"))</f>
        <v>7,000 - 10,000</v>
      </c>
    </row>
    <row r="508" spans="1:18" x14ac:dyDescent="0.4">
      <c r="A508" t="str">
        <f>Activity[[#This Row],[Id]]&amp;"_"&amp;TEXT(Activity[[#This Row],[Date]], "YYYY-MM-DD")</f>
        <v>4702921684_2016-04-13</v>
      </c>
      <c r="B508">
        <v>4702921684</v>
      </c>
      <c r="C508" s="1">
        <v>42473</v>
      </c>
      <c r="D508" s="1" t="str">
        <f>TEXT(Activity[[#This Row],[Date]], "dddd")</f>
        <v>Wednesday</v>
      </c>
      <c r="E508">
        <v>6877</v>
      </c>
      <c r="F508">
        <v>5.58</v>
      </c>
      <c r="G508">
        <v>5.58</v>
      </c>
      <c r="H508">
        <v>0</v>
      </c>
      <c r="I508">
        <v>0</v>
      </c>
      <c r="J508">
        <v>0</v>
      </c>
      <c r="K508">
        <v>5.58</v>
      </c>
      <c r="L508">
        <v>0</v>
      </c>
      <c r="M508">
        <v>0</v>
      </c>
      <c r="N508">
        <v>0</v>
      </c>
      <c r="O508">
        <v>258</v>
      </c>
      <c r="P508">
        <v>777</v>
      </c>
      <c r="Q508">
        <v>2898</v>
      </c>
      <c r="R508" t="str">
        <f>IF(Activity[[#This Row],[TotalSteps]] &lt; 7000, "Less than 7,000", IF(AND(Activity[[#This Row],[TotalSteps]] &gt;=7000, Activity[[#This Row],[TotalSteps]] &lt; 10000), "7,000 - 10,000", "More than 10,000"))</f>
        <v>Less than 7,000</v>
      </c>
    </row>
    <row r="509" spans="1:18" x14ac:dyDescent="0.4">
      <c r="A509" t="str">
        <f>Activity[[#This Row],[Id]]&amp;"_"&amp;TEXT(Activity[[#This Row],[Date]], "YYYY-MM-DD")</f>
        <v>4702921684_2016-04-14</v>
      </c>
      <c r="B509">
        <v>4702921684</v>
      </c>
      <c r="C509" s="1">
        <v>42474</v>
      </c>
      <c r="D509" s="1" t="str">
        <f>TEXT(Activity[[#This Row],[Date]], "dddd")</f>
        <v>Thursday</v>
      </c>
      <c r="E509">
        <v>7860</v>
      </c>
      <c r="F509">
        <v>6.37</v>
      </c>
      <c r="G509">
        <v>6.37</v>
      </c>
      <c r="H509">
        <v>0</v>
      </c>
      <c r="I509">
        <v>0</v>
      </c>
      <c r="J509">
        <v>0</v>
      </c>
      <c r="K509">
        <v>6.37</v>
      </c>
      <c r="L509">
        <v>0</v>
      </c>
      <c r="M509">
        <v>0</v>
      </c>
      <c r="N509">
        <v>0</v>
      </c>
      <c r="O509">
        <v>271</v>
      </c>
      <c r="P509">
        <v>772</v>
      </c>
      <c r="Q509">
        <v>2984</v>
      </c>
      <c r="R509" t="str">
        <f>IF(Activity[[#This Row],[TotalSteps]] &lt; 7000, "Less than 7,000", IF(AND(Activity[[#This Row],[TotalSteps]] &gt;=7000, Activity[[#This Row],[TotalSteps]] &lt; 10000), "7,000 - 10,000", "More than 10,000"))</f>
        <v>7,000 - 10,000</v>
      </c>
    </row>
    <row r="510" spans="1:18" x14ac:dyDescent="0.4">
      <c r="A510" t="str">
        <f>Activity[[#This Row],[Id]]&amp;"_"&amp;TEXT(Activity[[#This Row],[Date]], "YYYY-MM-DD")</f>
        <v>4702921684_2016-04-15</v>
      </c>
      <c r="B510">
        <v>4702921684</v>
      </c>
      <c r="C510" s="1">
        <v>42475</v>
      </c>
      <c r="D510" s="1" t="str">
        <f>TEXT(Activity[[#This Row],[Date]], "dddd")</f>
        <v>Friday</v>
      </c>
      <c r="E510">
        <v>6506</v>
      </c>
      <c r="F510">
        <v>5.28</v>
      </c>
      <c r="G510">
        <v>5.28</v>
      </c>
      <c r="H510">
        <v>0</v>
      </c>
      <c r="I510">
        <v>7.0000000000000007E-2</v>
      </c>
      <c r="J510">
        <v>0.42</v>
      </c>
      <c r="K510">
        <v>4.79</v>
      </c>
      <c r="L510">
        <v>0</v>
      </c>
      <c r="M510">
        <v>1</v>
      </c>
      <c r="N510">
        <v>8</v>
      </c>
      <c r="O510">
        <v>256</v>
      </c>
      <c r="P510">
        <v>944</v>
      </c>
      <c r="Q510">
        <v>2896</v>
      </c>
      <c r="R510" t="str">
        <f>IF(Activity[[#This Row],[TotalSteps]] &lt; 7000, "Less than 7,000", IF(AND(Activity[[#This Row],[TotalSteps]] &gt;=7000, Activity[[#This Row],[TotalSteps]] &lt; 10000), "7,000 - 10,000", "More than 10,000"))</f>
        <v>Less than 7,000</v>
      </c>
    </row>
    <row r="511" spans="1:18" x14ac:dyDescent="0.4">
      <c r="A511" t="str">
        <f>Activity[[#This Row],[Id]]&amp;"_"&amp;TEXT(Activity[[#This Row],[Date]], "YYYY-MM-DD")</f>
        <v>4702921684_2016-04-16</v>
      </c>
      <c r="B511">
        <v>4702921684</v>
      </c>
      <c r="C511" s="1">
        <v>42476</v>
      </c>
      <c r="D511" s="1" t="str">
        <f>TEXT(Activity[[#This Row],[Date]], "dddd")</f>
        <v>Saturday</v>
      </c>
      <c r="E511">
        <v>11140</v>
      </c>
      <c r="F511">
        <v>9.0299999999999994</v>
      </c>
      <c r="G511">
        <v>9.0299999999999994</v>
      </c>
      <c r="H511">
        <v>0</v>
      </c>
      <c r="I511">
        <v>0.24</v>
      </c>
      <c r="J511">
        <v>1.25</v>
      </c>
      <c r="K511">
        <v>7.54</v>
      </c>
      <c r="L511">
        <v>0</v>
      </c>
      <c r="M511">
        <v>3</v>
      </c>
      <c r="N511">
        <v>24</v>
      </c>
      <c r="O511">
        <v>335</v>
      </c>
      <c r="P511">
        <v>556</v>
      </c>
      <c r="Q511">
        <v>3328</v>
      </c>
      <c r="R511" t="str">
        <f>IF(Activity[[#This Row],[TotalSteps]] &lt; 7000, "Less than 7,000", IF(AND(Activity[[#This Row],[TotalSteps]] &gt;=7000, Activity[[#This Row],[TotalSteps]] &lt; 10000), "7,000 - 10,000", "More than 10,000"))</f>
        <v>More than 10,000</v>
      </c>
    </row>
    <row r="512" spans="1:18" x14ac:dyDescent="0.4">
      <c r="A512" t="str">
        <f>Activity[[#This Row],[Id]]&amp;"_"&amp;TEXT(Activity[[#This Row],[Date]], "YYYY-MM-DD")</f>
        <v>4702921684_2016-04-17</v>
      </c>
      <c r="B512">
        <v>4702921684</v>
      </c>
      <c r="C512" s="1">
        <v>42477</v>
      </c>
      <c r="D512" s="1" t="str">
        <f>TEXT(Activity[[#This Row],[Date]], "dddd")</f>
        <v>Sunday</v>
      </c>
      <c r="E512">
        <v>12692</v>
      </c>
      <c r="F512">
        <v>10.29</v>
      </c>
      <c r="G512">
        <v>10.29</v>
      </c>
      <c r="H512">
        <v>0</v>
      </c>
      <c r="I512">
        <v>0.96</v>
      </c>
      <c r="J512">
        <v>3.46</v>
      </c>
      <c r="K512">
        <v>5.88</v>
      </c>
      <c r="L512">
        <v>0</v>
      </c>
      <c r="M512">
        <v>12</v>
      </c>
      <c r="N512">
        <v>66</v>
      </c>
      <c r="O512">
        <v>302</v>
      </c>
      <c r="P512">
        <v>437</v>
      </c>
      <c r="Q512">
        <v>3394</v>
      </c>
      <c r="R512" t="str">
        <f>IF(Activity[[#This Row],[TotalSteps]] &lt; 7000, "Less than 7,000", IF(AND(Activity[[#This Row],[TotalSteps]] &gt;=7000, Activity[[#This Row],[TotalSteps]] &lt; 10000), "7,000 - 10,000", "More than 10,000"))</f>
        <v>More than 10,000</v>
      </c>
    </row>
    <row r="513" spans="1:18" x14ac:dyDescent="0.4">
      <c r="A513" t="str">
        <f>Activity[[#This Row],[Id]]&amp;"_"&amp;TEXT(Activity[[#This Row],[Date]], "YYYY-MM-DD")</f>
        <v>4702921684_2016-04-18</v>
      </c>
      <c r="B513">
        <v>4702921684</v>
      </c>
      <c r="C513" s="1">
        <v>42478</v>
      </c>
      <c r="D513" s="1" t="str">
        <f>TEXT(Activity[[#This Row],[Date]], "dddd")</f>
        <v>Monday</v>
      </c>
      <c r="E513">
        <v>9105</v>
      </c>
      <c r="F513">
        <v>7.38</v>
      </c>
      <c r="G513">
        <v>7.38</v>
      </c>
      <c r="H513">
        <v>0</v>
      </c>
      <c r="I513">
        <v>1.82</v>
      </c>
      <c r="J513">
        <v>1.49</v>
      </c>
      <c r="K513">
        <v>4.07</v>
      </c>
      <c r="L513">
        <v>0</v>
      </c>
      <c r="M513">
        <v>22</v>
      </c>
      <c r="N513">
        <v>30</v>
      </c>
      <c r="O513">
        <v>191</v>
      </c>
      <c r="P513">
        <v>890</v>
      </c>
      <c r="Q513">
        <v>3013</v>
      </c>
      <c r="R513" t="str">
        <f>IF(Activity[[#This Row],[TotalSteps]] &lt; 7000, "Less than 7,000", IF(AND(Activity[[#This Row],[TotalSteps]] &gt;=7000, Activity[[#This Row],[TotalSteps]] &lt; 10000), "7,000 - 10,000", "More than 10,000"))</f>
        <v>7,000 - 10,000</v>
      </c>
    </row>
    <row r="514" spans="1:18" x14ac:dyDescent="0.4">
      <c r="A514" t="str">
        <f>Activity[[#This Row],[Id]]&amp;"_"&amp;TEXT(Activity[[#This Row],[Date]], "YYYY-MM-DD")</f>
        <v>4702921684_2016-04-19</v>
      </c>
      <c r="B514">
        <v>4702921684</v>
      </c>
      <c r="C514" s="1">
        <v>42479</v>
      </c>
      <c r="D514" s="1" t="str">
        <f>TEXT(Activity[[#This Row],[Date]], "dddd")</f>
        <v>Tuesday</v>
      </c>
      <c r="E514">
        <v>6708</v>
      </c>
      <c r="F514">
        <v>5.44</v>
      </c>
      <c r="G514">
        <v>5.44</v>
      </c>
      <c r="H514">
        <v>0</v>
      </c>
      <c r="I514">
        <v>0.88</v>
      </c>
      <c r="J514">
        <v>0.37</v>
      </c>
      <c r="K514">
        <v>4.1900000000000004</v>
      </c>
      <c r="L514">
        <v>0</v>
      </c>
      <c r="M514">
        <v>10</v>
      </c>
      <c r="N514">
        <v>8</v>
      </c>
      <c r="O514">
        <v>179</v>
      </c>
      <c r="P514">
        <v>757</v>
      </c>
      <c r="Q514">
        <v>2812</v>
      </c>
      <c r="R514" t="str">
        <f>IF(Activity[[#This Row],[TotalSteps]] &lt; 7000, "Less than 7,000", IF(AND(Activity[[#This Row],[TotalSteps]] &gt;=7000, Activity[[#This Row],[TotalSteps]] &lt; 10000), "7,000 - 10,000", "More than 10,000"))</f>
        <v>Less than 7,000</v>
      </c>
    </row>
    <row r="515" spans="1:18" x14ac:dyDescent="0.4">
      <c r="A515" t="str">
        <f>Activity[[#This Row],[Id]]&amp;"_"&amp;TEXT(Activity[[#This Row],[Date]], "YYYY-MM-DD")</f>
        <v>4702921684_2016-04-20</v>
      </c>
      <c r="B515">
        <v>4702921684</v>
      </c>
      <c r="C515" s="1">
        <v>42480</v>
      </c>
      <c r="D515" s="1" t="str">
        <f>TEXT(Activity[[#This Row],[Date]], "dddd")</f>
        <v>Wednesday</v>
      </c>
      <c r="E515">
        <v>8793</v>
      </c>
      <c r="F515">
        <v>7.13</v>
      </c>
      <c r="G515">
        <v>7.13</v>
      </c>
      <c r="H515">
        <v>0</v>
      </c>
      <c r="I515">
        <v>0.16</v>
      </c>
      <c r="J515">
        <v>1.23</v>
      </c>
      <c r="K515">
        <v>5.73</v>
      </c>
      <c r="L515">
        <v>0</v>
      </c>
      <c r="M515">
        <v>2</v>
      </c>
      <c r="N515">
        <v>29</v>
      </c>
      <c r="O515">
        <v>260</v>
      </c>
      <c r="P515">
        <v>717</v>
      </c>
      <c r="Q515">
        <v>3061</v>
      </c>
      <c r="R515" t="str">
        <f>IF(Activity[[#This Row],[TotalSteps]] &lt; 7000, "Less than 7,000", IF(AND(Activity[[#This Row],[TotalSteps]] &gt;=7000, Activity[[#This Row],[TotalSteps]] &lt; 10000), "7,000 - 10,000", "More than 10,000"))</f>
        <v>7,000 - 10,000</v>
      </c>
    </row>
    <row r="516" spans="1:18" x14ac:dyDescent="0.4">
      <c r="A516" t="str">
        <f>Activity[[#This Row],[Id]]&amp;"_"&amp;TEXT(Activity[[#This Row],[Date]], "YYYY-MM-DD")</f>
        <v>4702921684_2016-04-21</v>
      </c>
      <c r="B516">
        <v>4702921684</v>
      </c>
      <c r="C516" s="1">
        <v>42481</v>
      </c>
      <c r="D516" s="1" t="str">
        <f>TEXT(Activity[[#This Row],[Date]], "dddd")</f>
        <v>Thursday</v>
      </c>
      <c r="E516">
        <v>6530</v>
      </c>
      <c r="F516">
        <v>5.3</v>
      </c>
      <c r="G516">
        <v>5.3</v>
      </c>
      <c r="H516">
        <v>0</v>
      </c>
      <c r="I516">
        <v>0.31</v>
      </c>
      <c r="J516">
        <v>2.0499999999999998</v>
      </c>
      <c r="K516">
        <v>2.94</v>
      </c>
      <c r="L516">
        <v>0</v>
      </c>
      <c r="M516">
        <v>4</v>
      </c>
      <c r="N516">
        <v>41</v>
      </c>
      <c r="O516">
        <v>144</v>
      </c>
      <c r="P516">
        <v>901</v>
      </c>
      <c r="Q516">
        <v>2729</v>
      </c>
      <c r="R516" t="str">
        <f>IF(Activity[[#This Row],[TotalSteps]] &lt; 7000, "Less than 7,000", IF(AND(Activity[[#This Row],[TotalSteps]] &gt;=7000, Activity[[#This Row],[TotalSteps]] &lt; 10000), "7,000 - 10,000", "More than 10,000"))</f>
        <v>Less than 7,000</v>
      </c>
    </row>
    <row r="517" spans="1:18" x14ac:dyDescent="0.4">
      <c r="A517" t="str">
        <f>Activity[[#This Row],[Id]]&amp;"_"&amp;TEXT(Activity[[#This Row],[Date]], "YYYY-MM-DD")</f>
        <v>4702921684_2016-04-22</v>
      </c>
      <c r="B517">
        <v>4702921684</v>
      </c>
      <c r="C517" s="1">
        <v>42482</v>
      </c>
      <c r="D517" s="1" t="str">
        <f>TEXT(Activity[[#This Row],[Date]], "dddd")</f>
        <v>Friday</v>
      </c>
      <c r="E517">
        <v>1664</v>
      </c>
      <c r="F517">
        <v>1.35</v>
      </c>
      <c r="G517">
        <v>1.35</v>
      </c>
      <c r="H517">
        <v>0</v>
      </c>
      <c r="I517">
        <v>0</v>
      </c>
      <c r="J517">
        <v>0</v>
      </c>
      <c r="K517">
        <v>1.35</v>
      </c>
      <c r="L517">
        <v>0</v>
      </c>
      <c r="M517">
        <v>0</v>
      </c>
      <c r="N517">
        <v>0</v>
      </c>
      <c r="O517">
        <v>72</v>
      </c>
      <c r="P517">
        <v>1341</v>
      </c>
      <c r="Q517">
        <v>2241</v>
      </c>
      <c r="R517" t="str">
        <f>IF(Activity[[#This Row],[TotalSteps]] &lt; 7000, "Less than 7,000", IF(AND(Activity[[#This Row],[TotalSteps]] &gt;=7000, Activity[[#This Row],[TotalSteps]] &lt; 10000), "7,000 - 10,000", "More than 10,000"))</f>
        <v>Less than 7,000</v>
      </c>
    </row>
    <row r="518" spans="1:18" x14ac:dyDescent="0.4">
      <c r="A518" t="str">
        <f>Activity[[#This Row],[Id]]&amp;"_"&amp;TEXT(Activity[[#This Row],[Date]], "YYYY-MM-DD")</f>
        <v>4702921684_2016-04-23</v>
      </c>
      <c r="B518">
        <v>4702921684</v>
      </c>
      <c r="C518" s="1">
        <v>42483</v>
      </c>
      <c r="D518" s="1" t="str">
        <f>TEXT(Activity[[#This Row],[Date]], "dddd")</f>
        <v>Saturday</v>
      </c>
      <c r="E518">
        <v>15126</v>
      </c>
      <c r="F518">
        <v>12.27</v>
      </c>
      <c r="G518">
        <v>12.27</v>
      </c>
      <c r="H518">
        <v>0</v>
      </c>
      <c r="I518">
        <v>0.76</v>
      </c>
      <c r="J518">
        <v>3.24</v>
      </c>
      <c r="K518">
        <v>8.27</v>
      </c>
      <c r="L518">
        <v>0</v>
      </c>
      <c r="M518">
        <v>9</v>
      </c>
      <c r="N518">
        <v>66</v>
      </c>
      <c r="O518">
        <v>408</v>
      </c>
      <c r="P518">
        <v>469</v>
      </c>
      <c r="Q518">
        <v>3691</v>
      </c>
      <c r="R518" t="str">
        <f>IF(Activity[[#This Row],[TotalSteps]] &lt; 7000, "Less than 7,000", IF(AND(Activity[[#This Row],[TotalSteps]] &gt;=7000, Activity[[#This Row],[TotalSteps]] &lt; 10000), "7,000 - 10,000", "More than 10,000"))</f>
        <v>More than 10,000</v>
      </c>
    </row>
    <row r="519" spans="1:18" x14ac:dyDescent="0.4">
      <c r="A519" t="str">
        <f>Activity[[#This Row],[Id]]&amp;"_"&amp;TEXT(Activity[[#This Row],[Date]], "YYYY-MM-DD")</f>
        <v>4702921684_2016-04-24</v>
      </c>
      <c r="B519">
        <v>4702921684</v>
      </c>
      <c r="C519" s="1">
        <v>42484</v>
      </c>
      <c r="D519" s="1" t="str">
        <f>TEXT(Activity[[#This Row],[Date]], "dddd")</f>
        <v>Sunday</v>
      </c>
      <c r="E519">
        <v>15050</v>
      </c>
      <c r="F519">
        <v>12.22</v>
      </c>
      <c r="G519">
        <v>12.22</v>
      </c>
      <c r="H519">
        <v>0</v>
      </c>
      <c r="I519">
        <v>1.2</v>
      </c>
      <c r="J519">
        <v>5.12</v>
      </c>
      <c r="K519">
        <v>5.88</v>
      </c>
      <c r="L519">
        <v>0</v>
      </c>
      <c r="M519">
        <v>15</v>
      </c>
      <c r="N519">
        <v>95</v>
      </c>
      <c r="O519">
        <v>281</v>
      </c>
      <c r="P519">
        <v>542</v>
      </c>
      <c r="Q519">
        <v>3538</v>
      </c>
      <c r="R519" t="str">
        <f>IF(Activity[[#This Row],[TotalSteps]] &lt; 7000, "Less than 7,000", IF(AND(Activity[[#This Row],[TotalSteps]] &gt;=7000, Activity[[#This Row],[TotalSteps]] &lt; 10000), "7,000 - 10,000", "More than 10,000"))</f>
        <v>More than 10,000</v>
      </c>
    </row>
    <row r="520" spans="1:18" x14ac:dyDescent="0.4">
      <c r="A520" t="str">
        <f>Activity[[#This Row],[Id]]&amp;"_"&amp;TEXT(Activity[[#This Row],[Date]], "YYYY-MM-DD")</f>
        <v>4702921684_2016-04-25</v>
      </c>
      <c r="B520">
        <v>4702921684</v>
      </c>
      <c r="C520" s="1">
        <v>42485</v>
      </c>
      <c r="D520" s="1" t="str">
        <f>TEXT(Activity[[#This Row],[Date]], "dddd")</f>
        <v>Monday</v>
      </c>
      <c r="E520">
        <v>9167</v>
      </c>
      <c r="F520">
        <v>7.43</v>
      </c>
      <c r="G520">
        <v>7.43</v>
      </c>
      <c r="H520">
        <v>0</v>
      </c>
      <c r="I520">
        <v>0.49</v>
      </c>
      <c r="J520">
        <v>0.82</v>
      </c>
      <c r="K520">
        <v>6.11</v>
      </c>
      <c r="L520">
        <v>0</v>
      </c>
      <c r="M520">
        <v>6</v>
      </c>
      <c r="N520">
        <v>15</v>
      </c>
      <c r="O520">
        <v>270</v>
      </c>
      <c r="P520">
        <v>730</v>
      </c>
      <c r="Q520">
        <v>3064</v>
      </c>
      <c r="R520" t="str">
        <f>IF(Activity[[#This Row],[TotalSteps]] &lt; 7000, "Less than 7,000", IF(AND(Activity[[#This Row],[TotalSteps]] &gt;=7000, Activity[[#This Row],[TotalSteps]] &lt; 10000), "7,000 - 10,000", "More than 10,000"))</f>
        <v>7,000 - 10,000</v>
      </c>
    </row>
    <row r="521" spans="1:18" x14ac:dyDescent="0.4">
      <c r="A521" t="str">
        <f>Activity[[#This Row],[Id]]&amp;"_"&amp;TEXT(Activity[[#This Row],[Date]], "YYYY-MM-DD")</f>
        <v>4702921684_2016-04-26</v>
      </c>
      <c r="B521">
        <v>4702921684</v>
      </c>
      <c r="C521" s="1">
        <v>42486</v>
      </c>
      <c r="D521" s="1" t="str">
        <f>TEXT(Activity[[#This Row],[Date]], "dddd")</f>
        <v>Tuesday</v>
      </c>
      <c r="E521">
        <v>6108</v>
      </c>
      <c r="F521">
        <v>4.95</v>
      </c>
      <c r="G521">
        <v>4.95</v>
      </c>
      <c r="H521">
        <v>0</v>
      </c>
      <c r="I521">
        <v>7.0000000000000007E-2</v>
      </c>
      <c r="J521">
        <v>0.35</v>
      </c>
      <c r="K521">
        <v>4.54</v>
      </c>
      <c r="L521">
        <v>0</v>
      </c>
      <c r="M521">
        <v>1</v>
      </c>
      <c r="N521">
        <v>8</v>
      </c>
      <c r="O521">
        <v>216</v>
      </c>
      <c r="P521">
        <v>765</v>
      </c>
      <c r="Q521">
        <v>2784</v>
      </c>
      <c r="R521" t="str">
        <f>IF(Activity[[#This Row],[TotalSteps]] &lt; 7000, "Less than 7,000", IF(AND(Activity[[#This Row],[TotalSteps]] &gt;=7000, Activity[[#This Row],[TotalSteps]] &lt; 10000), "7,000 - 10,000", "More than 10,000"))</f>
        <v>Less than 7,000</v>
      </c>
    </row>
    <row r="522" spans="1:18" x14ac:dyDescent="0.4">
      <c r="A522" t="str">
        <f>Activity[[#This Row],[Id]]&amp;"_"&amp;TEXT(Activity[[#This Row],[Date]], "YYYY-MM-DD")</f>
        <v>4702921684_2016-04-27</v>
      </c>
      <c r="B522">
        <v>4702921684</v>
      </c>
      <c r="C522" s="1">
        <v>42487</v>
      </c>
      <c r="D522" s="1" t="str">
        <f>TEXT(Activity[[#This Row],[Date]], "dddd")</f>
        <v>Wednesday</v>
      </c>
      <c r="E522">
        <v>7047</v>
      </c>
      <c r="F522">
        <v>5.72</v>
      </c>
      <c r="G522">
        <v>5.72</v>
      </c>
      <c r="H522">
        <v>0</v>
      </c>
      <c r="I522">
        <v>0.09</v>
      </c>
      <c r="J522">
        <v>0.8</v>
      </c>
      <c r="K522">
        <v>4.78</v>
      </c>
      <c r="L522">
        <v>0</v>
      </c>
      <c r="M522">
        <v>1</v>
      </c>
      <c r="N522">
        <v>16</v>
      </c>
      <c r="O522">
        <v>238</v>
      </c>
      <c r="P522">
        <v>733</v>
      </c>
      <c r="Q522">
        <v>2908</v>
      </c>
      <c r="R522" t="str">
        <f>IF(Activity[[#This Row],[TotalSteps]] &lt; 7000, "Less than 7,000", IF(AND(Activity[[#This Row],[TotalSteps]] &gt;=7000, Activity[[#This Row],[TotalSteps]] &lt; 10000), "7,000 - 10,000", "More than 10,000"))</f>
        <v>7,000 - 10,000</v>
      </c>
    </row>
    <row r="523" spans="1:18" x14ac:dyDescent="0.4">
      <c r="A523" t="str">
        <f>Activity[[#This Row],[Id]]&amp;"_"&amp;TEXT(Activity[[#This Row],[Date]], "YYYY-MM-DD")</f>
        <v>4702921684_2016-04-28</v>
      </c>
      <c r="B523">
        <v>4702921684</v>
      </c>
      <c r="C523" s="1">
        <v>42488</v>
      </c>
      <c r="D523" s="1" t="str">
        <f>TEXT(Activity[[#This Row],[Date]], "dddd")</f>
        <v>Thursday</v>
      </c>
      <c r="E523">
        <v>9023</v>
      </c>
      <c r="F523">
        <v>7.32</v>
      </c>
      <c r="G523">
        <v>7.32</v>
      </c>
      <c r="H523">
        <v>0</v>
      </c>
      <c r="I523">
        <v>1.1299999999999999</v>
      </c>
      <c r="J523">
        <v>0.42</v>
      </c>
      <c r="K523">
        <v>5.77</v>
      </c>
      <c r="L523">
        <v>0</v>
      </c>
      <c r="M523">
        <v>14</v>
      </c>
      <c r="N523">
        <v>9</v>
      </c>
      <c r="O523">
        <v>232</v>
      </c>
      <c r="P523">
        <v>738</v>
      </c>
      <c r="Q523">
        <v>3033</v>
      </c>
      <c r="R523" t="str">
        <f>IF(Activity[[#This Row],[TotalSteps]] &lt; 7000, "Less than 7,000", IF(AND(Activity[[#This Row],[TotalSteps]] &gt;=7000, Activity[[#This Row],[TotalSteps]] &lt; 10000), "7,000 - 10,000", "More than 10,000"))</f>
        <v>7,000 - 10,000</v>
      </c>
    </row>
    <row r="524" spans="1:18" x14ac:dyDescent="0.4">
      <c r="A524" t="str">
        <f>Activity[[#This Row],[Id]]&amp;"_"&amp;TEXT(Activity[[#This Row],[Date]], "YYYY-MM-DD")</f>
        <v>4702921684_2016-04-29</v>
      </c>
      <c r="B524">
        <v>4702921684</v>
      </c>
      <c r="C524" s="1">
        <v>42489</v>
      </c>
      <c r="D524" s="1" t="str">
        <f>TEXT(Activity[[#This Row],[Date]], "dddd")</f>
        <v>Friday</v>
      </c>
      <c r="E524">
        <v>9930</v>
      </c>
      <c r="F524">
        <v>8.0500000000000007</v>
      </c>
      <c r="G524">
        <v>8.0500000000000007</v>
      </c>
      <c r="H524">
        <v>0</v>
      </c>
      <c r="I524">
        <v>1.06</v>
      </c>
      <c r="J524">
        <v>0.92</v>
      </c>
      <c r="K524">
        <v>6.07</v>
      </c>
      <c r="L524">
        <v>0</v>
      </c>
      <c r="M524">
        <v>12</v>
      </c>
      <c r="N524">
        <v>19</v>
      </c>
      <c r="O524">
        <v>267</v>
      </c>
      <c r="P524">
        <v>692</v>
      </c>
      <c r="Q524">
        <v>3165</v>
      </c>
      <c r="R524" t="str">
        <f>IF(Activity[[#This Row],[TotalSteps]] &lt; 7000, "Less than 7,000", IF(AND(Activity[[#This Row],[TotalSteps]] &gt;=7000, Activity[[#This Row],[TotalSteps]] &lt; 10000), "7,000 - 10,000", "More than 10,000"))</f>
        <v>7,000 - 10,000</v>
      </c>
    </row>
    <row r="525" spans="1:18" x14ac:dyDescent="0.4">
      <c r="A525" t="str">
        <f>Activity[[#This Row],[Id]]&amp;"_"&amp;TEXT(Activity[[#This Row],[Date]], "YYYY-MM-DD")</f>
        <v>4702921684_2016-04-30</v>
      </c>
      <c r="B525">
        <v>4702921684</v>
      </c>
      <c r="C525" s="1">
        <v>42490</v>
      </c>
      <c r="D525" s="1" t="str">
        <f>TEXT(Activity[[#This Row],[Date]], "dddd")</f>
        <v>Saturday</v>
      </c>
      <c r="E525">
        <v>10144</v>
      </c>
      <c r="F525">
        <v>8.23</v>
      </c>
      <c r="G525">
        <v>8.23</v>
      </c>
      <c r="H525">
        <v>0</v>
      </c>
      <c r="I525">
        <v>0.32</v>
      </c>
      <c r="J525">
        <v>2.0299999999999998</v>
      </c>
      <c r="K525">
        <v>5.88</v>
      </c>
      <c r="L525">
        <v>0</v>
      </c>
      <c r="M525">
        <v>4</v>
      </c>
      <c r="N525">
        <v>36</v>
      </c>
      <c r="O525">
        <v>263</v>
      </c>
      <c r="P525">
        <v>728</v>
      </c>
      <c r="Q525">
        <v>3115</v>
      </c>
      <c r="R525" t="str">
        <f>IF(Activity[[#This Row],[TotalSteps]] &lt; 7000, "Less than 7,000", IF(AND(Activity[[#This Row],[TotalSteps]] &gt;=7000, Activity[[#This Row],[TotalSteps]] &lt; 10000), "7,000 - 10,000", "More than 10,000"))</f>
        <v>More than 10,000</v>
      </c>
    </row>
    <row r="526" spans="1:18" x14ac:dyDescent="0.4">
      <c r="A526" t="str">
        <f>Activity[[#This Row],[Id]]&amp;"_"&amp;TEXT(Activity[[#This Row],[Date]], "YYYY-MM-DD")</f>
        <v>4702921684_2016-05-01</v>
      </c>
      <c r="B526">
        <v>4702921684</v>
      </c>
      <c r="C526" s="1">
        <v>42491</v>
      </c>
      <c r="D526" s="1" t="str">
        <f>TEXT(Activity[[#This Row],[Date]], "dddd")</f>
        <v>Sunday</v>
      </c>
      <c r="E526">
        <v>0</v>
      </c>
      <c r="F526">
        <v>0</v>
      </c>
      <c r="G526">
        <v>0</v>
      </c>
      <c r="H526">
        <v>0</v>
      </c>
      <c r="I526">
        <v>0</v>
      </c>
      <c r="J526">
        <v>0</v>
      </c>
      <c r="K526">
        <v>0</v>
      </c>
      <c r="L526">
        <v>0</v>
      </c>
      <c r="M526">
        <v>0</v>
      </c>
      <c r="N526">
        <v>0</v>
      </c>
      <c r="O526">
        <v>0</v>
      </c>
      <c r="P526">
        <v>1440</v>
      </c>
      <c r="Q526">
        <v>2017</v>
      </c>
      <c r="R526" t="str">
        <f>IF(Activity[[#This Row],[TotalSteps]] &lt; 7000, "Less than 7,000", IF(AND(Activity[[#This Row],[TotalSteps]] &gt;=7000, Activity[[#This Row],[TotalSteps]] &lt; 10000), "7,000 - 10,000", "More than 10,000"))</f>
        <v>Less than 7,000</v>
      </c>
    </row>
    <row r="527" spans="1:18" x14ac:dyDescent="0.4">
      <c r="A527" t="str">
        <f>Activity[[#This Row],[Id]]&amp;"_"&amp;TEXT(Activity[[#This Row],[Date]], "YYYY-MM-DD")</f>
        <v>4702921684_2016-05-02</v>
      </c>
      <c r="B527">
        <v>4702921684</v>
      </c>
      <c r="C527" s="1">
        <v>42492</v>
      </c>
      <c r="D527" s="1" t="str">
        <f>TEXT(Activity[[#This Row],[Date]], "dddd")</f>
        <v>Monday</v>
      </c>
      <c r="E527">
        <v>7245</v>
      </c>
      <c r="F527">
        <v>5.92</v>
      </c>
      <c r="G527">
        <v>5.92</v>
      </c>
      <c r="H527">
        <v>0</v>
      </c>
      <c r="I527">
        <v>0.38</v>
      </c>
      <c r="J527">
        <v>1.74</v>
      </c>
      <c r="K527">
        <v>3.76</v>
      </c>
      <c r="L527">
        <v>0</v>
      </c>
      <c r="M527">
        <v>5</v>
      </c>
      <c r="N527">
        <v>40</v>
      </c>
      <c r="O527">
        <v>195</v>
      </c>
      <c r="P527">
        <v>1131</v>
      </c>
      <c r="Q527">
        <v>2859</v>
      </c>
      <c r="R527" t="str">
        <f>IF(Activity[[#This Row],[TotalSteps]] &lt; 7000, "Less than 7,000", IF(AND(Activity[[#This Row],[TotalSteps]] &gt;=7000, Activity[[#This Row],[TotalSteps]] &lt; 10000), "7,000 - 10,000", "More than 10,000"))</f>
        <v>7,000 - 10,000</v>
      </c>
    </row>
    <row r="528" spans="1:18" x14ac:dyDescent="0.4">
      <c r="A528" t="str">
        <f>Activity[[#This Row],[Id]]&amp;"_"&amp;TEXT(Activity[[#This Row],[Date]], "YYYY-MM-DD")</f>
        <v>4702921684_2016-05-03</v>
      </c>
      <c r="B528">
        <v>4702921684</v>
      </c>
      <c r="C528" s="1">
        <v>42493</v>
      </c>
      <c r="D528" s="1" t="str">
        <f>TEXT(Activity[[#This Row],[Date]], "dddd")</f>
        <v>Tuesday</v>
      </c>
      <c r="E528">
        <v>9454</v>
      </c>
      <c r="F528">
        <v>7.67</v>
      </c>
      <c r="G528">
        <v>7.67</v>
      </c>
      <c r="H528">
        <v>0</v>
      </c>
      <c r="I528">
        <v>0</v>
      </c>
      <c r="J528">
        <v>0</v>
      </c>
      <c r="K528">
        <v>7.67</v>
      </c>
      <c r="L528">
        <v>0</v>
      </c>
      <c r="M528">
        <v>0</v>
      </c>
      <c r="N528">
        <v>0</v>
      </c>
      <c r="O528">
        <v>313</v>
      </c>
      <c r="P528">
        <v>729</v>
      </c>
      <c r="Q528">
        <v>3145</v>
      </c>
      <c r="R528" t="str">
        <f>IF(Activity[[#This Row],[TotalSteps]] &lt; 7000, "Less than 7,000", IF(AND(Activity[[#This Row],[TotalSteps]] &gt;=7000, Activity[[#This Row],[TotalSteps]] &lt; 10000), "7,000 - 10,000", "More than 10,000"))</f>
        <v>7,000 - 10,000</v>
      </c>
    </row>
    <row r="529" spans="1:18" x14ac:dyDescent="0.4">
      <c r="A529" t="str">
        <f>Activity[[#This Row],[Id]]&amp;"_"&amp;TEXT(Activity[[#This Row],[Date]], "YYYY-MM-DD")</f>
        <v>4702921684_2016-05-04</v>
      </c>
      <c r="B529">
        <v>4702921684</v>
      </c>
      <c r="C529" s="1">
        <v>42494</v>
      </c>
      <c r="D529" s="1" t="str">
        <f>TEXT(Activity[[#This Row],[Date]], "dddd")</f>
        <v>Wednesday</v>
      </c>
      <c r="E529">
        <v>8161</v>
      </c>
      <c r="F529">
        <v>6.62</v>
      </c>
      <c r="G529">
        <v>6.62</v>
      </c>
      <c r="H529">
        <v>0</v>
      </c>
      <c r="I529">
        <v>0.34</v>
      </c>
      <c r="J529">
        <v>0.73</v>
      </c>
      <c r="K529">
        <v>5.54</v>
      </c>
      <c r="L529">
        <v>0</v>
      </c>
      <c r="M529">
        <v>4</v>
      </c>
      <c r="N529">
        <v>15</v>
      </c>
      <c r="O529">
        <v>251</v>
      </c>
      <c r="P529">
        <v>757</v>
      </c>
      <c r="Q529">
        <v>3004</v>
      </c>
      <c r="R529" t="str">
        <f>IF(Activity[[#This Row],[TotalSteps]] &lt; 7000, "Less than 7,000", IF(AND(Activity[[#This Row],[TotalSteps]] &gt;=7000, Activity[[#This Row],[TotalSteps]] &lt; 10000), "7,000 - 10,000", "More than 10,000"))</f>
        <v>7,000 - 10,000</v>
      </c>
    </row>
    <row r="530" spans="1:18" x14ac:dyDescent="0.4">
      <c r="A530" t="str">
        <f>Activity[[#This Row],[Id]]&amp;"_"&amp;TEXT(Activity[[#This Row],[Date]], "YYYY-MM-DD")</f>
        <v>4702921684_2016-05-05</v>
      </c>
      <c r="B530">
        <v>4702921684</v>
      </c>
      <c r="C530" s="1">
        <v>42495</v>
      </c>
      <c r="D530" s="1" t="str">
        <f>TEXT(Activity[[#This Row],[Date]], "dddd")</f>
        <v>Thursday</v>
      </c>
      <c r="E530">
        <v>8614</v>
      </c>
      <c r="F530">
        <v>6.99</v>
      </c>
      <c r="G530">
        <v>6.99</v>
      </c>
      <c r="H530">
        <v>0</v>
      </c>
      <c r="I530">
        <v>0.67</v>
      </c>
      <c r="J530">
        <v>0.22</v>
      </c>
      <c r="K530">
        <v>6.09</v>
      </c>
      <c r="L530">
        <v>0</v>
      </c>
      <c r="M530">
        <v>8</v>
      </c>
      <c r="N530">
        <v>5</v>
      </c>
      <c r="O530">
        <v>241</v>
      </c>
      <c r="P530">
        <v>745</v>
      </c>
      <c r="Q530">
        <v>3006</v>
      </c>
      <c r="R530" t="str">
        <f>IF(Activity[[#This Row],[TotalSteps]] &lt; 7000, "Less than 7,000", IF(AND(Activity[[#This Row],[TotalSteps]] &gt;=7000, Activity[[#This Row],[TotalSteps]] &lt; 10000), "7,000 - 10,000", "More than 10,000"))</f>
        <v>7,000 - 10,000</v>
      </c>
    </row>
    <row r="531" spans="1:18" x14ac:dyDescent="0.4">
      <c r="A531" t="str">
        <f>Activity[[#This Row],[Id]]&amp;"_"&amp;TEXT(Activity[[#This Row],[Date]], "YYYY-MM-DD")</f>
        <v>4702921684_2016-05-06</v>
      </c>
      <c r="B531">
        <v>4702921684</v>
      </c>
      <c r="C531" s="1">
        <v>42496</v>
      </c>
      <c r="D531" s="1" t="str">
        <f>TEXT(Activity[[#This Row],[Date]], "dddd")</f>
        <v>Friday</v>
      </c>
      <c r="E531">
        <v>6943</v>
      </c>
      <c r="F531">
        <v>5.63</v>
      </c>
      <c r="G531">
        <v>5.63</v>
      </c>
      <c r="H531">
        <v>0</v>
      </c>
      <c r="I531">
        <v>0.08</v>
      </c>
      <c r="J531">
        <v>0.66</v>
      </c>
      <c r="K531">
        <v>4.87</v>
      </c>
      <c r="L531">
        <v>0</v>
      </c>
      <c r="M531">
        <v>1</v>
      </c>
      <c r="N531">
        <v>16</v>
      </c>
      <c r="O531">
        <v>207</v>
      </c>
      <c r="P531">
        <v>682</v>
      </c>
      <c r="Q531">
        <v>2859</v>
      </c>
      <c r="R531" t="str">
        <f>IF(Activity[[#This Row],[TotalSteps]] &lt; 7000, "Less than 7,000", IF(AND(Activity[[#This Row],[TotalSteps]] &gt;=7000, Activity[[#This Row],[TotalSteps]] &lt; 10000), "7,000 - 10,000", "More than 10,000"))</f>
        <v>Less than 7,000</v>
      </c>
    </row>
    <row r="532" spans="1:18" x14ac:dyDescent="0.4">
      <c r="A532" t="str">
        <f>Activity[[#This Row],[Id]]&amp;"_"&amp;TEXT(Activity[[#This Row],[Date]], "YYYY-MM-DD")</f>
        <v>4702921684_2016-05-07</v>
      </c>
      <c r="B532">
        <v>4702921684</v>
      </c>
      <c r="C532" s="1">
        <v>42497</v>
      </c>
      <c r="D532" s="1" t="str">
        <f>TEXT(Activity[[#This Row],[Date]], "dddd")</f>
        <v>Saturday</v>
      </c>
      <c r="E532">
        <v>14370</v>
      </c>
      <c r="F532">
        <v>11.65</v>
      </c>
      <c r="G532">
        <v>11.65</v>
      </c>
      <c r="H532">
        <v>0</v>
      </c>
      <c r="I532">
        <v>0.37</v>
      </c>
      <c r="J532">
        <v>2.31</v>
      </c>
      <c r="K532">
        <v>8.9700000000000006</v>
      </c>
      <c r="L532">
        <v>0</v>
      </c>
      <c r="M532">
        <v>5</v>
      </c>
      <c r="N532">
        <v>46</v>
      </c>
      <c r="O532">
        <v>439</v>
      </c>
      <c r="P532">
        <v>577</v>
      </c>
      <c r="Q532">
        <v>3683</v>
      </c>
      <c r="R532" t="str">
        <f>IF(Activity[[#This Row],[TotalSteps]] &lt; 7000, "Less than 7,000", IF(AND(Activity[[#This Row],[TotalSteps]] &gt;=7000, Activity[[#This Row],[TotalSteps]] &lt; 10000), "7,000 - 10,000", "More than 10,000"))</f>
        <v>More than 10,000</v>
      </c>
    </row>
    <row r="533" spans="1:18" x14ac:dyDescent="0.4">
      <c r="A533" t="str">
        <f>Activity[[#This Row],[Id]]&amp;"_"&amp;TEXT(Activity[[#This Row],[Date]], "YYYY-MM-DD")</f>
        <v>4702921684_2016-05-08</v>
      </c>
      <c r="B533">
        <v>4702921684</v>
      </c>
      <c r="C533" s="1">
        <v>42498</v>
      </c>
      <c r="D533" s="1" t="str">
        <f>TEXT(Activity[[#This Row],[Date]], "dddd")</f>
        <v>Sunday</v>
      </c>
      <c r="E533">
        <v>12857</v>
      </c>
      <c r="F533">
        <v>10.43</v>
      </c>
      <c r="G533">
        <v>10.43</v>
      </c>
      <c r="H533">
        <v>0</v>
      </c>
      <c r="I533">
        <v>0.68</v>
      </c>
      <c r="J533">
        <v>6.21</v>
      </c>
      <c r="K533">
        <v>3.54</v>
      </c>
      <c r="L533">
        <v>0</v>
      </c>
      <c r="M533">
        <v>9</v>
      </c>
      <c r="N533">
        <v>125</v>
      </c>
      <c r="O533">
        <v>192</v>
      </c>
      <c r="P533">
        <v>1019</v>
      </c>
      <c r="Q533">
        <v>3287</v>
      </c>
      <c r="R533" t="str">
        <f>IF(Activity[[#This Row],[TotalSteps]] &lt; 7000, "Less than 7,000", IF(AND(Activity[[#This Row],[TotalSteps]] &gt;=7000, Activity[[#This Row],[TotalSteps]] &lt; 10000), "7,000 - 10,000", "More than 10,000"))</f>
        <v>More than 10,000</v>
      </c>
    </row>
    <row r="534" spans="1:18" x14ac:dyDescent="0.4">
      <c r="A534" t="str">
        <f>Activity[[#This Row],[Id]]&amp;"_"&amp;TEXT(Activity[[#This Row],[Date]], "YYYY-MM-DD")</f>
        <v>4702921684_2016-05-09</v>
      </c>
      <c r="B534">
        <v>4702921684</v>
      </c>
      <c r="C534" s="1">
        <v>42499</v>
      </c>
      <c r="D534" s="1" t="str">
        <f>TEXT(Activity[[#This Row],[Date]], "dddd")</f>
        <v>Monday</v>
      </c>
      <c r="E534">
        <v>8232</v>
      </c>
      <c r="F534">
        <v>6.68</v>
      </c>
      <c r="G534">
        <v>6.68</v>
      </c>
      <c r="H534">
        <v>0</v>
      </c>
      <c r="I534">
        <v>0</v>
      </c>
      <c r="J534">
        <v>0.56999999999999995</v>
      </c>
      <c r="K534">
        <v>6.1</v>
      </c>
      <c r="L534">
        <v>0</v>
      </c>
      <c r="M534">
        <v>0</v>
      </c>
      <c r="N534">
        <v>12</v>
      </c>
      <c r="O534">
        <v>253</v>
      </c>
      <c r="P534">
        <v>746</v>
      </c>
      <c r="Q534">
        <v>2990</v>
      </c>
      <c r="R534" t="str">
        <f>IF(Activity[[#This Row],[TotalSteps]] &lt; 7000, "Less than 7,000", IF(AND(Activity[[#This Row],[TotalSteps]] &gt;=7000, Activity[[#This Row],[TotalSteps]] &lt; 10000), "7,000 - 10,000", "More than 10,000"))</f>
        <v>7,000 - 10,000</v>
      </c>
    </row>
    <row r="535" spans="1:18" x14ac:dyDescent="0.4">
      <c r="A535" t="str">
        <f>Activity[[#This Row],[Id]]&amp;"_"&amp;TEXT(Activity[[#This Row],[Date]], "YYYY-MM-DD")</f>
        <v>4702921684_2016-05-10</v>
      </c>
      <c r="B535">
        <v>4702921684</v>
      </c>
      <c r="C535" s="1">
        <v>42500</v>
      </c>
      <c r="D535" s="1" t="str">
        <f>TEXT(Activity[[#This Row],[Date]], "dddd")</f>
        <v>Tuesday</v>
      </c>
      <c r="E535">
        <v>10613</v>
      </c>
      <c r="F535">
        <v>8.61</v>
      </c>
      <c r="G535">
        <v>8.61</v>
      </c>
      <c r="H535">
        <v>0</v>
      </c>
      <c r="I535">
        <v>0.08</v>
      </c>
      <c r="J535">
        <v>1.88</v>
      </c>
      <c r="K535">
        <v>6.65</v>
      </c>
      <c r="L535">
        <v>0</v>
      </c>
      <c r="M535">
        <v>1</v>
      </c>
      <c r="N535">
        <v>37</v>
      </c>
      <c r="O535">
        <v>262</v>
      </c>
      <c r="P535">
        <v>701</v>
      </c>
      <c r="Q535">
        <v>3172</v>
      </c>
      <c r="R535" t="str">
        <f>IF(Activity[[#This Row],[TotalSteps]] &lt; 7000, "Less than 7,000", IF(AND(Activity[[#This Row],[TotalSteps]] &gt;=7000, Activity[[#This Row],[TotalSteps]] &lt; 10000), "7,000 - 10,000", "More than 10,000"))</f>
        <v>More than 10,000</v>
      </c>
    </row>
    <row r="536" spans="1:18" x14ac:dyDescent="0.4">
      <c r="A536" t="str">
        <f>Activity[[#This Row],[Id]]&amp;"_"&amp;TEXT(Activity[[#This Row],[Date]], "YYYY-MM-DD")</f>
        <v>4702921684_2016-05-11</v>
      </c>
      <c r="B536">
        <v>4702921684</v>
      </c>
      <c r="C536" s="1">
        <v>42501</v>
      </c>
      <c r="D536" s="1" t="str">
        <f>TEXT(Activity[[#This Row],[Date]], "dddd")</f>
        <v>Wednesday</v>
      </c>
      <c r="E536">
        <v>9810</v>
      </c>
      <c r="F536">
        <v>7.96</v>
      </c>
      <c r="G536">
        <v>7.96</v>
      </c>
      <c r="H536">
        <v>0</v>
      </c>
      <c r="I536">
        <v>0.78</v>
      </c>
      <c r="J536">
        <v>2.16</v>
      </c>
      <c r="K536">
        <v>4.9800000000000004</v>
      </c>
      <c r="L536">
        <v>0</v>
      </c>
      <c r="M536">
        <v>10</v>
      </c>
      <c r="N536">
        <v>41</v>
      </c>
      <c r="O536">
        <v>235</v>
      </c>
      <c r="P536">
        <v>784</v>
      </c>
      <c r="Q536">
        <v>3069</v>
      </c>
      <c r="R536" t="str">
        <f>IF(Activity[[#This Row],[TotalSteps]] &lt; 7000, "Less than 7,000", IF(AND(Activity[[#This Row],[TotalSteps]] &gt;=7000, Activity[[#This Row],[TotalSteps]] &lt; 10000), "7,000 - 10,000", "More than 10,000"))</f>
        <v>7,000 - 10,000</v>
      </c>
    </row>
    <row r="537" spans="1:18" x14ac:dyDescent="0.4">
      <c r="A537" t="str">
        <f>Activity[[#This Row],[Id]]&amp;"_"&amp;TEXT(Activity[[#This Row],[Date]], "YYYY-MM-DD")</f>
        <v>4702921684_2016-05-12</v>
      </c>
      <c r="B537">
        <v>4702921684</v>
      </c>
      <c r="C537" s="1">
        <v>42502</v>
      </c>
      <c r="D537" s="1" t="str">
        <f>TEXT(Activity[[#This Row],[Date]], "dddd")</f>
        <v>Thursday</v>
      </c>
      <c r="E537">
        <v>2752</v>
      </c>
      <c r="F537">
        <v>2.23</v>
      </c>
      <c r="G537">
        <v>2.23</v>
      </c>
      <c r="H537">
        <v>0</v>
      </c>
      <c r="I537">
        <v>0</v>
      </c>
      <c r="J537">
        <v>0</v>
      </c>
      <c r="K537">
        <v>2.23</v>
      </c>
      <c r="L537">
        <v>0</v>
      </c>
      <c r="M537">
        <v>0</v>
      </c>
      <c r="N537">
        <v>0</v>
      </c>
      <c r="O537">
        <v>68</v>
      </c>
      <c r="P537">
        <v>241</v>
      </c>
      <c r="Q537">
        <v>1240</v>
      </c>
      <c r="R537" t="str">
        <f>IF(Activity[[#This Row],[TotalSteps]] &lt; 7000, "Less than 7,000", IF(AND(Activity[[#This Row],[TotalSteps]] &gt;=7000, Activity[[#This Row],[TotalSteps]] &lt; 10000), "7,000 - 10,000", "More than 10,000"))</f>
        <v>Less than 7,000</v>
      </c>
    </row>
    <row r="538" spans="1:18" x14ac:dyDescent="0.4">
      <c r="A538" t="str">
        <f>Activity[[#This Row],[Id]]&amp;"_"&amp;TEXT(Activity[[#This Row],[Date]], "YYYY-MM-DD")</f>
        <v>5553957443_2016-04-12</v>
      </c>
      <c r="B538">
        <v>5553957443</v>
      </c>
      <c r="C538" s="1">
        <v>42472</v>
      </c>
      <c r="D538" s="1" t="str">
        <f>TEXT(Activity[[#This Row],[Date]], "dddd")</f>
        <v>Tuesday</v>
      </c>
      <c r="E538">
        <v>11596</v>
      </c>
      <c r="F538">
        <v>7.57</v>
      </c>
      <c r="G538">
        <v>7.57</v>
      </c>
      <c r="H538">
        <v>0</v>
      </c>
      <c r="I538">
        <v>1.37</v>
      </c>
      <c r="J538">
        <v>0.79</v>
      </c>
      <c r="K538">
        <v>5.41</v>
      </c>
      <c r="L538">
        <v>0</v>
      </c>
      <c r="M538">
        <v>19</v>
      </c>
      <c r="N538">
        <v>13</v>
      </c>
      <c r="O538">
        <v>277</v>
      </c>
      <c r="P538">
        <v>767</v>
      </c>
      <c r="Q538">
        <v>2026</v>
      </c>
      <c r="R538" t="str">
        <f>IF(Activity[[#This Row],[TotalSteps]] &lt; 7000, "Less than 7,000", IF(AND(Activity[[#This Row],[TotalSteps]] &gt;=7000, Activity[[#This Row],[TotalSteps]] &lt; 10000), "7,000 - 10,000", "More than 10,000"))</f>
        <v>More than 10,000</v>
      </c>
    </row>
    <row r="539" spans="1:18" x14ac:dyDescent="0.4">
      <c r="A539" t="str">
        <f>Activity[[#This Row],[Id]]&amp;"_"&amp;TEXT(Activity[[#This Row],[Date]], "YYYY-MM-DD")</f>
        <v>5553957443_2016-04-13</v>
      </c>
      <c r="B539">
        <v>5553957443</v>
      </c>
      <c r="C539" s="1">
        <v>42473</v>
      </c>
      <c r="D539" s="1" t="str">
        <f>TEXT(Activity[[#This Row],[Date]], "dddd")</f>
        <v>Wednesday</v>
      </c>
      <c r="E539">
        <v>4832</v>
      </c>
      <c r="F539">
        <v>3.16</v>
      </c>
      <c r="G539">
        <v>3.16</v>
      </c>
      <c r="H539">
        <v>0</v>
      </c>
      <c r="I539">
        <v>0</v>
      </c>
      <c r="J539">
        <v>0</v>
      </c>
      <c r="K539">
        <v>3.16</v>
      </c>
      <c r="L539">
        <v>0</v>
      </c>
      <c r="M539">
        <v>0</v>
      </c>
      <c r="N539">
        <v>0</v>
      </c>
      <c r="O539">
        <v>226</v>
      </c>
      <c r="P539">
        <v>647</v>
      </c>
      <c r="Q539">
        <v>1718</v>
      </c>
      <c r="R539" t="str">
        <f>IF(Activity[[#This Row],[TotalSteps]] &lt; 7000, "Less than 7,000", IF(AND(Activity[[#This Row],[TotalSteps]] &gt;=7000, Activity[[#This Row],[TotalSteps]] &lt; 10000), "7,000 - 10,000", "More than 10,000"))</f>
        <v>Less than 7,000</v>
      </c>
    </row>
    <row r="540" spans="1:18" x14ac:dyDescent="0.4">
      <c r="A540" t="str">
        <f>Activity[[#This Row],[Id]]&amp;"_"&amp;TEXT(Activity[[#This Row],[Date]], "YYYY-MM-DD")</f>
        <v>5553957443_2016-04-14</v>
      </c>
      <c r="B540">
        <v>5553957443</v>
      </c>
      <c r="C540" s="1">
        <v>42474</v>
      </c>
      <c r="D540" s="1" t="str">
        <f>TEXT(Activity[[#This Row],[Date]], "dddd")</f>
        <v>Thursday</v>
      </c>
      <c r="E540">
        <v>17022</v>
      </c>
      <c r="F540">
        <v>11.12</v>
      </c>
      <c r="G540">
        <v>11.12</v>
      </c>
      <c r="H540">
        <v>0</v>
      </c>
      <c r="I540">
        <v>4</v>
      </c>
      <c r="J540">
        <v>2.4500000000000002</v>
      </c>
      <c r="K540">
        <v>4.67</v>
      </c>
      <c r="L540">
        <v>0</v>
      </c>
      <c r="M540">
        <v>61</v>
      </c>
      <c r="N540">
        <v>41</v>
      </c>
      <c r="O540">
        <v>256</v>
      </c>
      <c r="P540">
        <v>693</v>
      </c>
      <c r="Q540">
        <v>2324</v>
      </c>
      <c r="R540" t="str">
        <f>IF(Activity[[#This Row],[TotalSteps]] &lt; 7000, "Less than 7,000", IF(AND(Activity[[#This Row],[TotalSteps]] &gt;=7000, Activity[[#This Row],[TotalSteps]] &lt; 10000), "7,000 - 10,000", "More than 10,000"))</f>
        <v>More than 10,000</v>
      </c>
    </row>
    <row r="541" spans="1:18" x14ac:dyDescent="0.4">
      <c r="A541" t="str">
        <f>Activity[[#This Row],[Id]]&amp;"_"&amp;TEXT(Activity[[#This Row],[Date]], "YYYY-MM-DD")</f>
        <v>5553957443_2016-04-15</v>
      </c>
      <c r="B541">
        <v>5553957443</v>
      </c>
      <c r="C541" s="1">
        <v>42475</v>
      </c>
      <c r="D541" s="1" t="str">
        <f>TEXT(Activity[[#This Row],[Date]], "dddd")</f>
        <v>Friday</v>
      </c>
      <c r="E541">
        <v>16556</v>
      </c>
      <c r="F541">
        <v>10.86</v>
      </c>
      <c r="G541">
        <v>10.86</v>
      </c>
      <c r="H541">
        <v>0</v>
      </c>
      <c r="I541">
        <v>4.16</v>
      </c>
      <c r="J541">
        <v>1.98</v>
      </c>
      <c r="K541">
        <v>4.71</v>
      </c>
      <c r="L541">
        <v>0</v>
      </c>
      <c r="M541">
        <v>58</v>
      </c>
      <c r="N541">
        <v>38</v>
      </c>
      <c r="O541">
        <v>239</v>
      </c>
      <c r="P541">
        <v>689</v>
      </c>
      <c r="Q541">
        <v>2254</v>
      </c>
      <c r="R541" t="str">
        <f>IF(Activity[[#This Row],[TotalSteps]] &lt; 7000, "Less than 7,000", IF(AND(Activity[[#This Row],[TotalSteps]] &gt;=7000, Activity[[#This Row],[TotalSteps]] &lt; 10000), "7,000 - 10,000", "More than 10,000"))</f>
        <v>More than 10,000</v>
      </c>
    </row>
    <row r="542" spans="1:18" x14ac:dyDescent="0.4">
      <c r="A542" t="str">
        <f>Activity[[#This Row],[Id]]&amp;"_"&amp;TEXT(Activity[[#This Row],[Date]], "YYYY-MM-DD")</f>
        <v>5553957443_2016-04-16</v>
      </c>
      <c r="B542">
        <v>5553957443</v>
      </c>
      <c r="C542" s="1">
        <v>42476</v>
      </c>
      <c r="D542" s="1" t="str">
        <f>TEXT(Activity[[#This Row],[Date]], "dddd")</f>
        <v>Saturday</v>
      </c>
      <c r="E542">
        <v>5771</v>
      </c>
      <c r="F542">
        <v>3.77</v>
      </c>
      <c r="G542">
        <v>3.77</v>
      </c>
      <c r="H542">
        <v>0</v>
      </c>
      <c r="I542">
        <v>0</v>
      </c>
      <c r="J542">
        <v>0</v>
      </c>
      <c r="K542">
        <v>3.77</v>
      </c>
      <c r="L542">
        <v>0</v>
      </c>
      <c r="M542">
        <v>0</v>
      </c>
      <c r="N542">
        <v>0</v>
      </c>
      <c r="O542">
        <v>288</v>
      </c>
      <c r="P542">
        <v>521</v>
      </c>
      <c r="Q542">
        <v>1831</v>
      </c>
      <c r="R542" t="str">
        <f>IF(Activity[[#This Row],[TotalSteps]] &lt; 7000, "Less than 7,000", IF(AND(Activity[[#This Row],[TotalSteps]] &gt;=7000, Activity[[#This Row],[TotalSteps]] &lt; 10000), "7,000 - 10,000", "More than 10,000"))</f>
        <v>Less than 7,000</v>
      </c>
    </row>
    <row r="543" spans="1:18" x14ac:dyDescent="0.4">
      <c r="A543" t="str">
        <f>Activity[[#This Row],[Id]]&amp;"_"&amp;TEXT(Activity[[#This Row],[Date]], "YYYY-MM-DD")</f>
        <v>5553957443_2016-04-17</v>
      </c>
      <c r="B543">
        <v>5553957443</v>
      </c>
      <c r="C543" s="1">
        <v>42477</v>
      </c>
      <c r="D543" s="1" t="str">
        <f>TEXT(Activity[[#This Row],[Date]], "dddd")</f>
        <v>Sunday</v>
      </c>
      <c r="E543">
        <v>655</v>
      </c>
      <c r="F543">
        <v>0.43</v>
      </c>
      <c r="G543">
        <v>0.43</v>
      </c>
      <c r="H543">
        <v>0</v>
      </c>
      <c r="I543">
        <v>0</v>
      </c>
      <c r="J543">
        <v>0</v>
      </c>
      <c r="K543">
        <v>0.43</v>
      </c>
      <c r="L543">
        <v>0</v>
      </c>
      <c r="M543">
        <v>0</v>
      </c>
      <c r="N543">
        <v>0</v>
      </c>
      <c r="O543">
        <v>46</v>
      </c>
      <c r="P543">
        <v>943</v>
      </c>
      <c r="Q543">
        <v>1397</v>
      </c>
      <c r="R543" t="str">
        <f>IF(Activity[[#This Row],[TotalSteps]] &lt; 7000, "Less than 7,000", IF(AND(Activity[[#This Row],[TotalSteps]] &gt;=7000, Activity[[#This Row],[TotalSteps]] &lt; 10000), "7,000 - 10,000", "More than 10,000"))</f>
        <v>Less than 7,000</v>
      </c>
    </row>
    <row r="544" spans="1:18" x14ac:dyDescent="0.4">
      <c r="A544" t="str">
        <f>Activity[[#This Row],[Id]]&amp;"_"&amp;TEXT(Activity[[#This Row],[Date]], "YYYY-MM-DD")</f>
        <v>5553957443_2016-04-18</v>
      </c>
      <c r="B544">
        <v>5553957443</v>
      </c>
      <c r="C544" s="1">
        <v>42478</v>
      </c>
      <c r="D544" s="1" t="str">
        <f>TEXT(Activity[[#This Row],[Date]], "dddd")</f>
        <v>Monday</v>
      </c>
      <c r="E544">
        <v>3727</v>
      </c>
      <c r="F544">
        <v>2.4300000000000002</v>
      </c>
      <c r="G544">
        <v>2.4300000000000002</v>
      </c>
      <c r="H544">
        <v>0</v>
      </c>
      <c r="I544">
        <v>0</v>
      </c>
      <c r="J544">
        <v>0</v>
      </c>
      <c r="K544">
        <v>2.4300000000000002</v>
      </c>
      <c r="L544">
        <v>0</v>
      </c>
      <c r="M544">
        <v>0</v>
      </c>
      <c r="N544">
        <v>0</v>
      </c>
      <c r="O544">
        <v>206</v>
      </c>
      <c r="P544">
        <v>622</v>
      </c>
      <c r="Q544">
        <v>1683</v>
      </c>
      <c r="R544" t="str">
        <f>IF(Activity[[#This Row],[TotalSteps]] &lt; 7000, "Less than 7,000", IF(AND(Activity[[#This Row],[TotalSteps]] &gt;=7000, Activity[[#This Row],[TotalSteps]] &lt; 10000), "7,000 - 10,000", "More than 10,000"))</f>
        <v>Less than 7,000</v>
      </c>
    </row>
    <row r="545" spans="1:18" x14ac:dyDescent="0.4">
      <c r="A545" t="str">
        <f>Activity[[#This Row],[Id]]&amp;"_"&amp;TEXT(Activity[[#This Row],[Date]], "YYYY-MM-DD")</f>
        <v>5553957443_2016-04-19</v>
      </c>
      <c r="B545">
        <v>5553957443</v>
      </c>
      <c r="C545" s="1">
        <v>42479</v>
      </c>
      <c r="D545" s="1" t="str">
        <f>TEXT(Activity[[#This Row],[Date]], "dddd")</f>
        <v>Tuesday</v>
      </c>
      <c r="E545">
        <v>15482</v>
      </c>
      <c r="F545">
        <v>10.11</v>
      </c>
      <c r="G545">
        <v>10.11</v>
      </c>
      <c r="H545">
        <v>0</v>
      </c>
      <c r="I545">
        <v>4.28</v>
      </c>
      <c r="J545">
        <v>1.66</v>
      </c>
      <c r="K545">
        <v>4.18</v>
      </c>
      <c r="L545">
        <v>0</v>
      </c>
      <c r="M545">
        <v>69</v>
      </c>
      <c r="N545">
        <v>28</v>
      </c>
      <c r="O545">
        <v>249</v>
      </c>
      <c r="P545">
        <v>756</v>
      </c>
      <c r="Q545">
        <v>2284</v>
      </c>
      <c r="R545" t="str">
        <f>IF(Activity[[#This Row],[TotalSteps]] &lt; 7000, "Less than 7,000", IF(AND(Activity[[#This Row],[TotalSteps]] &gt;=7000, Activity[[#This Row],[TotalSteps]] &lt; 10000), "7,000 - 10,000", "More than 10,000"))</f>
        <v>More than 10,000</v>
      </c>
    </row>
    <row r="546" spans="1:18" x14ac:dyDescent="0.4">
      <c r="A546" t="str">
        <f>Activity[[#This Row],[Id]]&amp;"_"&amp;TEXT(Activity[[#This Row],[Date]], "YYYY-MM-DD")</f>
        <v>5553957443_2016-04-20</v>
      </c>
      <c r="B546">
        <v>5553957443</v>
      </c>
      <c r="C546" s="1">
        <v>42480</v>
      </c>
      <c r="D546" s="1" t="str">
        <f>TEXT(Activity[[#This Row],[Date]], "dddd")</f>
        <v>Wednesday</v>
      </c>
      <c r="E546">
        <v>2713</v>
      </c>
      <c r="F546">
        <v>1.77</v>
      </c>
      <c r="G546">
        <v>1.77</v>
      </c>
      <c r="H546">
        <v>0</v>
      </c>
      <c r="I546">
        <v>0</v>
      </c>
      <c r="J546">
        <v>0</v>
      </c>
      <c r="K546">
        <v>1.77</v>
      </c>
      <c r="L546">
        <v>0</v>
      </c>
      <c r="M546">
        <v>0</v>
      </c>
      <c r="N546">
        <v>0</v>
      </c>
      <c r="O546">
        <v>148</v>
      </c>
      <c r="P546">
        <v>598</v>
      </c>
      <c r="Q546">
        <v>1570</v>
      </c>
      <c r="R546" t="str">
        <f>IF(Activity[[#This Row],[TotalSteps]] &lt; 7000, "Less than 7,000", IF(AND(Activity[[#This Row],[TotalSteps]] &gt;=7000, Activity[[#This Row],[TotalSteps]] &lt; 10000), "7,000 - 10,000", "More than 10,000"))</f>
        <v>Less than 7,000</v>
      </c>
    </row>
    <row r="547" spans="1:18" x14ac:dyDescent="0.4">
      <c r="A547" t="str">
        <f>Activity[[#This Row],[Id]]&amp;"_"&amp;TEXT(Activity[[#This Row],[Date]], "YYYY-MM-DD")</f>
        <v>5553957443_2016-04-21</v>
      </c>
      <c r="B547">
        <v>5553957443</v>
      </c>
      <c r="C547" s="1">
        <v>42481</v>
      </c>
      <c r="D547" s="1" t="str">
        <f>TEXT(Activity[[#This Row],[Date]], "dddd")</f>
        <v>Thursday</v>
      </c>
      <c r="E547">
        <v>12346</v>
      </c>
      <c r="F547">
        <v>8.06</v>
      </c>
      <c r="G547">
        <v>8.06</v>
      </c>
      <c r="H547">
        <v>0</v>
      </c>
      <c r="I547">
        <v>2.95</v>
      </c>
      <c r="J547">
        <v>2.16</v>
      </c>
      <c r="K547">
        <v>2.96</v>
      </c>
      <c r="L547">
        <v>0</v>
      </c>
      <c r="M547">
        <v>47</v>
      </c>
      <c r="N547">
        <v>42</v>
      </c>
      <c r="O547">
        <v>177</v>
      </c>
      <c r="P547">
        <v>801</v>
      </c>
      <c r="Q547">
        <v>2066</v>
      </c>
      <c r="R547" t="str">
        <f>IF(Activity[[#This Row],[TotalSteps]] &lt; 7000, "Less than 7,000", IF(AND(Activity[[#This Row],[TotalSteps]] &gt;=7000, Activity[[#This Row],[TotalSteps]] &lt; 10000), "7,000 - 10,000", "More than 10,000"))</f>
        <v>More than 10,000</v>
      </c>
    </row>
    <row r="548" spans="1:18" x14ac:dyDescent="0.4">
      <c r="A548" t="str">
        <f>Activity[[#This Row],[Id]]&amp;"_"&amp;TEXT(Activity[[#This Row],[Date]], "YYYY-MM-DD")</f>
        <v>5553957443_2016-04-22</v>
      </c>
      <c r="B548">
        <v>5553957443</v>
      </c>
      <c r="C548" s="1">
        <v>42482</v>
      </c>
      <c r="D548" s="1" t="str">
        <f>TEXT(Activity[[#This Row],[Date]], "dddd")</f>
        <v>Friday</v>
      </c>
      <c r="E548">
        <v>11682</v>
      </c>
      <c r="F548">
        <v>7.63</v>
      </c>
      <c r="G548">
        <v>7.63</v>
      </c>
      <c r="H548">
        <v>0</v>
      </c>
      <c r="I548">
        <v>1.38</v>
      </c>
      <c r="J548">
        <v>0.63</v>
      </c>
      <c r="K548">
        <v>5.6</v>
      </c>
      <c r="L548">
        <v>0</v>
      </c>
      <c r="M548">
        <v>25</v>
      </c>
      <c r="N548">
        <v>16</v>
      </c>
      <c r="O548">
        <v>270</v>
      </c>
      <c r="P548">
        <v>781</v>
      </c>
      <c r="Q548">
        <v>2105</v>
      </c>
      <c r="R548" t="str">
        <f>IF(Activity[[#This Row],[TotalSteps]] &lt; 7000, "Less than 7,000", IF(AND(Activity[[#This Row],[TotalSteps]] &gt;=7000, Activity[[#This Row],[TotalSteps]] &lt; 10000), "7,000 - 10,000", "More than 10,000"))</f>
        <v>More than 10,000</v>
      </c>
    </row>
    <row r="549" spans="1:18" x14ac:dyDescent="0.4">
      <c r="A549" t="str">
        <f>Activity[[#This Row],[Id]]&amp;"_"&amp;TEXT(Activity[[#This Row],[Date]], "YYYY-MM-DD")</f>
        <v>5553957443_2016-04-23</v>
      </c>
      <c r="B549">
        <v>5553957443</v>
      </c>
      <c r="C549" s="1">
        <v>42483</v>
      </c>
      <c r="D549" s="1" t="str">
        <f>TEXT(Activity[[#This Row],[Date]], "dddd")</f>
        <v>Saturday</v>
      </c>
      <c r="E549">
        <v>4112</v>
      </c>
      <c r="F549">
        <v>2.69</v>
      </c>
      <c r="G549">
        <v>2.69</v>
      </c>
      <c r="H549">
        <v>0</v>
      </c>
      <c r="I549">
        <v>0</v>
      </c>
      <c r="J549">
        <v>0</v>
      </c>
      <c r="K549">
        <v>2.68</v>
      </c>
      <c r="L549">
        <v>0</v>
      </c>
      <c r="M549">
        <v>0</v>
      </c>
      <c r="N549">
        <v>0</v>
      </c>
      <c r="O549">
        <v>272</v>
      </c>
      <c r="P549">
        <v>443</v>
      </c>
      <c r="Q549">
        <v>1776</v>
      </c>
      <c r="R549" t="str">
        <f>IF(Activity[[#This Row],[TotalSteps]] &lt; 7000, "Less than 7,000", IF(AND(Activity[[#This Row],[TotalSteps]] &gt;=7000, Activity[[#This Row],[TotalSteps]] &lt; 10000), "7,000 - 10,000", "More than 10,000"))</f>
        <v>Less than 7,000</v>
      </c>
    </row>
    <row r="550" spans="1:18" x14ac:dyDescent="0.4">
      <c r="A550" t="str">
        <f>Activity[[#This Row],[Id]]&amp;"_"&amp;TEXT(Activity[[#This Row],[Date]], "YYYY-MM-DD")</f>
        <v>5553957443_2016-04-24</v>
      </c>
      <c r="B550">
        <v>5553957443</v>
      </c>
      <c r="C550" s="1">
        <v>42484</v>
      </c>
      <c r="D550" s="1" t="str">
        <f>TEXT(Activity[[#This Row],[Date]], "dddd")</f>
        <v>Sunday</v>
      </c>
      <c r="E550">
        <v>1807</v>
      </c>
      <c r="F550">
        <v>1.18</v>
      </c>
      <c r="G550">
        <v>1.18</v>
      </c>
      <c r="H550">
        <v>0</v>
      </c>
      <c r="I550">
        <v>0</v>
      </c>
      <c r="J550">
        <v>0</v>
      </c>
      <c r="K550">
        <v>1.18</v>
      </c>
      <c r="L550">
        <v>0</v>
      </c>
      <c r="M550">
        <v>0</v>
      </c>
      <c r="N550">
        <v>0</v>
      </c>
      <c r="O550">
        <v>104</v>
      </c>
      <c r="P550">
        <v>582</v>
      </c>
      <c r="Q550">
        <v>1507</v>
      </c>
      <c r="R550" t="str">
        <f>IF(Activity[[#This Row],[TotalSteps]] &lt; 7000, "Less than 7,000", IF(AND(Activity[[#This Row],[TotalSteps]] &gt;=7000, Activity[[#This Row],[TotalSteps]] &lt; 10000), "7,000 - 10,000", "More than 10,000"))</f>
        <v>Less than 7,000</v>
      </c>
    </row>
    <row r="551" spans="1:18" x14ac:dyDescent="0.4">
      <c r="A551" t="str">
        <f>Activity[[#This Row],[Id]]&amp;"_"&amp;TEXT(Activity[[#This Row],[Date]], "YYYY-MM-DD")</f>
        <v>5553957443_2016-04-25</v>
      </c>
      <c r="B551">
        <v>5553957443</v>
      </c>
      <c r="C551" s="1">
        <v>42485</v>
      </c>
      <c r="D551" s="1" t="str">
        <f>TEXT(Activity[[#This Row],[Date]], "dddd")</f>
        <v>Monday</v>
      </c>
      <c r="E551">
        <v>10946</v>
      </c>
      <c r="F551">
        <v>7.19</v>
      </c>
      <c r="G551">
        <v>7.19</v>
      </c>
      <c r="H551">
        <v>0</v>
      </c>
      <c r="I551">
        <v>2.93</v>
      </c>
      <c r="J551">
        <v>0.56999999999999995</v>
      </c>
      <c r="K551">
        <v>3.69</v>
      </c>
      <c r="L551">
        <v>0</v>
      </c>
      <c r="M551">
        <v>51</v>
      </c>
      <c r="N551">
        <v>11</v>
      </c>
      <c r="O551">
        <v>201</v>
      </c>
      <c r="P551">
        <v>732</v>
      </c>
      <c r="Q551">
        <v>2033</v>
      </c>
      <c r="R551" t="str">
        <f>IF(Activity[[#This Row],[TotalSteps]] &lt; 7000, "Less than 7,000", IF(AND(Activity[[#This Row],[TotalSteps]] &gt;=7000, Activity[[#This Row],[TotalSteps]] &lt; 10000), "7,000 - 10,000", "More than 10,000"))</f>
        <v>More than 10,000</v>
      </c>
    </row>
    <row r="552" spans="1:18" x14ac:dyDescent="0.4">
      <c r="A552" t="str">
        <f>Activity[[#This Row],[Id]]&amp;"_"&amp;TEXT(Activity[[#This Row],[Date]], "YYYY-MM-DD")</f>
        <v>5553957443_2016-04-26</v>
      </c>
      <c r="B552">
        <v>5553957443</v>
      </c>
      <c r="C552" s="1">
        <v>42486</v>
      </c>
      <c r="D552" s="1" t="str">
        <f>TEXT(Activity[[#This Row],[Date]], "dddd")</f>
        <v>Tuesday</v>
      </c>
      <c r="E552">
        <v>11886</v>
      </c>
      <c r="F552">
        <v>7.76</v>
      </c>
      <c r="G552">
        <v>7.76</v>
      </c>
      <c r="H552">
        <v>0</v>
      </c>
      <c r="I552">
        <v>2.37</v>
      </c>
      <c r="J552">
        <v>0.93</v>
      </c>
      <c r="K552">
        <v>4.46</v>
      </c>
      <c r="L552">
        <v>0</v>
      </c>
      <c r="M552">
        <v>40</v>
      </c>
      <c r="N552">
        <v>18</v>
      </c>
      <c r="O552">
        <v>238</v>
      </c>
      <c r="P552">
        <v>750</v>
      </c>
      <c r="Q552">
        <v>2093</v>
      </c>
      <c r="R552" t="str">
        <f>IF(Activity[[#This Row],[TotalSteps]] &lt; 7000, "Less than 7,000", IF(AND(Activity[[#This Row],[TotalSteps]] &gt;=7000, Activity[[#This Row],[TotalSteps]] &lt; 10000), "7,000 - 10,000", "More than 10,000"))</f>
        <v>More than 10,000</v>
      </c>
    </row>
    <row r="553" spans="1:18" x14ac:dyDescent="0.4">
      <c r="A553" t="str">
        <f>Activity[[#This Row],[Id]]&amp;"_"&amp;TEXT(Activity[[#This Row],[Date]], "YYYY-MM-DD")</f>
        <v>5553957443_2016-04-27</v>
      </c>
      <c r="B553">
        <v>5553957443</v>
      </c>
      <c r="C553" s="1">
        <v>42487</v>
      </c>
      <c r="D553" s="1" t="str">
        <f>TEXT(Activity[[#This Row],[Date]], "dddd")</f>
        <v>Wednesday</v>
      </c>
      <c r="E553">
        <v>10538</v>
      </c>
      <c r="F553">
        <v>6.88</v>
      </c>
      <c r="G553">
        <v>6.88</v>
      </c>
      <c r="H553">
        <v>0</v>
      </c>
      <c r="I553">
        <v>1.1399999999999999</v>
      </c>
      <c r="J553">
        <v>1</v>
      </c>
      <c r="K553">
        <v>4.74</v>
      </c>
      <c r="L553">
        <v>0</v>
      </c>
      <c r="M553">
        <v>16</v>
      </c>
      <c r="N553">
        <v>16</v>
      </c>
      <c r="O553">
        <v>206</v>
      </c>
      <c r="P553">
        <v>745</v>
      </c>
      <c r="Q553">
        <v>1922</v>
      </c>
      <c r="R553" t="str">
        <f>IF(Activity[[#This Row],[TotalSteps]] &lt; 7000, "Less than 7,000", IF(AND(Activity[[#This Row],[TotalSteps]] &gt;=7000, Activity[[#This Row],[TotalSteps]] &lt; 10000), "7,000 - 10,000", "More than 10,000"))</f>
        <v>More than 10,000</v>
      </c>
    </row>
    <row r="554" spans="1:18" x14ac:dyDescent="0.4">
      <c r="A554" t="str">
        <f>Activity[[#This Row],[Id]]&amp;"_"&amp;TEXT(Activity[[#This Row],[Date]], "YYYY-MM-DD")</f>
        <v>5553957443_2016-04-28</v>
      </c>
      <c r="B554">
        <v>5553957443</v>
      </c>
      <c r="C554" s="1">
        <v>42488</v>
      </c>
      <c r="D554" s="1" t="str">
        <f>TEXT(Activity[[#This Row],[Date]], "dddd")</f>
        <v>Thursday</v>
      </c>
      <c r="E554">
        <v>11393</v>
      </c>
      <c r="F554">
        <v>7.63</v>
      </c>
      <c r="G554">
        <v>7.63</v>
      </c>
      <c r="H554">
        <v>0</v>
      </c>
      <c r="I554">
        <v>3.71</v>
      </c>
      <c r="J554">
        <v>0.75</v>
      </c>
      <c r="K554">
        <v>3.17</v>
      </c>
      <c r="L554">
        <v>0</v>
      </c>
      <c r="M554">
        <v>49</v>
      </c>
      <c r="N554">
        <v>13</v>
      </c>
      <c r="O554">
        <v>165</v>
      </c>
      <c r="P554">
        <v>727</v>
      </c>
      <c r="Q554">
        <v>1999</v>
      </c>
      <c r="R554" t="str">
        <f>IF(Activity[[#This Row],[TotalSteps]] &lt; 7000, "Less than 7,000", IF(AND(Activity[[#This Row],[TotalSteps]] &gt;=7000, Activity[[#This Row],[TotalSteps]] &lt; 10000), "7,000 - 10,000", "More than 10,000"))</f>
        <v>More than 10,000</v>
      </c>
    </row>
    <row r="555" spans="1:18" x14ac:dyDescent="0.4">
      <c r="A555" t="str">
        <f>Activity[[#This Row],[Id]]&amp;"_"&amp;TEXT(Activity[[#This Row],[Date]], "YYYY-MM-DD")</f>
        <v>5553957443_2016-04-29</v>
      </c>
      <c r="B555">
        <v>5553957443</v>
      </c>
      <c r="C555" s="1">
        <v>42489</v>
      </c>
      <c r="D555" s="1" t="str">
        <f>TEXT(Activity[[#This Row],[Date]], "dddd")</f>
        <v>Friday</v>
      </c>
      <c r="E555">
        <v>12764</v>
      </c>
      <c r="F555">
        <v>8.33</v>
      </c>
      <c r="G555">
        <v>8.33</v>
      </c>
      <c r="H555">
        <v>0</v>
      </c>
      <c r="I555">
        <v>2.79</v>
      </c>
      <c r="J555">
        <v>0.64</v>
      </c>
      <c r="K555">
        <v>4.91</v>
      </c>
      <c r="L555">
        <v>0</v>
      </c>
      <c r="M555">
        <v>46</v>
      </c>
      <c r="N555">
        <v>15</v>
      </c>
      <c r="O555">
        <v>270</v>
      </c>
      <c r="P555">
        <v>709</v>
      </c>
      <c r="Q555">
        <v>2169</v>
      </c>
      <c r="R555" t="str">
        <f>IF(Activity[[#This Row],[TotalSteps]] &lt; 7000, "Less than 7,000", IF(AND(Activity[[#This Row],[TotalSteps]] &gt;=7000, Activity[[#This Row],[TotalSteps]] &lt; 10000), "7,000 - 10,000", "More than 10,000"))</f>
        <v>More than 10,000</v>
      </c>
    </row>
    <row r="556" spans="1:18" x14ac:dyDescent="0.4">
      <c r="A556" t="str">
        <f>Activity[[#This Row],[Id]]&amp;"_"&amp;TEXT(Activity[[#This Row],[Date]], "YYYY-MM-DD")</f>
        <v>5553957443_2016-04-30</v>
      </c>
      <c r="B556">
        <v>5553957443</v>
      </c>
      <c r="C556" s="1">
        <v>42490</v>
      </c>
      <c r="D556" s="1" t="str">
        <f>TEXT(Activity[[#This Row],[Date]], "dddd")</f>
        <v>Saturday</v>
      </c>
      <c r="E556">
        <v>1202</v>
      </c>
      <c r="F556">
        <v>0.78</v>
      </c>
      <c r="G556">
        <v>0.78</v>
      </c>
      <c r="H556">
        <v>0</v>
      </c>
      <c r="I556">
        <v>0</v>
      </c>
      <c r="J556">
        <v>0</v>
      </c>
      <c r="K556">
        <v>0.78</v>
      </c>
      <c r="L556">
        <v>0</v>
      </c>
      <c r="M556">
        <v>0</v>
      </c>
      <c r="N556">
        <v>0</v>
      </c>
      <c r="O556">
        <v>84</v>
      </c>
      <c r="P556">
        <v>506</v>
      </c>
      <c r="Q556">
        <v>1463</v>
      </c>
      <c r="R556" t="str">
        <f>IF(Activity[[#This Row],[TotalSteps]] &lt; 7000, "Less than 7,000", IF(AND(Activity[[#This Row],[TotalSteps]] &gt;=7000, Activity[[#This Row],[TotalSteps]] &lt; 10000), "7,000 - 10,000", "More than 10,000"))</f>
        <v>Less than 7,000</v>
      </c>
    </row>
    <row r="557" spans="1:18" x14ac:dyDescent="0.4">
      <c r="A557" t="str">
        <f>Activity[[#This Row],[Id]]&amp;"_"&amp;TEXT(Activity[[#This Row],[Date]], "YYYY-MM-DD")</f>
        <v>5553957443_2016-05-01</v>
      </c>
      <c r="B557">
        <v>5553957443</v>
      </c>
      <c r="C557" s="1">
        <v>42491</v>
      </c>
      <c r="D557" s="1" t="str">
        <f>TEXT(Activity[[#This Row],[Date]], "dddd")</f>
        <v>Sunday</v>
      </c>
      <c r="E557">
        <v>5164</v>
      </c>
      <c r="F557">
        <v>3.37</v>
      </c>
      <c r="G557">
        <v>3.37</v>
      </c>
      <c r="H557">
        <v>0</v>
      </c>
      <c r="I557">
        <v>0</v>
      </c>
      <c r="J557">
        <v>0</v>
      </c>
      <c r="K557">
        <v>3.37</v>
      </c>
      <c r="L557">
        <v>0</v>
      </c>
      <c r="M557">
        <v>0</v>
      </c>
      <c r="N557">
        <v>0</v>
      </c>
      <c r="O557">
        <v>237</v>
      </c>
      <c r="P557">
        <v>436</v>
      </c>
      <c r="Q557">
        <v>1747</v>
      </c>
      <c r="R557" t="str">
        <f>IF(Activity[[#This Row],[TotalSteps]] &lt; 7000, "Less than 7,000", IF(AND(Activity[[#This Row],[TotalSteps]] &gt;=7000, Activity[[#This Row],[TotalSteps]] &lt; 10000), "7,000 - 10,000", "More than 10,000"))</f>
        <v>Less than 7,000</v>
      </c>
    </row>
    <row r="558" spans="1:18" x14ac:dyDescent="0.4">
      <c r="A558" t="str">
        <f>Activity[[#This Row],[Id]]&amp;"_"&amp;TEXT(Activity[[#This Row],[Date]], "YYYY-MM-DD")</f>
        <v>5553957443_2016-05-02</v>
      </c>
      <c r="B558">
        <v>5553957443</v>
      </c>
      <c r="C558" s="1">
        <v>42492</v>
      </c>
      <c r="D558" s="1" t="str">
        <f>TEXT(Activity[[#This Row],[Date]], "dddd")</f>
        <v>Monday</v>
      </c>
      <c r="E558">
        <v>9769</v>
      </c>
      <c r="F558">
        <v>6.38</v>
      </c>
      <c r="G558">
        <v>6.38</v>
      </c>
      <c r="H558">
        <v>0</v>
      </c>
      <c r="I558">
        <v>1.06</v>
      </c>
      <c r="J558">
        <v>0.41</v>
      </c>
      <c r="K558">
        <v>4.9000000000000004</v>
      </c>
      <c r="L558">
        <v>0</v>
      </c>
      <c r="M558">
        <v>23</v>
      </c>
      <c r="N558">
        <v>9</v>
      </c>
      <c r="O558">
        <v>227</v>
      </c>
      <c r="P558">
        <v>724</v>
      </c>
      <c r="Q558">
        <v>1996</v>
      </c>
      <c r="R558" t="str">
        <f>IF(Activity[[#This Row],[TotalSteps]] &lt; 7000, "Less than 7,000", IF(AND(Activity[[#This Row],[TotalSteps]] &gt;=7000, Activity[[#This Row],[TotalSteps]] &lt; 10000), "7,000 - 10,000", "More than 10,000"))</f>
        <v>7,000 - 10,000</v>
      </c>
    </row>
    <row r="559" spans="1:18" x14ac:dyDescent="0.4">
      <c r="A559" t="str">
        <f>Activity[[#This Row],[Id]]&amp;"_"&amp;TEXT(Activity[[#This Row],[Date]], "YYYY-MM-DD")</f>
        <v>5553957443_2016-05-03</v>
      </c>
      <c r="B559">
        <v>5553957443</v>
      </c>
      <c r="C559" s="1">
        <v>42493</v>
      </c>
      <c r="D559" s="1" t="str">
        <f>TEXT(Activity[[#This Row],[Date]], "dddd")</f>
        <v>Tuesday</v>
      </c>
      <c r="E559">
        <v>12848</v>
      </c>
      <c r="F559">
        <v>8.39</v>
      </c>
      <c r="G559">
        <v>8.39</v>
      </c>
      <c r="H559">
        <v>0</v>
      </c>
      <c r="I559">
        <v>1.5</v>
      </c>
      <c r="J559">
        <v>1.2</v>
      </c>
      <c r="K559">
        <v>5.68</v>
      </c>
      <c r="L559">
        <v>0</v>
      </c>
      <c r="M559">
        <v>26</v>
      </c>
      <c r="N559">
        <v>29</v>
      </c>
      <c r="O559">
        <v>247</v>
      </c>
      <c r="P559">
        <v>812</v>
      </c>
      <c r="Q559">
        <v>2116</v>
      </c>
      <c r="R559" t="str">
        <f>IF(Activity[[#This Row],[TotalSteps]] &lt; 7000, "Less than 7,000", IF(AND(Activity[[#This Row],[TotalSteps]] &gt;=7000, Activity[[#This Row],[TotalSteps]] &lt; 10000), "7,000 - 10,000", "More than 10,000"))</f>
        <v>More than 10,000</v>
      </c>
    </row>
    <row r="560" spans="1:18" x14ac:dyDescent="0.4">
      <c r="A560" t="str">
        <f>Activity[[#This Row],[Id]]&amp;"_"&amp;TEXT(Activity[[#This Row],[Date]], "YYYY-MM-DD")</f>
        <v>5553957443_2016-05-04</v>
      </c>
      <c r="B560">
        <v>5553957443</v>
      </c>
      <c r="C560" s="1">
        <v>42494</v>
      </c>
      <c r="D560" s="1" t="str">
        <f>TEXT(Activity[[#This Row],[Date]], "dddd")</f>
        <v>Wednesday</v>
      </c>
      <c r="E560">
        <v>4249</v>
      </c>
      <c r="F560">
        <v>2.77</v>
      </c>
      <c r="G560">
        <v>2.77</v>
      </c>
      <c r="H560">
        <v>0</v>
      </c>
      <c r="I560">
        <v>0</v>
      </c>
      <c r="J560">
        <v>0</v>
      </c>
      <c r="K560">
        <v>2.77</v>
      </c>
      <c r="L560">
        <v>0</v>
      </c>
      <c r="M560">
        <v>0</v>
      </c>
      <c r="N560">
        <v>0</v>
      </c>
      <c r="O560">
        <v>224</v>
      </c>
      <c r="P560">
        <v>651</v>
      </c>
      <c r="Q560">
        <v>1698</v>
      </c>
      <c r="R560" t="str">
        <f>IF(Activity[[#This Row],[TotalSteps]] &lt; 7000, "Less than 7,000", IF(AND(Activity[[#This Row],[TotalSteps]] &gt;=7000, Activity[[#This Row],[TotalSteps]] &lt; 10000), "7,000 - 10,000", "More than 10,000"))</f>
        <v>Less than 7,000</v>
      </c>
    </row>
    <row r="561" spans="1:18" x14ac:dyDescent="0.4">
      <c r="A561" t="str">
        <f>Activity[[#This Row],[Id]]&amp;"_"&amp;TEXT(Activity[[#This Row],[Date]], "YYYY-MM-DD")</f>
        <v>5553957443_2016-05-05</v>
      </c>
      <c r="B561">
        <v>5553957443</v>
      </c>
      <c r="C561" s="1">
        <v>42495</v>
      </c>
      <c r="D561" s="1" t="str">
        <f>TEXT(Activity[[#This Row],[Date]], "dddd")</f>
        <v>Thursday</v>
      </c>
      <c r="E561">
        <v>14331</v>
      </c>
      <c r="F561">
        <v>9.51</v>
      </c>
      <c r="G561">
        <v>9.51</v>
      </c>
      <c r="H561">
        <v>0</v>
      </c>
      <c r="I561">
        <v>3.43</v>
      </c>
      <c r="J561">
        <v>1.66</v>
      </c>
      <c r="K561">
        <v>4.43</v>
      </c>
      <c r="L561">
        <v>0</v>
      </c>
      <c r="M561">
        <v>44</v>
      </c>
      <c r="N561">
        <v>29</v>
      </c>
      <c r="O561">
        <v>241</v>
      </c>
      <c r="P561">
        <v>692</v>
      </c>
      <c r="Q561">
        <v>2156</v>
      </c>
      <c r="R561" t="str">
        <f>IF(Activity[[#This Row],[TotalSteps]] &lt; 7000, "Less than 7,000", IF(AND(Activity[[#This Row],[TotalSteps]] &gt;=7000, Activity[[#This Row],[TotalSteps]] &lt; 10000), "7,000 - 10,000", "More than 10,000"))</f>
        <v>More than 10,000</v>
      </c>
    </row>
    <row r="562" spans="1:18" x14ac:dyDescent="0.4">
      <c r="A562" t="str">
        <f>Activity[[#This Row],[Id]]&amp;"_"&amp;TEXT(Activity[[#This Row],[Date]], "YYYY-MM-DD")</f>
        <v>5553957443_2016-05-06</v>
      </c>
      <c r="B562">
        <v>5553957443</v>
      </c>
      <c r="C562" s="1">
        <v>42496</v>
      </c>
      <c r="D562" s="1" t="str">
        <f>TEXT(Activity[[#This Row],[Date]], "dddd")</f>
        <v>Friday</v>
      </c>
      <c r="E562">
        <v>9632</v>
      </c>
      <c r="F562">
        <v>6.29</v>
      </c>
      <c r="G562">
        <v>6.29</v>
      </c>
      <c r="H562">
        <v>0</v>
      </c>
      <c r="I562">
        <v>1.52</v>
      </c>
      <c r="J562">
        <v>0.54</v>
      </c>
      <c r="K562">
        <v>4.2300000000000004</v>
      </c>
      <c r="L562">
        <v>0</v>
      </c>
      <c r="M562">
        <v>21</v>
      </c>
      <c r="N562">
        <v>9</v>
      </c>
      <c r="O562">
        <v>229</v>
      </c>
      <c r="P562">
        <v>761</v>
      </c>
      <c r="Q562">
        <v>1916</v>
      </c>
      <c r="R562" t="str">
        <f>IF(Activity[[#This Row],[TotalSteps]] &lt; 7000, "Less than 7,000", IF(AND(Activity[[#This Row],[TotalSteps]] &gt;=7000, Activity[[#This Row],[TotalSteps]] &lt; 10000), "7,000 - 10,000", "More than 10,000"))</f>
        <v>7,000 - 10,000</v>
      </c>
    </row>
    <row r="563" spans="1:18" x14ac:dyDescent="0.4">
      <c r="A563" t="str">
        <f>Activity[[#This Row],[Id]]&amp;"_"&amp;TEXT(Activity[[#This Row],[Date]], "YYYY-MM-DD")</f>
        <v>5553957443_2016-05-07</v>
      </c>
      <c r="B563">
        <v>5553957443</v>
      </c>
      <c r="C563" s="1">
        <v>42497</v>
      </c>
      <c r="D563" s="1" t="str">
        <f>TEXT(Activity[[#This Row],[Date]], "dddd")</f>
        <v>Saturday</v>
      </c>
      <c r="E563">
        <v>1868</v>
      </c>
      <c r="F563">
        <v>1.22</v>
      </c>
      <c r="G563">
        <v>1.22</v>
      </c>
      <c r="H563">
        <v>0</v>
      </c>
      <c r="I563">
        <v>0</v>
      </c>
      <c r="J563">
        <v>0</v>
      </c>
      <c r="K563">
        <v>1.22</v>
      </c>
      <c r="L563">
        <v>0</v>
      </c>
      <c r="M563">
        <v>0</v>
      </c>
      <c r="N563">
        <v>0</v>
      </c>
      <c r="O563">
        <v>96</v>
      </c>
      <c r="P563">
        <v>902</v>
      </c>
      <c r="Q563">
        <v>1494</v>
      </c>
      <c r="R563" t="str">
        <f>IF(Activity[[#This Row],[TotalSteps]] &lt; 7000, "Less than 7,000", IF(AND(Activity[[#This Row],[TotalSteps]] &gt;=7000, Activity[[#This Row],[TotalSteps]] &lt; 10000), "7,000 - 10,000", "More than 10,000"))</f>
        <v>Less than 7,000</v>
      </c>
    </row>
    <row r="564" spans="1:18" x14ac:dyDescent="0.4">
      <c r="A564" t="str">
        <f>Activity[[#This Row],[Id]]&amp;"_"&amp;TEXT(Activity[[#This Row],[Date]], "YYYY-MM-DD")</f>
        <v>5553957443_2016-05-08</v>
      </c>
      <c r="B564">
        <v>5553957443</v>
      </c>
      <c r="C564" s="1">
        <v>42498</v>
      </c>
      <c r="D564" s="1" t="str">
        <f>TEXT(Activity[[#This Row],[Date]], "dddd")</f>
        <v>Sunday</v>
      </c>
      <c r="E564">
        <v>6083</v>
      </c>
      <c r="F564">
        <v>4</v>
      </c>
      <c r="G564">
        <v>4</v>
      </c>
      <c r="H564">
        <v>0</v>
      </c>
      <c r="I564">
        <v>0.22</v>
      </c>
      <c r="J564">
        <v>0.47</v>
      </c>
      <c r="K564">
        <v>3.3</v>
      </c>
      <c r="L564">
        <v>0</v>
      </c>
      <c r="M564">
        <v>3</v>
      </c>
      <c r="N564">
        <v>8</v>
      </c>
      <c r="O564">
        <v>210</v>
      </c>
      <c r="P564">
        <v>505</v>
      </c>
      <c r="Q564">
        <v>1762</v>
      </c>
      <c r="R564" t="str">
        <f>IF(Activity[[#This Row],[TotalSteps]] &lt; 7000, "Less than 7,000", IF(AND(Activity[[#This Row],[TotalSteps]] &gt;=7000, Activity[[#This Row],[TotalSteps]] &lt; 10000), "7,000 - 10,000", "More than 10,000"))</f>
        <v>Less than 7,000</v>
      </c>
    </row>
    <row r="565" spans="1:18" x14ac:dyDescent="0.4">
      <c r="A565" t="str">
        <f>Activity[[#This Row],[Id]]&amp;"_"&amp;TEXT(Activity[[#This Row],[Date]], "YYYY-MM-DD")</f>
        <v>5553957443_2016-05-09</v>
      </c>
      <c r="B565">
        <v>5553957443</v>
      </c>
      <c r="C565" s="1">
        <v>42499</v>
      </c>
      <c r="D565" s="1" t="str">
        <f>TEXT(Activity[[#This Row],[Date]], "dddd")</f>
        <v>Monday</v>
      </c>
      <c r="E565">
        <v>11611</v>
      </c>
      <c r="F565">
        <v>7.58</v>
      </c>
      <c r="G565">
        <v>7.58</v>
      </c>
      <c r="H565">
        <v>0</v>
      </c>
      <c r="I565">
        <v>2.13</v>
      </c>
      <c r="J565">
        <v>0.89</v>
      </c>
      <c r="K565">
        <v>4.5599999999999996</v>
      </c>
      <c r="L565">
        <v>0</v>
      </c>
      <c r="M565">
        <v>59</v>
      </c>
      <c r="N565">
        <v>22</v>
      </c>
      <c r="O565">
        <v>251</v>
      </c>
      <c r="P565">
        <v>667</v>
      </c>
      <c r="Q565">
        <v>2272</v>
      </c>
      <c r="R565" t="str">
        <f>IF(Activity[[#This Row],[TotalSteps]] &lt; 7000, "Less than 7,000", IF(AND(Activity[[#This Row],[TotalSteps]] &gt;=7000, Activity[[#This Row],[TotalSteps]] &lt; 10000), "7,000 - 10,000", "More than 10,000"))</f>
        <v>More than 10,000</v>
      </c>
    </row>
    <row r="566" spans="1:18" x14ac:dyDescent="0.4">
      <c r="A566" t="str">
        <f>Activity[[#This Row],[Id]]&amp;"_"&amp;TEXT(Activity[[#This Row],[Date]], "YYYY-MM-DD")</f>
        <v>5553957443_2016-05-10</v>
      </c>
      <c r="B566">
        <v>5553957443</v>
      </c>
      <c r="C566" s="1">
        <v>42500</v>
      </c>
      <c r="D566" s="1" t="str">
        <f>TEXT(Activity[[#This Row],[Date]], "dddd")</f>
        <v>Tuesday</v>
      </c>
      <c r="E566">
        <v>16358</v>
      </c>
      <c r="F566">
        <v>10.71</v>
      </c>
      <c r="G566">
        <v>10.71</v>
      </c>
      <c r="H566">
        <v>0</v>
      </c>
      <c r="I566">
        <v>3.87</v>
      </c>
      <c r="J566">
        <v>1.61</v>
      </c>
      <c r="K566">
        <v>5.2</v>
      </c>
      <c r="L566">
        <v>0</v>
      </c>
      <c r="M566">
        <v>61</v>
      </c>
      <c r="N566">
        <v>40</v>
      </c>
      <c r="O566">
        <v>265</v>
      </c>
      <c r="P566">
        <v>707</v>
      </c>
      <c r="Q566">
        <v>2335</v>
      </c>
      <c r="R566" t="str">
        <f>IF(Activity[[#This Row],[TotalSteps]] &lt; 7000, "Less than 7,000", IF(AND(Activity[[#This Row],[TotalSteps]] &gt;=7000, Activity[[#This Row],[TotalSteps]] &lt; 10000), "7,000 - 10,000", "More than 10,000"))</f>
        <v>More than 10,000</v>
      </c>
    </row>
    <row r="567" spans="1:18" x14ac:dyDescent="0.4">
      <c r="A567" t="str">
        <f>Activity[[#This Row],[Id]]&amp;"_"&amp;TEXT(Activity[[#This Row],[Date]], "YYYY-MM-DD")</f>
        <v>5553957443_2016-05-11</v>
      </c>
      <c r="B567">
        <v>5553957443</v>
      </c>
      <c r="C567" s="1">
        <v>42501</v>
      </c>
      <c r="D567" s="1" t="str">
        <f>TEXT(Activity[[#This Row],[Date]], "dddd")</f>
        <v>Wednesday</v>
      </c>
      <c r="E567">
        <v>4926</v>
      </c>
      <c r="F567">
        <v>3.22</v>
      </c>
      <c r="G567">
        <v>3.22</v>
      </c>
      <c r="H567">
        <v>0</v>
      </c>
      <c r="I567">
        <v>0</v>
      </c>
      <c r="J567">
        <v>0</v>
      </c>
      <c r="K567">
        <v>3.22</v>
      </c>
      <c r="L567">
        <v>0</v>
      </c>
      <c r="M567">
        <v>0</v>
      </c>
      <c r="N567">
        <v>0</v>
      </c>
      <c r="O567">
        <v>195</v>
      </c>
      <c r="P567">
        <v>628</v>
      </c>
      <c r="Q567">
        <v>1693</v>
      </c>
      <c r="R567" t="str">
        <f>IF(Activity[[#This Row],[TotalSteps]] &lt; 7000, "Less than 7,000", IF(AND(Activity[[#This Row],[TotalSteps]] &gt;=7000, Activity[[#This Row],[TotalSteps]] &lt; 10000), "7,000 - 10,000", "More than 10,000"))</f>
        <v>Less than 7,000</v>
      </c>
    </row>
    <row r="568" spans="1:18" x14ac:dyDescent="0.4">
      <c r="A568" t="str">
        <f>Activity[[#This Row],[Id]]&amp;"_"&amp;TEXT(Activity[[#This Row],[Date]], "YYYY-MM-DD")</f>
        <v>5553957443_2016-05-12</v>
      </c>
      <c r="B568">
        <v>5553957443</v>
      </c>
      <c r="C568" s="1">
        <v>42502</v>
      </c>
      <c r="D568" s="1" t="str">
        <f>TEXT(Activity[[#This Row],[Date]], "dddd")</f>
        <v>Thursday</v>
      </c>
      <c r="E568">
        <v>3121</v>
      </c>
      <c r="F568">
        <v>2.04</v>
      </c>
      <c r="G568">
        <v>2.04</v>
      </c>
      <c r="H568">
        <v>0</v>
      </c>
      <c r="I568">
        <v>0.57999999999999996</v>
      </c>
      <c r="J568">
        <v>0.4</v>
      </c>
      <c r="K568">
        <v>1.06</v>
      </c>
      <c r="L568">
        <v>0</v>
      </c>
      <c r="M568">
        <v>8</v>
      </c>
      <c r="N568">
        <v>6</v>
      </c>
      <c r="O568">
        <v>48</v>
      </c>
      <c r="P568">
        <v>222</v>
      </c>
      <c r="Q568">
        <v>741</v>
      </c>
      <c r="R568" t="str">
        <f>IF(Activity[[#This Row],[TotalSteps]] &lt; 7000, "Less than 7,000", IF(AND(Activity[[#This Row],[TotalSteps]] &gt;=7000, Activity[[#This Row],[TotalSteps]] &lt; 10000), "7,000 - 10,000", "More than 10,000"))</f>
        <v>Less than 7,000</v>
      </c>
    </row>
    <row r="569" spans="1:18" x14ac:dyDescent="0.4">
      <c r="A569" t="str">
        <f>Activity[[#This Row],[Id]]&amp;"_"&amp;TEXT(Activity[[#This Row],[Date]], "YYYY-MM-DD")</f>
        <v>5577150313_2016-04-12</v>
      </c>
      <c r="B569">
        <v>5577150313</v>
      </c>
      <c r="C569" s="1">
        <v>42472</v>
      </c>
      <c r="D569" s="1" t="str">
        <f>TEXT(Activity[[#This Row],[Date]], "dddd")</f>
        <v>Tuesday</v>
      </c>
      <c r="E569">
        <v>8135</v>
      </c>
      <c r="F569">
        <v>6.08</v>
      </c>
      <c r="G569">
        <v>6.08</v>
      </c>
      <c r="H569">
        <v>0</v>
      </c>
      <c r="I569">
        <v>3.6</v>
      </c>
      <c r="J569">
        <v>0.38</v>
      </c>
      <c r="K569">
        <v>2.1</v>
      </c>
      <c r="L569">
        <v>0</v>
      </c>
      <c r="M569">
        <v>86</v>
      </c>
      <c r="N569">
        <v>16</v>
      </c>
      <c r="O569">
        <v>140</v>
      </c>
      <c r="P569">
        <v>728</v>
      </c>
      <c r="Q569">
        <v>3405</v>
      </c>
      <c r="R569" t="str">
        <f>IF(Activity[[#This Row],[TotalSteps]] &lt; 7000, "Less than 7,000", IF(AND(Activity[[#This Row],[TotalSteps]] &gt;=7000, Activity[[#This Row],[TotalSteps]] &lt; 10000), "7,000 - 10,000", "More than 10,000"))</f>
        <v>7,000 - 10,000</v>
      </c>
    </row>
    <row r="570" spans="1:18" x14ac:dyDescent="0.4">
      <c r="A570" t="str">
        <f>Activity[[#This Row],[Id]]&amp;"_"&amp;TEXT(Activity[[#This Row],[Date]], "YYYY-MM-DD")</f>
        <v>5577150313_2016-04-13</v>
      </c>
      <c r="B570">
        <v>5577150313</v>
      </c>
      <c r="C570" s="1">
        <v>42473</v>
      </c>
      <c r="D570" s="1" t="str">
        <f>TEXT(Activity[[#This Row],[Date]], "dddd")</f>
        <v>Wednesday</v>
      </c>
      <c r="E570">
        <v>5077</v>
      </c>
      <c r="F570">
        <v>3.79</v>
      </c>
      <c r="G570">
        <v>3.79</v>
      </c>
      <c r="H570">
        <v>0</v>
      </c>
      <c r="I570">
        <v>0.32</v>
      </c>
      <c r="J570">
        <v>0.22</v>
      </c>
      <c r="K570">
        <v>3.25</v>
      </c>
      <c r="L570">
        <v>0</v>
      </c>
      <c r="M570">
        <v>15</v>
      </c>
      <c r="N570">
        <v>11</v>
      </c>
      <c r="O570">
        <v>144</v>
      </c>
      <c r="P570">
        <v>776</v>
      </c>
      <c r="Q570">
        <v>2551</v>
      </c>
      <c r="R570" t="str">
        <f>IF(Activity[[#This Row],[TotalSteps]] &lt; 7000, "Less than 7,000", IF(AND(Activity[[#This Row],[TotalSteps]] &gt;=7000, Activity[[#This Row],[TotalSteps]] &lt; 10000), "7,000 - 10,000", "More than 10,000"))</f>
        <v>Less than 7,000</v>
      </c>
    </row>
    <row r="571" spans="1:18" x14ac:dyDescent="0.4">
      <c r="A571" t="str">
        <f>Activity[[#This Row],[Id]]&amp;"_"&amp;TEXT(Activity[[#This Row],[Date]], "YYYY-MM-DD")</f>
        <v>5577150313_2016-04-14</v>
      </c>
      <c r="B571">
        <v>5577150313</v>
      </c>
      <c r="C571" s="1">
        <v>42474</v>
      </c>
      <c r="D571" s="1" t="str">
        <f>TEXT(Activity[[#This Row],[Date]], "dddd")</f>
        <v>Thursday</v>
      </c>
      <c r="E571">
        <v>8596</v>
      </c>
      <c r="F571">
        <v>6.42</v>
      </c>
      <c r="G571">
        <v>6.42</v>
      </c>
      <c r="H571">
        <v>0</v>
      </c>
      <c r="I571">
        <v>3.33</v>
      </c>
      <c r="J571">
        <v>0.31</v>
      </c>
      <c r="K571">
        <v>2.78</v>
      </c>
      <c r="L571">
        <v>0</v>
      </c>
      <c r="M571">
        <v>118</v>
      </c>
      <c r="N571">
        <v>30</v>
      </c>
      <c r="O571">
        <v>176</v>
      </c>
      <c r="P571">
        <v>662</v>
      </c>
      <c r="Q571">
        <v>4022</v>
      </c>
      <c r="R571" t="str">
        <f>IF(Activity[[#This Row],[TotalSteps]] &lt; 7000, "Less than 7,000", IF(AND(Activity[[#This Row],[TotalSteps]] &gt;=7000, Activity[[#This Row],[TotalSteps]] &lt; 10000), "7,000 - 10,000", "More than 10,000"))</f>
        <v>7,000 - 10,000</v>
      </c>
    </row>
    <row r="572" spans="1:18" x14ac:dyDescent="0.4">
      <c r="A572" t="str">
        <f>Activity[[#This Row],[Id]]&amp;"_"&amp;TEXT(Activity[[#This Row],[Date]], "YYYY-MM-DD")</f>
        <v>5577150313_2016-04-15</v>
      </c>
      <c r="B572">
        <v>5577150313</v>
      </c>
      <c r="C572" s="1">
        <v>42475</v>
      </c>
      <c r="D572" s="1" t="str">
        <f>TEXT(Activity[[#This Row],[Date]], "dddd")</f>
        <v>Friday</v>
      </c>
      <c r="E572">
        <v>12087</v>
      </c>
      <c r="F572">
        <v>9.08</v>
      </c>
      <c r="G572">
        <v>9.08</v>
      </c>
      <c r="H572">
        <v>0</v>
      </c>
      <c r="I572">
        <v>3.92</v>
      </c>
      <c r="J572">
        <v>1.6</v>
      </c>
      <c r="K572">
        <v>3.56</v>
      </c>
      <c r="L572">
        <v>0</v>
      </c>
      <c r="M572">
        <v>115</v>
      </c>
      <c r="N572">
        <v>54</v>
      </c>
      <c r="O572">
        <v>199</v>
      </c>
      <c r="P572">
        <v>695</v>
      </c>
      <c r="Q572">
        <v>4005</v>
      </c>
      <c r="R572" t="str">
        <f>IF(Activity[[#This Row],[TotalSteps]] &lt; 7000, "Less than 7,000", IF(AND(Activity[[#This Row],[TotalSteps]] &gt;=7000, Activity[[#This Row],[TotalSteps]] &lt; 10000), "7,000 - 10,000", "More than 10,000"))</f>
        <v>More than 10,000</v>
      </c>
    </row>
    <row r="573" spans="1:18" x14ac:dyDescent="0.4">
      <c r="A573" t="str">
        <f>Activity[[#This Row],[Id]]&amp;"_"&amp;TEXT(Activity[[#This Row],[Date]], "YYYY-MM-DD")</f>
        <v>5577150313_2016-04-16</v>
      </c>
      <c r="B573">
        <v>5577150313</v>
      </c>
      <c r="C573" s="1">
        <v>42476</v>
      </c>
      <c r="D573" s="1" t="str">
        <f>TEXT(Activity[[#This Row],[Date]], "dddd")</f>
        <v>Saturday</v>
      </c>
      <c r="E573">
        <v>14269</v>
      </c>
      <c r="F573">
        <v>10.66</v>
      </c>
      <c r="G573">
        <v>10.66</v>
      </c>
      <c r="H573">
        <v>0</v>
      </c>
      <c r="I573">
        <v>6.64</v>
      </c>
      <c r="J573">
        <v>1.28</v>
      </c>
      <c r="K573">
        <v>2.73</v>
      </c>
      <c r="L573">
        <v>0</v>
      </c>
      <c r="M573">
        <v>184</v>
      </c>
      <c r="N573">
        <v>56</v>
      </c>
      <c r="O573">
        <v>158</v>
      </c>
      <c r="P573">
        <v>472</v>
      </c>
      <c r="Q573">
        <v>4274</v>
      </c>
      <c r="R573" t="str">
        <f>IF(Activity[[#This Row],[TotalSteps]] &lt; 7000, "Less than 7,000", IF(AND(Activity[[#This Row],[TotalSteps]] &gt;=7000, Activity[[#This Row],[TotalSteps]] &lt; 10000), "7,000 - 10,000", "More than 10,000"))</f>
        <v>More than 10,000</v>
      </c>
    </row>
    <row r="574" spans="1:18" x14ac:dyDescent="0.4">
      <c r="A574" t="str">
        <f>Activity[[#This Row],[Id]]&amp;"_"&amp;TEXT(Activity[[#This Row],[Date]], "YYYY-MM-DD")</f>
        <v>5577150313_2016-04-17</v>
      </c>
      <c r="B574">
        <v>5577150313</v>
      </c>
      <c r="C574" s="1">
        <v>42477</v>
      </c>
      <c r="D574" s="1" t="str">
        <f>TEXT(Activity[[#This Row],[Date]], "dddd")</f>
        <v>Sunday</v>
      </c>
      <c r="E574">
        <v>12231</v>
      </c>
      <c r="F574">
        <v>9.14</v>
      </c>
      <c r="G574">
        <v>9.14</v>
      </c>
      <c r="H574">
        <v>0</v>
      </c>
      <c r="I574">
        <v>5.98</v>
      </c>
      <c r="J574">
        <v>0.83</v>
      </c>
      <c r="K574">
        <v>2.3199999999999998</v>
      </c>
      <c r="L574">
        <v>0</v>
      </c>
      <c r="M574">
        <v>200</v>
      </c>
      <c r="N574">
        <v>37</v>
      </c>
      <c r="O574">
        <v>159</v>
      </c>
      <c r="P574">
        <v>525</v>
      </c>
      <c r="Q574">
        <v>4552</v>
      </c>
      <c r="R574" t="str">
        <f>IF(Activity[[#This Row],[TotalSteps]] &lt; 7000, "Less than 7,000", IF(AND(Activity[[#This Row],[TotalSteps]] &gt;=7000, Activity[[#This Row],[TotalSteps]] &lt; 10000), "7,000 - 10,000", "More than 10,000"))</f>
        <v>More than 10,000</v>
      </c>
    </row>
    <row r="575" spans="1:18" x14ac:dyDescent="0.4">
      <c r="A575" t="str">
        <f>Activity[[#This Row],[Id]]&amp;"_"&amp;TEXT(Activity[[#This Row],[Date]], "YYYY-MM-DD")</f>
        <v>5577150313_2016-04-18</v>
      </c>
      <c r="B575">
        <v>5577150313</v>
      </c>
      <c r="C575" s="1">
        <v>42478</v>
      </c>
      <c r="D575" s="1" t="str">
        <f>TEXT(Activity[[#This Row],[Date]], "dddd")</f>
        <v>Monday</v>
      </c>
      <c r="E575">
        <v>9893</v>
      </c>
      <c r="F575">
        <v>7.39</v>
      </c>
      <c r="G575">
        <v>7.39</v>
      </c>
      <c r="H575">
        <v>0</v>
      </c>
      <c r="I575">
        <v>4.8600000000000003</v>
      </c>
      <c r="J575">
        <v>0.72</v>
      </c>
      <c r="K575">
        <v>1.82</v>
      </c>
      <c r="L575">
        <v>0</v>
      </c>
      <c r="M575">
        <v>114</v>
      </c>
      <c r="N575">
        <v>32</v>
      </c>
      <c r="O575">
        <v>130</v>
      </c>
      <c r="P575">
        <v>623</v>
      </c>
      <c r="Q575">
        <v>3625</v>
      </c>
      <c r="R575" t="str">
        <f>IF(Activity[[#This Row],[TotalSteps]] &lt; 7000, "Less than 7,000", IF(AND(Activity[[#This Row],[TotalSteps]] &gt;=7000, Activity[[#This Row],[TotalSteps]] &lt; 10000), "7,000 - 10,000", "More than 10,000"))</f>
        <v>7,000 - 10,000</v>
      </c>
    </row>
    <row r="576" spans="1:18" x14ac:dyDescent="0.4">
      <c r="A576" t="str">
        <f>Activity[[#This Row],[Id]]&amp;"_"&amp;TEXT(Activity[[#This Row],[Date]], "YYYY-MM-DD")</f>
        <v>5577150313_2016-04-19</v>
      </c>
      <c r="B576">
        <v>5577150313</v>
      </c>
      <c r="C576" s="1">
        <v>42479</v>
      </c>
      <c r="D576" s="1" t="str">
        <f>TEXT(Activity[[#This Row],[Date]], "dddd")</f>
        <v>Tuesday</v>
      </c>
      <c r="E576">
        <v>12574</v>
      </c>
      <c r="F576">
        <v>9.42</v>
      </c>
      <c r="G576">
        <v>9.42</v>
      </c>
      <c r="H576">
        <v>0</v>
      </c>
      <c r="I576">
        <v>7.02</v>
      </c>
      <c r="J576">
        <v>0.64</v>
      </c>
      <c r="K576">
        <v>1.76</v>
      </c>
      <c r="L576">
        <v>0</v>
      </c>
      <c r="M576">
        <v>108</v>
      </c>
      <c r="N576">
        <v>23</v>
      </c>
      <c r="O576">
        <v>111</v>
      </c>
      <c r="P576">
        <v>733</v>
      </c>
      <c r="Q576">
        <v>3501</v>
      </c>
      <c r="R576" t="str">
        <f>IF(Activity[[#This Row],[TotalSteps]] &lt; 7000, "Less than 7,000", IF(AND(Activity[[#This Row],[TotalSteps]] &gt;=7000, Activity[[#This Row],[TotalSteps]] &lt; 10000), "7,000 - 10,000", "More than 10,000"))</f>
        <v>More than 10,000</v>
      </c>
    </row>
    <row r="577" spans="1:18" x14ac:dyDescent="0.4">
      <c r="A577" t="str">
        <f>Activity[[#This Row],[Id]]&amp;"_"&amp;TEXT(Activity[[#This Row],[Date]], "YYYY-MM-DD")</f>
        <v>5577150313_2016-04-20</v>
      </c>
      <c r="B577">
        <v>5577150313</v>
      </c>
      <c r="C577" s="1">
        <v>42480</v>
      </c>
      <c r="D577" s="1" t="str">
        <f>TEXT(Activity[[#This Row],[Date]], "dddd")</f>
        <v>Wednesday</v>
      </c>
      <c r="E577">
        <v>8330</v>
      </c>
      <c r="F577">
        <v>6.22</v>
      </c>
      <c r="G577">
        <v>6.22</v>
      </c>
      <c r="H577">
        <v>0</v>
      </c>
      <c r="I577">
        <v>4.12</v>
      </c>
      <c r="J577">
        <v>0.34</v>
      </c>
      <c r="K577">
        <v>1.76</v>
      </c>
      <c r="L577">
        <v>0</v>
      </c>
      <c r="M577">
        <v>87</v>
      </c>
      <c r="N577">
        <v>16</v>
      </c>
      <c r="O577">
        <v>113</v>
      </c>
      <c r="P577">
        <v>773</v>
      </c>
      <c r="Q577">
        <v>3192</v>
      </c>
      <c r="R577" t="str">
        <f>IF(Activity[[#This Row],[TotalSteps]] &lt; 7000, "Less than 7,000", IF(AND(Activity[[#This Row],[TotalSteps]] &gt;=7000, Activity[[#This Row],[TotalSteps]] &lt; 10000), "7,000 - 10,000", "More than 10,000"))</f>
        <v>7,000 - 10,000</v>
      </c>
    </row>
    <row r="578" spans="1:18" x14ac:dyDescent="0.4">
      <c r="A578" t="str">
        <f>Activity[[#This Row],[Id]]&amp;"_"&amp;TEXT(Activity[[#This Row],[Date]], "YYYY-MM-DD")</f>
        <v>5577150313_2016-04-21</v>
      </c>
      <c r="B578">
        <v>5577150313</v>
      </c>
      <c r="C578" s="1">
        <v>42481</v>
      </c>
      <c r="D578" s="1" t="str">
        <f>TEXT(Activity[[#This Row],[Date]], "dddd")</f>
        <v>Thursday</v>
      </c>
      <c r="E578">
        <v>10830</v>
      </c>
      <c r="F578">
        <v>8.09</v>
      </c>
      <c r="G578">
        <v>8.09</v>
      </c>
      <c r="H578">
        <v>0</v>
      </c>
      <c r="I578">
        <v>3.65</v>
      </c>
      <c r="J578">
        <v>1.66</v>
      </c>
      <c r="K578">
        <v>2.78</v>
      </c>
      <c r="L578">
        <v>0</v>
      </c>
      <c r="M578">
        <v>110</v>
      </c>
      <c r="N578">
        <v>74</v>
      </c>
      <c r="O578">
        <v>175</v>
      </c>
      <c r="P578">
        <v>670</v>
      </c>
      <c r="Q578">
        <v>4018</v>
      </c>
      <c r="R578" t="str">
        <f>IF(Activity[[#This Row],[TotalSteps]] &lt; 7000, "Less than 7,000", IF(AND(Activity[[#This Row],[TotalSteps]] &gt;=7000, Activity[[#This Row],[TotalSteps]] &lt; 10000), "7,000 - 10,000", "More than 10,000"))</f>
        <v>More than 10,000</v>
      </c>
    </row>
    <row r="579" spans="1:18" x14ac:dyDescent="0.4">
      <c r="A579" t="str">
        <f>Activity[[#This Row],[Id]]&amp;"_"&amp;TEXT(Activity[[#This Row],[Date]], "YYYY-MM-DD")</f>
        <v>5577150313_2016-04-22</v>
      </c>
      <c r="B579">
        <v>5577150313</v>
      </c>
      <c r="C579" s="1">
        <v>42482</v>
      </c>
      <c r="D579" s="1" t="str">
        <f>TEXT(Activity[[#This Row],[Date]], "dddd")</f>
        <v>Friday</v>
      </c>
      <c r="E579">
        <v>9172</v>
      </c>
      <c r="F579">
        <v>6.85</v>
      </c>
      <c r="G579">
        <v>6.85</v>
      </c>
      <c r="H579">
        <v>0</v>
      </c>
      <c r="I579">
        <v>2.42</v>
      </c>
      <c r="J579">
        <v>0.79</v>
      </c>
      <c r="K579">
        <v>3.3</v>
      </c>
      <c r="L579">
        <v>0</v>
      </c>
      <c r="M579">
        <v>62</v>
      </c>
      <c r="N579">
        <v>30</v>
      </c>
      <c r="O579">
        <v>200</v>
      </c>
      <c r="P579">
        <v>823</v>
      </c>
      <c r="Q579">
        <v>3329</v>
      </c>
      <c r="R579" t="str">
        <f>IF(Activity[[#This Row],[TotalSteps]] &lt; 7000, "Less than 7,000", IF(AND(Activity[[#This Row],[TotalSteps]] &gt;=7000, Activity[[#This Row],[TotalSteps]] &lt; 10000), "7,000 - 10,000", "More than 10,000"))</f>
        <v>7,000 - 10,000</v>
      </c>
    </row>
    <row r="580" spans="1:18" x14ac:dyDescent="0.4">
      <c r="A580" t="str">
        <f>Activity[[#This Row],[Id]]&amp;"_"&amp;TEXT(Activity[[#This Row],[Date]], "YYYY-MM-DD")</f>
        <v>5577150313_2016-04-23</v>
      </c>
      <c r="B580">
        <v>5577150313</v>
      </c>
      <c r="C580" s="1">
        <v>42483</v>
      </c>
      <c r="D580" s="1" t="str">
        <f>TEXT(Activity[[#This Row],[Date]], "dddd")</f>
        <v>Saturday</v>
      </c>
      <c r="E580">
        <v>7638</v>
      </c>
      <c r="F580">
        <v>5.71</v>
      </c>
      <c r="G580">
        <v>5.71</v>
      </c>
      <c r="H580">
        <v>0</v>
      </c>
      <c r="I580">
        <v>1.21</v>
      </c>
      <c r="J580">
        <v>0.36</v>
      </c>
      <c r="K580">
        <v>4.1399999999999997</v>
      </c>
      <c r="L580">
        <v>0</v>
      </c>
      <c r="M580">
        <v>24</v>
      </c>
      <c r="N580">
        <v>24</v>
      </c>
      <c r="O580">
        <v>223</v>
      </c>
      <c r="P580">
        <v>627</v>
      </c>
      <c r="Q580">
        <v>3152</v>
      </c>
      <c r="R580" t="str">
        <f>IF(Activity[[#This Row],[TotalSteps]] &lt; 7000, "Less than 7,000", IF(AND(Activity[[#This Row],[TotalSteps]] &gt;=7000, Activity[[#This Row],[TotalSteps]] &lt; 10000), "7,000 - 10,000", "More than 10,000"))</f>
        <v>7,000 - 10,000</v>
      </c>
    </row>
    <row r="581" spans="1:18" x14ac:dyDescent="0.4">
      <c r="A581" t="str">
        <f>Activity[[#This Row],[Id]]&amp;"_"&amp;TEXT(Activity[[#This Row],[Date]], "YYYY-MM-DD")</f>
        <v>5577150313_2016-04-24</v>
      </c>
      <c r="B581">
        <v>5577150313</v>
      </c>
      <c r="C581" s="1">
        <v>42484</v>
      </c>
      <c r="D581" s="1" t="str">
        <f>TEXT(Activity[[#This Row],[Date]], "dddd")</f>
        <v>Sunday</v>
      </c>
      <c r="E581">
        <v>15764</v>
      </c>
      <c r="F581">
        <v>11.78</v>
      </c>
      <c r="G581">
        <v>11.78</v>
      </c>
      <c r="H581">
        <v>0</v>
      </c>
      <c r="I581">
        <v>7.65</v>
      </c>
      <c r="J581">
        <v>2.15</v>
      </c>
      <c r="K581">
        <v>1.98</v>
      </c>
      <c r="L581">
        <v>0</v>
      </c>
      <c r="M581">
        <v>210</v>
      </c>
      <c r="N581">
        <v>65</v>
      </c>
      <c r="O581">
        <v>141</v>
      </c>
      <c r="P581">
        <v>425</v>
      </c>
      <c r="Q581">
        <v>4392</v>
      </c>
      <c r="R581" t="str">
        <f>IF(Activity[[#This Row],[TotalSteps]] &lt; 7000, "Less than 7,000", IF(AND(Activity[[#This Row],[TotalSteps]] &gt;=7000, Activity[[#This Row],[TotalSteps]] &lt; 10000), "7,000 - 10,000", "More than 10,000"))</f>
        <v>More than 10,000</v>
      </c>
    </row>
    <row r="582" spans="1:18" x14ac:dyDescent="0.4">
      <c r="A582" t="str">
        <f>Activity[[#This Row],[Id]]&amp;"_"&amp;TEXT(Activity[[#This Row],[Date]], "YYYY-MM-DD")</f>
        <v>5577150313_2016-04-25</v>
      </c>
      <c r="B582">
        <v>5577150313</v>
      </c>
      <c r="C582" s="1">
        <v>42485</v>
      </c>
      <c r="D582" s="1" t="str">
        <f>TEXT(Activity[[#This Row],[Date]], "dddd")</f>
        <v>Monday</v>
      </c>
      <c r="E582">
        <v>6393</v>
      </c>
      <c r="F582">
        <v>4.78</v>
      </c>
      <c r="G582">
        <v>4.78</v>
      </c>
      <c r="H582">
        <v>0</v>
      </c>
      <c r="I582">
        <v>1.35</v>
      </c>
      <c r="J582">
        <v>0.67</v>
      </c>
      <c r="K582">
        <v>2.76</v>
      </c>
      <c r="L582">
        <v>0</v>
      </c>
      <c r="M582">
        <v>61</v>
      </c>
      <c r="N582">
        <v>38</v>
      </c>
      <c r="O582">
        <v>214</v>
      </c>
      <c r="P582">
        <v>743</v>
      </c>
      <c r="Q582">
        <v>3374</v>
      </c>
      <c r="R582" t="str">
        <f>IF(Activity[[#This Row],[TotalSteps]] &lt; 7000, "Less than 7,000", IF(AND(Activity[[#This Row],[TotalSteps]] &gt;=7000, Activity[[#This Row],[TotalSteps]] &lt; 10000), "7,000 - 10,000", "More than 10,000"))</f>
        <v>Less than 7,000</v>
      </c>
    </row>
    <row r="583" spans="1:18" x14ac:dyDescent="0.4">
      <c r="A583" t="str">
        <f>Activity[[#This Row],[Id]]&amp;"_"&amp;TEXT(Activity[[#This Row],[Date]], "YYYY-MM-DD")</f>
        <v>5577150313_2016-04-26</v>
      </c>
      <c r="B583">
        <v>5577150313</v>
      </c>
      <c r="C583" s="1">
        <v>42486</v>
      </c>
      <c r="D583" s="1" t="str">
        <f>TEXT(Activity[[#This Row],[Date]], "dddd")</f>
        <v>Tuesday</v>
      </c>
      <c r="E583">
        <v>5325</v>
      </c>
      <c r="F583">
        <v>3.98</v>
      </c>
      <c r="G583">
        <v>3.98</v>
      </c>
      <c r="H583">
        <v>0</v>
      </c>
      <c r="I583">
        <v>0.85</v>
      </c>
      <c r="J583">
        <v>0.65</v>
      </c>
      <c r="K583">
        <v>2.4700000000000002</v>
      </c>
      <c r="L583">
        <v>0</v>
      </c>
      <c r="M583">
        <v>38</v>
      </c>
      <c r="N583">
        <v>32</v>
      </c>
      <c r="O583">
        <v>181</v>
      </c>
      <c r="P583">
        <v>759</v>
      </c>
      <c r="Q583">
        <v>3088</v>
      </c>
      <c r="R583" t="str">
        <f>IF(Activity[[#This Row],[TotalSteps]] &lt; 7000, "Less than 7,000", IF(AND(Activity[[#This Row],[TotalSteps]] &gt;=7000, Activity[[#This Row],[TotalSteps]] &lt; 10000), "7,000 - 10,000", "More than 10,000"))</f>
        <v>Less than 7,000</v>
      </c>
    </row>
    <row r="584" spans="1:18" x14ac:dyDescent="0.4">
      <c r="A584" t="str">
        <f>Activity[[#This Row],[Id]]&amp;"_"&amp;TEXT(Activity[[#This Row],[Date]], "YYYY-MM-DD")</f>
        <v>5577150313_2016-04-27</v>
      </c>
      <c r="B584">
        <v>5577150313</v>
      </c>
      <c r="C584" s="1">
        <v>42487</v>
      </c>
      <c r="D584" s="1" t="str">
        <f>TEXT(Activity[[#This Row],[Date]], "dddd")</f>
        <v>Wednesday</v>
      </c>
      <c r="E584">
        <v>6805</v>
      </c>
      <c r="F584">
        <v>5.14</v>
      </c>
      <c r="G584">
        <v>5.14</v>
      </c>
      <c r="H584">
        <v>0</v>
      </c>
      <c r="I584">
        <v>1.81</v>
      </c>
      <c r="J584">
        <v>0.4</v>
      </c>
      <c r="K584">
        <v>2.93</v>
      </c>
      <c r="L584">
        <v>0</v>
      </c>
      <c r="M584">
        <v>63</v>
      </c>
      <c r="N584">
        <v>16</v>
      </c>
      <c r="O584">
        <v>190</v>
      </c>
      <c r="P584">
        <v>773</v>
      </c>
      <c r="Q584">
        <v>3294</v>
      </c>
      <c r="R584" t="str">
        <f>IF(Activity[[#This Row],[TotalSteps]] &lt; 7000, "Less than 7,000", IF(AND(Activity[[#This Row],[TotalSteps]] &gt;=7000, Activity[[#This Row],[TotalSteps]] &lt; 10000), "7,000 - 10,000", "More than 10,000"))</f>
        <v>Less than 7,000</v>
      </c>
    </row>
    <row r="585" spans="1:18" x14ac:dyDescent="0.4">
      <c r="A585" t="str">
        <f>Activity[[#This Row],[Id]]&amp;"_"&amp;TEXT(Activity[[#This Row],[Date]], "YYYY-MM-DD")</f>
        <v>5577150313_2016-04-28</v>
      </c>
      <c r="B585">
        <v>5577150313</v>
      </c>
      <c r="C585" s="1">
        <v>42488</v>
      </c>
      <c r="D585" s="1" t="str">
        <f>TEXT(Activity[[#This Row],[Date]], "dddd")</f>
        <v>Thursday</v>
      </c>
      <c r="E585">
        <v>9841</v>
      </c>
      <c r="F585">
        <v>7.43</v>
      </c>
      <c r="G585">
        <v>7.43</v>
      </c>
      <c r="H585">
        <v>0</v>
      </c>
      <c r="I585">
        <v>3.25</v>
      </c>
      <c r="J585">
        <v>1.17</v>
      </c>
      <c r="K585">
        <v>3.01</v>
      </c>
      <c r="L585">
        <v>0</v>
      </c>
      <c r="M585">
        <v>99</v>
      </c>
      <c r="N585">
        <v>51</v>
      </c>
      <c r="O585">
        <v>141</v>
      </c>
      <c r="P585">
        <v>692</v>
      </c>
      <c r="Q585">
        <v>3580</v>
      </c>
      <c r="R585" t="str">
        <f>IF(Activity[[#This Row],[TotalSteps]] &lt; 7000, "Less than 7,000", IF(AND(Activity[[#This Row],[TotalSteps]] &gt;=7000, Activity[[#This Row],[TotalSteps]] &lt; 10000), "7,000 - 10,000", "More than 10,000"))</f>
        <v>7,000 - 10,000</v>
      </c>
    </row>
    <row r="586" spans="1:18" x14ac:dyDescent="0.4">
      <c r="A586" t="str">
        <f>Activity[[#This Row],[Id]]&amp;"_"&amp;TEXT(Activity[[#This Row],[Date]], "YYYY-MM-DD")</f>
        <v>5577150313_2016-04-29</v>
      </c>
      <c r="B586">
        <v>5577150313</v>
      </c>
      <c r="C586" s="1">
        <v>42489</v>
      </c>
      <c r="D586" s="1" t="str">
        <f>TEXT(Activity[[#This Row],[Date]], "dddd")</f>
        <v>Friday</v>
      </c>
      <c r="E586">
        <v>7924</v>
      </c>
      <c r="F586">
        <v>5.92</v>
      </c>
      <c r="G586">
        <v>5.92</v>
      </c>
      <c r="H586">
        <v>0</v>
      </c>
      <c r="I586">
        <v>2.84</v>
      </c>
      <c r="J586">
        <v>0.61</v>
      </c>
      <c r="K586">
        <v>2.4700000000000002</v>
      </c>
      <c r="L586">
        <v>0</v>
      </c>
      <c r="M586">
        <v>97</v>
      </c>
      <c r="N586">
        <v>36</v>
      </c>
      <c r="O586">
        <v>165</v>
      </c>
      <c r="P586">
        <v>739</v>
      </c>
      <c r="Q586">
        <v>3544</v>
      </c>
      <c r="R586" t="str">
        <f>IF(Activity[[#This Row],[TotalSteps]] &lt; 7000, "Less than 7,000", IF(AND(Activity[[#This Row],[TotalSteps]] &gt;=7000, Activity[[#This Row],[TotalSteps]] &lt; 10000), "7,000 - 10,000", "More than 10,000"))</f>
        <v>7,000 - 10,000</v>
      </c>
    </row>
    <row r="587" spans="1:18" x14ac:dyDescent="0.4">
      <c r="A587" t="str">
        <f>Activity[[#This Row],[Id]]&amp;"_"&amp;TEXT(Activity[[#This Row],[Date]], "YYYY-MM-DD")</f>
        <v>5577150313_2016-04-30</v>
      </c>
      <c r="B587">
        <v>5577150313</v>
      </c>
      <c r="C587" s="1">
        <v>42490</v>
      </c>
      <c r="D587" s="1" t="str">
        <f>TEXT(Activity[[#This Row],[Date]], "dddd")</f>
        <v>Saturday</v>
      </c>
      <c r="E587">
        <v>12363</v>
      </c>
      <c r="F587">
        <v>9.24</v>
      </c>
      <c r="G587">
        <v>9.24</v>
      </c>
      <c r="H587">
        <v>0</v>
      </c>
      <c r="I587">
        <v>5.83</v>
      </c>
      <c r="J587">
        <v>0.79</v>
      </c>
      <c r="K587">
        <v>2.61</v>
      </c>
      <c r="L587">
        <v>0</v>
      </c>
      <c r="M587">
        <v>207</v>
      </c>
      <c r="N587">
        <v>45</v>
      </c>
      <c r="O587">
        <v>163</v>
      </c>
      <c r="P587">
        <v>621</v>
      </c>
      <c r="Q587">
        <v>4501</v>
      </c>
      <c r="R587" t="str">
        <f>IF(Activity[[#This Row],[TotalSteps]] &lt; 7000, "Less than 7,000", IF(AND(Activity[[#This Row],[TotalSteps]] &gt;=7000, Activity[[#This Row],[TotalSteps]] &lt; 10000), "7,000 - 10,000", "More than 10,000"))</f>
        <v>More than 10,000</v>
      </c>
    </row>
    <row r="588" spans="1:18" x14ac:dyDescent="0.4">
      <c r="A588" t="str">
        <f>Activity[[#This Row],[Id]]&amp;"_"&amp;TEXT(Activity[[#This Row],[Date]], "YYYY-MM-DD")</f>
        <v>5577150313_2016-05-01</v>
      </c>
      <c r="B588">
        <v>5577150313</v>
      </c>
      <c r="C588" s="1">
        <v>42491</v>
      </c>
      <c r="D588" s="1" t="str">
        <f>TEXT(Activity[[#This Row],[Date]], "dddd")</f>
        <v>Sunday</v>
      </c>
      <c r="E588">
        <v>13368</v>
      </c>
      <c r="F588">
        <v>9.99</v>
      </c>
      <c r="G588">
        <v>9.99</v>
      </c>
      <c r="H588">
        <v>0</v>
      </c>
      <c r="I588">
        <v>5.31</v>
      </c>
      <c r="J588">
        <v>1.44</v>
      </c>
      <c r="K588">
        <v>3.24</v>
      </c>
      <c r="L588">
        <v>0</v>
      </c>
      <c r="M588">
        <v>194</v>
      </c>
      <c r="N588">
        <v>72</v>
      </c>
      <c r="O588">
        <v>178</v>
      </c>
      <c r="P588">
        <v>499</v>
      </c>
      <c r="Q588">
        <v>4546</v>
      </c>
      <c r="R588" t="str">
        <f>IF(Activity[[#This Row],[TotalSteps]] &lt; 7000, "Less than 7,000", IF(AND(Activity[[#This Row],[TotalSteps]] &gt;=7000, Activity[[#This Row],[TotalSteps]] &lt; 10000), "7,000 - 10,000", "More than 10,000"))</f>
        <v>More than 10,000</v>
      </c>
    </row>
    <row r="589" spans="1:18" x14ac:dyDescent="0.4">
      <c r="A589" t="str">
        <f>Activity[[#This Row],[Id]]&amp;"_"&amp;TEXT(Activity[[#This Row],[Date]], "YYYY-MM-DD")</f>
        <v>5577150313_2016-05-02</v>
      </c>
      <c r="B589">
        <v>5577150313</v>
      </c>
      <c r="C589" s="1">
        <v>42492</v>
      </c>
      <c r="D589" s="1" t="str">
        <f>TEXT(Activity[[#This Row],[Date]], "dddd")</f>
        <v>Monday</v>
      </c>
      <c r="E589">
        <v>7439</v>
      </c>
      <c r="F589">
        <v>5.56</v>
      </c>
      <c r="G589">
        <v>5.56</v>
      </c>
      <c r="H589">
        <v>0</v>
      </c>
      <c r="I589">
        <v>1.1200000000000001</v>
      </c>
      <c r="J589">
        <v>0.35</v>
      </c>
      <c r="K589">
        <v>4.07</v>
      </c>
      <c r="L589">
        <v>0</v>
      </c>
      <c r="M589">
        <v>37</v>
      </c>
      <c r="N589">
        <v>20</v>
      </c>
      <c r="O589">
        <v>235</v>
      </c>
      <c r="P589">
        <v>732</v>
      </c>
      <c r="Q589">
        <v>3014</v>
      </c>
      <c r="R589" t="str">
        <f>IF(Activity[[#This Row],[TotalSteps]] &lt; 7000, "Less than 7,000", IF(AND(Activity[[#This Row],[TotalSteps]] &gt;=7000, Activity[[#This Row],[TotalSteps]] &lt; 10000), "7,000 - 10,000", "More than 10,000"))</f>
        <v>7,000 - 10,000</v>
      </c>
    </row>
    <row r="590" spans="1:18" x14ac:dyDescent="0.4">
      <c r="A590" t="str">
        <f>Activity[[#This Row],[Id]]&amp;"_"&amp;TEXT(Activity[[#This Row],[Date]], "YYYY-MM-DD")</f>
        <v>5577150313_2016-05-03</v>
      </c>
      <c r="B590">
        <v>5577150313</v>
      </c>
      <c r="C590" s="1">
        <v>42493</v>
      </c>
      <c r="D590" s="1" t="str">
        <f>TEXT(Activity[[#This Row],[Date]], "dddd")</f>
        <v>Tuesday</v>
      </c>
      <c r="E590">
        <v>11045</v>
      </c>
      <c r="F590">
        <v>8.25</v>
      </c>
      <c r="G590">
        <v>8.25</v>
      </c>
      <c r="H590">
        <v>0</v>
      </c>
      <c r="I590">
        <v>4.5199999999999996</v>
      </c>
      <c r="J590">
        <v>0.15</v>
      </c>
      <c r="K590">
        <v>3.57</v>
      </c>
      <c r="L590">
        <v>0</v>
      </c>
      <c r="M590">
        <v>97</v>
      </c>
      <c r="N590">
        <v>8</v>
      </c>
      <c r="O590">
        <v>212</v>
      </c>
      <c r="P590">
        <v>580</v>
      </c>
      <c r="Q590">
        <v>3795</v>
      </c>
      <c r="R590" t="str">
        <f>IF(Activity[[#This Row],[TotalSteps]] &lt; 7000, "Less than 7,000", IF(AND(Activity[[#This Row],[TotalSteps]] &gt;=7000, Activity[[#This Row],[TotalSteps]] &lt; 10000), "7,000 - 10,000", "More than 10,000"))</f>
        <v>More than 10,000</v>
      </c>
    </row>
    <row r="591" spans="1:18" x14ac:dyDescent="0.4">
      <c r="A591" t="str">
        <f>Activity[[#This Row],[Id]]&amp;"_"&amp;TEXT(Activity[[#This Row],[Date]], "YYYY-MM-DD")</f>
        <v>5577150313_2016-05-04</v>
      </c>
      <c r="B591">
        <v>5577150313</v>
      </c>
      <c r="C591" s="1">
        <v>42494</v>
      </c>
      <c r="D591" s="1" t="str">
        <f>TEXT(Activity[[#This Row],[Date]], "dddd")</f>
        <v>Wednesday</v>
      </c>
      <c r="E591">
        <v>5206</v>
      </c>
      <c r="F591">
        <v>3.89</v>
      </c>
      <c r="G591">
        <v>3.89</v>
      </c>
      <c r="H591">
        <v>0</v>
      </c>
      <c r="I591">
        <v>1.56</v>
      </c>
      <c r="J591">
        <v>0.25</v>
      </c>
      <c r="K591">
        <v>2.08</v>
      </c>
      <c r="L591">
        <v>0</v>
      </c>
      <c r="M591">
        <v>25</v>
      </c>
      <c r="N591">
        <v>9</v>
      </c>
      <c r="O591">
        <v>141</v>
      </c>
      <c r="P591">
        <v>631</v>
      </c>
      <c r="Q591">
        <v>2755</v>
      </c>
      <c r="R591" t="str">
        <f>IF(Activity[[#This Row],[TotalSteps]] &lt; 7000, "Less than 7,000", IF(AND(Activity[[#This Row],[TotalSteps]] &gt;=7000, Activity[[#This Row],[TotalSteps]] &lt; 10000), "7,000 - 10,000", "More than 10,000"))</f>
        <v>Less than 7,000</v>
      </c>
    </row>
    <row r="592" spans="1:18" x14ac:dyDescent="0.4">
      <c r="A592" t="str">
        <f>Activity[[#This Row],[Id]]&amp;"_"&amp;TEXT(Activity[[#This Row],[Date]], "YYYY-MM-DD")</f>
        <v>5577150313_2016-05-05</v>
      </c>
      <c r="B592">
        <v>5577150313</v>
      </c>
      <c r="C592" s="1">
        <v>42495</v>
      </c>
      <c r="D592" s="1" t="str">
        <f>TEXT(Activity[[#This Row],[Date]], "dddd")</f>
        <v>Thursday</v>
      </c>
      <c r="E592">
        <v>7550</v>
      </c>
      <c r="F592">
        <v>5.64</v>
      </c>
      <c r="G592">
        <v>5.64</v>
      </c>
      <c r="H592">
        <v>0</v>
      </c>
      <c r="I592">
        <v>2.5</v>
      </c>
      <c r="J592">
        <v>0.47</v>
      </c>
      <c r="K592">
        <v>2.67</v>
      </c>
      <c r="L592">
        <v>0</v>
      </c>
      <c r="M592">
        <v>45</v>
      </c>
      <c r="N592">
        <v>21</v>
      </c>
      <c r="O592">
        <v>143</v>
      </c>
      <c r="P592">
        <v>1153</v>
      </c>
      <c r="Q592">
        <v>3004</v>
      </c>
      <c r="R592" t="str">
        <f>IF(Activity[[#This Row],[TotalSteps]] &lt; 7000, "Less than 7,000", IF(AND(Activity[[#This Row],[TotalSteps]] &gt;=7000, Activity[[#This Row],[TotalSteps]] &lt; 10000), "7,000 - 10,000", "More than 10,000"))</f>
        <v>7,000 - 10,000</v>
      </c>
    </row>
    <row r="593" spans="1:18" x14ac:dyDescent="0.4">
      <c r="A593" t="str">
        <f>Activity[[#This Row],[Id]]&amp;"_"&amp;TEXT(Activity[[#This Row],[Date]], "YYYY-MM-DD")</f>
        <v>5577150313_2016-05-06</v>
      </c>
      <c r="B593">
        <v>5577150313</v>
      </c>
      <c r="C593" s="1">
        <v>42496</v>
      </c>
      <c r="D593" s="1" t="str">
        <f>TEXT(Activity[[#This Row],[Date]], "dddd")</f>
        <v>Friday</v>
      </c>
      <c r="E593">
        <v>4950</v>
      </c>
      <c r="F593">
        <v>3.7</v>
      </c>
      <c r="G593">
        <v>3.7</v>
      </c>
      <c r="H593">
        <v>0</v>
      </c>
      <c r="I593">
        <v>1.93</v>
      </c>
      <c r="J593">
        <v>0.32</v>
      </c>
      <c r="K593">
        <v>1.45</v>
      </c>
      <c r="L593">
        <v>0</v>
      </c>
      <c r="M593">
        <v>41</v>
      </c>
      <c r="N593">
        <v>16</v>
      </c>
      <c r="O593">
        <v>79</v>
      </c>
      <c r="P593">
        <v>1304</v>
      </c>
      <c r="Q593">
        <v>2643</v>
      </c>
      <c r="R593" t="str">
        <f>IF(Activity[[#This Row],[TotalSteps]] &lt; 7000, "Less than 7,000", IF(AND(Activity[[#This Row],[TotalSteps]] &gt;=7000, Activity[[#This Row],[TotalSteps]] &lt; 10000), "7,000 - 10,000", "More than 10,000"))</f>
        <v>Less than 7,000</v>
      </c>
    </row>
    <row r="594" spans="1:18" x14ac:dyDescent="0.4">
      <c r="A594" t="str">
        <f>Activity[[#This Row],[Id]]&amp;"_"&amp;TEXT(Activity[[#This Row],[Date]], "YYYY-MM-DD")</f>
        <v>5577150313_2016-05-07</v>
      </c>
      <c r="B594">
        <v>5577150313</v>
      </c>
      <c r="C594" s="1">
        <v>42497</v>
      </c>
      <c r="D594" s="1" t="str">
        <f>TEXT(Activity[[#This Row],[Date]], "dddd")</f>
        <v>Saturday</v>
      </c>
      <c r="E594">
        <v>0</v>
      </c>
      <c r="F594">
        <v>0</v>
      </c>
      <c r="G594">
        <v>0</v>
      </c>
      <c r="H594">
        <v>0</v>
      </c>
      <c r="I594">
        <v>0</v>
      </c>
      <c r="J594">
        <v>0</v>
      </c>
      <c r="K594">
        <v>0</v>
      </c>
      <c r="L594">
        <v>0</v>
      </c>
      <c r="M594">
        <v>0</v>
      </c>
      <c r="N594">
        <v>0</v>
      </c>
      <c r="O594">
        <v>0</v>
      </c>
      <c r="P594">
        <v>1440</v>
      </c>
      <c r="Q594">
        <v>1819</v>
      </c>
      <c r="R594" t="str">
        <f>IF(Activity[[#This Row],[TotalSteps]] &lt; 7000, "Less than 7,000", IF(AND(Activity[[#This Row],[TotalSteps]] &gt;=7000, Activity[[#This Row],[TotalSteps]] &lt; 10000), "7,000 - 10,000", "More than 10,000"))</f>
        <v>Less than 7,000</v>
      </c>
    </row>
    <row r="595" spans="1:18" x14ac:dyDescent="0.4">
      <c r="A595" t="str">
        <f>Activity[[#This Row],[Id]]&amp;"_"&amp;TEXT(Activity[[#This Row],[Date]], "YYYY-MM-DD")</f>
        <v>5577150313_2016-05-08</v>
      </c>
      <c r="B595">
        <v>5577150313</v>
      </c>
      <c r="C595" s="1">
        <v>42498</v>
      </c>
      <c r="D595" s="1" t="str">
        <f>TEXT(Activity[[#This Row],[Date]], "dddd")</f>
        <v>Sunday</v>
      </c>
      <c r="E595">
        <v>0</v>
      </c>
      <c r="F595">
        <v>0</v>
      </c>
      <c r="G595">
        <v>0</v>
      </c>
      <c r="H595">
        <v>0</v>
      </c>
      <c r="I595">
        <v>0</v>
      </c>
      <c r="J595">
        <v>0</v>
      </c>
      <c r="K595">
        <v>0</v>
      </c>
      <c r="L595">
        <v>0</v>
      </c>
      <c r="M595">
        <v>0</v>
      </c>
      <c r="N595">
        <v>0</v>
      </c>
      <c r="O595">
        <v>0</v>
      </c>
      <c r="P595">
        <v>1440</v>
      </c>
      <c r="Q595">
        <v>1819</v>
      </c>
      <c r="R595" t="str">
        <f>IF(Activity[[#This Row],[TotalSteps]] &lt; 7000, "Less than 7,000", IF(AND(Activity[[#This Row],[TotalSteps]] &gt;=7000, Activity[[#This Row],[TotalSteps]] &lt; 10000), "7,000 - 10,000", "More than 10,000"))</f>
        <v>Less than 7,000</v>
      </c>
    </row>
    <row r="596" spans="1:18" x14ac:dyDescent="0.4">
      <c r="A596" t="str">
        <f>Activity[[#This Row],[Id]]&amp;"_"&amp;TEXT(Activity[[#This Row],[Date]], "YYYY-MM-DD")</f>
        <v>5577150313_2016-05-09</v>
      </c>
      <c r="B596">
        <v>5577150313</v>
      </c>
      <c r="C596" s="1">
        <v>42499</v>
      </c>
      <c r="D596" s="1" t="str">
        <f>TEXT(Activity[[#This Row],[Date]], "dddd")</f>
        <v>Monday</v>
      </c>
      <c r="E596">
        <v>3421</v>
      </c>
      <c r="F596">
        <v>2.56</v>
      </c>
      <c r="G596">
        <v>2.56</v>
      </c>
      <c r="H596">
        <v>0</v>
      </c>
      <c r="I596">
        <v>1.43</v>
      </c>
      <c r="J596">
        <v>0.14000000000000001</v>
      </c>
      <c r="K596">
        <v>0.99</v>
      </c>
      <c r="L596">
        <v>0</v>
      </c>
      <c r="M596">
        <v>34</v>
      </c>
      <c r="N596">
        <v>11</v>
      </c>
      <c r="O596">
        <v>70</v>
      </c>
      <c r="P596">
        <v>1099</v>
      </c>
      <c r="Q596">
        <v>2489</v>
      </c>
      <c r="R596" t="str">
        <f>IF(Activity[[#This Row],[TotalSteps]] &lt; 7000, "Less than 7,000", IF(AND(Activity[[#This Row],[TotalSteps]] &gt;=7000, Activity[[#This Row],[TotalSteps]] &lt; 10000), "7,000 - 10,000", "More than 10,000"))</f>
        <v>Less than 7,000</v>
      </c>
    </row>
    <row r="597" spans="1:18" x14ac:dyDescent="0.4">
      <c r="A597" t="str">
        <f>Activity[[#This Row],[Id]]&amp;"_"&amp;TEXT(Activity[[#This Row],[Date]], "YYYY-MM-DD")</f>
        <v>5577150313_2016-05-10</v>
      </c>
      <c r="B597">
        <v>5577150313</v>
      </c>
      <c r="C597" s="1">
        <v>42500</v>
      </c>
      <c r="D597" s="1" t="str">
        <f>TEXT(Activity[[#This Row],[Date]], "dddd")</f>
        <v>Tuesday</v>
      </c>
      <c r="E597">
        <v>8869</v>
      </c>
      <c r="F597">
        <v>6.65</v>
      </c>
      <c r="G597">
        <v>6.65</v>
      </c>
      <c r="H597">
        <v>0</v>
      </c>
      <c r="I597">
        <v>2.56</v>
      </c>
      <c r="J597">
        <v>0.75</v>
      </c>
      <c r="K597">
        <v>3.35</v>
      </c>
      <c r="L597">
        <v>0</v>
      </c>
      <c r="M597">
        <v>104</v>
      </c>
      <c r="N597">
        <v>37</v>
      </c>
      <c r="O597">
        <v>194</v>
      </c>
      <c r="P597">
        <v>639</v>
      </c>
      <c r="Q597">
        <v>3841</v>
      </c>
      <c r="R597" t="str">
        <f>IF(Activity[[#This Row],[TotalSteps]] &lt; 7000, "Less than 7,000", IF(AND(Activity[[#This Row],[TotalSteps]] &gt;=7000, Activity[[#This Row],[TotalSteps]] &lt; 10000), "7,000 - 10,000", "More than 10,000"))</f>
        <v>7,000 - 10,000</v>
      </c>
    </row>
    <row r="598" spans="1:18" x14ac:dyDescent="0.4">
      <c r="A598" t="str">
        <f>Activity[[#This Row],[Id]]&amp;"_"&amp;TEXT(Activity[[#This Row],[Date]], "YYYY-MM-DD")</f>
        <v>5577150313_2016-05-11</v>
      </c>
      <c r="B598">
        <v>5577150313</v>
      </c>
      <c r="C598" s="1">
        <v>42501</v>
      </c>
      <c r="D598" s="1" t="str">
        <f>TEXT(Activity[[#This Row],[Date]], "dddd")</f>
        <v>Wednesday</v>
      </c>
      <c r="E598">
        <v>4038</v>
      </c>
      <c r="F598">
        <v>3.04</v>
      </c>
      <c r="G598">
        <v>3.04</v>
      </c>
      <c r="H598">
        <v>0</v>
      </c>
      <c r="I598">
        <v>1.83</v>
      </c>
      <c r="J598">
        <v>0.3</v>
      </c>
      <c r="K598">
        <v>0.89</v>
      </c>
      <c r="L598">
        <v>0</v>
      </c>
      <c r="M598">
        <v>45</v>
      </c>
      <c r="N598">
        <v>15</v>
      </c>
      <c r="O598">
        <v>63</v>
      </c>
      <c r="P598">
        <v>257</v>
      </c>
      <c r="Q598">
        <v>1665</v>
      </c>
      <c r="R598" t="str">
        <f>IF(Activity[[#This Row],[TotalSteps]] &lt; 7000, "Less than 7,000", IF(AND(Activity[[#This Row],[TotalSteps]] &gt;=7000, Activity[[#This Row],[TotalSteps]] &lt; 10000), "7,000 - 10,000", "More than 10,000"))</f>
        <v>Less than 7,000</v>
      </c>
    </row>
    <row r="599" spans="1:18" x14ac:dyDescent="0.4">
      <c r="A599" t="str">
        <f>Activity[[#This Row],[Id]]&amp;"_"&amp;TEXT(Activity[[#This Row],[Date]], "YYYY-MM-DD")</f>
        <v>6117666160_2016-04-12</v>
      </c>
      <c r="B599">
        <v>6117666160</v>
      </c>
      <c r="C599" s="1">
        <v>42472</v>
      </c>
      <c r="D599" s="1" t="str">
        <f>TEXT(Activity[[#This Row],[Date]], "dddd")</f>
        <v>Tuesday</v>
      </c>
      <c r="E599">
        <v>0</v>
      </c>
      <c r="F599">
        <v>0</v>
      </c>
      <c r="G599">
        <v>0</v>
      </c>
      <c r="H599">
        <v>0</v>
      </c>
      <c r="I599">
        <v>0</v>
      </c>
      <c r="J599">
        <v>0</v>
      </c>
      <c r="K599">
        <v>0</v>
      </c>
      <c r="L599">
        <v>0</v>
      </c>
      <c r="M599">
        <v>0</v>
      </c>
      <c r="N599">
        <v>0</v>
      </c>
      <c r="O599">
        <v>0</v>
      </c>
      <c r="P599">
        <v>1440</v>
      </c>
      <c r="Q599">
        <v>1496</v>
      </c>
      <c r="R599" t="str">
        <f>IF(Activity[[#This Row],[TotalSteps]] &lt; 7000, "Less than 7,000", IF(AND(Activity[[#This Row],[TotalSteps]] &gt;=7000, Activity[[#This Row],[TotalSteps]] &lt; 10000), "7,000 - 10,000", "More than 10,000"))</f>
        <v>Less than 7,000</v>
      </c>
    </row>
    <row r="600" spans="1:18" x14ac:dyDescent="0.4">
      <c r="A600" t="str">
        <f>Activity[[#This Row],[Id]]&amp;"_"&amp;TEXT(Activity[[#This Row],[Date]], "YYYY-MM-DD")</f>
        <v>6117666160_2016-04-13</v>
      </c>
      <c r="B600">
        <v>6117666160</v>
      </c>
      <c r="C600" s="1">
        <v>42473</v>
      </c>
      <c r="D600" s="1" t="str">
        <f>TEXT(Activity[[#This Row],[Date]], "dddd")</f>
        <v>Wednesday</v>
      </c>
      <c r="E600">
        <v>0</v>
      </c>
      <c r="F600">
        <v>0</v>
      </c>
      <c r="G600">
        <v>0</v>
      </c>
      <c r="H600">
        <v>0</v>
      </c>
      <c r="I600">
        <v>0</v>
      </c>
      <c r="J600">
        <v>0</v>
      </c>
      <c r="K600">
        <v>0</v>
      </c>
      <c r="L600">
        <v>0</v>
      </c>
      <c r="M600">
        <v>0</v>
      </c>
      <c r="N600">
        <v>0</v>
      </c>
      <c r="O600">
        <v>0</v>
      </c>
      <c r="P600">
        <v>1440</v>
      </c>
      <c r="Q600">
        <v>1496</v>
      </c>
      <c r="R600" t="str">
        <f>IF(Activity[[#This Row],[TotalSteps]] &lt; 7000, "Less than 7,000", IF(AND(Activity[[#This Row],[TotalSteps]] &gt;=7000, Activity[[#This Row],[TotalSteps]] &lt; 10000), "7,000 - 10,000", "More than 10,000"))</f>
        <v>Less than 7,000</v>
      </c>
    </row>
    <row r="601" spans="1:18" x14ac:dyDescent="0.4">
      <c r="A601" t="str">
        <f>Activity[[#This Row],[Id]]&amp;"_"&amp;TEXT(Activity[[#This Row],[Date]], "YYYY-MM-DD")</f>
        <v>6117666160_2016-04-14</v>
      </c>
      <c r="B601">
        <v>6117666160</v>
      </c>
      <c r="C601" s="1">
        <v>42474</v>
      </c>
      <c r="D601" s="1" t="str">
        <f>TEXT(Activity[[#This Row],[Date]], "dddd")</f>
        <v>Thursday</v>
      </c>
      <c r="E601">
        <v>0</v>
      </c>
      <c r="F601">
        <v>0</v>
      </c>
      <c r="G601">
        <v>0</v>
      </c>
      <c r="H601">
        <v>0</v>
      </c>
      <c r="I601">
        <v>0</v>
      </c>
      <c r="J601">
        <v>0</v>
      </c>
      <c r="K601">
        <v>0</v>
      </c>
      <c r="L601">
        <v>0</v>
      </c>
      <c r="M601">
        <v>0</v>
      </c>
      <c r="N601">
        <v>0</v>
      </c>
      <c r="O601">
        <v>0</v>
      </c>
      <c r="P601">
        <v>1440</v>
      </c>
      <c r="Q601">
        <v>1496</v>
      </c>
      <c r="R601" t="str">
        <f>IF(Activity[[#This Row],[TotalSteps]] &lt; 7000, "Less than 7,000", IF(AND(Activity[[#This Row],[TotalSteps]] &gt;=7000, Activity[[#This Row],[TotalSteps]] &lt; 10000), "7,000 - 10,000", "More than 10,000"))</f>
        <v>Less than 7,000</v>
      </c>
    </row>
    <row r="602" spans="1:18" x14ac:dyDescent="0.4">
      <c r="A602" t="str">
        <f>Activity[[#This Row],[Id]]&amp;"_"&amp;TEXT(Activity[[#This Row],[Date]], "YYYY-MM-DD")</f>
        <v>6117666160_2016-04-15</v>
      </c>
      <c r="B602">
        <v>6117666160</v>
      </c>
      <c r="C602" s="1">
        <v>42475</v>
      </c>
      <c r="D602" s="1" t="str">
        <f>TEXT(Activity[[#This Row],[Date]], "dddd")</f>
        <v>Friday</v>
      </c>
      <c r="E602">
        <v>14019</v>
      </c>
      <c r="F602">
        <v>10.59</v>
      </c>
      <c r="G602">
        <v>10.59</v>
      </c>
      <c r="H602">
        <v>0</v>
      </c>
      <c r="I602">
        <v>0</v>
      </c>
      <c r="J602">
        <v>0.28000000000000003</v>
      </c>
      <c r="K602">
        <v>10.3</v>
      </c>
      <c r="L602">
        <v>0</v>
      </c>
      <c r="M602">
        <v>0</v>
      </c>
      <c r="N602">
        <v>6</v>
      </c>
      <c r="O602">
        <v>513</v>
      </c>
      <c r="P602">
        <v>921</v>
      </c>
      <c r="Q602">
        <v>2865</v>
      </c>
      <c r="R602" t="str">
        <f>IF(Activity[[#This Row],[TotalSteps]] &lt; 7000, "Less than 7,000", IF(AND(Activity[[#This Row],[TotalSteps]] &gt;=7000, Activity[[#This Row],[TotalSteps]] &lt; 10000), "7,000 - 10,000", "More than 10,000"))</f>
        <v>More than 10,000</v>
      </c>
    </row>
    <row r="603" spans="1:18" x14ac:dyDescent="0.4">
      <c r="A603" t="str">
        <f>Activity[[#This Row],[Id]]&amp;"_"&amp;TEXT(Activity[[#This Row],[Date]], "YYYY-MM-DD")</f>
        <v>6117666160_2016-04-16</v>
      </c>
      <c r="B603">
        <v>6117666160</v>
      </c>
      <c r="C603" s="1">
        <v>42476</v>
      </c>
      <c r="D603" s="1" t="str">
        <f>TEXT(Activity[[#This Row],[Date]], "dddd")</f>
        <v>Saturday</v>
      </c>
      <c r="E603">
        <v>14450</v>
      </c>
      <c r="F603">
        <v>10.91</v>
      </c>
      <c r="G603">
        <v>10.91</v>
      </c>
      <c r="H603">
        <v>0</v>
      </c>
      <c r="I603">
        <v>0.57999999999999996</v>
      </c>
      <c r="J603">
        <v>0.85</v>
      </c>
      <c r="K603">
        <v>9.48</v>
      </c>
      <c r="L603">
        <v>0</v>
      </c>
      <c r="M603">
        <v>7</v>
      </c>
      <c r="N603">
        <v>15</v>
      </c>
      <c r="O603">
        <v>518</v>
      </c>
      <c r="P603">
        <v>502</v>
      </c>
      <c r="Q603">
        <v>2828</v>
      </c>
      <c r="R603" t="str">
        <f>IF(Activity[[#This Row],[TotalSteps]] &lt; 7000, "Less than 7,000", IF(AND(Activity[[#This Row],[TotalSteps]] &gt;=7000, Activity[[#This Row],[TotalSteps]] &lt; 10000), "7,000 - 10,000", "More than 10,000"))</f>
        <v>More than 10,000</v>
      </c>
    </row>
    <row r="604" spans="1:18" x14ac:dyDescent="0.4">
      <c r="A604" t="str">
        <f>Activity[[#This Row],[Id]]&amp;"_"&amp;TEXT(Activity[[#This Row],[Date]], "YYYY-MM-DD")</f>
        <v>6117666160_2016-04-17</v>
      </c>
      <c r="B604">
        <v>6117666160</v>
      </c>
      <c r="C604" s="1">
        <v>42477</v>
      </c>
      <c r="D604" s="1" t="str">
        <f>TEXT(Activity[[#This Row],[Date]], "dddd")</f>
        <v>Sunday</v>
      </c>
      <c r="E604">
        <v>7150</v>
      </c>
      <c r="F604">
        <v>5.4</v>
      </c>
      <c r="G604">
        <v>5.4</v>
      </c>
      <c r="H604">
        <v>0</v>
      </c>
      <c r="I604">
        <v>0</v>
      </c>
      <c r="J604">
        <v>0</v>
      </c>
      <c r="K604">
        <v>5.4</v>
      </c>
      <c r="L604">
        <v>0</v>
      </c>
      <c r="M604">
        <v>0</v>
      </c>
      <c r="N604">
        <v>0</v>
      </c>
      <c r="O604">
        <v>312</v>
      </c>
      <c r="P604">
        <v>702</v>
      </c>
      <c r="Q604">
        <v>2225</v>
      </c>
      <c r="R604" t="str">
        <f>IF(Activity[[#This Row],[TotalSteps]] &lt; 7000, "Less than 7,000", IF(AND(Activity[[#This Row],[TotalSteps]] &gt;=7000, Activity[[#This Row],[TotalSteps]] &lt; 10000), "7,000 - 10,000", "More than 10,000"))</f>
        <v>7,000 - 10,000</v>
      </c>
    </row>
    <row r="605" spans="1:18" x14ac:dyDescent="0.4">
      <c r="A605" t="str">
        <f>Activity[[#This Row],[Id]]&amp;"_"&amp;TEXT(Activity[[#This Row],[Date]], "YYYY-MM-DD")</f>
        <v>6117666160_2016-04-18</v>
      </c>
      <c r="B605">
        <v>6117666160</v>
      </c>
      <c r="C605" s="1">
        <v>42478</v>
      </c>
      <c r="D605" s="1" t="str">
        <f>TEXT(Activity[[#This Row],[Date]], "dddd")</f>
        <v>Monday</v>
      </c>
      <c r="E605">
        <v>5153</v>
      </c>
      <c r="F605">
        <v>3.91</v>
      </c>
      <c r="G605">
        <v>3.91</v>
      </c>
      <c r="H605">
        <v>0</v>
      </c>
      <c r="I605">
        <v>0</v>
      </c>
      <c r="J605">
        <v>0</v>
      </c>
      <c r="K605">
        <v>3.89</v>
      </c>
      <c r="L605">
        <v>0</v>
      </c>
      <c r="M605">
        <v>0</v>
      </c>
      <c r="N605">
        <v>0</v>
      </c>
      <c r="O605">
        <v>241</v>
      </c>
      <c r="P605">
        <v>759</v>
      </c>
      <c r="Q605">
        <v>2018</v>
      </c>
      <c r="R605" t="str">
        <f>IF(Activity[[#This Row],[TotalSteps]] &lt; 7000, "Less than 7,000", IF(AND(Activity[[#This Row],[TotalSteps]] &gt;=7000, Activity[[#This Row],[TotalSteps]] &lt; 10000), "7,000 - 10,000", "More than 10,000"))</f>
        <v>Less than 7,000</v>
      </c>
    </row>
    <row r="606" spans="1:18" x14ac:dyDescent="0.4">
      <c r="A606" t="str">
        <f>Activity[[#This Row],[Id]]&amp;"_"&amp;TEXT(Activity[[#This Row],[Date]], "YYYY-MM-DD")</f>
        <v>6117666160_2016-04-19</v>
      </c>
      <c r="B606">
        <v>6117666160</v>
      </c>
      <c r="C606" s="1">
        <v>42479</v>
      </c>
      <c r="D606" s="1" t="str">
        <f>TEXT(Activity[[#This Row],[Date]], "dddd")</f>
        <v>Tuesday</v>
      </c>
      <c r="E606">
        <v>11135</v>
      </c>
      <c r="F606">
        <v>8.41</v>
      </c>
      <c r="G606">
        <v>8.41</v>
      </c>
      <c r="H606">
        <v>0</v>
      </c>
      <c r="I606">
        <v>0</v>
      </c>
      <c r="J606">
        <v>0</v>
      </c>
      <c r="K606">
        <v>8.41</v>
      </c>
      <c r="L606">
        <v>0</v>
      </c>
      <c r="M606">
        <v>0</v>
      </c>
      <c r="N606">
        <v>0</v>
      </c>
      <c r="O606">
        <v>480</v>
      </c>
      <c r="P606">
        <v>425</v>
      </c>
      <c r="Q606">
        <v>2606</v>
      </c>
      <c r="R606" t="str">
        <f>IF(Activity[[#This Row],[TotalSteps]] &lt; 7000, "Less than 7,000", IF(AND(Activity[[#This Row],[TotalSteps]] &gt;=7000, Activity[[#This Row],[TotalSteps]] &lt; 10000), "7,000 - 10,000", "More than 10,000"))</f>
        <v>More than 10,000</v>
      </c>
    </row>
    <row r="607" spans="1:18" x14ac:dyDescent="0.4">
      <c r="A607" t="str">
        <f>Activity[[#This Row],[Id]]&amp;"_"&amp;TEXT(Activity[[#This Row],[Date]], "YYYY-MM-DD")</f>
        <v>6117666160_2016-04-20</v>
      </c>
      <c r="B607">
        <v>6117666160</v>
      </c>
      <c r="C607" s="1">
        <v>42480</v>
      </c>
      <c r="D607" s="1" t="str">
        <f>TEXT(Activity[[#This Row],[Date]], "dddd")</f>
        <v>Wednesday</v>
      </c>
      <c r="E607">
        <v>10449</v>
      </c>
      <c r="F607">
        <v>8.02</v>
      </c>
      <c r="G607">
        <v>8.02</v>
      </c>
      <c r="H607">
        <v>0</v>
      </c>
      <c r="I607">
        <v>2.0299999999999998</v>
      </c>
      <c r="J607">
        <v>0.48</v>
      </c>
      <c r="K607">
        <v>5.52</v>
      </c>
      <c r="L607">
        <v>0</v>
      </c>
      <c r="M607">
        <v>26</v>
      </c>
      <c r="N607">
        <v>10</v>
      </c>
      <c r="O607">
        <v>349</v>
      </c>
      <c r="P607">
        <v>587</v>
      </c>
      <c r="Q607">
        <v>2536</v>
      </c>
      <c r="R607" t="str">
        <f>IF(Activity[[#This Row],[TotalSteps]] &lt; 7000, "Less than 7,000", IF(AND(Activity[[#This Row],[TotalSteps]] &gt;=7000, Activity[[#This Row],[TotalSteps]] &lt; 10000), "7,000 - 10,000", "More than 10,000"))</f>
        <v>More than 10,000</v>
      </c>
    </row>
    <row r="608" spans="1:18" x14ac:dyDescent="0.4">
      <c r="A608" t="str">
        <f>Activity[[#This Row],[Id]]&amp;"_"&amp;TEXT(Activity[[#This Row],[Date]], "YYYY-MM-DD")</f>
        <v>6117666160_2016-04-21</v>
      </c>
      <c r="B608">
        <v>6117666160</v>
      </c>
      <c r="C608" s="1">
        <v>42481</v>
      </c>
      <c r="D608" s="1" t="str">
        <f>TEXT(Activity[[#This Row],[Date]], "dddd")</f>
        <v>Thursday</v>
      </c>
      <c r="E608">
        <v>19542</v>
      </c>
      <c r="F608">
        <v>15.01</v>
      </c>
      <c r="G608">
        <v>15.01</v>
      </c>
      <c r="H608">
        <v>0</v>
      </c>
      <c r="I608">
        <v>0.98</v>
      </c>
      <c r="J608">
        <v>0.4</v>
      </c>
      <c r="K608">
        <v>5.62</v>
      </c>
      <c r="L608">
        <v>0</v>
      </c>
      <c r="M608">
        <v>11</v>
      </c>
      <c r="N608">
        <v>19</v>
      </c>
      <c r="O608">
        <v>294</v>
      </c>
      <c r="P608">
        <v>579</v>
      </c>
      <c r="Q608">
        <v>4900</v>
      </c>
      <c r="R608" t="str">
        <f>IF(Activity[[#This Row],[TotalSteps]] &lt; 7000, "Less than 7,000", IF(AND(Activity[[#This Row],[TotalSteps]] &gt;=7000, Activity[[#This Row],[TotalSteps]] &lt; 10000), "7,000 - 10,000", "More than 10,000"))</f>
        <v>More than 10,000</v>
      </c>
    </row>
    <row r="609" spans="1:18" x14ac:dyDescent="0.4">
      <c r="A609" t="str">
        <f>Activity[[#This Row],[Id]]&amp;"_"&amp;TEXT(Activity[[#This Row],[Date]], "YYYY-MM-DD")</f>
        <v>6117666160_2016-04-22</v>
      </c>
      <c r="B609">
        <v>6117666160</v>
      </c>
      <c r="C609" s="1">
        <v>42482</v>
      </c>
      <c r="D609" s="1" t="str">
        <f>TEXT(Activity[[#This Row],[Date]], "dddd")</f>
        <v>Friday</v>
      </c>
      <c r="E609">
        <v>8206</v>
      </c>
      <c r="F609">
        <v>6.2</v>
      </c>
      <c r="G609">
        <v>6.2</v>
      </c>
      <c r="H609">
        <v>0</v>
      </c>
      <c r="I609">
        <v>0</v>
      </c>
      <c r="J609">
        <v>0</v>
      </c>
      <c r="K609">
        <v>6.2</v>
      </c>
      <c r="L609">
        <v>0</v>
      </c>
      <c r="M609">
        <v>0</v>
      </c>
      <c r="N609">
        <v>0</v>
      </c>
      <c r="O609">
        <v>402</v>
      </c>
      <c r="P609">
        <v>413</v>
      </c>
      <c r="Q609">
        <v>2409</v>
      </c>
      <c r="R609" t="str">
        <f>IF(Activity[[#This Row],[TotalSteps]] &lt; 7000, "Less than 7,000", IF(AND(Activity[[#This Row],[TotalSteps]] &gt;=7000, Activity[[#This Row],[TotalSteps]] &lt; 10000), "7,000 - 10,000", "More than 10,000"))</f>
        <v>7,000 - 10,000</v>
      </c>
    </row>
    <row r="610" spans="1:18" x14ac:dyDescent="0.4">
      <c r="A610" t="str">
        <f>Activity[[#This Row],[Id]]&amp;"_"&amp;TEXT(Activity[[#This Row],[Date]], "YYYY-MM-DD")</f>
        <v>6117666160_2016-04-23</v>
      </c>
      <c r="B610">
        <v>6117666160</v>
      </c>
      <c r="C610" s="1">
        <v>42483</v>
      </c>
      <c r="D610" s="1" t="str">
        <f>TEXT(Activity[[#This Row],[Date]], "dddd")</f>
        <v>Saturday</v>
      </c>
      <c r="E610">
        <v>11495</v>
      </c>
      <c r="F610">
        <v>8.68</v>
      </c>
      <c r="G610">
        <v>8.68</v>
      </c>
      <c r="H610">
        <v>0</v>
      </c>
      <c r="I610">
        <v>0</v>
      </c>
      <c r="J610">
        <v>0</v>
      </c>
      <c r="K610">
        <v>8.68</v>
      </c>
      <c r="L610">
        <v>0</v>
      </c>
      <c r="M610">
        <v>0</v>
      </c>
      <c r="N610">
        <v>0</v>
      </c>
      <c r="O610">
        <v>512</v>
      </c>
      <c r="P610">
        <v>468</v>
      </c>
      <c r="Q610">
        <v>2651</v>
      </c>
      <c r="R610" t="str">
        <f>IF(Activity[[#This Row],[TotalSteps]] &lt; 7000, "Less than 7,000", IF(AND(Activity[[#This Row],[TotalSteps]] &gt;=7000, Activity[[#This Row],[TotalSteps]] &lt; 10000), "7,000 - 10,000", "More than 10,000"))</f>
        <v>More than 10,000</v>
      </c>
    </row>
    <row r="611" spans="1:18" x14ac:dyDescent="0.4">
      <c r="A611" t="str">
        <f>Activity[[#This Row],[Id]]&amp;"_"&amp;TEXT(Activity[[#This Row],[Date]], "YYYY-MM-DD")</f>
        <v>6117666160_2016-04-24</v>
      </c>
      <c r="B611">
        <v>6117666160</v>
      </c>
      <c r="C611" s="1">
        <v>42484</v>
      </c>
      <c r="D611" s="1" t="str">
        <f>TEXT(Activity[[#This Row],[Date]], "dddd")</f>
        <v>Sunday</v>
      </c>
      <c r="E611">
        <v>7623</v>
      </c>
      <c r="F611">
        <v>5.76</v>
      </c>
      <c r="G611">
        <v>5.76</v>
      </c>
      <c r="H611">
        <v>0</v>
      </c>
      <c r="I611">
        <v>0</v>
      </c>
      <c r="J611">
        <v>0</v>
      </c>
      <c r="K611">
        <v>5.76</v>
      </c>
      <c r="L611">
        <v>0</v>
      </c>
      <c r="M611">
        <v>0</v>
      </c>
      <c r="N611">
        <v>0</v>
      </c>
      <c r="O611">
        <v>362</v>
      </c>
      <c r="P611">
        <v>711</v>
      </c>
      <c r="Q611">
        <v>2305</v>
      </c>
      <c r="R611" t="str">
        <f>IF(Activity[[#This Row],[TotalSteps]] &lt; 7000, "Less than 7,000", IF(AND(Activity[[#This Row],[TotalSteps]] &gt;=7000, Activity[[#This Row],[TotalSteps]] &lt; 10000), "7,000 - 10,000", "More than 10,000"))</f>
        <v>7,000 - 10,000</v>
      </c>
    </row>
    <row r="612" spans="1:18" x14ac:dyDescent="0.4">
      <c r="A612" t="str">
        <f>Activity[[#This Row],[Id]]&amp;"_"&amp;TEXT(Activity[[#This Row],[Date]], "YYYY-MM-DD")</f>
        <v>6117666160_2016-04-25</v>
      </c>
      <c r="B612">
        <v>6117666160</v>
      </c>
      <c r="C612" s="1">
        <v>42485</v>
      </c>
      <c r="D612" s="1" t="str">
        <f>TEXT(Activity[[#This Row],[Date]], "dddd")</f>
        <v>Monday</v>
      </c>
      <c r="E612">
        <v>0</v>
      </c>
      <c r="F612">
        <v>0</v>
      </c>
      <c r="G612">
        <v>0</v>
      </c>
      <c r="H612">
        <v>0</v>
      </c>
      <c r="I612">
        <v>0</v>
      </c>
      <c r="J612">
        <v>0</v>
      </c>
      <c r="K612">
        <v>0</v>
      </c>
      <c r="L612">
        <v>0</v>
      </c>
      <c r="M612">
        <v>0</v>
      </c>
      <c r="N612">
        <v>0</v>
      </c>
      <c r="O612">
        <v>0</v>
      </c>
      <c r="P612">
        <v>1440</v>
      </c>
      <c r="Q612">
        <v>1497</v>
      </c>
      <c r="R612" t="str">
        <f>IF(Activity[[#This Row],[TotalSteps]] &lt; 7000, "Less than 7,000", IF(AND(Activity[[#This Row],[TotalSteps]] &gt;=7000, Activity[[#This Row],[TotalSteps]] &lt; 10000), "7,000 - 10,000", "More than 10,000"))</f>
        <v>Less than 7,000</v>
      </c>
    </row>
    <row r="613" spans="1:18" x14ac:dyDescent="0.4">
      <c r="A613" t="str">
        <f>Activity[[#This Row],[Id]]&amp;"_"&amp;TEXT(Activity[[#This Row],[Date]], "YYYY-MM-DD")</f>
        <v>6117666160_2016-04-26</v>
      </c>
      <c r="B613">
        <v>6117666160</v>
      </c>
      <c r="C613" s="1">
        <v>42486</v>
      </c>
      <c r="D613" s="1" t="str">
        <f>TEXT(Activity[[#This Row],[Date]], "dddd")</f>
        <v>Tuesday</v>
      </c>
      <c r="E613">
        <v>9543</v>
      </c>
      <c r="F613">
        <v>7.21</v>
      </c>
      <c r="G613">
        <v>7.21</v>
      </c>
      <c r="H613">
        <v>0</v>
      </c>
      <c r="I613">
        <v>0</v>
      </c>
      <c r="J613">
        <v>0.34</v>
      </c>
      <c r="K613">
        <v>6.87</v>
      </c>
      <c r="L613">
        <v>0</v>
      </c>
      <c r="M613">
        <v>0</v>
      </c>
      <c r="N613">
        <v>7</v>
      </c>
      <c r="O613">
        <v>352</v>
      </c>
      <c r="P613">
        <v>1077</v>
      </c>
      <c r="Q613">
        <v>2450</v>
      </c>
      <c r="R613" t="str">
        <f>IF(Activity[[#This Row],[TotalSteps]] &lt; 7000, "Less than 7,000", IF(AND(Activity[[#This Row],[TotalSteps]] &gt;=7000, Activity[[#This Row],[TotalSteps]] &lt; 10000), "7,000 - 10,000", "More than 10,000"))</f>
        <v>7,000 - 10,000</v>
      </c>
    </row>
    <row r="614" spans="1:18" x14ac:dyDescent="0.4">
      <c r="A614" t="str">
        <f>Activity[[#This Row],[Id]]&amp;"_"&amp;TEXT(Activity[[#This Row],[Date]], "YYYY-MM-DD")</f>
        <v>6117666160_2016-04-27</v>
      </c>
      <c r="B614">
        <v>6117666160</v>
      </c>
      <c r="C614" s="1">
        <v>42487</v>
      </c>
      <c r="D614" s="1" t="str">
        <f>TEXT(Activity[[#This Row],[Date]], "dddd")</f>
        <v>Wednesday</v>
      </c>
      <c r="E614">
        <v>9411</v>
      </c>
      <c r="F614">
        <v>7.11</v>
      </c>
      <c r="G614">
        <v>7.11</v>
      </c>
      <c r="H614">
        <v>0</v>
      </c>
      <c r="I614">
        <v>0</v>
      </c>
      <c r="J614">
        <v>0</v>
      </c>
      <c r="K614">
        <v>7.11</v>
      </c>
      <c r="L614">
        <v>0</v>
      </c>
      <c r="M614">
        <v>0</v>
      </c>
      <c r="N614">
        <v>0</v>
      </c>
      <c r="O614">
        <v>458</v>
      </c>
      <c r="P614">
        <v>417</v>
      </c>
      <c r="Q614">
        <v>2576</v>
      </c>
      <c r="R614" t="str">
        <f>IF(Activity[[#This Row],[TotalSteps]] &lt; 7000, "Less than 7,000", IF(AND(Activity[[#This Row],[TotalSteps]] &gt;=7000, Activity[[#This Row],[TotalSteps]] &lt; 10000), "7,000 - 10,000", "More than 10,000"))</f>
        <v>7,000 - 10,000</v>
      </c>
    </row>
    <row r="615" spans="1:18" x14ac:dyDescent="0.4">
      <c r="A615" t="str">
        <f>Activity[[#This Row],[Id]]&amp;"_"&amp;TEXT(Activity[[#This Row],[Date]], "YYYY-MM-DD")</f>
        <v>6117666160_2016-04-28</v>
      </c>
      <c r="B615">
        <v>6117666160</v>
      </c>
      <c r="C615" s="1">
        <v>42488</v>
      </c>
      <c r="D615" s="1" t="str">
        <f>TEXT(Activity[[#This Row],[Date]], "dddd")</f>
        <v>Thursday</v>
      </c>
      <c r="E615">
        <v>3403</v>
      </c>
      <c r="F615">
        <v>2.6</v>
      </c>
      <c r="G615">
        <v>2.6</v>
      </c>
      <c r="H615">
        <v>0</v>
      </c>
      <c r="I615">
        <v>0</v>
      </c>
      <c r="J615">
        <v>0</v>
      </c>
      <c r="K615">
        <v>2.6</v>
      </c>
      <c r="L615">
        <v>0</v>
      </c>
      <c r="M615">
        <v>0</v>
      </c>
      <c r="N615">
        <v>0</v>
      </c>
      <c r="O615">
        <v>141</v>
      </c>
      <c r="P615">
        <v>758</v>
      </c>
      <c r="Q615">
        <v>1879</v>
      </c>
      <c r="R615" t="str">
        <f>IF(Activity[[#This Row],[TotalSteps]] &lt; 7000, "Less than 7,000", IF(AND(Activity[[#This Row],[TotalSteps]] &gt;=7000, Activity[[#This Row],[TotalSteps]] &lt; 10000), "7,000 - 10,000", "More than 10,000"))</f>
        <v>Less than 7,000</v>
      </c>
    </row>
    <row r="616" spans="1:18" x14ac:dyDescent="0.4">
      <c r="A616" t="str">
        <f>Activity[[#This Row],[Id]]&amp;"_"&amp;TEXT(Activity[[#This Row],[Date]], "YYYY-MM-DD")</f>
        <v>6117666160_2016-04-29</v>
      </c>
      <c r="B616">
        <v>6117666160</v>
      </c>
      <c r="C616" s="1">
        <v>42489</v>
      </c>
      <c r="D616" s="1" t="str">
        <f>TEXT(Activity[[#This Row],[Date]], "dddd")</f>
        <v>Friday</v>
      </c>
      <c r="E616">
        <v>9592</v>
      </c>
      <c r="F616">
        <v>7.24</v>
      </c>
      <c r="G616">
        <v>7.24</v>
      </c>
      <c r="H616">
        <v>0</v>
      </c>
      <c r="I616">
        <v>0</v>
      </c>
      <c r="J616">
        <v>0</v>
      </c>
      <c r="K616">
        <v>7.24</v>
      </c>
      <c r="L616">
        <v>0</v>
      </c>
      <c r="M616">
        <v>0</v>
      </c>
      <c r="N616">
        <v>0</v>
      </c>
      <c r="O616">
        <v>461</v>
      </c>
      <c r="P616">
        <v>479</v>
      </c>
      <c r="Q616">
        <v>2560</v>
      </c>
      <c r="R616" t="str">
        <f>IF(Activity[[#This Row],[TotalSteps]] &lt; 7000, "Less than 7,000", IF(AND(Activity[[#This Row],[TotalSteps]] &gt;=7000, Activity[[#This Row],[TotalSteps]] &lt; 10000), "7,000 - 10,000", "More than 10,000"))</f>
        <v>7,000 - 10,000</v>
      </c>
    </row>
    <row r="617" spans="1:18" x14ac:dyDescent="0.4">
      <c r="A617" t="str">
        <f>Activity[[#This Row],[Id]]&amp;"_"&amp;TEXT(Activity[[#This Row],[Date]], "YYYY-MM-DD")</f>
        <v>6117666160_2016-04-30</v>
      </c>
      <c r="B617">
        <v>6117666160</v>
      </c>
      <c r="C617" s="1">
        <v>42490</v>
      </c>
      <c r="D617" s="1" t="str">
        <f>TEXT(Activity[[#This Row],[Date]], "dddd")</f>
        <v>Saturday</v>
      </c>
      <c r="E617">
        <v>6987</v>
      </c>
      <c r="F617">
        <v>5.28</v>
      </c>
      <c r="G617">
        <v>5.28</v>
      </c>
      <c r="H617">
        <v>0</v>
      </c>
      <c r="I617">
        <v>0</v>
      </c>
      <c r="J617">
        <v>0</v>
      </c>
      <c r="K617">
        <v>5.28</v>
      </c>
      <c r="L617">
        <v>0</v>
      </c>
      <c r="M617">
        <v>0</v>
      </c>
      <c r="N617">
        <v>0</v>
      </c>
      <c r="O617">
        <v>343</v>
      </c>
      <c r="P617">
        <v>1040</v>
      </c>
      <c r="Q617">
        <v>2275</v>
      </c>
      <c r="R617" t="str">
        <f>IF(Activity[[#This Row],[TotalSteps]] &lt; 7000, "Less than 7,000", IF(AND(Activity[[#This Row],[TotalSteps]] &gt;=7000, Activity[[#This Row],[TotalSteps]] &lt; 10000), "7,000 - 10,000", "More than 10,000"))</f>
        <v>Less than 7,000</v>
      </c>
    </row>
    <row r="618" spans="1:18" x14ac:dyDescent="0.4">
      <c r="A618" t="str">
        <f>Activity[[#This Row],[Id]]&amp;"_"&amp;TEXT(Activity[[#This Row],[Date]], "YYYY-MM-DD")</f>
        <v>6117666160_2016-05-01</v>
      </c>
      <c r="B618">
        <v>6117666160</v>
      </c>
      <c r="C618" s="1">
        <v>42491</v>
      </c>
      <c r="D618" s="1" t="str">
        <f>TEXT(Activity[[#This Row],[Date]], "dddd")</f>
        <v>Sunday</v>
      </c>
      <c r="E618">
        <v>8915</v>
      </c>
      <c r="F618">
        <v>6.73</v>
      </c>
      <c r="G618">
        <v>6.73</v>
      </c>
      <c r="H618">
        <v>0</v>
      </c>
      <c r="I618">
        <v>0</v>
      </c>
      <c r="J618">
        <v>0</v>
      </c>
      <c r="K618">
        <v>6.73</v>
      </c>
      <c r="L618">
        <v>0</v>
      </c>
      <c r="M618">
        <v>0</v>
      </c>
      <c r="N618">
        <v>0</v>
      </c>
      <c r="O618">
        <v>397</v>
      </c>
      <c r="P618">
        <v>525</v>
      </c>
      <c r="Q618">
        <v>2361</v>
      </c>
      <c r="R618" t="str">
        <f>IF(Activity[[#This Row],[TotalSteps]] &lt; 7000, "Less than 7,000", IF(AND(Activity[[#This Row],[TotalSteps]] &gt;=7000, Activity[[#This Row],[TotalSteps]] &lt; 10000), "7,000 - 10,000", "More than 10,000"))</f>
        <v>7,000 - 10,000</v>
      </c>
    </row>
    <row r="619" spans="1:18" x14ac:dyDescent="0.4">
      <c r="A619" t="str">
        <f>Activity[[#This Row],[Id]]&amp;"_"&amp;TEXT(Activity[[#This Row],[Date]], "YYYY-MM-DD")</f>
        <v>6117666160_2016-05-02</v>
      </c>
      <c r="B619">
        <v>6117666160</v>
      </c>
      <c r="C619" s="1">
        <v>42492</v>
      </c>
      <c r="D619" s="1" t="str">
        <f>TEXT(Activity[[#This Row],[Date]], "dddd")</f>
        <v>Monday</v>
      </c>
      <c r="E619">
        <v>4933</v>
      </c>
      <c r="F619">
        <v>3.73</v>
      </c>
      <c r="G619">
        <v>3.73</v>
      </c>
      <c r="H619">
        <v>0</v>
      </c>
      <c r="I619">
        <v>0</v>
      </c>
      <c r="J619">
        <v>0</v>
      </c>
      <c r="K619">
        <v>3.73</v>
      </c>
      <c r="L619">
        <v>0</v>
      </c>
      <c r="M619">
        <v>0</v>
      </c>
      <c r="N619">
        <v>0</v>
      </c>
      <c r="O619">
        <v>236</v>
      </c>
      <c r="P619">
        <v>1204</v>
      </c>
      <c r="Q619">
        <v>2044</v>
      </c>
      <c r="R619" t="str">
        <f>IF(Activity[[#This Row],[TotalSteps]] &lt; 7000, "Less than 7,000", IF(AND(Activity[[#This Row],[TotalSteps]] &gt;=7000, Activity[[#This Row],[TotalSteps]] &lt; 10000), "7,000 - 10,000", "More than 10,000"))</f>
        <v>Less than 7,000</v>
      </c>
    </row>
    <row r="620" spans="1:18" x14ac:dyDescent="0.4">
      <c r="A620" t="str">
        <f>Activity[[#This Row],[Id]]&amp;"_"&amp;TEXT(Activity[[#This Row],[Date]], "YYYY-MM-DD")</f>
        <v>6117666160_2016-05-03</v>
      </c>
      <c r="B620">
        <v>6117666160</v>
      </c>
      <c r="C620" s="1">
        <v>42493</v>
      </c>
      <c r="D620" s="1" t="str">
        <f>TEXT(Activity[[#This Row],[Date]], "dddd")</f>
        <v>Tuesday</v>
      </c>
      <c r="E620">
        <v>0</v>
      </c>
      <c r="F620">
        <v>0</v>
      </c>
      <c r="G620">
        <v>0</v>
      </c>
      <c r="H620">
        <v>0</v>
      </c>
      <c r="I620">
        <v>0</v>
      </c>
      <c r="J620">
        <v>0</v>
      </c>
      <c r="K620">
        <v>0</v>
      </c>
      <c r="L620">
        <v>0</v>
      </c>
      <c r="M620">
        <v>0</v>
      </c>
      <c r="N620">
        <v>0</v>
      </c>
      <c r="O620">
        <v>0</v>
      </c>
      <c r="P620">
        <v>1440</v>
      </c>
      <c r="Q620">
        <v>1496</v>
      </c>
      <c r="R620" t="str">
        <f>IF(Activity[[#This Row],[TotalSteps]] &lt; 7000, "Less than 7,000", IF(AND(Activity[[#This Row],[TotalSteps]] &gt;=7000, Activity[[#This Row],[TotalSteps]] &lt; 10000), "7,000 - 10,000", "More than 10,000"))</f>
        <v>Less than 7,000</v>
      </c>
    </row>
    <row r="621" spans="1:18" x14ac:dyDescent="0.4">
      <c r="A621" t="str">
        <f>Activity[[#This Row],[Id]]&amp;"_"&amp;TEXT(Activity[[#This Row],[Date]], "YYYY-MM-DD")</f>
        <v>6117666160_2016-05-04</v>
      </c>
      <c r="B621">
        <v>6117666160</v>
      </c>
      <c r="C621" s="1">
        <v>42494</v>
      </c>
      <c r="D621" s="1" t="str">
        <f>TEXT(Activity[[#This Row],[Date]], "dddd")</f>
        <v>Wednesday</v>
      </c>
      <c r="E621">
        <v>2997</v>
      </c>
      <c r="F621">
        <v>2.2599999999999998</v>
      </c>
      <c r="G621">
        <v>2.2599999999999998</v>
      </c>
      <c r="H621">
        <v>0</v>
      </c>
      <c r="I621">
        <v>0</v>
      </c>
      <c r="J621">
        <v>0</v>
      </c>
      <c r="K621">
        <v>2.2599999999999998</v>
      </c>
      <c r="L621">
        <v>0</v>
      </c>
      <c r="M621">
        <v>0</v>
      </c>
      <c r="N621">
        <v>0</v>
      </c>
      <c r="O621">
        <v>156</v>
      </c>
      <c r="P621">
        <v>1279</v>
      </c>
      <c r="Q621">
        <v>1902</v>
      </c>
      <c r="R621" t="str">
        <f>IF(Activity[[#This Row],[TotalSteps]] &lt; 7000, "Less than 7,000", IF(AND(Activity[[#This Row],[TotalSteps]] &gt;=7000, Activity[[#This Row],[TotalSteps]] &lt; 10000), "7,000 - 10,000", "More than 10,000"))</f>
        <v>Less than 7,000</v>
      </c>
    </row>
    <row r="622" spans="1:18" x14ac:dyDescent="0.4">
      <c r="A622" t="str">
        <f>Activity[[#This Row],[Id]]&amp;"_"&amp;TEXT(Activity[[#This Row],[Date]], "YYYY-MM-DD")</f>
        <v>6117666160_2016-05-05</v>
      </c>
      <c r="B622">
        <v>6117666160</v>
      </c>
      <c r="C622" s="1">
        <v>42495</v>
      </c>
      <c r="D622" s="1" t="str">
        <f>TEXT(Activity[[#This Row],[Date]], "dddd")</f>
        <v>Thursday</v>
      </c>
      <c r="E622">
        <v>9799</v>
      </c>
      <c r="F622">
        <v>7.4</v>
      </c>
      <c r="G622">
        <v>7.4</v>
      </c>
      <c r="H622">
        <v>0</v>
      </c>
      <c r="I622">
        <v>0</v>
      </c>
      <c r="J622">
        <v>0</v>
      </c>
      <c r="K622">
        <v>7.4</v>
      </c>
      <c r="L622">
        <v>0</v>
      </c>
      <c r="M622">
        <v>0</v>
      </c>
      <c r="N622">
        <v>0</v>
      </c>
      <c r="O622">
        <v>487</v>
      </c>
      <c r="P622">
        <v>479</v>
      </c>
      <c r="Q622">
        <v>2636</v>
      </c>
      <c r="R622" t="str">
        <f>IF(Activity[[#This Row],[TotalSteps]] &lt; 7000, "Less than 7,000", IF(AND(Activity[[#This Row],[TotalSteps]] &gt;=7000, Activity[[#This Row],[TotalSteps]] &lt; 10000), "7,000 - 10,000", "More than 10,000"))</f>
        <v>7,000 - 10,000</v>
      </c>
    </row>
    <row r="623" spans="1:18" x14ac:dyDescent="0.4">
      <c r="A623" t="str">
        <f>Activity[[#This Row],[Id]]&amp;"_"&amp;TEXT(Activity[[#This Row],[Date]], "YYYY-MM-DD")</f>
        <v>6117666160_2016-05-06</v>
      </c>
      <c r="B623">
        <v>6117666160</v>
      </c>
      <c r="C623" s="1">
        <v>42496</v>
      </c>
      <c r="D623" s="1" t="str">
        <f>TEXT(Activity[[#This Row],[Date]], "dddd")</f>
        <v>Friday</v>
      </c>
      <c r="E623">
        <v>3365</v>
      </c>
      <c r="F623">
        <v>2.68</v>
      </c>
      <c r="G623">
        <v>2.68</v>
      </c>
      <c r="H623">
        <v>0</v>
      </c>
      <c r="I623">
        <v>0</v>
      </c>
      <c r="J623">
        <v>0</v>
      </c>
      <c r="K623">
        <v>2.68</v>
      </c>
      <c r="L623">
        <v>0</v>
      </c>
      <c r="M623">
        <v>0</v>
      </c>
      <c r="N623">
        <v>0</v>
      </c>
      <c r="O623">
        <v>133</v>
      </c>
      <c r="P623">
        <v>673</v>
      </c>
      <c r="Q623">
        <v>1838</v>
      </c>
      <c r="R623" t="str">
        <f>IF(Activity[[#This Row],[TotalSteps]] &lt; 7000, "Less than 7,000", IF(AND(Activity[[#This Row],[TotalSteps]] &gt;=7000, Activity[[#This Row],[TotalSteps]] &lt; 10000), "7,000 - 10,000", "More than 10,000"))</f>
        <v>Less than 7,000</v>
      </c>
    </row>
    <row r="624" spans="1:18" x14ac:dyDescent="0.4">
      <c r="A624" t="str">
        <f>Activity[[#This Row],[Id]]&amp;"_"&amp;TEXT(Activity[[#This Row],[Date]], "YYYY-MM-DD")</f>
        <v>6117666160_2016-05-07</v>
      </c>
      <c r="B624">
        <v>6117666160</v>
      </c>
      <c r="C624" s="1">
        <v>42497</v>
      </c>
      <c r="D624" s="1" t="str">
        <f>TEXT(Activity[[#This Row],[Date]], "dddd")</f>
        <v>Saturday</v>
      </c>
      <c r="E624">
        <v>7336</v>
      </c>
      <c r="F624">
        <v>5.54</v>
      </c>
      <c r="G624">
        <v>5.54</v>
      </c>
      <c r="H624">
        <v>0</v>
      </c>
      <c r="I624">
        <v>0</v>
      </c>
      <c r="J624">
        <v>0</v>
      </c>
      <c r="K624">
        <v>5.54</v>
      </c>
      <c r="L624">
        <v>0</v>
      </c>
      <c r="M624">
        <v>0</v>
      </c>
      <c r="N624">
        <v>0</v>
      </c>
      <c r="O624">
        <v>412</v>
      </c>
      <c r="P624">
        <v>456</v>
      </c>
      <c r="Q624">
        <v>2469</v>
      </c>
      <c r="R624" t="str">
        <f>IF(Activity[[#This Row],[TotalSteps]] &lt; 7000, "Less than 7,000", IF(AND(Activity[[#This Row],[TotalSteps]] &gt;=7000, Activity[[#This Row],[TotalSteps]] &lt; 10000), "7,000 - 10,000", "More than 10,000"))</f>
        <v>7,000 - 10,000</v>
      </c>
    </row>
    <row r="625" spans="1:18" x14ac:dyDescent="0.4">
      <c r="A625" t="str">
        <f>Activity[[#This Row],[Id]]&amp;"_"&amp;TEXT(Activity[[#This Row],[Date]], "YYYY-MM-DD")</f>
        <v>6117666160_2016-05-08</v>
      </c>
      <c r="B625">
        <v>6117666160</v>
      </c>
      <c r="C625" s="1">
        <v>42498</v>
      </c>
      <c r="D625" s="1" t="str">
        <f>TEXT(Activity[[#This Row],[Date]], "dddd")</f>
        <v>Sunday</v>
      </c>
      <c r="E625">
        <v>7328</v>
      </c>
      <c r="F625">
        <v>5.53</v>
      </c>
      <c r="G625">
        <v>5.53</v>
      </c>
      <c r="H625">
        <v>0</v>
      </c>
      <c r="I625">
        <v>0</v>
      </c>
      <c r="J625">
        <v>0</v>
      </c>
      <c r="K625">
        <v>5.53</v>
      </c>
      <c r="L625">
        <v>0</v>
      </c>
      <c r="M625">
        <v>0</v>
      </c>
      <c r="N625">
        <v>0</v>
      </c>
      <c r="O625">
        <v>318</v>
      </c>
      <c r="P625">
        <v>517</v>
      </c>
      <c r="Q625">
        <v>2250</v>
      </c>
      <c r="R625" t="str">
        <f>IF(Activity[[#This Row],[TotalSteps]] &lt; 7000, "Less than 7,000", IF(AND(Activity[[#This Row],[TotalSteps]] &gt;=7000, Activity[[#This Row],[TotalSteps]] &lt; 10000), "7,000 - 10,000", "More than 10,000"))</f>
        <v>7,000 - 10,000</v>
      </c>
    </row>
    <row r="626" spans="1:18" x14ac:dyDescent="0.4">
      <c r="A626" t="str">
        <f>Activity[[#This Row],[Id]]&amp;"_"&amp;TEXT(Activity[[#This Row],[Date]], "YYYY-MM-DD")</f>
        <v>6117666160_2016-05-09</v>
      </c>
      <c r="B626">
        <v>6117666160</v>
      </c>
      <c r="C626" s="1">
        <v>42499</v>
      </c>
      <c r="D626" s="1" t="str">
        <f>TEXT(Activity[[#This Row],[Date]], "dddd")</f>
        <v>Monday</v>
      </c>
      <c r="E626">
        <v>4477</v>
      </c>
      <c r="F626">
        <v>3.38</v>
      </c>
      <c r="G626">
        <v>3.38</v>
      </c>
      <c r="H626">
        <v>0</v>
      </c>
      <c r="I626">
        <v>0</v>
      </c>
      <c r="J626">
        <v>0</v>
      </c>
      <c r="K626">
        <v>3.38</v>
      </c>
      <c r="L626">
        <v>0</v>
      </c>
      <c r="M626">
        <v>0</v>
      </c>
      <c r="N626">
        <v>0</v>
      </c>
      <c r="O626">
        <v>197</v>
      </c>
      <c r="P626">
        <v>125</v>
      </c>
      <c r="Q626">
        <v>1248</v>
      </c>
      <c r="R626" t="str">
        <f>IF(Activity[[#This Row],[TotalSteps]] &lt; 7000, "Less than 7,000", IF(AND(Activity[[#This Row],[TotalSteps]] &gt;=7000, Activity[[#This Row],[TotalSteps]] &lt; 10000), "7,000 - 10,000", "More than 10,000"))</f>
        <v>Less than 7,000</v>
      </c>
    </row>
    <row r="627" spans="1:18" x14ac:dyDescent="0.4">
      <c r="A627" t="str">
        <f>Activity[[#This Row],[Id]]&amp;"_"&amp;TEXT(Activity[[#This Row],[Date]], "YYYY-MM-DD")</f>
        <v>6290855005_2016-04-12</v>
      </c>
      <c r="B627">
        <v>6290855005</v>
      </c>
      <c r="C627" s="1">
        <v>42472</v>
      </c>
      <c r="D627" s="1" t="str">
        <f>TEXT(Activity[[#This Row],[Date]], "dddd")</f>
        <v>Tuesday</v>
      </c>
      <c r="E627">
        <v>4562</v>
      </c>
      <c r="F627">
        <v>3.45</v>
      </c>
      <c r="G627">
        <v>3.45</v>
      </c>
      <c r="H627">
        <v>0</v>
      </c>
      <c r="I627">
        <v>0</v>
      </c>
      <c r="J627">
        <v>0</v>
      </c>
      <c r="K627">
        <v>3.45</v>
      </c>
      <c r="L627">
        <v>0</v>
      </c>
      <c r="M627">
        <v>0</v>
      </c>
      <c r="N627">
        <v>0</v>
      </c>
      <c r="O627">
        <v>199</v>
      </c>
      <c r="P627">
        <v>1241</v>
      </c>
      <c r="Q627">
        <v>2560</v>
      </c>
      <c r="R627" t="str">
        <f>IF(Activity[[#This Row],[TotalSteps]] &lt; 7000, "Less than 7,000", IF(AND(Activity[[#This Row],[TotalSteps]] &gt;=7000, Activity[[#This Row],[TotalSteps]] &lt; 10000), "7,000 - 10,000", "More than 10,000"))</f>
        <v>Less than 7,000</v>
      </c>
    </row>
    <row r="628" spans="1:18" x14ac:dyDescent="0.4">
      <c r="A628" t="str">
        <f>Activity[[#This Row],[Id]]&amp;"_"&amp;TEXT(Activity[[#This Row],[Date]], "YYYY-MM-DD")</f>
        <v>6290855005_2016-04-13</v>
      </c>
      <c r="B628">
        <v>6290855005</v>
      </c>
      <c r="C628" s="1">
        <v>42473</v>
      </c>
      <c r="D628" s="1" t="str">
        <f>TEXT(Activity[[#This Row],[Date]], "dddd")</f>
        <v>Wednesday</v>
      </c>
      <c r="E628">
        <v>7142</v>
      </c>
      <c r="F628">
        <v>5.4</v>
      </c>
      <c r="G628">
        <v>5.4</v>
      </c>
      <c r="H628">
        <v>0</v>
      </c>
      <c r="I628">
        <v>0</v>
      </c>
      <c r="J628">
        <v>0</v>
      </c>
      <c r="K628">
        <v>5.39</v>
      </c>
      <c r="L628">
        <v>0.01</v>
      </c>
      <c r="M628">
        <v>0</v>
      </c>
      <c r="N628">
        <v>0</v>
      </c>
      <c r="O628">
        <v>350</v>
      </c>
      <c r="P628">
        <v>1090</v>
      </c>
      <c r="Q628">
        <v>2905</v>
      </c>
      <c r="R628" t="str">
        <f>IF(Activity[[#This Row],[TotalSteps]] &lt; 7000, "Less than 7,000", IF(AND(Activity[[#This Row],[TotalSteps]] &gt;=7000, Activity[[#This Row],[TotalSteps]] &lt; 10000), "7,000 - 10,000", "More than 10,000"))</f>
        <v>7,000 - 10,000</v>
      </c>
    </row>
    <row r="629" spans="1:18" x14ac:dyDescent="0.4">
      <c r="A629" t="str">
        <f>Activity[[#This Row],[Id]]&amp;"_"&amp;TEXT(Activity[[#This Row],[Date]], "YYYY-MM-DD")</f>
        <v>6290855005_2016-04-14</v>
      </c>
      <c r="B629">
        <v>6290855005</v>
      </c>
      <c r="C629" s="1">
        <v>42474</v>
      </c>
      <c r="D629" s="1" t="str">
        <f>TEXT(Activity[[#This Row],[Date]], "dddd")</f>
        <v>Thursday</v>
      </c>
      <c r="E629">
        <v>7671</v>
      </c>
      <c r="F629">
        <v>5.8</v>
      </c>
      <c r="G629">
        <v>5.8</v>
      </c>
      <c r="H629">
        <v>0</v>
      </c>
      <c r="I629">
        <v>0</v>
      </c>
      <c r="J629">
        <v>0</v>
      </c>
      <c r="K629">
        <v>5.77</v>
      </c>
      <c r="L629">
        <v>0.03</v>
      </c>
      <c r="M629">
        <v>0</v>
      </c>
      <c r="N629">
        <v>0</v>
      </c>
      <c r="O629">
        <v>363</v>
      </c>
      <c r="P629">
        <v>1077</v>
      </c>
      <c r="Q629">
        <v>2952</v>
      </c>
      <c r="R629" t="str">
        <f>IF(Activity[[#This Row],[TotalSteps]] &lt; 7000, "Less than 7,000", IF(AND(Activity[[#This Row],[TotalSteps]] &gt;=7000, Activity[[#This Row],[TotalSteps]] &lt; 10000), "7,000 - 10,000", "More than 10,000"))</f>
        <v>7,000 - 10,000</v>
      </c>
    </row>
    <row r="630" spans="1:18" x14ac:dyDescent="0.4">
      <c r="A630" t="str">
        <f>Activity[[#This Row],[Id]]&amp;"_"&amp;TEXT(Activity[[#This Row],[Date]], "YYYY-MM-DD")</f>
        <v>6290855005_2016-04-15</v>
      </c>
      <c r="B630">
        <v>6290855005</v>
      </c>
      <c r="C630" s="1">
        <v>42475</v>
      </c>
      <c r="D630" s="1" t="str">
        <f>TEXT(Activity[[#This Row],[Date]], "dddd")</f>
        <v>Friday</v>
      </c>
      <c r="E630">
        <v>9501</v>
      </c>
      <c r="F630">
        <v>7.18</v>
      </c>
      <c r="G630">
        <v>7.18</v>
      </c>
      <c r="H630">
        <v>0</v>
      </c>
      <c r="I630">
        <v>0</v>
      </c>
      <c r="J630">
        <v>0</v>
      </c>
      <c r="K630">
        <v>7.17</v>
      </c>
      <c r="L630">
        <v>0.01</v>
      </c>
      <c r="M630">
        <v>0</v>
      </c>
      <c r="N630">
        <v>0</v>
      </c>
      <c r="O630">
        <v>328</v>
      </c>
      <c r="P630">
        <v>1112</v>
      </c>
      <c r="Q630">
        <v>2896</v>
      </c>
      <c r="R630" t="str">
        <f>IF(Activity[[#This Row],[TotalSteps]] &lt; 7000, "Less than 7,000", IF(AND(Activity[[#This Row],[TotalSteps]] &gt;=7000, Activity[[#This Row],[TotalSteps]] &lt; 10000), "7,000 - 10,000", "More than 10,000"))</f>
        <v>7,000 - 10,000</v>
      </c>
    </row>
    <row r="631" spans="1:18" x14ac:dyDescent="0.4">
      <c r="A631" t="str">
        <f>Activity[[#This Row],[Id]]&amp;"_"&amp;TEXT(Activity[[#This Row],[Date]], "YYYY-MM-DD")</f>
        <v>6290855005_2016-04-16</v>
      </c>
      <c r="B631">
        <v>6290855005</v>
      </c>
      <c r="C631" s="1">
        <v>42476</v>
      </c>
      <c r="D631" s="1" t="str">
        <f>TEXT(Activity[[#This Row],[Date]], "dddd")</f>
        <v>Saturday</v>
      </c>
      <c r="E631">
        <v>8301</v>
      </c>
      <c r="F631">
        <v>6.28</v>
      </c>
      <c r="G631">
        <v>6.28</v>
      </c>
      <c r="H631">
        <v>0</v>
      </c>
      <c r="I631">
        <v>0</v>
      </c>
      <c r="J631">
        <v>0</v>
      </c>
      <c r="K631">
        <v>6.27</v>
      </c>
      <c r="L631">
        <v>0.01</v>
      </c>
      <c r="M631">
        <v>0</v>
      </c>
      <c r="N631">
        <v>0</v>
      </c>
      <c r="O631">
        <v>258</v>
      </c>
      <c r="P631">
        <v>1182</v>
      </c>
      <c r="Q631">
        <v>2783</v>
      </c>
      <c r="R631" t="str">
        <f>IF(Activity[[#This Row],[TotalSteps]] &lt; 7000, "Less than 7,000", IF(AND(Activity[[#This Row],[TotalSteps]] &gt;=7000, Activity[[#This Row],[TotalSteps]] &lt; 10000), "7,000 - 10,000", "More than 10,000"))</f>
        <v>7,000 - 10,000</v>
      </c>
    </row>
    <row r="632" spans="1:18" x14ac:dyDescent="0.4">
      <c r="A632" t="str">
        <f>Activity[[#This Row],[Id]]&amp;"_"&amp;TEXT(Activity[[#This Row],[Date]], "YYYY-MM-DD")</f>
        <v>6290855005_2016-04-17</v>
      </c>
      <c r="B632">
        <v>6290855005</v>
      </c>
      <c r="C632" s="1">
        <v>42477</v>
      </c>
      <c r="D632" s="1" t="str">
        <f>TEXT(Activity[[#This Row],[Date]], "dddd")</f>
        <v>Sunday</v>
      </c>
      <c r="E632">
        <v>7851</v>
      </c>
      <c r="F632">
        <v>5.94</v>
      </c>
      <c r="G632">
        <v>5.94</v>
      </c>
      <c r="H632">
        <v>0</v>
      </c>
      <c r="I632">
        <v>1.1399999999999999</v>
      </c>
      <c r="J632">
        <v>0.79</v>
      </c>
      <c r="K632">
        <v>4</v>
      </c>
      <c r="L632">
        <v>0</v>
      </c>
      <c r="M632">
        <v>31</v>
      </c>
      <c r="N632">
        <v>12</v>
      </c>
      <c r="O632">
        <v>225</v>
      </c>
      <c r="P632">
        <v>1172</v>
      </c>
      <c r="Q632">
        <v>3171</v>
      </c>
      <c r="R632" t="str">
        <f>IF(Activity[[#This Row],[TotalSteps]] &lt; 7000, "Less than 7,000", IF(AND(Activity[[#This Row],[TotalSteps]] &gt;=7000, Activity[[#This Row],[TotalSteps]] &lt; 10000), "7,000 - 10,000", "More than 10,000"))</f>
        <v>7,000 - 10,000</v>
      </c>
    </row>
    <row r="633" spans="1:18" x14ac:dyDescent="0.4">
      <c r="A633" t="str">
        <f>Activity[[#This Row],[Id]]&amp;"_"&amp;TEXT(Activity[[#This Row],[Date]], "YYYY-MM-DD")</f>
        <v>6290855005_2016-04-18</v>
      </c>
      <c r="B633">
        <v>6290855005</v>
      </c>
      <c r="C633" s="1">
        <v>42478</v>
      </c>
      <c r="D633" s="1" t="str">
        <f>TEXT(Activity[[#This Row],[Date]], "dddd")</f>
        <v>Monday</v>
      </c>
      <c r="E633">
        <v>6885</v>
      </c>
      <c r="F633">
        <v>5.21</v>
      </c>
      <c r="G633">
        <v>5.21</v>
      </c>
      <c r="H633">
        <v>0</v>
      </c>
      <c r="I633">
        <v>0</v>
      </c>
      <c r="J633">
        <v>0</v>
      </c>
      <c r="K633">
        <v>5.19</v>
      </c>
      <c r="L633">
        <v>0.02</v>
      </c>
      <c r="M633">
        <v>0</v>
      </c>
      <c r="N633">
        <v>0</v>
      </c>
      <c r="O633">
        <v>271</v>
      </c>
      <c r="P633">
        <v>1169</v>
      </c>
      <c r="Q633">
        <v>2766</v>
      </c>
      <c r="R633" t="str">
        <f>IF(Activity[[#This Row],[TotalSteps]] &lt; 7000, "Less than 7,000", IF(AND(Activity[[#This Row],[TotalSteps]] &gt;=7000, Activity[[#This Row],[TotalSteps]] &lt; 10000), "7,000 - 10,000", "More than 10,000"))</f>
        <v>Less than 7,000</v>
      </c>
    </row>
    <row r="634" spans="1:18" x14ac:dyDescent="0.4">
      <c r="A634" t="str">
        <f>Activity[[#This Row],[Id]]&amp;"_"&amp;TEXT(Activity[[#This Row],[Date]], "YYYY-MM-DD")</f>
        <v>6290855005_2016-04-19</v>
      </c>
      <c r="B634">
        <v>6290855005</v>
      </c>
      <c r="C634" s="1">
        <v>42479</v>
      </c>
      <c r="D634" s="1" t="str">
        <f>TEXT(Activity[[#This Row],[Date]], "dddd")</f>
        <v>Tuesday</v>
      </c>
      <c r="E634">
        <v>7142</v>
      </c>
      <c r="F634">
        <v>5.4</v>
      </c>
      <c r="G634">
        <v>5.4</v>
      </c>
      <c r="H634">
        <v>0</v>
      </c>
      <c r="I634">
        <v>0</v>
      </c>
      <c r="J634">
        <v>0</v>
      </c>
      <c r="K634">
        <v>5.39</v>
      </c>
      <c r="L634">
        <v>0.01</v>
      </c>
      <c r="M634">
        <v>0</v>
      </c>
      <c r="N634">
        <v>0</v>
      </c>
      <c r="O634">
        <v>321</v>
      </c>
      <c r="P634">
        <v>1119</v>
      </c>
      <c r="Q634">
        <v>2839</v>
      </c>
      <c r="R634" t="str">
        <f>IF(Activity[[#This Row],[TotalSteps]] &lt; 7000, "Less than 7,000", IF(AND(Activity[[#This Row],[TotalSteps]] &gt;=7000, Activity[[#This Row],[TotalSteps]] &lt; 10000), "7,000 - 10,000", "More than 10,000"))</f>
        <v>7,000 - 10,000</v>
      </c>
    </row>
    <row r="635" spans="1:18" x14ac:dyDescent="0.4">
      <c r="A635" t="str">
        <f>Activity[[#This Row],[Id]]&amp;"_"&amp;TEXT(Activity[[#This Row],[Date]], "YYYY-MM-DD")</f>
        <v>6290855005_2016-04-20</v>
      </c>
      <c r="B635">
        <v>6290855005</v>
      </c>
      <c r="C635" s="1">
        <v>42480</v>
      </c>
      <c r="D635" s="1" t="str">
        <f>TEXT(Activity[[#This Row],[Date]], "dddd")</f>
        <v>Wednesday</v>
      </c>
      <c r="E635">
        <v>6361</v>
      </c>
      <c r="F635">
        <v>4.8099999999999996</v>
      </c>
      <c r="G635">
        <v>4.8099999999999996</v>
      </c>
      <c r="H635">
        <v>0</v>
      </c>
      <c r="I635">
        <v>0</v>
      </c>
      <c r="J635">
        <v>0</v>
      </c>
      <c r="K635">
        <v>4.8</v>
      </c>
      <c r="L635">
        <v>0.01</v>
      </c>
      <c r="M635">
        <v>0</v>
      </c>
      <c r="N635">
        <v>0</v>
      </c>
      <c r="O635">
        <v>258</v>
      </c>
      <c r="P635">
        <v>1182</v>
      </c>
      <c r="Q635">
        <v>2701</v>
      </c>
      <c r="R635" t="str">
        <f>IF(Activity[[#This Row],[TotalSteps]] &lt; 7000, "Less than 7,000", IF(AND(Activity[[#This Row],[TotalSteps]] &gt;=7000, Activity[[#This Row],[TotalSteps]] &lt; 10000), "7,000 - 10,000", "More than 10,000"))</f>
        <v>Less than 7,000</v>
      </c>
    </row>
    <row r="636" spans="1:18" x14ac:dyDescent="0.4">
      <c r="A636" t="str">
        <f>Activity[[#This Row],[Id]]&amp;"_"&amp;TEXT(Activity[[#This Row],[Date]], "YYYY-MM-DD")</f>
        <v>6290855005_2016-04-21</v>
      </c>
      <c r="B636">
        <v>6290855005</v>
      </c>
      <c r="C636" s="1">
        <v>42481</v>
      </c>
      <c r="D636" s="1" t="str">
        <f>TEXT(Activity[[#This Row],[Date]], "dddd")</f>
        <v>Thursday</v>
      </c>
      <c r="E636">
        <v>0</v>
      </c>
      <c r="F636">
        <v>0</v>
      </c>
      <c r="G636">
        <v>0</v>
      </c>
      <c r="H636">
        <v>0</v>
      </c>
      <c r="I636">
        <v>0</v>
      </c>
      <c r="J636">
        <v>0</v>
      </c>
      <c r="K636">
        <v>0</v>
      </c>
      <c r="L636">
        <v>0</v>
      </c>
      <c r="M636">
        <v>0</v>
      </c>
      <c r="N636">
        <v>0</v>
      </c>
      <c r="O636">
        <v>0</v>
      </c>
      <c r="P636">
        <v>1440</v>
      </c>
      <c r="Q636">
        <v>2060</v>
      </c>
      <c r="R636" t="str">
        <f>IF(Activity[[#This Row],[TotalSteps]] &lt; 7000, "Less than 7,000", IF(AND(Activity[[#This Row],[TotalSteps]] &gt;=7000, Activity[[#This Row],[TotalSteps]] &lt; 10000), "7,000 - 10,000", "More than 10,000"))</f>
        <v>Less than 7,000</v>
      </c>
    </row>
    <row r="637" spans="1:18" x14ac:dyDescent="0.4">
      <c r="A637" t="str">
        <f>Activity[[#This Row],[Id]]&amp;"_"&amp;TEXT(Activity[[#This Row],[Date]], "YYYY-MM-DD")</f>
        <v>6290855005_2016-04-22</v>
      </c>
      <c r="B637">
        <v>6290855005</v>
      </c>
      <c r="C637" s="1">
        <v>42482</v>
      </c>
      <c r="D637" s="1" t="str">
        <f>TEXT(Activity[[#This Row],[Date]], "dddd")</f>
        <v>Friday</v>
      </c>
      <c r="E637">
        <v>6238</v>
      </c>
      <c r="F637">
        <v>4.72</v>
      </c>
      <c r="G637">
        <v>4.72</v>
      </c>
      <c r="H637">
        <v>0</v>
      </c>
      <c r="I637">
        <v>0</v>
      </c>
      <c r="J637">
        <v>0</v>
      </c>
      <c r="K637">
        <v>4.72</v>
      </c>
      <c r="L637">
        <v>0</v>
      </c>
      <c r="M637">
        <v>0</v>
      </c>
      <c r="N637">
        <v>0</v>
      </c>
      <c r="O637">
        <v>302</v>
      </c>
      <c r="P637">
        <v>1138</v>
      </c>
      <c r="Q637">
        <v>2796</v>
      </c>
      <c r="R637" t="str">
        <f>IF(Activity[[#This Row],[TotalSteps]] &lt; 7000, "Less than 7,000", IF(AND(Activity[[#This Row],[TotalSteps]] &gt;=7000, Activity[[#This Row],[TotalSteps]] &lt; 10000), "7,000 - 10,000", "More than 10,000"))</f>
        <v>Less than 7,000</v>
      </c>
    </row>
    <row r="638" spans="1:18" x14ac:dyDescent="0.4">
      <c r="A638" t="str">
        <f>Activity[[#This Row],[Id]]&amp;"_"&amp;TEXT(Activity[[#This Row],[Date]], "YYYY-MM-DD")</f>
        <v>6290855005_2016-04-23</v>
      </c>
      <c r="B638">
        <v>6290855005</v>
      </c>
      <c r="C638" s="1">
        <v>42483</v>
      </c>
      <c r="D638" s="1" t="str">
        <f>TEXT(Activity[[#This Row],[Date]], "dddd")</f>
        <v>Saturday</v>
      </c>
      <c r="E638">
        <v>0</v>
      </c>
      <c r="F638">
        <v>0</v>
      </c>
      <c r="G638">
        <v>0</v>
      </c>
      <c r="H638">
        <v>0</v>
      </c>
      <c r="I638">
        <v>0</v>
      </c>
      <c r="J638">
        <v>0</v>
      </c>
      <c r="K638">
        <v>0</v>
      </c>
      <c r="L638">
        <v>0</v>
      </c>
      <c r="M638">
        <v>33</v>
      </c>
      <c r="N638">
        <v>0</v>
      </c>
      <c r="O638">
        <v>0</v>
      </c>
      <c r="P638">
        <v>1407</v>
      </c>
      <c r="Q638">
        <v>2664</v>
      </c>
      <c r="R638" t="str">
        <f>IF(Activity[[#This Row],[TotalSteps]] &lt; 7000, "Less than 7,000", IF(AND(Activity[[#This Row],[TotalSteps]] &gt;=7000, Activity[[#This Row],[TotalSteps]] &lt; 10000), "7,000 - 10,000", "More than 10,000"))</f>
        <v>Less than 7,000</v>
      </c>
    </row>
    <row r="639" spans="1:18" x14ac:dyDescent="0.4">
      <c r="A639" t="str">
        <f>Activity[[#This Row],[Id]]&amp;"_"&amp;TEXT(Activity[[#This Row],[Date]], "YYYY-MM-DD")</f>
        <v>6290855005_2016-04-24</v>
      </c>
      <c r="B639">
        <v>6290855005</v>
      </c>
      <c r="C639" s="1">
        <v>42484</v>
      </c>
      <c r="D639" s="1" t="str">
        <f>TEXT(Activity[[#This Row],[Date]], "dddd")</f>
        <v>Sunday</v>
      </c>
      <c r="E639">
        <v>5896</v>
      </c>
      <c r="F639">
        <v>4.46</v>
      </c>
      <c r="G639">
        <v>4.46</v>
      </c>
      <c r="H639">
        <v>0</v>
      </c>
      <c r="I639">
        <v>0</v>
      </c>
      <c r="J639">
        <v>0</v>
      </c>
      <c r="K639">
        <v>4.46</v>
      </c>
      <c r="L639">
        <v>0</v>
      </c>
      <c r="M639">
        <v>0</v>
      </c>
      <c r="N639">
        <v>0</v>
      </c>
      <c r="O639">
        <v>258</v>
      </c>
      <c r="P639">
        <v>1182</v>
      </c>
      <c r="Q639">
        <v>2703</v>
      </c>
      <c r="R639" t="str">
        <f>IF(Activity[[#This Row],[TotalSteps]] &lt; 7000, "Less than 7,000", IF(AND(Activity[[#This Row],[TotalSteps]] &gt;=7000, Activity[[#This Row],[TotalSteps]] &lt; 10000), "7,000 - 10,000", "More than 10,000"))</f>
        <v>Less than 7,000</v>
      </c>
    </row>
    <row r="640" spans="1:18" x14ac:dyDescent="0.4">
      <c r="A640" t="str">
        <f>Activity[[#This Row],[Id]]&amp;"_"&amp;TEXT(Activity[[#This Row],[Date]], "YYYY-MM-DD")</f>
        <v>6290855005_2016-04-25</v>
      </c>
      <c r="B640">
        <v>6290855005</v>
      </c>
      <c r="C640" s="1">
        <v>42485</v>
      </c>
      <c r="D640" s="1" t="str">
        <f>TEXT(Activity[[#This Row],[Date]], "dddd")</f>
        <v>Monday</v>
      </c>
      <c r="E640">
        <v>7802</v>
      </c>
      <c r="F640">
        <v>5.9</v>
      </c>
      <c r="G640">
        <v>5.9</v>
      </c>
      <c r="H640">
        <v>0</v>
      </c>
      <c r="I640">
        <v>0.68</v>
      </c>
      <c r="J640">
        <v>0.18</v>
      </c>
      <c r="K640">
        <v>5.03</v>
      </c>
      <c r="L640">
        <v>0.01</v>
      </c>
      <c r="M640">
        <v>8</v>
      </c>
      <c r="N640">
        <v>3</v>
      </c>
      <c r="O640">
        <v>249</v>
      </c>
      <c r="P640">
        <v>1180</v>
      </c>
      <c r="Q640">
        <v>2771</v>
      </c>
      <c r="R640" t="str">
        <f>IF(Activity[[#This Row],[TotalSteps]] &lt; 7000, "Less than 7,000", IF(AND(Activity[[#This Row],[TotalSteps]] &gt;=7000, Activity[[#This Row],[TotalSteps]] &lt; 10000), "7,000 - 10,000", "More than 10,000"))</f>
        <v>7,000 - 10,000</v>
      </c>
    </row>
    <row r="641" spans="1:18" x14ac:dyDescent="0.4">
      <c r="A641" t="str">
        <f>Activity[[#This Row],[Id]]&amp;"_"&amp;TEXT(Activity[[#This Row],[Date]], "YYYY-MM-DD")</f>
        <v>6290855005_2016-04-26</v>
      </c>
      <c r="B641">
        <v>6290855005</v>
      </c>
      <c r="C641" s="1">
        <v>42486</v>
      </c>
      <c r="D641" s="1" t="str">
        <f>TEXT(Activity[[#This Row],[Date]], "dddd")</f>
        <v>Tuesday</v>
      </c>
      <c r="E641">
        <v>0</v>
      </c>
      <c r="F641">
        <v>0</v>
      </c>
      <c r="G641">
        <v>0</v>
      </c>
      <c r="H641">
        <v>0</v>
      </c>
      <c r="I641">
        <v>0</v>
      </c>
      <c r="J641">
        <v>0</v>
      </c>
      <c r="K641">
        <v>0</v>
      </c>
      <c r="L641">
        <v>0</v>
      </c>
      <c r="M641">
        <v>0</v>
      </c>
      <c r="N641">
        <v>0</v>
      </c>
      <c r="O641">
        <v>0</v>
      </c>
      <c r="P641">
        <v>1440</v>
      </c>
      <c r="Q641">
        <v>2060</v>
      </c>
      <c r="R641" t="str">
        <f>IF(Activity[[#This Row],[TotalSteps]] &lt; 7000, "Less than 7,000", IF(AND(Activity[[#This Row],[TotalSteps]] &gt;=7000, Activity[[#This Row],[TotalSteps]] &lt; 10000), "7,000 - 10,000", "More than 10,000"))</f>
        <v>Less than 7,000</v>
      </c>
    </row>
    <row r="642" spans="1:18" x14ac:dyDescent="0.4">
      <c r="A642" t="str">
        <f>Activity[[#This Row],[Id]]&amp;"_"&amp;TEXT(Activity[[#This Row],[Date]], "YYYY-MM-DD")</f>
        <v>6290855005_2016-04-27</v>
      </c>
      <c r="B642">
        <v>6290855005</v>
      </c>
      <c r="C642" s="1">
        <v>42487</v>
      </c>
      <c r="D642" s="1" t="str">
        <f>TEXT(Activity[[#This Row],[Date]], "dddd")</f>
        <v>Wednesday</v>
      </c>
      <c r="E642">
        <v>5565</v>
      </c>
      <c r="F642">
        <v>4.21</v>
      </c>
      <c r="G642">
        <v>4.21</v>
      </c>
      <c r="H642">
        <v>0</v>
      </c>
      <c r="I642">
        <v>0</v>
      </c>
      <c r="J642">
        <v>0</v>
      </c>
      <c r="K642">
        <v>4.18</v>
      </c>
      <c r="L642">
        <v>0.03</v>
      </c>
      <c r="M642">
        <v>0</v>
      </c>
      <c r="N642">
        <v>0</v>
      </c>
      <c r="O642">
        <v>287</v>
      </c>
      <c r="P642">
        <v>1153</v>
      </c>
      <c r="Q642">
        <v>2743</v>
      </c>
      <c r="R642" t="str">
        <f>IF(Activity[[#This Row],[TotalSteps]] &lt; 7000, "Less than 7,000", IF(AND(Activity[[#This Row],[TotalSteps]] &gt;=7000, Activity[[#This Row],[TotalSteps]] &lt; 10000), "7,000 - 10,000", "More than 10,000"))</f>
        <v>Less than 7,000</v>
      </c>
    </row>
    <row r="643" spans="1:18" x14ac:dyDescent="0.4">
      <c r="A643" t="str">
        <f>Activity[[#This Row],[Id]]&amp;"_"&amp;TEXT(Activity[[#This Row],[Date]], "YYYY-MM-DD")</f>
        <v>6290855005_2016-04-28</v>
      </c>
      <c r="B643">
        <v>6290855005</v>
      </c>
      <c r="C643" s="1">
        <v>42488</v>
      </c>
      <c r="D643" s="1" t="str">
        <f>TEXT(Activity[[#This Row],[Date]], "dddd")</f>
        <v>Thursday</v>
      </c>
      <c r="E643">
        <v>5731</v>
      </c>
      <c r="F643">
        <v>4.33</v>
      </c>
      <c r="G643">
        <v>4.33</v>
      </c>
      <c r="H643">
        <v>0</v>
      </c>
      <c r="I643">
        <v>0</v>
      </c>
      <c r="J643">
        <v>0</v>
      </c>
      <c r="K643">
        <v>4.33</v>
      </c>
      <c r="L643">
        <v>0</v>
      </c>
      <c r="M643">
        <v>0</v>
      </c>
      <c r="N643">
        <v>0</v>
      </c>
      <c r="O643">
        <v>255</v>
      </c>
      <c r="P643">
        <v>1185</v>
      </c>
      <c r="Q643">
        <v>2687</v>
      </c>
      <c r="R643" t="str">
        <f>IF(Activity[[#This Row],[TotalSteps]] &lt; 7000, "Less than 7,000", IF(AND(Activity[[#This Row],[TotalSteps]] &gt;=7000, Activity[[#This Row],[TotalSteps]] &lt; 10000), "7,000 - 10,000", "More than 10,000"))</f>
        <v>Less than 7,000</v>
      </c>
    </row>
    <row r="644" spans="1:18" x14ac:dyDescent="0.4">
      <c r="A644" t="str">
        <f>Activity[[#This Row],[Id]]&amp;"_"&amp;TEXT(Activity[[#This Row],[Date]], "YYYY-MM-DD")</f>
        <v>6290855005_2016-04-29</v>
      </c>
      <c r="B644">
        <v>6290855005</v>
      </c>
      <c r="C644" s="1">
        <v>42489</v>
      </c>
      <c r="D644" s="1" t="str">
        <f>TEXT(Activity[[#This Row],[Date]], "dddd")</f>
        <v>Friday</v>
      </c>
      <c r="E644">
        <v>0</v>
      </c>
      <c r="F644">
        <v>0</v>
      </c>
      <c r="G644">
        <v>0</v>
      </c>
      <c r="H644">
        <v>0</v>
      </c>
      <c r="I644">
        <v>0</v>
      </c>
      <c r="J644">
        <v>0</v>
      </c>
      <c r="K644">
        <v>0</v>
      </c>
      <c r="L644">
        <v>0</v>
      </c>
      <c r="M644">
        <v>0</v>
      </c>
      <c r="N644">
        <v>0</v>
      </c>
      <c r="O644">
        <v>0</v>
      </c>
      <c r="P644">
        <v>1440</v>
      </c>
      <c r="Q644">
        <v>2060</v>
      </c>
      <c r="R644" t="str">
        <f>IF(Activity[[#This Row],[TotalSteps]] &lt; 7000, "Less than 7,000", IF(AND(Activity[[#This Row],[TotalSteps]] &gt;=7000, Activity[[#This Row],[TotalSteps]] &lt; 10000), "7,000 - 10,000", "More than 10,000"))</f>
        <v>Less than 7,000</v>
      </c>
    </row>
    <row r="645" spans="1:18" x14ac:dyDescent="0.4">
      <c r="A645" t="str">
        <f>Activity[[#This Row],[Id]]&amp;"_"&amp;TEXT(Activity[[#This Row],[Date]], "YYYY-MM-DD")</f>
        <v>6290855005_2016-04-30</v>
      </c>
      <c r="B645">
        <v>6290855005</v>
      </c>
      <c r="C645" s="1">
        <v>42490</v>
      </c>
      <c r="D645" s="1" t="str">
        <f>TEXT(Activity[[#This Row],[Date]], "dddd")</f>
        <v>Saturday</v>
      </c>
      <c r="E645">
        <v>6744</v>
      </c>
      <c r="F645">
        <v>5.0999999999999996</v>
      </c>
      <c r="G645">
        <v>5.0999999999999996</v>
      </c>
      <c r="H645">
        <v>0</v>
      </c>
      <c r="I645">
        <v>0</v>
      </c>
      <c r="J645">
        <v>0</v>
      </c>
      <c r="K645">
        <v>5.09</v>
      </c>
      <c r="L645">
        <v>0.01</v>
      </c>
      <c r="M645">
        <v>0</v>
      </c>
      <c r="N645">
        <v>0</v>
      </c>
      <c r="O645">
        <v>324</v>
      </c>
      <c r="P645">
        <v>1116</v>
      </c>
      <c r="Q645">
        <v>2843</v>
      </c>
      <c r="R645" t="str">
        <f>IF(Activity[[#This Row],[TotalSteps]] &lt; 7000, "Less than 7,000", IF(AND(Activity[[#This Row],[TotalSteps]] &gt;=7000, Activity[[#This Row],[TotalSteps]] &lt; 10000), "7,000 - 10,000", "More than 10,000"))</f>
        <v>Less than 7,000</v>
      </c>
    </row>
    <row r="646" spans="1:18" x14ac:dyDescent="0.4">
      <c r="A646" t="str">
        <f>Activity[[#This Row],[Id]]&amp;"_"&amp;TEXT(Activity[[#This Row],[Date]], "YYYY-MM-DD")</f>
        <v>6290855005_2016-05-01</v>
      </c>
      <c r="B646">
        <v>6290855005</v>
      </c>
      <c r="C646" s="1">
        <v>42491</v>
      </c>
      <c r="D646" s="1" t="str">
        <f>TEXT(Activity[[#This Row],[Date]], "dddd")</f>
        <v>Sunday</v>
      </c>
      <c r="E646">
        <v>9837</v>
      </c>
      <c r="F646">
        <v>7.44</v>
      </c>
      <c r="G646">
        <v>7.44</v>
      </c>
      <c r="H646">
        <v>0</v>
      </c>
      <c r="I646">
        <v>0.66</v>
      </c>
      <c r="J646">
        <v>2.75</v>
      </c>
      <c r="K646">
        <v>4</v>
      </c>
      <c r="L646">
        <v>0.02</v>
      </c>
      <c r="M646">
        <v>8</v>
      </c>
      <c r="N646">
        <v>95</v>
      </c>
      <c r="O646">
        <v>282</v>
      </c>
      <c r="P646">
        <v>1055</v>
      </c>
      <c r="Q646">
        <v>3327</v>
      </c>
      <c r="R646" t="str">
        <f>IF(Activity[[#This Row],[TotalSteps]] &lt; 7000, "Less than 7,000", IF(AND(Activity[[#This Row],[TotalSteps]] &gt;=7000, Activity[[#This Row],[TotalSteps]] &lt; 10000), "7,000 - 10,000", "More than 10,000"))</f>
        <v>7,000 - 10,000</v>
      </c>
    </row>
    <row r="647" spans="1:18" x14ac:dyDescent="0.4">
      <c r="A647" t="str">
        <f>Activity[[#This Row],[Id]]&amp;"_"&amp;TEXT(Activity[[#This Row],[Date]], "YYYY-MM-DD")</f>
        <v>6290855005_2016-05-02</v>
      </c>
      <c r="B647">
        <v>6290855005</v>
      </c>
      <c r="C647" s="1">
        <v>42492</v>
      </c>
      <c r="D647" s="1" t="str">
        <f>TEXT(Activity[[#This Row],[Date]], "dddd")</f>
        <v>Monday</v>
      </c>
      <c r="E647">
        <v>6781</v>
      </c>
      <c r="F647">
        <v>5.13</v>
      </c>
      <c r="G647">
        <v>5.13</v>
      </c>
      <c r="H647">
        <v>0</v>
      </c>
      <c r="I647">
        <v>0</v>
      </c>
      <c r="J647">
        <v>0</v>
      </c>
      <c r="K647">
        <v>5.1100000000000003</v>
      </c>
      <c r="L647">
        <v>0.02</v>
      </c>
      <c r="M647">
        <v>0</v>
      </c>
      <c r="N647">
        <v>0</v>
      </c>
      <c r="O647">
        <v>268</v>
      </c>
      <c r="P647">
        <v>1172</v>
      </c>
      <c r="Q647">
        <v>2725</v>
      </c>
      <c r="R647" t="str">
        <f>IF(Activity[[#This Row],[TotalSteps]] &lt; 7000, "Less than 7,000", IF(AND(Activity[[#This Row],[TotalSteps]] &gt;=7000, Activity[[#This Row],[TotalSteps]] &lt; 10000), "7,000 - 10,000", "More than 10,000"))</f>
        <v>Less than 7,000</v>
      </c>
    </row>
    <row r="648" spans="1:18" x14ac:dyDescent="0.4">
      <c r="A648" t="str">
        <f>Activity[[#This Row],[Id]]&amp;"_"&amp;TEXT(Activity[[#This Row],[Date]], "YYYY-MM-DD")</f>
        <v>6290855005_2016-05-03</v>
      </c>
      <c r="B648">
        <v>6290855005</v>
      </c>
      <c r="C648" s="1">
        <v>42493</v>
      </c>
      <c r="D648" s="1" t="str">
        <f>TEXT(Activity[[#This Row],[Date]], "dddd")</f>
        <v>Tuesday</v>
      </c>
      <c r="E648">
        <v>6047</v>
      </c>
      <c r="F648">
        <v>4.57</v>
      </c>
      <c r="G648">
        <v>4.57</v>
      </c>
      <c r="H648">
        <v>0</v>
      </c>
      <c r="I648">
        <v>0</v>
      </c>
      <c r="J648">
        <v>0</v>
      </c>
      <c r="K648">
        <v>4.57</v>
      </c>
      <c r="L648">
        <v>0</v>
      </c>
      <c r="M648">
        <v>0</v>
      </c>
      <c r="N648">
        <v>0</v>
      </c>
      <c r="O648">
        <v>240</v>
      </c>
      <c r="P648">
        <v>1200</v>
      </c>
      <c r="Q648">
        <v>2671</v>
      </c>
      <c r="R648" t="str">
        <f>IF(Activity[[#This Row],[TotalSteps]] &lt; 7000, "Less than 7,000", IF(AND(Activity[[#This Row],[TotalSteps]] &gt;=7000, Activity[[#This Row],[TotalSteps]] &lt; 10000), "7,000 - 10,000", "More than 10,000"))</f>
        <v>Less than 7,000</v>
      </c>
    </row>
    <row r="649" spans="1:18" x14ac:dyDescent="0.4">
      <c r="A649" t="str">
        <f>Activity[[#This Row],[Id]]&amp;"_"&amp;TEXT(Activity[[#This Row],[Date]], "YYYY-MM-DD")</f>
        <v>6290855005_2016-05-04</v>
      </c>
      <c r="B649">
        <v>6290855005</v>
      </c>
      <c r="C649" s="1">
        <v>42494</v>
      </c>
      <c r="D649" s="1" t="str">
        <f>TEXT(Activity[[#This Row],[Date]], "dddd")</f>
        <v>Wednesday</v>
      </c>
      <c r="E649">
        <v>5832</v>
      </c>
      <c r="F649">
        <v>4.41</v>
      </c>
      <c r="G649">
        <v>4.41</v>
      </c>
      <c r="H649">
        <v>0</v>
      </c>
      <c r="I649">
        <v>0</v>
      </c>
      <c r="J649">
        <v>0</v>
      </c>
      <c r="K649">
        <v>4.4000000000000004</v>
      </c>
      <c r="L649">
        <v>0.01</v>
      </c>
      <c r="M649">
        <v>0</v>
      </c>
      <c r="N649">
        <v>0</v>
      </c>
      <c r="O649">
        <v>272</v>
      </c>
      <c r="P649">
        <v>1168</v>
      </c>
      <c r="Q649">
        <v>2718</v>
      </c>
      <c r="R649" t="str">
        <f>IF(Activity[[#This Row],[TotalSteps]] &lt; 7000, "Less than 7,000", IF(AND(Activity[[#This Row],[TotalSteps]] &gt;=7000, Activity[[#This Row],[TotalSteps]] &lt; 10000), "7,000 - 10,000", "More than 10,000"))</f>
        <v>Less than 7,000</v>
      </c>
    </row>
    <row r="650" spans="1:18" x14ac:dyDescent="0.4">
      <c r="A650" t="str">
        <f>Activity[[#This Row],[Id]]&amp;"_"&amp;TEXT(Activity[[#This Row],[Date]], "YYYY-MM-DD")</f>
        <v>6290855005_2016-05-05</v>
      </c>
      <c r="B650">
        <v>6290855005</v>
      </c>
      <c r="C650" s="1">
        <v>42495</v>
      </c>
      <c r="D650" s="1" t="str">
        <f>TEXT(Activity[[#This Row],[Date]], "dddd")</f>
        <v>Thursday</v>
      </c>
      <c r="E650">
        <v>6339</v>
      </c>
      <c r="F650">
        <v>4.79</v>
      </c>
      <c r="G650">
        <v>4.79</v>
      </c>
      <c r="H650">
        <v>0</v>
      </c>
      <c r="I650">
        <v>0</v>
      </c>
      <c r="J650">
        <v>0</v>
      </c>
      <c r="K650">
        <v>4.79</v>
      </c>
      <c r="L650">
        <v>0</v>
      </c>
      <c r="M650">
        <v>0</v>
      </c>
      <c r="N650">
        <v>0</v>
      </c>
      <c r="O650">
        <v>239</v>
      </c>
      <c r="P650">
        <v>1201</v>
      </c>
      <c r="Q650">
        <v>2682</v>
      </c>
      <c r="R650" t="str">
        <f>IF(Activity[[#This Row],[TotalSteps]] &lt; 7000, "Less than 7,000", IF(AND(Activity[[#This Row],[TotalSteps]] &gt;=7000, Activity[[#This Row],[TotalSteps]] &lt; 10000), "7,000 - 10,000", "More than 10,000"))</f>
        <v>Less than 7,000</v>
      </c>
    </row>
    <row r="651" spans="1:18" x14ac:dyDescent="0.4">
      <c r="A651" t="str">
        <f>Activity[[#This Row],[Id]]&amp;"_"&amp;TEXT(Activity[[#This Row],[Date]], "YYYY-MM-DD")</f>
        <v>6290855005_2016-05-06</v>
      </c>
      <c r="B651">
        <v>6290855005</v>
      </c>
      <c r="C651" s="1">
        <v>42496</v>
      </c>
      <c r="D651" s="1" t="str">
        <f>TEXT(Activity[[#This Row],[Date]], "dddd")</f>
        <v>Friday</v>
      </c>
      <c r="E651">
        <v>6116</v>
      </c>
      <c r="F651">
        <v>4.62</v>
      </c>
      <c r="G651">
        <v>4.62</v>
      </c>
      <c r="H651">
        <v>0</v>
      </c>
      <c r="I651">
        <v>0</v>
      </c>
      <c r="J651">
        <v>0</v>
      </c>
      <c r="K651">
        <v>4.59</v>
      </c>
      <c r="L651">
        <v>0.03</v>
      </c>
      <c r="M651">
        <v>0</v>
      </c>
      <c r="N651">
        <v>0</v>
      </c>
      <c r="O651">
        <v>305</v>
      </c>
      <c r="P651">
        <v>1135</v>
      </c>
      <c r="Q651">
        <v>2806</v>
      </c>
      <c r="R651" t="str">
        <f>IF(Activity[[#This Row],[TotalSteps]] &lt; 7000, "Less than 7,000", IF(AND(Activity[[#This Row],[TotalSteps]] &gt;=7000, Activity[[#This Row],[TotalSteps]] &lt; 10000), "7,000 - 10,000", "More than 10,000"))</f>
        <v>Less than 7,000</v>
      </c>
    </row>
    <row r="652" spans="1:18" x14ac:dyDescent="0.4">
      <c r="A652" t="str">
        <f>Activity[[#This Row],[Id]]&amp;"_"&amp;TEXT(Activity[[#This Row],[Date]], "YYYY-MM-DD")</f>
        <v>6290855005_2016-05-07</v>
      </c>
      <c r="B652">
        <v>6290855005</v>
      </c>
      <c r="C652" s="1">
        <v>42497</v>
      </c>
      <c r="D652" s="1" t="str">
        <f>TEXT(Activity[[#This Row],[Date]], "dddd")</f>
        <v>Saturday</v>
      </c>
      <c r="E652">
        <v>5510</v>
      </c>
      <c r="F652">
        <v>4.17</v>
      </c>
      <c r="G652">
        <v>4.17</v>
      </c>
      <c r="H652">
        <v>0</v>
      </c>
      <c r="I652">
        <v>0</v>
      </c>
      <c r="J652">
        <v>0</v>
      </c>
      <c r="K652">
        <v>4.16</v>
      </c>
      <c r="L652">
        <v>0</v>
      </c>
      <c r="M652">
        <v>0</v>
      </c>
      <c r="N652">
        <v>0</v>
      </c>
      <c r="O652">
        <v>227</v>
      </c>
      <c r="P652">
        <v>1213</v>
      </c>
      <c r="Q652">
        <v>2613</v>
      </c>
      <c r="R652" t="str">
        <f>IF(Activity[[#This Row],[TotalSteps]] &lt; 7000, "Less than 7,000", IF(AND(Activity[[#This Row],[TotalSteps]] &gt;=7000, Activity[[#This Row],[TotalSteps]] &lt; 10000), "7,000 - 10,000", "More than 10,000"))</f>
        <v>Less than 7,000</v>
      </c>
    </row>
    <row r="653" spans="1:18" x14ac:dyDescent="0.4">
      <c r="A653" t="str">
        <f>Activity[[#This Row],[Id]]&amp;"_"&amp;TEXT(Activity[[#This Row],[Date]], "YYYY-MM-DD")</f>
        <v>6290855005_2016-05-08</v>
      </c>
      <c r="B653">
        <v>6290855005</v>
      </c>
      <c r="C653" s="1">
        <v>42498</v>
      </c>
      <c r="D653" s="1" t="str">
        <f>TEXT(Activity[[#This Row],[Date]], "dddd")</f>
        <v>Sunday</v>
      </c>
      <c r="E653">
        <v>7706</v>
      </c>
      <c r="F653">
        <v>5.83</v>
      </c>
      <c r="G653">
        <v>5.83</v>
      </c>
      <c r="H653">
        <v>0</v>
      </c>
      <c r="I653">
        <v>0</v>
      </c>
      <c r="J653">
        <v>0</v>
      </c>
      <c r="K653">
        <v>5.82</v>
      </c>
      <c r="L653">
        <v>0</v>
      </c>
      <c r="M653">
        <v>0</v>
      </c>
      <c r="N653">
        <v>0</v>
      </c>
      <c r="O653">
        <v>251</v>
      </c>
      <c r="P653">
        <v>1189</v>
      </c>
      <c r="Q653">
        <v>2712</v>
      </c>
      <c r="R653" t="str">
        <f>IF(Activity[[#This Row],[TotalSteps]] &lt; 7000, "Less than 7,000", IF(AND(Activity[[#This Row],[TotalSteps]] &gt;=7000, Activity[[#This Row],[TotalSteps]] &lt; 10000), "7,000 - 10,000", "More than 10,000"))</f>
        <v>7,000 - 10,000</v>
      </c>
    </row>
    <row r="654" spans="1:18" x14ac:dyDescent="0.4">
      <c r="A654" t="str">
        <f>Activity[[#This Row],[Id]]&amp;"_"&amp;TEXT(Activity[[#This Row],[Date]], "YYYY-MM-DD")</f>
        <v>6290855005_2016-05-09</v>
      </c>
      <c r="B654">
        <v>6290855005</v>
      </c>
      <c r="C654" s="1">
        <v>42499</v>
      </c>
      <c r="D654" s="1" t="str">
        <f>TEXT(Activity[[#This Row],[Date]], "dddd")</f>
        <v>Monday</v>
      </c>
      <c r="E654">
        <v>6277</v>
      </c>
      <c r="F654">
        <v>4.75</v>
      </c>
      <c r="G654">
        <v>4.75</v>
      </c>
      <c r="H654">
        <v>0</v>
      </c>
      <c r="I654">
        <v>0</v>
      </c>
      <c r="J654">
        <v>0</v>
      </c>
      <c r="K654">
        <v>4.7300000000000004</v>
      </c>
      <c r="L654">
        <v>0.02</v>
      </c>
      <c r="M654">
        <v>0</v>
      </c>
      <c r="N654">
        <v>0</v>
      </c>
      <c r="O654">
        <v>264</v>
      </c>
      <c r="P654">
        <v>800</v>
      </c>
      <c r="Q654">
        <v>2175</v>
      </c>
      <c r="R654" t="str">
        <f>IF(Activity[[#This Row],[TotalSteps]] &lt; 7000, "Less than 7,000", IF(AND(Activity[[#This Row],[TotalSteps]] &gt;=7000, Activity[[#This Row],[TotalSteps]] &lt; 10000), "7,000 - 10,000", "More than 10,000"))</f>
        <v>Less than 7,000</v>
      </c>
    </row>
    <row r="655" spans="1:18" x14ac:dyDescent="0.4">
      <c r="A655" t="str">
        <f>Activity[[#This Row],[Id]]&amp;"_"&amp;TEXT(Activity[[#This Row],[Date]], "YYYY-MM-DD")</f>
        <v>6290855005_2016-05-10</v>
      </c>
      <c r="B655">
        <v>6290855005</v>
      </c>
      <c r="C655" s="1">
        <v>42500</v>
      </c>
      <c r="D655" s="1" t="str">
        <f>TEXT(Activity[[#This Row],[Date]], "dddd")</f>
        <v>Tuesday</v>
      </c>
      <c r="E655">
        <v>0</v>
      </c>
      <c r="F655">
        <v>0</v>
      </c>
      <c r="G655">
        <v>0</v>
      </c>
      <c r="H655">
        <v>0</v>
      </c>
      <c r="I655">
        <v>0</v>
      </c>
      <c r="J655">
        <v>0</v>
      </c>
      <c r="K655">
        <v>0</v>
      </c>
      <c r="L655">
        <v>0</v>
      </c>
      <c r="M655">
        <v>0</v>
      </c>
      <c r="N655">
        <v>0</v>
      </c>
      <c r="O655">
        <v>0</v>
      </c>
      <c r="P655">
        <v>1440</v>
      </c>
      <c r="Q655">
        <v>0</v>
      </c>
      <c r="R655" t="str">
        <f>IF(Activity[[#This Row],[TotalSteps]] &lt; 7000, "Less than 7,000", IF(AND(Activity[[#This Row],[TotalSteps]] &gt;=7000, Activity[[#This Row],[TotalSteps]] &lt; 10000), "7,000 - 10,000", "More than 10,000"))</f>
        <v>Less than 7,000</v>
      </c>
    </row>
    <row r="656" spans="1:18" x14ac:dyDescent="0.4">
      <c r="A656" t="str">
        <f>Activity[[#This Row],[Id]]&amp;"_"&amp;TEXT(Activity[[#This Row],[Date]], "YYYY-MM-DD")</f>
        <v>6775888955_2016-04-12</v>
      </c>
      <c r="B656">
        <v>6775888955</v>
      </c>
      <c r="C656" s="1">
        <v>42472</v>
      </c>
      <c r="D656" s="1" t="str">
        <f>TEXT(Activity[[#This Row],[Date]], "dddd")</f>
        <v>Tuesday</v>
      </c>
      <c r="E656">
        <v>0</v>
      </c>
      <c r="F656">
        <v>0</v>
      </c>
      <c r="G656">
        <v>0</v>
      </c>
      <c r="H656">
        <v>0</v>
      </c>
      <c r="I656">
        <v>0</v>
      </c>
      <c r="J656">
        <v>0</v>
      </c>
      <c r="K656">
        <v>0</v>
      </c>
      <c r="L656">
        <v>0</v>
      </c>
      <c r="M656">
        <v>0</v>
      </c>
      <c r="N656">
        <v>0</v>
      </c>
      <c r="O656">
        <v>0</v>
      </c>
      <c r="P656">
        <v>1440</v>
      </c>
      <c r="Q656">
        <v>1841</v>
      </c>
      <c r="R656" t="str">
        <f>IF(Activity[[#This Row],[TotalSteps]] &lt; 7000, "Less than 7,000", IF(AND(Activity[[#This Row],[TotalSteps]] &gt;=7000, Activity[[#This Row],[TotalSteps]] &lt; 10000), "7,000 - 10,000", "More than 10,000"))</f>
        <v>Less than 7,000</v>
      </c>
    </row>
    <row r="657" spans="1:18" x14ac:dyDescent="0.4">
      <c r="A657" t="str">
        <f>Activity[[#This Row],[Id]]&amp;"_"&amp;TEXT(Activity[[#This Row],[Date]], "YYYY-MM-DD")</f>
        <v>6775888955_2016-04-13</v>
      </c>
      <c r="B657">
        <v>6775888955</v>
      </c>
      <c r="C657" s="1">
        <v>42473</v>
      </c>
      <c r="D657" s="1" t="str">
        <f>TEXT(Activity[[#This Row],[Date]], "dddd")</f>
        <v>Wednesday</v>
      </c>
      <c r="E657">
        <v>4053</v>
      </c>
      <c r="F657">
        <v>2.91</v>
      </c>
      <c r="G657">
        <v>2.91</v>
      </c>
      <c r="H657">
        <v>0</v>
      </c>
      <c r="I657">
        <v>1.1100000000000001</v>
      </c>
      <c r="J657">
        <v>0.57999999999999996</v>
      </c>
      <c r="K657">
        <v>1.22</v>
      </c>
      <c r="L657">
        <v>0</v>
      </c>
      <c r="M657">
        <v>17</v>
      </c>
      <c r="N657">
        <v>18</v>
      </c>
      <c r="O657">
        <v>85</v>
      </c>
      <c r="P657">
        <v>1053</v>
      </c>
      <c r="Q657">
        <v>2400</v>
      </c>
      <c r="R657" t="str">
        <f>IF(Activity[[#This Row],[TotalSteps]] &lt; 7000, "Less than 7,000", IF(AND(Activity[[#This Row],[TotalSteps]] &gt;=7000, Activity[[#This Row],[TotalSteps]] &lt; 10000), "7,000 - 10,000", "More than 10,000"))</f>
        <v>Less than 7,000</v>
      </c>
    </row>
    <row r="658" spans="1:18" x14ac:dyDescent="0.4">
      <c r="A658" t="str">
        <f>Activity[[#This Row],[Id]]&amp;"_"&amp;TEXT(Activity[[#This Row],[Date]], "YYYY-MM-DD")</f>
        <v>6775888955_2016-04-14</v>
      </c>
      <c r="B658">
        <v>6775888955</v>
      </c>
      <c r="C658" s="1">
        <v>42474</v>
      </c>
      <c r="D658" s="1" t="str">
        <f>TEXT(Activity[[#This Row],[Date]], "dddd")</f>
        <v>Thursday</v>
      </c>
      <c r="E658">
        <v>5162</v>
      </c>
      <c r="F658">
        <v>3.7</v>
      </c>
      <c r="G658">
        <v>3.7</v>
      </c>
      <c r="H658">
        <v>0</v>
      </c>
      <c r="I658">
        <v>0.87</v>
      </c>
      <c r="J658">
        <v>0.86</v>
      </c>
      <c r="K658">
        <v>1.97</v>
      </c>
      <c r="L658">
        <v>0</v>
      </c>
      <c r="M658">
        <v>14</v>
      </c>
      <c r="N658">
        <v>24</v>
      </c>
      <c r="O658">
        <v>105</v>
      </c>
      <c r="P658">
        <v>863</v>
      </c>
      <c r="Q658">
        <v>2507</v>
      </c>
      <c r="R658" t="str">
        <f>IF(Activity[[#This Row],[TotalSteps]] &lt; 7000, "Less than 7,000", IF(AND(Activity[[#This Row],[TotalSteps]] &gt;=7000, Activity[[#This Row],[TotalSteps]] &lt; 10000), "7,000 - 10,000", "More than 10,000"))</f>
        <v>Less than 7,000</v>
      </c>
    </row>
    <row r="659" spans="1:18" x14ac:dyDescent="0.4">
      <c r="A659" t="str">
        <f>Activity[[#This Row],[Id]]&amp;"_"&amp;TEXT(Activity[[#This Row],[Date]], "YYYY-MM-DD")</f>
        <v>6775888955_2016-04-15</v>
      </c>
      <c r="B659">
        <v>6775888955</v>
      </c>
      <c r="C659" s="1">
        <v>42475</v>
      </c>
      <c r="D659" s="1" t="str">
        <f>TEXT(Activity[[#This Row],[Date]], "dddd")</f>
        <v>Friday</v>
      </c>
      <c r="E659">
        <v>1282</v>
      </c>
      <c r="F659">
        <v>0.92</v>
      </c>
      <c r="G659">
        <v>0.92</v>
      </c>
      <c r="H659">
        <v>0</v>
      </c>
      <c r="I659">
        <v>0</v>
      </c>
      <c r="J659">
        <v>0</v>
      </c>
      <c r="K659">
        <v>0.92</v>
      </c>
      <c r="L659">
        <v>0</v>
      </c>
      <c r="M659">
        <v>0</v>
      </c>
      <c r="N659">
        <v>0</v>
      </c>
      <c r="O659">
        <v>58</v>
      </c>
      <c r="P659">
        <v>976</v>
      </c>
      <c r="Q659">
        <v>2127</v>
      </c>
      <c r="R659" t="str">
        <f>IF(Activity[[#This Row],[TotalSteps]] &lt; 7000, "Less than 7,000", IF(AND(Activity[[#This Row],[TotalSteps]] &gt;=7000, Activity[[#This Row],[TotalSteps]] &lt; 10000), "7,000 - 10,000", "More than 10,000"))</f>
        <v>Less than 7,000</v>
      </c>
    </row>
    <row r="660" spans="1:18" x14ac:dyDescent="0.4">
      <c r="A660" t="str">
        <f>Activity[[#This Row],[Id]]&amp;"_"&amp;TEXT(Activity[[#This Row],[Date]], "YYYY-MM-DD")</f>
        <v>6775888955_2016-04-16</v>
      </c>
      <c r="B660">
        <v>6775888955</v>
      </c>
      <c r="C660" s="1">
        <v>42476</v>
      </c>
      <c r="D660" s="1" t="str">
        <f>TEXT(Activity[[#This Row],[Date]], "dddd")</f>
        <v>Saturday</v>
      </c>
      <c r="E660">
        <v>4732</v>
      </c>
      <c r="F660">
        <v>3.39</v>
      </c>
      <c r="G660">
        <v>3.39</v>
      </c>
      <c r="H660">
        <v>0</v>
      </c>
      <c r="I660">
        <v>2.52</v>
      </c>
      <c r="J660">
        <v>0.81</v>
      </c>
      <c r="K660">
        <v>0.06</v>
      </c>
      <c r="L660">
        <v>0</v>
      </c>
      <c r="M660">
        <v>36</v>
      </c>
      <c r="N660">
        <v>18</v>
      </c>
      <c r="O660">
        <v>9</v>
      </c>
      <c r="P660">
        <v>1377</v>
      </c>
      <c r="Q660">
        <v>2225</v>
      </c>
      <c r="R660" t="str">
        <f>IF(Activity[[#This Row],[TotalSteps]] &lt; 7000, "Less than 7,000", IF(AND(Activity[[#This Row],[TotalSteps]] &gt;=7000, Activity[[#This Row],[TotalSteps]] &lt; 10000), "7,000 - 10,000", "More than 10,000"))</f>
        <v>Less than 7,000</v>
      </c>
    </row>
    <row r="661" spans="1:18" x14ac:dyDescent="0.4">
      <c r="A661" t="str">
        <f>Activity[[#This Row],[Id]]&amp;"_"&amp;TEXT(Activity[[#This Row],[Date]], "YYYY-MM-DD")</f>
        <v>6775888955_2016-04-17</v>
      </c>
      <c r="B661">
        <v>6775888955</v>
      </c>
      <c r="C661" s="1">
        <v>42477</v>
      </c>
      <c r="D661" s="1" t="str">
        <f>TEXT(Activity[[#This Row],[Date]], "dddd")</f>
        <v>Sunday</v>
      </c>
      <c r="E661">
        <v>2497</v>
      </c>
      <c r="F661">
        <v>1.79</v>
      </c>
      <c r="G661">
        <v>1.79</v>
      </c>
      <c r="H661">
        <v>0</v>
      </c>
      <c r="I661">
        <v>0.35</v>
      </c>
      <c r="J661">
        <v>1.1299999999999999</v>
      </c>
      <c r="K661">
        <v>0.31</v>
      </c>
      <c r="L661">
        <v>0</v>
      </c>
      <c r="M661">
        <v>5</v>
      </c>
      <c r="N661">
        <v>24</v>
      </c>
      <c r="O661">
        <v>19</v>
      </c>
      <c r="P661">
        <v>1392</v>
      </c>
      <c r="Q661">
        <v>2067</v>
      </c>
      <c r="R661" t="str">
        <f>IF(Activity[[#This Row],[TotalSteps]] &lt; 7000, "Less than 7,000", IF(AND(Activity[[#This Row],[TotalSteps]] &gt;=7000, Activity[[#This Row],[TotalSteps]] &lt; 10000), "7,000 - 10,000", "More than 10,000"))</f>
        <v>Less than 7,000</v>
      </c>
    </row>
    <row r="662" spans="1:18" x14ac:dyDescent="0.4">
      <c r="A662" t="str">
        <f>Activity[[#This Row],[Id]]&amp;"_"&amp;TEXT(Activity[[#This Row],[Date]], "YYYY-MM-DD")</f>
        <v>6775888955_2016-04-18</v>
      </c>
      <c r="B662">
        <v>6775888955</v>
      </c>
      <c r="C662" s="1">
        <v>42478</v>
      </c>
      <c r="D662" s="1" t="str">
        <f>TEXT(Activity[[#This Row],[Date]], "dddd")</f>
        <v>Monday</v>
      </c>
      <c r="E662">
        <v>8294</v>
      </c>
      <c r="F662">
        <v>5.95</v>
      </c>
      <c r="G662">
        <v>5.95</v>
      </c>
      <c r="H662">
        <v>0</v>
      </c>
      <c r="I662">
        <v>2</v>
      </c>
      <c r="J662">
        <v>0.77</v>
      </c>
      <c r="K662">
        <v>3.17</v>
      </c>
      <c r="L662">
        <v>0</v>
      </c>
      <c r="M662">
        <v>30</v>
      </c>
      <c r="N662">
        <v>31</v>
      </c>
      <c r="O662">
        <v>146</v>
      </c>
      <c r="P662">
        <v>1233</v>
      </c>
      <c r="Q662">
        <v>2798</v>
      </c>
      <c r="R662" t="str">
        <f>IF(Activity[[#This Row],[TotalSteps]] &lt; 7000, "Less than 7,000", IF(AND(Activity[[#This Row],[TotalSteps]] &gt;=7000, Activity[[#This Row],[TotalSteps]] &lt; 10000), "7,000 - 10,000", "More than 10,000"))</f>
        <v>7,000 - 10,000</v>
      </c>
    </row>
    <row r="663" spans="1:18" x14ac:dyDescent="0.4">
      <c r="A663" t="str">
        <f>Activity[[#This Row],[Id]]&amp;"_"&amp;TEXT(Activity[[#This Row],[Date]], "YYYY-MM-DD")</f>
        <v>6775888955_2016-04-19</v>
      </c>
      <c r="B663">
        <v>6775888955</v>
      </c>
      <c r="C663" s="1">
        <v>42479</v>
      </c>
      <c r="D663" s="1" t="str">
        <f>TEXT(Activity[[#This Row],[Date]], "dddd")</f>
        <v>Tuesday</v>
      </c>
      <c r="E663">
        <v>0</v>
      </c>
      <c r="F663">
        <v>0</v>
      </c>
      <c r="G663">
        <v>0</v>
      </c>
      <c r="H663">
        <v>0</v>
      </c>
      <c r="I663">
        <v>0</v>
      </c>
      <c r="J663">
        <v>0</v>
      </c>
      <c r="K663">
        <v>0</v>
      </c>
      <c r="L663">
        <v>0</v>
      </c>
      <c r="M663">
        <v>0</v>
      </c>
      <c r="N663">
        <v>0</v>
      </c>
      <c r="O663">
        <v>0</v>
      </c>
      <c r="P663">
        <v>1440</v>
      </c>
      <c r="Q663">
        <v>1841</v>
      </c>
      <c r="R663" t="str">
        <f>IF(Activity[[#This Row],[TotalSteps]] &lt; 7000, "Less than 7,000", IF(AND(Activity[[#This Row],[TotalSteps]] &gt;=7000, Activity[[#This Row],[TotalSteps]] &lt; 10000), "7,000 - 10,000", "More than 10,000"))</f>
        <v>Less than 7,000</v>
      </c>
    </row>
    <row r="664" spans="1:18" x14ac:dyDescent="0.4">
      <c r="A664" t="str">
        <f>Activity[[#This Row],[Id]]&amp;"_"&amp;TEXT(Activity[[#This Row],[Date]], "YYYY-MM-DD")</f>
        <v>6775888955_2016-04-20</v>
      </c>
      <c r="B664">
        <v>6775888955</v>
      </c>
      <c r="C664" s="1">
        <v>42480</v>
      </c>
      <c r="D664" s="1" t="str">
        <f>TEXT(Activity[[#This Row],[Date]], "dddd")</f>
        <v>Wednesday</v>
      </c>
      <c r="E664">
        <v>10771</v>
      </c>
      <c r="F664">
        <v>7.72</v>
      </c>
      <c r="G664">
        <v>7.72</v>
      </c>
      <c r="H664">
        <v>0</v>
      </c>
      <c r="I664">
        <v>3.77</v>
      </c>
      <c r="J664">
        <v>1.74</v>
      </c>
      <c r="K664">
        <v>2.2200000000000002</v>
      </c>
      <c r="L664">
        <v>0</v>
      </c>
      <c r="M664">
        <v>70</v>
      </c>
      <c r="N664">
        <v>113</v>
      </c>
      <c r="O664">
        <v>178</v>
      </c>
      <c r="P664">
        <v>1079</v>
      </c>
      <c r="Q664">
        <v>3727</v>
      </c>
      <c r="R664" t="str">
        <f>IF(Activity[[#This Row],[TotalSteps]] &lt; 7000, "Less than 7,000", IF(AND(Activity[[#This Row],[TotalSteps]] &gt;=7000, Activity[[#This Row],[TotalSteps]] &lt; 10000), "7,000 - 10,000", "More than 10,000"))</f>
        <v>More than 10,000</v>
      </c>
    </row>
    <row r="665" spans="1:18" x14ac:dyDescent="0.4">
      <c r="A665" t="str">
        <f>Activity[[#This Row],[Id]]&amp;"_"&amp;TEXT(Activity[[#This Row],[Date]], "YYYY-MM-DD")</f>
        <v>6775888955_2016-04-21</v>
      </c>
      <c r="B665">
        <v>6775888955</v>
      </c>
      <c r="C665" s="1">
        <v>42481</v>
      </c>
      <c r="D665" s="1" t="str">
        <f>TEXT(Activity[[#This Row],[Date]], "dddd")</f>
        <v>Thursday</v>
      </c>
      <c r="E665">
        <v>0</v>
      </c>
      <c r="F665">
        <v>0</v>
      </c>
      <c r="G665">
        <v>0</v>
      </c>
      <c r="H665">
        <v>0</v>
      </c>
      <c r="I665">
        <v>0</v>
      </c>
      <c r="J665">
        <v>0</v>
      </c>
      <c r="K665">
        <v>0</v>
      </c>
      <c r="L665">
        <v>0</v>
      </c>
      <c r="M665">
        <v>0</v>
      </c>
      <c r="N665">
        <v>0</v>
      </c>
      <c r="O665">
        <v>0</v>
      </c>
      <c r="P665">
        <v>1440</v>
      </c>
      <c r="Q665">
        <v>1841</v>
      </c>
      <c r="R665" t="str">
        <f>IF(Activity[[#This Row],[TotalSteps]] &lt; 7000, "Less than 7,000", IF(AND(Activity[[#This Row],[TotalSteps]] &gt;=7000, Activity[[#This Row],[TotalSteps]] &lt; 10000), "7,000 - 10,000", "More than 10,000"))</f>
        <v>Less than 7,000</v>
      </c>
    </row>
    <row r="666" spans="1:18" x14ac:dyDescent="0.4">
      <c r="A666" t="str">
        <f>Activity[[#This Row],[Id]]&amp;"_"&amp;TEXT(Activity[[#This Row],[Date]], "YYYY-MM-DD")</f>
        <v>6775888955_2016-04-22</v>
      </c>
      <c r="B666">
        <v>6775888955</v>
      </c>
      <c r="C666" s="1">
        <v>42482</v>
      </c>
      <c r="D666" s="1" t="str">
        <f>TEXT(Activity[[#This Row],[Date]], "dddd")</f>
        <v>Friday</v>
      </c>
      <c r="E666">
        <v>637</v>
      </c>
      <c r="F666">
        <v>0.46</v>
      </c>
      <c r="G666">
        <v>0.46</v>
      </c>
      <c r="H666">
        <v>0</v>
      </c>
      <c r="I666">
        <v>0</v>
      </c>
      <c r="J666">
        <v>0</v>
      </c>
      <c r="K666">
        <v>0.46</v>
      </c>
      <c r="L666">
        <v>0</v>
      </c>
      <c r="M666">
        <v>0</v>
      </c>
      <c r="N666">
        <v>0</v>
      </c>
      <c r="O666">
        <v>20</v>
      </c>
      <c r="P666">
        <v>1420</v>
      </c>
      <c r="Q666">
        <v>1922</v>
      </c>
      <c r="R666" t="str">
        <f>IF(Activity[[#This Row],[TotalSteps]] &lt; 7000, "Less than 7,000", IF(AND(Activity[[#This Row],[TotalSteps]] &gt;=7000, Activity[[#This Row],[TotalSteps]] &lt; 10000), "7,000 - 10,000", "More than 10,000"))</f>
        <v>Less than 7,000</v>
      </c>
    </row>
    <row r="667" spans="1:18" x14ac:dyDescent="0.4">
      <c r="A667" t="str">
        <f>Activity[[#This Row],[Id]]&amp;"_"&amp;TEXT(Activity[[#This Row],[Date]], "YYYY-MM-DD")</f>
        <v>6775888955_2016-04-23</v>
      </c>
      <c r="B667">
        <v>6775888955</v>
      </c>
      <c r="C667" s="1">
        <v>42483</v>
      </c>
      <c r="D667" s="1" t="str">
        <f>TEXT(Activity[[#This Row],[Date]], "dddd")</f>
        <v>Saturday</v>
      </c>
      <c r="E667">
        <v>0</v>
      </c>
      <c r="F667">
        <v>0</v>
      </c>
      <c r="G667">
        <v>0</v>
      </c>
      <c r="H667">
        <v>0</v>
      </c>
      <c r="I667">
        <v>0</v>
      </c>
      <c r="J667">
        <v>0</v>
      </c>
      <c r="K667">
        <v>0</v>
      </c>
      <c r="L667">
        <v>0</v>
      </c>
      <c r="M667">
        <v>0</v>
      </c>
      <c r="N667">
        <v>0</v>
      </c>
      <c r="O667">
        <v>0</v>
      </c>
      <c r="P667">
        <v>1440</v>
      </c>
      <c r="Q667">
        <v>1841</v>
      </c>
      <c r="R667" t="str">
        <f>IF(Activity[[#This Row],[TotalSteps]] &lt; 7000, "Less than 7,000", IF(AND(Activity[[#This Row],[TotalSteps]] &gt;=7000, Activity[[#This Row],[TotalSteps]] &lt; 10000), "7,000 - 10,000", "More than 10,000"))</f>
        <v>Less than 7,000</v>
      </c>
    </row>
    <row r="668" spans="1:18" x14ac:dyDescent="0.4">
      <c r="A668" t="str">
        <f>Activity[[#This Row],[Id]]&amp;"_"&amp;TEXT(Activity[[#This Row],[Date]], "YYYY-MM-DD")</f>
        <v>6775888955_2016-04-24</v>
      </c>
      <c r="B668">
        <v>6775888955</v>
      </c>
      <c r="C668" s="1">
        <v>42484</v>
      </c>
      <c r="D668" s="1" t="str">
        <f>TEXT(Activity[[#This Row],[Date]], "dddd")</f>
        <v>Sunday</v>
      </c>
      <c r="E668">
        <v>2153</v>
      </c>
      <c r="F668">
        <v>1.54</v>
      </c>
      <c r="G668">
        <v>1.54</v>
      </c>
      <c r="H668">
        <v>0</v>
      </c>
      <c r="I668">
        <v>0.77</v>
      </c>
      <c r="J668">
        <v>0.62</v>
      </c>
      <c r="K668">
        <v>0.15</v>
      </c>
      <c r="L668">
        <v>0</v>
      </c>
      <c r="M668">
        <v>11</v>
      </c>
      <c r="N668">
        <v>18</v>
      </c>
      <c r="O668">
        <v>11</v>
      </c>
      <c r="P668">
        <v>1400</v>
      </c>
      <c r="Q668">
        <v>2053</v>
      </c>
      <c r="R668" t="str">
        <f>IF(Activity[[#This Row],[TotalSteps]] &lt; 7000, "Less than 7,000", IF(AND(Activity[[#This Row],[TotalSteps]] &gt;=7000, Activity[[#This Row],[TotalSteps]] &lt; 10000), "7,000 - 10,000", "More than 10,000"))</f>
        <v>Less than 7,000</v>
      </c>
    </row>
    <row r="669" spans="1:18" x14ac:dyDescent="0.4">
      <c r="A669" t="str">
        <f>Activity[[#This Row],[Id]]&amp;"_"&amp;TEXT(Activity[[#This Row],[Date]], "YYYY-MM-DD")</f>
        <v>6775888955_2016-04-25</v>
      </c>
      <c r="B669">
        <v>6775888955</v>
      </c>
      <c r="C669" s="1">
        <v>42485</v>
      </c>
      <c r="D669" s="1" t="str">
        <f>TEXT(Activity[[#This Row],[Date]], "dddd")</f>
        <v>Monday</v>
      </c>
      <c r="E669">
        <v>6474</v>
      </c>
      <c r="F669">
        <v>4.6399999999999997</v>
      </c>
      <c r="G669">
        <v>4.6399999999999997</v>
      </c>
      <c r="H669">
        <v>0</v>
      </c>
      <c r="I669">
        <v>2.27</v>
      </c>
      <c r="J669">
        <v>0.46</v>
      </c>
      <c r="K669">
        <v>1.9</v>
      </c>
      <c r="L669">
        <v>0</v>
      </c>
      <c r="M669">
        <v>33</v>
      </c>
      <c r="N669">
        <v>13</v>
      </c>
      <c r="O669">
        <v>92</v>
      </c>
      <c r="P669">
        <v>1302</v>
      </c>
      <c r="Q669">
        <v>2484</v>
      </c>
      <c r="R669" t="str">
        <f>IF(Activity[[#This Row],[TotalSteps]] &lt; 7000, "Less than 7,000", IF(AND(Activity[[#This Row],[TotalSteps]] &gt;=7000, Activity[[#This Row],[TotalSteps]] &lt; 10000), "7,000 - 10,000", "More than 10,000"))</f>
        <v>Less than 7,000</v>
      </c>
    </row>
    <row r="670" spans="1:18" x14ac:dyDescent="0.4">
      <c r="A670" t="str">
        <f>Activity[[#This Row],[Id]]&amp;"_"&amp;TEXT(Activity[[#This Row],[Date]], "YYYY-MM-DD")</f>
        <v>6775888955_2016-04-26</v>
      </c>
      <c r="B670">
        <v>6775888955</v>
      </c>
      <c r="C670" s="1">
        <v>42486</v>
      </c>
      <c r="D670" s="1" t="str">
        <f>TEXT(Activity[[#This Row],[Date]], "dddd")</f>
        <v>Tuesday</v>
      </c>
      <c r="E670">
        <v>7091</v>
      </c>
      <c r="F670">
        <v>5.27</v>
      </c>
      <c r="G670">
        <v>5.27</v>
      </c>
      <c r="H670">
        <v>1.96</v>
      </c>
      <c r="I670">
        <v>3.48</v>
      </c>
      <c r="J670">
        <v>0.87</v>
      </c>
      <c r="K670">
        <v>0.73</v>
      </c>
      <c r="L670">
        <v>0</v>
      </c>
      <c r="M670">
        <v>42</v>
      </c>
      <c r="N670">
        <v>30</v>
      </c>
      <c r="O670">
        <v>47</v>
      </c>
      <c r="P670">
        <v>1321</v>
      </c>
      <c r="Q670">
        <v>2584</v>
      </c>
      <c r="R670" t="str">
        <f>IF(Activity[[#This Row],[TotalSteps]] &lt; 7000, "Less than 7,000", IF(AND(Activity[[#This Row],[TotalSteps]] &gt;=7000, Activity[[#This Row],[TotalSteps]] &lt; 10000), "7,000 - 10,000", "More than 10,000"))</f>
        <v>7,000 - 10,000</v>
      </c>
    </row>
    <row r="671" spans="1:18" x14ac:dyDescent="0.4">
      <c r="A671" t="str">
        <f>Activity[[#This Row],[Id]]&amp;"_"&amp;TEXT(Activity[[#This Row],[Date]], "YYYY-MM-DD")</f>
        <v>6775888955_2016-04-27</v>
      </c>
      <c r="B671">
        <v>6775888955</v>
      </c>
      <c r="C671" s="1">
        <v>42487</v>
      </c>
      <c r="D671" s="1" t="str">
        <f>TEXT(Activity[[#This Row],[Date]], "dddd")</f>
        <v>Wednesday</v>
      </c>
      <c r="E671">
        <v>0</v>
      </c>
      <c r="F671">
        <v>0</v>
      </c>
      <c r="G671">
        <v>0</v>
      </c>
      <c r="H671">
        <v>0</v>
      </c>
      <c r="I671">
        <v>0</v>
      </c>
      <c r="J671">
        <v>0</v>
      </c>
      <c r="K671">
        <v>0</v>
      </c>
      <c r="L671">
        <v>0</v>
      </c>
      <c r="M671">
        <v>0</v>
      </c>
      <c r="N671">
        <v>0</v>
      </c>
      <c r="O671">
        <v>0</v>
      </c>
      <c r="P671">
        <v>1440</v>
      </c>
      <c r="Q671">
        <v>1841</v>
      </c>
      <c r="R671" t="str">
        <f>IF(Activity[[#This Row],[TotalSteps]] &lt; 7000, "Less than 7,000", IF(AND(Activity[[#This Row],[TotalSteps]] &gt;=7000, Activity[[#This Row],[TotalSteps]] &lt; 10000), "7,000 - 10,000", "More than 10,000"))</f>
        <v>Less than 7,000</v>
      </c>
    </row>
    <row r="672" spans="1:18" x14ac:dyDescent="0.4">
      <c r="A672" t="str">
        <f>Activity[[#This Row],[Id]]&amp;"_"&amp;TEXT(Activity[[#This Row],[Date]], "YYYY-MM-DD")</f>
        <v>6775888955_2016-04-28</v>
      </c>
      <c r="B672">
        <v>6775888955</v>
      </c>
      <c r="C672" s="1">
        <v>42488</v>
      </c>
      <c r="D672" s="1" t="str">
        <f>TEXT(Activity[[#This Row],[Date]], "dddd")</f>
        <v>Thursday</v>
      </c>
      <c r="E672">
        <v>703</v>
      </c>
      <c r="F672">
        <v>0.5</v>
      </c>
      <c r="G672">
        <v>0.5</v>
      </c>
      <c r="H672">
        <v>0</v>
      </c>
      <c r="I672">
        <v>0.06</v>
      </c>
      <c r="J672">
        <v>0.2</v>
      </c>
      <c r="K672">
        <v>0.24</v>
      </c>
      <c r="L672">
        <v>0</v>
      </c>
      <c r="M672">
        <v>2</v>
      </c>
      <c r="N672">
        <v>13</v>
      </c>
      <c r="O672">
        <v>15</v>
      </c>
      <c r="P672">
        <v>1410</v>
      </c>
      <c r="Q672">
        <v>1993</v>
      </c>
      <c r="R672" t="str">
        <f>IF(Activity[[#This Row],[TotalSteps]] &lt; 7000, "Less than 7,000", IF(AND(Activity[[#This Row],[TotalSteps]] &gt;=7000, Activity[[#This Row],[TotalSteps]] &lt; 10000), "7,000 - 10,000", "More than 10,000"))</f>
        <v>Less than 7,000</v>
      </c>
    </row>
    <row r="673" spans="1:18" x14ac:dyDescent="0.4">
      <c r="A673" t="str">
        <f>Activity[[#This Row],[Id]]&amp;"_"&amp;TEXT(Activity[[#This Row],[Date]], "YYYY-MM-DD")</f>
        <v>6775888955_2016-04-29</v>
      </c>
      <c r="B673">
        <v>6775888955</v>
      </c>
      <c r="C673" s="1">
        <v>42489</v>
      </c>
      <c r="D673" s="1" t="str">
        <f>TEXT(Activity[[#This Row],[Date]], "dddd")</f>
        <v>Friday</v>
      </c>
      <c r="E673">
        <v>0</v>
      </c>
      <c r="F673">
        <v>0</v>
      </c>
      <c r="G673">
        <v>0</v>
      </c>
      <c r="H673">
        <v>0</v>
      </c>
      <c r="I673">
        <v>0</v>
      </c>
      <c r="J673">
        <v>0</v>
      </c>
      <c r="K673">
        <v>0</v>
      </c>
      <c r="L673">
        <v>0</v>
      </c>
      <c r="M673">
        <v>0</v>
      </c>
      <c r="N673">
        <v>0</v>
      </c>
      <c r="O673">
        <v>0</v>
      </c>
      <c r="P673">
        <v>1440</v>
      </c>
      <c r="Q673">
        <v>1841</v>
      </c>
      <c r="R673" t="str">
        <f>IF(Activity[[#This Row],[TotalSteps]] &lt; 7000, "Less than 7,000", IF(AND(Activity[[#This Row],[TotalSteps]] &gt;=7000, Activity[[#This Row],[TotalSteps]] &lt; 10000), "7,000 - 10,000", "More than 10,000"))</f>
        <v>Less than 7,000</v>
      </c>
    </row>
    <row r="674" spans="1:18" x14ac:dyDescent="0.4">
      <c r="A674" t="str">
        <f>Activity[[#This Row],[Id]]&amp;"_"&amp;TEXT(Activity[[#This Row],[Date]], "YYYY-MM-DD")</f>
        <v>6775888955_2016-04-30</v>
      </c>
      <c r="B674">
        <v>6775888955</v>
      </c>
      <c r="C674" s="1">
        <v>42490</v>
      </c>
      <c r="D674" s="1" t="str">
        <f>TEXT(Activity[[#This Row],[Date]], "dddd")</f>
        <v>Saturday</v>
      </c>
      <c r="E674">
        <v>2503</v>
      </c>
      <c r="F674">
        <v>1.79</v>
      </c>
      <c r="G674">
        <v>1.79</v>
      </c>
      <c r="H674">
        <v>0</v>
      </c>
      <c r="I674">
        <v>0.16</v>
      </c>
      <c r="J674">
        <v>0.16</v>
      </c>
      <c r="K674">
        <v>1.48</v>
      </c>
      <c r="L674">
        <v>0</v>
      </c>
      <c r="M674">
        <v>3</v>
      </c>
      <c r="N674">
        <v>9</v>
      </c>
      <c r="O674">
        <v>84</v>
      </c>
      <c r="P674">
        <v>1344</v>
      </c>
      <c r="Q674">
        <v>2280</v>
      </c>
      <c r="R674" t="str">
        <f>IF(Activity[[#This Row],[TotalSteps]] &lt; 7000, "Less than 7,000", IF(AND(Activity[[#This Row],[TotalSteps]] &gt;=7000, Activity[[#This Row],[TotalSteps]] &lt; 10000), "7,000 - 10,000", "More than 10,000"))</f>
        <v>Less than 7,000</v>
      </c>
    </row>
    <row r="675" spans="1:18" x14ac:dyDescent="0.4">
      <c r="A675" t="str">
        <f>Activity[[#This Row],[Id]]&amp;"_"&amp;TEXT(Activity[[#This Row],[Date]], "YYYY-MM-DD")</f>
        <v>6775888955_2016-05-01</v>
      </c>
      <c r="B675">
        <v>6775888955</v>
      </c>
      <c r="C675" s="1">
        <v>42491</v>
      </c>
      <c r="D675" s="1" t="str">
        <f>TEXT(Activity[[#This Row],[Date]], "dddd")</f>
        <v>Sunday</v>
      </c>
      <c r="E675">
        <v>2487</v>
      </c>
      <c r="F675">
        <v>1.78</v>
      </c>
      <c r="G675">
        <v>1.78</v>
      </c>
      <c r="H675">
        <v>0</v>
      </c>
      <c r="I675">
        <v>0.48</v>
      </c>
      <c r="J675">
        <v>0.62</v>
      </c>
      <c r="K675">
        <v>0.68</v>
      </c>
      <c r="L675">
        <v>0</v>
      </c>
      <c r="M675">
        <v>9</v>
      </c>
      <c r="N675">
        <v>34</v>
      </c>
      <c r="O675">
        <v>50</v>
      </c>
      <c r="P675">
        <v>1347</v>
      </c>
      <c r="Q675">
        <v>2319</v>
      </c>
      <c r="R675" t="str">
        <f>IF(Activity[[#This Row],[TotalSteps]] &lt; 7000, "Less than 7,000", IF(AND(Activity[[#This Row],[TotalSteps]] &gt;=7000, Activity[[#This Row],[TotalSteps]] &lt; 10000), "7,000 - 10,000", "More than 10,000"))</f>
        <v>Less than 7,000</v>
      </c>
    </row>
    <row r="676" spans="1:18" x14ac:dyDescent="0.4">
      <c r="A676" t="str">
        <f>Activity[[#This Row],[Id]]&amp;"_"&amp;TEXT(Activity[[#This Row],[Date]], "YYYY-MM-DD")</f>
        <v>6775888955_2016-05-02</v>
      </c>
      <c r="B676">
        <v>6775888955</v>
      </c>
      <c r="C676" s="1">
        <v>42492</v>
      </c>
      <c r="D676" s="1" t="str">
        <f>TEXT(Activity[[#This Row],[Date]], "dddd")</f>
        <v>Monday</v>
      </c>
      <c r="E676">
        <v>0</v>
      </c>
      <c r="F676">
        <v>0</v>
      </c>
      <c r="G676">
        <v>0</v>
      </c>
      <c r="H676">
        <v>0</v>
      </c>
      <c r="I676">
        <v>0</v>
      </c>
      <c r="J676">
        <v>0</v>
      </c>
      <c r="K676">
        <v>0</v>
      </c>
      <c r="L676">
        <v>0</v>
      </c>
      <c r="M676">
        <v>0</v>
      </c>
      <c r="N676">
        <v>0</v>
      </c>
      <c r="O676">
        <v>0</v>
      </c>
      <c r="P676">
        <v>1440</v>
      </c>
      <c r="Q676">
        <v>1841</v>
      </c>
      <c r="R676" t="str">
        <f>IF(Activity[[#This Row],[TotalSteps]] &lt; 7000, "Less than 7,000", IF(AND(Activity[[#This Row],[TotalSteps]] &gt;=7000, Activity[[#This Row],[TotalSteps]] &lt; 10000), "7,000 - 10,000", "More than 10,000"))</f>
        <v>Less than 7,000</v>
      </c>
    </row>
    <row r="677" spans="1:18" x14ac:dyDescent="0.4">
      <c r="A677" t="str">
        <f>Activity[[#This Row],[Id]]&amp;"_"&amp;TEXT(Activity[[#This Row],[Date]], "YYYY-MM-DD")</f>
        <v>6775888955_2016-05-03</v>
      </c>
      <c r="B677">
        <v>6775888955</v>
      </c>
      <c r="C677" s="1">
        <v>42493</v>
      </c>
      <c r="D677" s="1" t="str">
        <f>TEXT(Activity[[#This Row],[Date]], "dddd")</f>
        <v>Tuesday</v>
      </c>
      <c r="E677">
        <v>9</v>
      </c>
      <c r="F677">
        <v>0.01</v>
      </c>
      <c r="G677">
        <v>0.01</v>
      </c>
      <c r="H677">
        <v>0</v>
      </c>
      <c r="I677">
        <v>0</v>
      </c>
      <c r="J677">
        <v>0</v>
      </c>
      <c r="K677">
        <v>0.01</v>
      </c>
      <c r="L677">
        <v>0</v>
      </c>
      <c r="M677">
        <v>0</v>
      </c>
      <c r="N677">
        <v>0</v>
      </c>
      <c r="O677">
        <v>1</v>
      </c>
      <c r="P677">
        <v>1439</v>
      </c>
      <c r="Q677">
        <v>1843</v>
      </c>
      <c r="R677" t="str">
        <f>IF(Activity[[#This Row],[TotalSteps]] &lt; 7000, "Less than 7,000", IF(AND(Activity[[#This Row],[TotalSteps]] &gt;=7000, Activity[[#This Row],[TotalSteps]] &lt; 10000), "7,000 - 10,000", "More than 10,000"))</f>
        <v>Less than 7,000</v>
      </c>
    </row>
    <row r="678" spans="1:18" x14ac:dyDescent="0.4">
      <c r="A678" t="str">
        <f>Activity[[#This Row],[Id]]&amp;"_"&amp;TEXT(Activity[[#This Row],[Date]], "YYYY-MM-DD")</f>
        <v>6775888955_2016-05-04</v>
      </c>
      <c r="B678">
        <v>6775888955</v>
      </c>
      <c r="C678" s="1">
        <v>42494</v>
      </c>
      <c r="D678" s="1" t="str">
        <f>TEXT(Activity[[#This Row],[Date]], "dddd")</f>
        <v>Wednesday</v>
      </c>
      <c r="E678">
        <v>0</v>
      </c>
      <c r="F678">
        <v>0</v>
      </c>
      <c r="G678">
        <v>0</v>
      </c>
      <c r="H678">
        <v>0</v>
      </c>
      <c r="I678">
        <v>0</v>
      </c>
      <c r="J678">
        <v>0</v>
      </c>
      <c r="K678">
        <v>0</v>
      </c>
      <c r="L678">
        <v>0</v>
      </c>
      <c r="M678">
        <v>0</v>
      </c>
      <c r="N678">
        <v>0</v>
      </c>
      <c r="O678">
        <v>0</v>
      </c>
      <c r="P678">
        <v>1440</v>
      </c>
      <c r="Q678">
        <v>1841</v>
      </c>
      <c r="R678" t="str">
        <f>IF(Activity[[#This Row],[TotalSteps]] &lt; 7000, "Less than 7,000", IF(AND(Activity[[#This Row],[TotalSteps]] &gt;=7000, Activity[[#This Row],[TotalSteps]] &lt; 10000), "7,000 - 10,000", "More than 10,000"))</f>
        <v>Less than 7,000</v>
      </c>
    </row>
    <row r="679" spans="1:18" x14ac:dyDescent="0.4">
      <c r="A679" t="str">
        <f>Activity[[#This Row],[Id]]&amp;"_"&amp;TEXT(Activity[[#This Row],[Date]], "YYYY-MM-DD")</f>
        <v>6775888955_2016-05-05</v>
      </c>
      <c r="B679">
        <v>6775888955</v>
      </c>
      <c r="C679" s="1">
        <v>42495</v>
      </c>
      <c r="D679" s="1" t="str">
        <f>TEXT(Activity[[#This Row],[Date]], "dddd")</f>
        <v>Thursday</v>
      </c>
      <c r="E679">
        <v>0</v>
      </c>
      <c r="F679">
        <v>0</v>
      </c>
      <c r="G679">
        <v>0</v>
      </c>
      <c r="H679">
        <v>0</v>
      </c>
      <c r="I679">
        <v>0</v>
      </c>
      <c r="J679">
        <v>0</v>
      </c>
      <c r="K679">
        <v>0</v>
      </c>
      <c r="L679">
        <v>0</v>
      </c>
      <c r="M679">
        <v>0</v>
      </c>
      <c r="N679">
        <v>0</v>
      </c>
      <c r="O679">
        <v>0</v>
      </c>
      <c r="P679">
        <v>1440</v>
      </c>
      <c r="Q679">
        <v>1841</v>
      </c>
      <c r="R679" t="str">
        <f>IF(Activity[[#This Row],[TotalSteps]] &lt; 7000, "Less than 7,000", IF(AND(Activity[[#This Row],[TotalSteps]] &gt;=7000, Activity[[#This Row],[TotalSteps]] &lt; 10000), "7,000 - 10,000", "More than 10,000"))</f>
        <v>Less than 7,000</v>
      </c>
    </row>
    <row r="680" spans="1:18" x14ac:dyDescent="0.4">
      <c r="A680" t="str">
        <f>Activity[[#This Row],[Id]]&amp;"_"&amp;TEXT(Activity[[#This Row],[Date]], "YYYY-MM-DD")</f>
        <v>6775888955_2016-05-06</v>
      </c>
      <c r="B680">
        <v>6775888955</v>
      </c>
      <c r="C680" s="1">
        <v>42496</v>
      </c>
      <c r="D680" s="1" t="str">
        <f>TEXT(Activity[[#This Row],[Date]], "dddd")</f>
        <v>Friday</v>
      </c>
      <c r="E680">
        <v>4697</v>
      </c>
      <c r="F680">
        <v>3.37</v>
      </c>
      <c r="G680">
        <v>3.37</v>
      </c>
      <c r="H680">
        <v>0</v>
      </c>
      <c r="I680">
        <v>0.47</v>
      </c>
      <c r="J680">
        <v>0.93</v>
      </c>
      <c r="K680">
        <v>1.93</v>
      </c>
      <c r="L680">
        <v>0</v>
      </c>
      <c r="M680">
        <v>12</v>
      </c>
      <c r="N680">
        <v>35</v>
      </c>
      <c r="O680">
        <v>75</v>
      </c>
      <c r="P680">
        <v>1318</v>
      </c>
      <c r="Q680">
        <v>2496</v>
      </c>
      <c r="R680" t="str">
        <f>IF(Activity[[#This Row],[TotalSteps]] &lt; 7000, "Less than 7,000", IF(AND(Activity[[#This Row],[TotalSteps]] &gt;=7000, Activity[[#This Row],[TotalSteps]] &lt; 10000), "7,000 - 10,000", "More than 10,000"))</f>
        <v>Less than 7,000</v>
      </c>
    </row>
    <row r="681" spans="1:18" x14ac:dyDescent="0.4">
      <c r="A681" t="str">
        <f>Activity[[#This Row],[Id]]&amp;"_"&amp;TEXT(Activity[[#This Row],[Date]], "YYYY-MM-DD")</f>
        <v>6775888955_2016-05-07</v>
      </c>
      <c r="B681">
        <v>6775888955</v>
      </c>
      <c r="C681" s="1">
        <v>42497</v>
      </c>
      <c r="D681" s="1" t="str">
        <f>TEXT(Activity[[#This Row],[Date]], "dddd")</f>
        <v>Saturday</v>
      </c>
      <c r="E681">
        <v>1967</v>
      </c>
      <c r="F681">
        <v>1.41</v>
      </c>
      <c r="G681">
        <v>1.41</v>
      </c>
      <c r="H681">
        <v>0</v>
      </c>
      <c r="I681">
        <v>0.13</v>
      </c>
      <c r="J681">
        <v>0.24</v>
      </c>
      <c r="K681">
        <v>1.05</v>
      </c>
      <c r="L681">
        <v>0</v>
      </c>
      <c r="M681">
        <v>2</v>
      </c>
      <c r="N681">
        <v>5</v>
      </c>
      <c r="O681">
        <v>49</v>
      </c>
      <c r="P681">
        <v>551</v>
      </c>
      <c r="Q681">
        <v>1032</v>
      </c>
      <c r="R681" t="str">
        <f>IF(Activity[[#This Row],[TotalSteps]] &lt; 7000, "Less than 7,000", IF(AND(Activity[[#This Row],[TotalSteps]] &gt;=7000, Activity[[#This Row],[TotalSteps]] &lt; 10000), "7,000 - 10,000", "More than 10,000"))</f>
        <v>Less than 7,000</v>
      </c>
    </row>
    <row r="682" spans="1:18" x14ac:dyDescent="0.4">
      <c r="A682" t="str">
        <f>Activity[[#This Row],[Id]]&amp;"_"&amp;TEXT(Activity[[#This Row],[Date]], "YYYY-MM-DD")</f>
        <v>6962181067_2016-04-12</v>
      </c>
      <c r="B682">
        <v>6962181067</v>
      </c>
      <c r="C682" s="1">
        <v>42472</v>
      </c>
      <c r="D682" s="1" t="str">
        <f>TEXT(Activity[[#This Row],[Date]], "dddd")</f>
        <v>Tuesday</v>
      </c>
      <c r="E682">
        <v>10199</v>
      </c>
      <c r="F682">
        <v>6.74</v>
      </c>
      <c r="G682">
        <v>6.74</v>
      </c>
      <c r="H682">
        <v>0</v>
      </c>
      <c r="I682">
        <v>3.4</v>
      </c>
      <c r="J682">
        <v>0.83</v>
      </c>
      <c r="K682">
        <v>2.5099999999999998</v>
      </c>
      <c r="L682">
        <v>0</v>
      </c>
      <c r="M682">
        <v>50</v>
      </c>
      <c r="N682">
        <v>14</v>
      </c>
      <c r="O682">
        <v>189</v>
      </c>
      <c r="P682">
        <v>796</v>
      </c>
      <c r="Q682">
        <v>1994</v>
      </c>
      <c r="R682" t="str">
        <f>IF(Activity[[#This Row],[TotalSteps]] &lt; 7000, "Less than 7,000", IF(AND(Activity[[#This Row],[TotalSteps]] &gt;=7000, Activity[[#This Row],[TotalSteps]] &lt; 10000), "7,000 - 10,000", "More than 10,000"))</f>
        <v>More than 10,000</v>
      </c>
    </row>
    <row r="683" spans="1:18" x14ac:dyDescent="0.4">
      <c r="A683" t="str">
        <f>Activity[[#This Row],[Id]]&amp;"_"&amp;TEXT(Activity[[#This Row],[Date]], "YYYY-MM-DD")</f>
        <v>6962181067_2016-04-13</v>
      </c>
      <c r="B683">
        <v>6962181067</v>
      </c>
      <c r="C683" s="1">
        <v>42473</v>
      </c>
      <c r="D683" s="1" t="str">
        <f>TEXT(Activity[[#This Row],[Date]], "dddd")</f>
        <v>Wednesday</v>
      </c>
      <c r="E683">
        <v>5652</v>
      </c>
      <c r="F683">
        <v>3.74</v>
      </c>
      <c r="G683">
        <v>3.74</v>
      </c>
      <c r="H683">
        <v>0</v>
      </c>
      <c r="I683">
        <v>0.56999999999999995</v>
      </c>
      <c r="J683">
        <v>1.21</v>
      </c>
      <c r="K683">
        <v>1.96</v>
      </c>
      <c r="L683">
        <v>0</v>
      </c>
      <c r="M683">
        <v>8</v>
      </c>
      <c r="N683">
        <v>24</v>
      </c>
      <c r="O683">
        <v>142</v>
      </c>
      <c r="P683">
        <v>548</v>
      </c>
      <c r="Q683">
        <v>1718</v>
      </c>
      <c r="R683" t="str">
        <f>IF(Activity[[#This Row],[TotalSteps]] &lt; 7000, "Less than 7,000", IF(AND(Activity[[#This Row],[TotalSteps]] &gt;=7000, Activity[[#This Row],[TotalSteps]] &lt; 10000), "7,000 - 10,000", "More than 10,000"))</f>
        <v>Less than 7,000</v>
      </c>
    </row>
    <row r="684" spans="1:18" x14ac:dyDescent="0.4">
      <c r="A684" t="str">
        <f>Activity[[#This Row],[Id]]&amp;"_"&amp;TEXT(Activity[[#This Row],[Date]], "YYYY-MM-DD")</f>
        <v>6962181067_2016-04-14</v>
      </c>
      <c r="B684">
        <v>6962181067</v>
      </c>
      <c r="C684" s="1">
        <v>42474</v>
      </c>
      <c r="D684" s="1" t="str">
        <f>TEXT(Activity[[#This Row],[Date]], "dddd")</f>
        <v>Thursday</v>
      </c>
      <c r="E684">
        <v>1551</v>
      </c>
      <c r="F684">
        <v>1.03</v>
      </c>
      <c r="G684">
        <v>1.03</v>
      </c>
      <c r="H684">
        <v>0</v>
      </c>
      <c r="I684">
        <v>0</v>
      </c>
      <c r="J684">
        <v>0</v>
      </c>
      <c r="K684">
        <v>1.03</v>
      </c>
      <c r="L684">
        <v>0</v>
      </c>
      <c r="M684">
        <v>0</v>
      </c>
      <c r="N684">
        <v>0</v>
      </c>
      <c r="O684">
        <v>86</v>
      </c>
      <c r="P684">
        <v>862</v>
      </c>
      <c r="Q684">
        <v>1466</v>
      </c>
      <c r="R684" t="str">
        <f>IF(Activity[[#This Row],[TotalSteps]] &lt; 7000, "Less than 7,000", IF(AND(Activity[[#This Row],[TotalSteps]] &gt;=7000, Activity[[#This Row],[TotalSteps]] &lt; 10000), "7,000 - 10,000", "More than 10,000"))</f>
        <v>Less than 7,000</v>
      </c>
    </row>
    <row r="685" spans="1:18" x14ac:dyDescent="0.4">
      <c r="A685" t="str">
        <f>Activity[[#This Row],[Id]]&amp;"_"&amp;TEXT(Activity[[#This Row],[Date]], "YYYY-MM-DD")</f>
        <v>6962181067_2016-04-15</v>
      </c>
      <c r="B685">
        <v>6962181067</v>
      </c>
      <c r="C685" s="1">
        <v>42475</v>
      </c>
      <c r="D685" s="1" t="str">
        <f>TEXT(Activity[[#This Row],[Date]], "dddd")</f>
        <v>Friday</v>
      </c>
      <c r="E685">
        <v>5563</v>
      </c>
      <c r="F685">
        <v>3.68</v>
      </c>
      <c r="G685">
        <v>3.68</v>
      </c>
      <c r="H685">
        <v>0</v>
      </c>
      <c r="I685">
        <v>0</v>
      </c>
      <c r="J685">
        <v>0</v>
      </c>
      <c r="K685">
        <v>3.68</v>
      </c>
      <c r="L685">
        <v>0</v>
      </c>
      <c r="M685">
        <v>0</v>
      </c>
      <c r="N685">
        <v>0</v>
      </c>
      <c r="O685">
        <v>217</v>
      </c>
      <c r="P685">
        <v>837</v>
      </c>
      <c r="Q685">
        <v>1756</v>
      </c>
      <c r="R685" t="str">
        <f>IF(Activity[[#This Row],[TotalSteps]] &lt; 7000, "Less than 7,000", IF(AND(Activity[[#This Row],[TotalSteps]] &gt;=7000, Activity[[#This Row],[TotalSteps]] &lt; 10000), "7,000 - 10,000", "More than 10,000"))</f>
        <v>Less than 7,000</v>
      </c>
    </row>
    <row r="686" spans="1:18" x14ac:dyDescent="0.4">
      <c r="A686" t="str">
        <f>Activity[[#This Row],[Id]]&amp;"_"&amp;TEXT(Activity[[#This Row],[Date]], "YYYY-MM-DD")</f>
        <v>6962181067_2016-04-16</v>
      </c>
      <c r="B686">
        <v>6962181067</v>
      </c>
      <c r="C686" s="1">
        <v>42476</v>
      </c>
      <c r="D686" s="1" t="str">
        <f>TEXT(Activity[[#This Row],[Date]], "dddd")</f>
        <v>Saturday</v>
      </c>
      <c r="E686">
        <v>13217</v>
      </c>
      <c r="F686">
        <v>8.74</v>
      </c>
      <c r="G686">
        <v>8.74</v>
      </c>
      <c r="H686">
        <v>0</v>
      </c>
      <c r="I686">
        <v>3.66</v>
      </c>
      <c r="J686">
        <v>0.19</v>
      </c>
      <c r="K686">
        <v>4.88</v>
      </c>
      <c r="L686">
        <v>0</v>
      </c>
      <c r="M686">
        <v>50</v>
      </c>
      <c r="N686">
        <v>3</v>
      </c>
      <c r="O686">
        <v>280</v>
      </c>
      <c r="P686">
        <v>741</v>
      </c>
      <c r="Q686">
        <v>2173</v>
      </c>
      <c r="R686" t="str">
        <f>IF(Activity[[#This Row],[TotalSteps]] &lt; 7000, "Less than 7,000", IF(AND(Activity[[#This Row],[TotalSteps]] &gt;=7000, Activity[[#This Row],[TotalSteps]] &lt; 10000), "7,000 - 10,000", "More than 10,000"))</f>
        <v>More than 10,000</v>
      </c>
    </row>
    <row r="687" spans="1:18" x14ac:dyDescent="0.4">
      <c r="A687" t="str">
        <f>Activity[[#This Row],[Id]]&amp;"_"&amp;TEXT(Activity[[#This Row],[Date]], "YYYY-MM-DD")</f>
        <v>6962181067_2016-04-17</v>
      </c>
      <c r="B687">
        <v>6962181067</v>
      </c>
      <c r="C687" s="1">
        <v>42477</v>
      </c>
      <c r="D687" s="1" t="str">
        <f>TEXT(Activity[[#This Row],[Date]], "dddd")</f>
        <v>Sunday</v>
      </c>
      <c r="E687">
        <v>10145</v>
      </c>
      <c r="F687">
        <v>6.71</v>
      </c>
      <c r="G687">
        <v>6.71</v>
      </c>
      <c r="H687">
        <v>0</v>
      </c>
      <c r="I687">
        <v>0.33</v>
      </c>
      <c r="J687">
        <v>0.68</v>
      </c>
      <c r="K687">
        <v>5.69</v>
      </c>
      <c r="L687">
        <v>0</v>
      </c>
      <c r="M687">
        <v>5</v>
      </c>
      <c r="N687">
        <v>13</v>
      </c>
      <c r="O687">
        <v>295</v>
      </c>
      <c r="P687">
        <v>634</v>
      </c>
      <c r="Q687">
        <v>2027</v>
      </c>
      <c r="R687" t="str">
        <f>IF(Activity[[#This Row],[TotalSteps]] &lt; 7000, "Less than 7,000", IF(AND(Activity[[#This Row],[TotalSteps]] &gt;=7000, Activity[[#This Row],[TotalSteps]] &lt; 10000), "7,000 - 10,000", "More than 10,000"))</f>
        <v>More than 10,000</v>
      </c>
    </row>
    <row r="688" spans="1:18" x14ac:dyDescent="0.4">
      <c r="A688" t="str">
        <f>Activity[[#This Row],[Id]]&amp;"_"&amp;TEXT(Activity[[#This Row],[Date]], "YYYY-MM-DD")</f>
        <v>6962181067_2016-04-18</v>
      </c>
      <c r="B688">
        <v>6962181067</v>
      </c>
      <c r="C688" s="1">
        <v>42478</v>
      </c>
      <c r="D688" s="1" t="str">
        <f>TEXT(Activity[[#This Row],[Date]], "dddd")</f>
        <v>Monday</v>
      </c>
      <c r="E688">
        <v>11404</v>
      </c>
      <c r="F688">
        <v>7.54</v>
      </c>
      <c r="G688">
        <v>7.54</v>
      </c>
      <c r="H688">
        <v>0</v>
      </c>
      <c r="I688">
        <v>0.83</v>
      </c>
      <c r="J688">
        <v>2.39</v>
      </c>
      <c r="K688">
        <v>4.32</v>
      </c>
      <c r="L688">
        <v>0</v>
      </c>
      <c r="M688">
        <v>13</v>
      </c>
      <c r="N688">
        <v>42</v>
      </c>
      <c r="O688">
        <v>238</v>
      </c>
      <c r="P688">
        <v>689</v>
      </c>
      <c r="Q688">
        <v>2039</v>
      </c>
      <c r="R688" t="str">
        <f>IF(Activity[[#This Row],[TotalSteps]] &lt; 7000, "Less than 7,000", IF(AND(Activity[[#This Row],[TotalSteps]] &gt;=7000, Activity[[#This Row],[TotalSteps]] &lt; 10000), "7,000 - 10,000", "More than 10,000"))</f>
        <v>More than 10,000</v>
      </c>
    </row>
    <row r="689" spans="1:18" x14ac:dyDescent="0.4">
      <c r="A689" t="str">
        <f>Activity[[#This Row],[Id]]&amp;"_"&amp;TEXT(Activity[[#This Row],[Date]], "YYYY-MM-DD")</f>
        <v>6962181067_2016-04-19</v>
      </c>
      <c r="B689">
        <v>6962181067</v>
      </c>
      <c r="C689" s="1">
        <v>42479</v>
      </c>
      <c r="D689" s="1" t="str">
        <f>TEXT(Activity[[#This Row],[Date]], "dddd")</f>
        <v>Tuesday</v>
      </c>
      <c r="E689">
        <v>10742</v>
      </c>
      <c r="F689">
        <v>7.1</v>
      </c>
      <c r="G689">
        <v>7.1</v>
      </c>
      <c r="H689">
        <v>0</v>
      </c>
      <c r="I689">
        <v>2.1</v>
      </c>
      <c r="J689">
        <v>2.13</v>
      </c>
      <c r="K689">
        <v>2.87</v>
      </c>
      <c r="L689">
        <v>0</v>
      </c>
      <c r="M689">
        <v>35</v>
      </c>
      <c r="N689">
        <v>41</v>
      </c>
      <c r="O689">
        <v>195</v>
      </c>
      <c r="P689">
        <v>659</v>
      </c>
      <c r="Q689">
        <v>2046</v>
      </c>
      <c r="R689" t="str">
        <f>IF(Activity[[#This Row],[TotalSteps]] &lt; 7000, "Less than 7,000", IF(AND(Activity[[#This Row],[TotalSteps]] &gt;=7000, Activity[[#This Row],[TotalSteps]] &lt; 10000), "7,000 - 10,000", "More than 10,000"))</f>
        <v>More than 10,000</v>
      </c>
    </row>
    <row r="690" spans="1:18" x14ac:dyDescent="0.4">
      <c r="A690" t="str">
        <f>Activity[[#This Row],[Id]]&amp;"_"&amp;TEXT(Activity[[#This Row],[Date]], "YYYY-MM-DD")</f>
        <v>6962181067_2016-04-20</v>
      </c>
      <c r="B690">
        <v>6962181067</v>
      </c>
      <c r="C690" s="1">
        <v>42480</v>
      </c>
      <c r="D690" s="1" t="str">
        <f>TEXT(Activity[[#This Row],[Date]], "dddd")</f>
        <v>Wednesday</v>
      </c>
      <c r="E690">
        <v>13928</v>
      </c>
      <c r="F690">
        <v>9.5500000000000007</v>
      </c>
      <c r="G690">
        <v>9.5500000000000007</v>
      </c>
      <c r="H690">
        <v>0</v>
      </c>
      <c r="I690">
        <v>4.28</v>
      </c>
      <c r="J690">
        <v>0.19</v>
      </c>
      <c r="K690">
        <v>5.09</v>
      </c>
      <c r="L690">
        <v>0</v>
      </c>
      <c r="M690">
        <v>48</v>
      </c>
      <c r="N690">
        <v>4</v>
      </c>
      <c r="O690">
        <v>297</v>
      </c>
      <c r="P690">
        <v>639</v>
      </c>
      <c r="Q690">
        <v>2174</v>
      </c>
      <c r="R690" t="str">
        <f>IF(Activity[[#This Row],[TotalSteps]] &lt; 7000, "Less than 7,000", IF(AND(Activity[[#This Row],[TotalSteps]] &gt;=7000, Activity[[#This Row],[TotalSteps]] &lt; 10000), "7,000 - 10,000", "More than 10,000"))</f>
        <v>More than 10,000</v>
      </c>
    </row>
    <row r="691" spans="1:18" x14ac:dyDescent="0.4">
      <c r="A691" t="str">
        <f>Activity[[#This Row],[Id]]&amp;"_"&amp;TEXT(Activity[[#This Row],[Date]], "YYYY-MM-DD")</f>
        <v>6962181067_2016-04-21</v>
      </c>
      <c r="B691">
        <v>6962181067</v>
      </c>
      <c r="C691" s="1">
        <v>42481</v>
      </c>
      <c r="D691" s="1" t="str">
        <f>TEXT(Activity[[#This Row],[Date]], "dddd")</f>
        <v>Thursday</v>
      </c>
      <c r="E691">
        <v>11835</v>
      </c>
      <c r="F691">
        <v>9.7100000000000009</v>
      </c>
      <c r="G691">
        <v>7.88</v>
      </c>
      <c r="H691">
        <v>4.0819999999999999</v>
      </c>
      <c r="I691">
        <v>3.99</v>
      </c>
      <c r="J691">
        <v>2.1</v>
      </c>
      <c r="K691">
        <v>3.51</v>
      </c>
      <c r="L691">
        <v>0.11</v>
      </c>
      <c r="M691">
        <v>53</v>
      </c>
      <c r="N691">
        <v>27</v>
      </c>
      <c r="O691">
        <v>214</v>
      </c>
      <c r="P691">
        <v>708</v>
      </c>
      <c r="Q691">
        <v>2179</v>
      </c>
      <c r="R691" t="str">
        <f>IF(Activity[[#This Row],[TotalSteps]] &lt; 7000, "Less than 7,000", IF(AND(Activity[[#This Row],[TotalSteps]] &gt;=7000, Activity[[#This Row],[TotalSteps]] &lt; 10000), "7,000 - 10,000", "More than 10,000"))</f>
        <v>More than 10,000</v>
      </c>
    </row>
    <row r="692" spans="1:18" x14ac:dyDescent="0.4">
      <c r="A692" t="str">
        <f>Activity[[#This Row],[Id]]&amp;"_"&amp;TEXT(Activity[[#This Row],[Date]], "YYYY-MM-DD")</f>
        <v>6962181067_2016-04-22</v>
      </c>
      <c r="B692">
        <v>6962181067</v>
      </c>
      <c r="C692" s="1">
        <v>42482</v>
      </c>
      <c r="D692" s="1" t="str">
        <f>TEXT(Activity[[#This Row],[Date]], "dddd")</f>
        <v>Friday</v>
      </c>
      <c r="E692">
        <v>10725</v>
      </c>
      <c r="F692">
        <v>7.09</v>
      </c>
      <c r="G692">
        <v>7.09</v>
      </c>
      <c r="H692">
        <v>0</v>
      </c>
      <c r="I692">
        <v>1.77</v>
      </c>
      <c r="J692">
        <v>1.55</v>
      </c>
      <c r="K692">
        <v>3.77</v>
      </c>
      <c r="L692">
        <v>0</v>
      </c>
      <c r="M692">
        <v>30</v>
      </c>
      <c r="N692">
        <v>33</v>
      </c>
      <c r="O692">
        <v>240</v>
      </c>
      <c r="P692">
        <v>659</v>
      </c>
      <c r="Q692">
        <v>2086</v>
      </c>
      <c r="R692" t="str">
        <f>IF(Activity[[#This Row],[TotalSteps]] &lt; 7000, "Less than 7,000", IF(AND(Activity[[#This Row],[TotalSteps]] &gt;=7000, Activity[[#This Row],[TotalSteps]] &lt; 10000), "7,000 - 10,000", "More than 10,000"))</f>
        <v>More than 10,000</v>
      </c>
    </row>
    <row r="693" spans="1:18" x14ac:dyDescent="0.4">
      <c r="A693" t="str">
        <f>Activity[[#This Row],[Id]]&amp;"_"&amp;TEXT(Activity[[#This Row],[Date]], "YYYY-MM-DD")</f>
        <v>6962181067_2016-04-23</v>
      </c>
      <c r="B693">
        <v>6962181067</v>
      </c>
      <c r="C693" s="1">
        <v>42483</v>
      </c>
      <c r="D693" s="1" t="str">
        <f>TEXT(Activity[[#This Row],[Date]], "dddd")</f>
        <v>Saturday</v>
      </c>
      <c r="E693">
        <v>20031</v>
      </c>
      <c r="F693">
        <v>13.24</v>
      </c>
      <c r="G693">
        <v>13.24</v>
      </c>
      <c r="H693">
        <v>0</v>
      </c>
      <c r="I693">
        <v>4.2</v>
      </c>
      <c r="J693">
        <v>2</v>
      </c>
      <c r="K693">
        <v>7.04</v>
      </c>
      <c r="L693">
        <v>0</v>
      </c>
      <c r="M693">
        <v>58</v>
      </c>
      <c r="N693">
        <v>41</v>
      </c>
      <c r="O693">
        <v>347</v>
      </c>
      <c r="P693">
        <v>484</v>
      </c>
      <c r="Q693">
        <v>2571</v>
      </c>
      <c r="R693" t="str">
        <f>IF(Activity[[#This Row],[TotalSteps]] &lt; 7000, "Less than 7,000", IF(AND(Activity[[#This Row],[TotalSteps]] &gt;=7000, Activity[[#This Row],[TotalSteps]] &lt; 10000), "7,000 - 10,000", "More than 10,000"))</f>
        <v>More than 10,000</v>
      </c>
    </row>
    <row r="694" spans="1:18" x14ac:dyDescent="0.4">
      <c r="A694" t="str">
        <f>Activity[[#This Row],[Id]]&amp;"_"&amp;TEXT(Activity[[#This Row],[Date]], "YYYY-MM-DD")</f>
        <v>6962181067_2016-04-24</v>
      </c>
      <c r="B694">
        <v>6962181067</v>
      </c>
      <c r="C694" s="1">
        <v>42484</v>
      </c>
      <c r="D694" s="1" t="str">
        <f>TEXT(Activity[[#This Row],[Date]], "dddd")</f>
        <v>Sunday</v>
      </c>
      <c r="E694">
        <v>5029</v>
      </c>
      <c r="F694">
        <v>3.32</v>
      </c>
      <c r="G694">
        <v>3.32</v>
      </c>
      <c r="H694">
        <v>0</v>
      </c>
      <c r="I694">
        <v>0</v>
      </c>
      <c r="J694">
        <v>0</v>
      </c>
      <c r="K694">
        <v>3.32</v>
      </c>
      <c r="L694">
        <v>0</v>
      </c>
      <c r="M694">
        <v>0</v>
      </c>
      <c r="N694">
        <v>0</v>
      </c>
      <c r="O694">
        <v>199</v>
      </c>
      <c r="P694">
        <v>720</v>
      </c>
      <c r="Q694">
        <v>1705</v>
      </c>
      <c r="R694" t="str">
        <f>IF(Activity[[#This Row],[TotalSteps]] &lt; 7000, "Less than 7,000", IF(AND(Activity[[#This Row],[TotalSteps]] &gt;=7000, Activity[[#This Row],[TotalSteps]] &lt; 10000), "7,000 - 10,000", "More than 10,000"))</f>
        <v>Less than 7,000</v>
      </c>
    </row>
    <row r="695" spans="1:18" x14ac:dyDescent="0.4">
      <c r="A695" t="str">
        <f>Activity[[#This Row],[Id]]&amp;"_"&amp;TEXT(Activity[[#This Row],[Date]], "YYYY-MM-DD")</f>
        <v>6962181067_2016-04-25</v>
      </c>
      <c r="B695">
        <v>6962181067</v>
      </c>
      <c r="C695" s="1">
        <v>42485</v>
      </c>
      <c r="D695" s="1" t="str">
        <f>TEXT(Activity[[#This Row],[Date]], "dddd")</f>
        <v>Monday</v>
      </c>
      <c r="E695">
        <v>13239</v>
      </c>
      <c r="F695">
        <v>9.27</v>
      </c>
      <c r="G695">
        <v>9.08</v>
      </c>
      <c r="H695">
        <v>2.7850000000000001</v>
      </c>
      <c r="I695">
        <v>3.02</v>
      </c>
      <c r="J695">
        <v>1.68</v>
      </c>
      <c r="K695">
        <v>4.46</v>
      </c>
      <c r="L695">
        <v>0.1</v>
      </c>
      <c r="M695">
        <v>35</v>
      </c>
      <c r="N695">
        <v>31</v>
      </c>
      <c r="O695">
        <v>282</v>
      </c>
      <c r="P695">
        <v>637</v>
      </c>
      <c r="Q695">
        <v>2194</v>
      </c>
      <c r="R695" t="str">
        <f>IF(Activity[[#This Row],[TotalSteps]] &lt; 7000, "Less than 7,000", IF(AND(Activity[[#This Row],[TotalSteps]] &gt;=7000, Activity[[#This Row],[TotalSteps]] &lt; 10000), "7,000 - 10,000", "More than 10,000"))</f>
        <v>More than 10,000</v>
      </c>
    </row>
    <row r="696" spans="1:18" x14ac:dyDescent="0.4">
      <c r="A696" t="str">
        <f>Activity[[#This Row],[Id]]&amp;"_"&amp;TEXT(Activity[[#This Row],[Date]], "YYYY-MM-DD")</f>
        <v>6962181067_2016-04-26</v>
      </c>
      <c r="B696">
        <v>6962181067</v>
      </c>
      <c r="C696" s="1">
        <v>42486</v>
      </c>
      <c r="D696" s="1" t="str">
        <f>TEXT(Activity[[#This Row],[Date]], "dddd")</f>
        <v>Tuesday</v>
      </c>
      <c r="E696">
        <v>10433</v>
      </c>
      <c r="F696">
        <v>6.9</v>
      </c>
      <c r="G696">
        <v>6.9</v>
      </c>
      <c r="H696">
        <v>0</v>
      </c>
      <c r="I696">
        <v>2.58</v>
      </c>
      <c r="J696">
        <v>0.42</v>
      </c>
      <c r="K696">
        <v>3.9</v>
      </c>
      <c r="L696">
        <v>0</v>
      </c>
      <c r="M696">
        <v>36</v>
      </c>
      <c r="N696">
        <v>7</v>
      </c>
      <c r="O696">
        <v>254</v>
      </c>
      <c r="P696">
        <v>680</v>
      </c>
      <c r="Q696">
        <v>2012</v>
      </c>
      <c r="R696" t="str">
        <f>IF(Activity[[#This Row],[TotalSteps]] &lt; 7000, "Less than 7,000", IF(AND(Activity[[#This Row],[TotalSteps]] &gt;=7000, Activity[[#This Row],[TotalSteps]] &lt; 10000), "7,000 - 10,000", "More than 10,000"))</f>
        <v>More than 10,000</v>
      </c>
    </row>
    <row r="697" spans="1:18" x14ac:dyDescent="0.4">
      <c r="A697" t="str">
        <f>Activity[[#This Row],[Id]]&amp;"_"&amp;TEXT(Activity[[#This Row],[Date]], "YYYY-MM-DD")</f>
        <v>6962181067_2016-04-27</v>
      </c>
      <c r="B697">
        <v>6962181067</v>
      </c>
      <c r="C697" s="1">
        <v>42487</v>
      </c>
      <c r="D697" s="1" t="str">
        <f>TEXT(Activity[[#This Row],[Date]], "dddd")</f>
        <v>Wednesday</v>
      </c>
      <c r="E697">
        <v>10320</v>
      </c>
      <c r="F697">
        <v>6.82</v>
      </c>
      <c r="G697">
        <v>6.82</v>
      </c>
      <c r="H697">
        <v>0</v>
      </c>
      <c r="I697">
        <v>0.55000000000000004</v>
      </c>
      <c r="J697">
        <v>2.02</v>
      </c>
      <c r="K697">
        <v>4.25</v>
      </c>
      <c r="L697">
        <v>0</v>
      </c>
      <c r="M697">
        <v>7</v>
      </c>
      <c r="N697">
        <v>38</v>
      </c>
      <c r="O697">
        <v>279</v>
      </c>
      <c r="P697">
        <v>697</v>
      </c>
      <c r="Q697">
        <v>2034</v>
      </c>
      <c r="R697" t="str">
        <f>IF(Activity[[#This Row],[TotalSteps]] &lt; 7000, "Less than 7,000", IF(AND(Activity[[#This Row],[TotalSteps]] &gt;=7000, Activity[[#This Row],[TotalSteps]] &lt; 10000), "7,000 - 10,000", "More than 10,000"))</f>
        <v>More than 10,000</v>
      </c>
    </row>
    <row r="698" spans="1:18" x14ac:dyDescent="0.4">
      <c r="A698" t="str">
        <f>Activity[[#This Row],[Id]]&amp;"_"&amp;TEXT(Activity[[#This Row],[Date]], "YYYY-MM-DD")</f>
        <v>6962181067_2016-04-28</v>
      </c>
      <c r="B698">
        <v>6962181067</v>
      </c>
      <c r="C698" s="1">
        <v>42488</v>
      </c>
      <c r="D698" s="1" t="str">
        <f>TEXT(Activity[[#This Row],[Date]], "dddd")</f>
        <v>Thursday</v>
      </c>
      <c r="E698">
        <v>12627</v>
      </c>
      <c r="F698">
        <v>8.35</v>
      </c>
      <c r="G698">
        <v>8.35</v>
      </c>
      <c r="H698">
        <v>0</v>
      </c>
      <c r="I698">
        <v>2.5099999999999998</v>
      </c>
      <c r="J698">
        <v>0.24</v>
      </c>
      <c r="K698">
        <v>5.59</v>
      </c>
      <c r="L698">
        <v>0</v>
      </c>
      <c r="M698">
        <v>38</v>
      </c>
      <c r="N698">
        <v>8</v>
      </c>
      <c r="O698">
        <v>288</v>
      </c>
      <c r="P698">
        <v>621</v>
      </c>
      <c r="Q698">
        <v>2182</v>
      </c>
      <c r="R698" t="str">
        <f>IF(Activity[[#This Row],[TotalSteps]] &lt; 7000, "Less than 7,000", IF(AND(Activity[[#This Row],[TotalSteps]] &gt;=7000, Activity[[#This Row],[TotalSteps]] &lt; 10000), "7,000 - 10,000", "More than 10,000"))</f>
        <v>More than 10,000</v>
      </c>
    </row>
    <row r="699" spans="1:18" x14ac:dyDescent="0.4">
      <c r="A699" t="str">
        <f>Activity[[#This Row],[Id]]&amp;"_"&amp;TEXT(Activity[[#This Row],[Date]], "YYYY-MM-DD")</f>
        <v>6962181067_2016-04-29</v>
      </c>
      <c r="B699">
        <v>6962181067</v>
      </c>
      <c r="C699" s="1">
        <v>42489</v>
      </c>
      <c r="D699" s="1" t="str">
        <f>TEXT(Activity[[#This Row],[Date]], "dddd")</f>
        <v>Friday</v>
      </c>
      <c r="E699">
        <v>10762</v>
      </c>
      <c r="F699">
        <v>7.11</v>
      </c>
      <c r="G699">
        <v>7.11</v>
      </c>
      <c r="H699">
        <v>0</v>
      </c>
      <c r="I699">
        <v>0.82</v>
      </c>
      <c r="J699">
        <v>0.48</v>
      </c>
      <c r="K699">
        <v>5.81</v>
      </c>
      <c r="L699">
        <v>0</v>
      </c>
      <c r="M699">
        <v>12</v>
      </c>
      <c r="N699">
        <v>15</v>
      </c>
      <c r="O699">
        <v>369</v>
      </c>
      <c r="P699">
        <v>645</v>
      </c>
      <c r="Q699">
        <v>2254</v>
      </c>
      <c r="R699" t="str">
        <f>IF(Activity[[#This Row],[TotalSteps]] &lt; 7000, "Less than 7,000", IF(AND(Activity[[#This Row],[TotalSteps]] &gt;=7000, Activity[[#This Row],[TotalSteps]] &lt; 10000), "7,000 - 10,000", "More than 10,000"))</f>
        <v>More than 10,000</v>
      </c>
    </row>
    <row r="700" spans="1:18" x14ac:dyDescent="0.4">
      <c r="A700" t="str">
        <f>Activity[[#This Row],[Id]]&amp;"_"&amp;TEXT(Activity[[#This Row],[Date]], "YYYY-MM-DD")</f>
        <v>6962181067_2016-04-30</v>
      </c>
      <c r="B700">
        <v>6962181067</v>
      </c>
      <c r="C700" s="1">
        <v>42490</v>
      </c>
      <c r="D700" s="1" t="str">
        <f>TEXT(Activity[[#This Row],[Date]], "dddd")</f>
        <v>Saturday</v>
      </c>
      <c r="E700">
        <v>10081</v>
      </c>
      <c r="F700">
        <v>6.66</v>
      </c>
      <c r="G700">
        <v>6.66</v>
      </c>
      <c r="H700">
        <v>0</v>
      </c>
      <c r="I700">
        <v>2.2400000000000002</v>
      </c>
      <c r="J700">
        <v>0.76</v>
      </c>
      <c r="K700">
        <v>3.67</v>
      </c>
      <c r="L700">
        <v>0</v>
      </c>
      <c r="M700">
        <v>32</v>
      </c>
      <c r="N700">
        <v>16</v>
      </c>
      <c r="O700">
        <v>237</v>
      </c>
      <c r="P700">
        <v>731</v>
      </c>
      <c r="Q700">
        <v>2002</v>
      </c>
      <c r="R700" t="str">
        <f>IF(Activity[[#This Row],[TotalSteps]] &lt; 7000, "Less than 7,000", IF(AND(Activity[[#This Row],[TotalSteps]] &gt;=7000, Activity[[#This Row],[TotalSteps]] &lt; 10000), "7,000 - 10,000", "More than 10,000"))</f>
        <v>More than 10,000</v>
      </c>
    </row>
    <row r="701" spans="1:18" x14ac:dyDescent="0.4">
      <c r="A701" t="str">
        <f>Activity[[#This Row],[Id]]&amp;"_"&amp;TEXT(Activity[[#This Row],[Date]], "YYYY-MM-DD")</f>
        <v>6962181067_2016-05-01</v>
      </c>
      <c r="B701">
        <v>6962181067</v>
      </c>
      <c r="C701" s="1">
        <v>42491</v>
      </c>
      <c r="D701" s="1" t="str">
        <f>TEXT(Activity[[#This Row],[Date]], "dddd")</f>
        <v>Sunday</v>
      </c>
      <c r="E701">
        <v>5454</v>
      </c>
      <c r="F701">
        <v>3.61</v>
      </c>
      <c r="G701">
        <v>3.61</v>
      </c>
      <c r="H701">
        <v>0</v>
      </c>
      <c r="I701">
        <v>0</v>
      </c>
      <c r="J701">
        <v>0</v>
      </c>
      <c r="K701">
        <v>3.61</v>
      </c>
      <c r="L701">
        <v>0</v>
      </c>
      <c r="M701">
        <v>0</v>
      </c>
      <c r="N701">
        <v>0</v>
      </c>
      <c r="O701">
        <v>215</v>
      </c>
      <c r="P701">
        <v>722</v>
      </c>
      <c r="Q701">
        <v>1740</v>
      </c>
      <c r="R701" t="str">
        <f>IF(Activity[[#This Row],[TotalSteps]] &lt; 7000, "Less than 7,000", IF(AND(Activity[[#This Row],[TotalSteps]] &gt;=7000, Activity[[#This Row],[TotalSteps]] &lt; 10000), "7,000 - 10,000", "More than 10,000"))</f>
        <v>Less than 7,000</v>
      </c>
    </row>
    <row r="702" spans="1:18" x14ac:dyDescent="0.4">
      <c r="A702" t="str">
        <f>Activity[[#This Row],[Id]]&amp;"_"&amp;TEXT(Activity[[#This Row],[Date]], "YYYY-MM-DD")</f>
        <v>6962181067_2016-05-02</v>
      </c>
      <c r="B702">
        <v>6962181067</v>
      </c>
      <c r="C702" s="1">
        <v>42492</v>
      </c>
      <c r="D702" s="1" t="str">
        <f>TEXT(Activity[[#This Row],[Date]], "dddd")</f>
        <v>Monday</v>
      </c>
      <c r="E702">
        <v>12912</v>
      </c>
      <c r="F702">
        <v>8.5399999999999991</v>
      </c>
      <c r="G702">
        <v>8.5399999999999991</v>
      </c>
      <c r="H702">
        <v>0</v>
      </c>
      <c r="I702">
        <v>1.2</v>
      </c>
      <c r="J702">
        <v>2</v>
      </c>
      <c r="K702">
        <v>5.34</v>
      </c>
      <c r="L702">
        <v>0</v>
      </c>
      <c r="M702">
        <v>18</v>
      </c>
      <c r="N702">
        <v>39</v>
      </c>
      <c r="O702">
        <v>313</v>
      </c>
      <c r="P702">
        <v>655</v>
      </c>
      <c r="Q702">
        <v>2162</v>
      </c>
      <c r="R702" t="str">
        <f>IF(Activity[[#This Row],[TotalSteps]] &lt; 7000, "Less than 7,000", IF(AND(Activity[[#This Row],[TotalSteps]] &gt;=7000, Activity[[#This Row],[TotalSteps]] &lt; 10000), "7,000 - 10,000", "More than 10,000"))</f>
        <v>More than 10,000</v>
      </c>
    </row>
    <row r="703" spans="1:18" x14ac:dyDescent="0.4">
      <c r="A703" t="str">
        <f>Activity[[#This Row],[Id]]&amp;"_"&amp;TEXT(Activity[[#This Row],[Date]], "YYYY-MM-DD")</f>
        <v>6962181067_2016-05-03</v>
      </c>
      <c r="B703">
        <v>6962181067</v>
      </c>
      <c r="C703" s="1">
        <v>42493</v>
      </c>
      <c r="D703" s="1" t="str">
        <f>TEXT(Activity[[#This Row],[Date]], "dddd")</f>
        <v>Tuesday</v>
      </c>
      <c r="E703">
        <v>12109</v>
      </c>
      <c r="F703">
        <v>8.1199999999999992</v>
      </c>
      <c r="G703">
        <v>8.1199999999999992</v>
      </c>
      <c r="H703">
        <v>0</v>
      </c>
      <c r="I703">
        <v>1.74</v>
      </c>
      <c r="J703">
        <v>2.04</v>
      </c>
      <c r="K703">
        <v>4.33</v>
      </c>
      <c r="L703">
        <v>0</v>
      </c>
      <c r="M703">
        <v>21</v>
      </c>
      <c r="N703">
        <v>36</v>
      </c>
      <c r="O703">
        <v>267</v>
      </c>
      <c r="P703">
        <v>654</v>
      </c>
      <c r="Q703">
        <v>2072</v>
      </c>
      <c r="R703" t="str">
        <f>IF(Activity[[#This Row],[TotalSteps]] &lt; 7000, "Less than 7,000", IF(AND(Activity[[#This Row],[TotalSteps]] &gt;=7000, Activity[[#This Row],[TotalSteps]] &lt; 10000), "7,000 - 10,000", "More than 10,000"))</f>
        <v>More than 10,000</v>
      </c>
    </row>
    <row r="704" spans="1:18" x14ac:dyDescent="0.4">
      <c r="A704" t="str">
        <f>Activity[[#This Row],[Id]]&amp;"_"&amp;TEXT(Activity[[#This Row],[Date]], "YYYY-MM-DD")</f>
        <v>6962181067_2016-05-04</v>
      </c>
      <c r="B704">
        <v>6962181067</v>
      </c>
      <c r="C704" s="1">
        <v>42494</v>
      </c>
      <c r="D704" s="1" t="str">
        <f>TEXT(Activity[[#This Row],[Date]], "dddd")</f>
        <v>Wednesday</v>
      </c>
      <c r="E704">
        <v>10147</v>
      </c>
      <c r="F704">
        <v>6.71</v>
      </c>
      <c r="G704">
        <v>6.71</v>
      </c>
      <c r="H704">
        <v>0</v>
      </c>
      <c r="I704">
        <v>0.47</v>
      </c>
      <c r="J704">
        <v>1.68</v>
      </c>
      <c r="K704">
        <v>4.55</v>
      </c>
      <c r="L704">
        <v>0</v>
      </c>
      <c r="M704">
        <v>15</v>
      </c>
      <c r="N704">
        <v>36</v>
      </c>
      <c r="O704">
        <v>284</v>
      </c>
      <c r="P704">
        <v>683</v>
      </c>
      <c r="Q704">
        <v>2086</v>
      </c>
      <c r="R704" t="str">
        <f>IF(Activity[[#This Row],[TotalSteps]] &lt; 7000, "Less than 7,000", IF(AND(Activity[[#This Row],[TotalSteps]] &gt;=7000, Activity[[#This Row],[TotalSteps]] &lt; 10000), "7,000 - 10,000", "More than 10,000"))</f>
        <v>More than 10,000</v>
      </c>
    </row>
    <row r="705" spans="1:18" x14ac:dyDescent="0.4">
      <c r="A705" t="str">
        <f>Activity[[#This Row],[Id]]&amp;"_"&amp;TEXT(Activity[[#This Row],[Date]], "YYYY-MM-DD")</f>
        <v>6962181067_2016-05-05</v>
      </c>
      <c r="B705">
        <v>6962181067</v>
      </c>
      <c r="C705" s="1">
        <v>42495</v>
      </c>
      <c r="D705" s="1" t="str">
        <f>TEXT(Activity[[#This Row],[Date]], "dddd")</f>
        <v>Thursday</v>
      </c>
      <c r="E705">
        <v>10524</v>
      </c>
      <c r="F705">
        <v>6.96</v>
      </c>
      <c r="G705">
        <v>6.96</v>
      </c>
      <c r="H705">
        <v>0</v>
      </c>
      <c r="I705">
        <v>0.99</v>
      </c>
      <c r="J705">
        <v>1.1599999999999999</v>
      </c>
      <c r="K705">
        <v>4.8099999999999996</v>
      </c>
      <c r="L705">
        <v>0</v>
      </c>
      <c r="M705">
        <v>14</v>
      </c>
      <c r="N705">
        <v>22</v>
      </c>
      <c r="O705">
        <v>305</v>
      </c>
      <c r="P705">
        <v>591</v>
      </c>
      <c r="Q705">
        <v>2066</v>
      </c>
      <c r="R705" t="str">
        <f>IF(Activity[[#This Row],[TotalSteps]] &lt; 7000, "Less than 7,000", IF(AND(Activity[[#This Row],[TotalSteps]] &gt;=7000, Activity[[#This Row],[TotalSteps]] &lt; 10000), "7,000 - 10,000", "More than 10,000"))</f>
        <v>More than 10,000</v>
      </c>
    </row>
    <row r="706" spans="1:18" x14ac:dyDescent="0.4">
      <c r="A706" t="str">
        <f>Activity[[#This Row],[Id]]&amp;"_"&amp;TEXT(Activity[[#This Row],[Date]], "YYYY-MM-DD")</f>
        <v>6962181067_2016-05-06</v>
      </c>
      <c r="B706">
        <v>6962181067</v>
      </c>
      <c r="C706" s="1">
        <v>42496</v>
      </c>
      <c r="D706" s="1" t="str">
        <f>TEXT(Activity[[#This Row],[Date]], "dddd")</f>
        <v>Friday</v>
      </c>
      <c r="E706">
        <v>5908</v>
      </c>
      <c r="F706">
        <v>3.91</v>
      </c>
      <c r="G706">
        <v>3.91</v>
      </c>
      <c r="H706">
        <v>0</v>
      </c>
      <c r="I706">
        <v>0</v>
      </c>
      <c r="J706">
        <v>0</v>
      </c>
      <c r="K706">
        <v>3.91</v>
      </c>
      <c r="L706">
        <v>0</v>
      </c>
      <c r="M706">
        <v>0</v>
      </c>
      <c r="N706">
        <v>0</v>
      </c>
      <c r="O706">
        <v>299</v>
      </c>
      <c r="P706">
        <v>717</v>
      </c>
      <c r="Q706">
        <v>1850</v>
      </c>
      <c r="R706" t="str">
        <f>IF(Activity[[#This Row],[TotalSteps]] &lt; 7000, "Less than 7,000", IF(AND(Activity[[#This Row],[TotalSteps]] &gt;=7000, Activity[[#This Row],[TotalSteps]] &lt; 10000), "7,000 - 10,000", "More than 10,000"))</f>
        <v>Less than 7,000</v>
      </c>
    </row>
    <row r="707" spans="1:18" x14ac:dyDescent="0.4">
      <c r="A707" t="str">
        <f>Activity[[#This Row],[Id]]&amp;"_"&amp;TEXT(Activity[[#This Row],[Date]], "YYYY-MM-DD")</f>
        <v>6962181067_2016-05-07</v>
      </c>
      <c r="B707">
        <v>6962181067</v>
      </c>
      <c r="C707" s="1">
        <v>42497</v>
      </c>
      <c r="D707" s="1" t="str">
        <f>TEXT(Activity[[#This Row],[Date]], "dddd")</f>
        <v>Saturday</v>
      </c>
      <c r="E707">
        <v>6815</v>
      </c>
      <c r="F707">
        <v>4.5</v>
      </c>
      <c r="G707">
        <v>4.5</v>
      </c>
      <c r="H707">
        <v>0</v>
      </c>
      <c r="I707">
        <v>0</v>
      </c>
      <c r="J707">
        <v>0</v>
      </c>
      <c r="K707">
        <v>4.5</v>
      </c>
      <c r="L707">
        <v>0</v>
      </c>
      <c r="M707">
        <v>0</v>
      </c>
      <c r="N707">
        <v>0</v>
      </c>
      <c r="O707">
        <v>328</v>
      </c>
      <c r="P707">
        <v>745</v>
      </c>
      <c r="Q707">
        <v>1947</v>
      </c>
      <c r="R707" t="str">
        <f>IF(Activity[[#This Row],[TotalSteps]] &lt; 7000, "Less than 7,000", IF(AND(Activity[[#This Row],[TotalSteps]] &gt;=7000, Activity[[#This Row],[TotalSteps]] &lt; 10000), "7,000 - 10,000", "More than 10,000"))</f>
        <v>Less than 7,000</v>
      </c>
    </row>
    <row r="708" spans="1:18" x14ac:dyDescent="0.4">
      <c r="A708" t="str">
        <f>Activity[[#This Row],[Id]]&amp;"_"&amp;TEXT(Activity[[#This Row],[Date]], "YYYY-MM-DD")</f>
        <v>6962181067_2016-05-08</v>
      </c>
      <c r="B708">
        <v>6962181067</v>
      </c>
      <c r="C708" s="1">
        <v>42498</v>
      </c>
      <c r="D708" s="1" t="str">
        <f>TEXT(Activity[[#This Row],[Date]], "dddd")</f>
        <v>Sunday</v>
      </c>
      <c r="E708">
        <v>4188</v>
      </c>
      <c r="F708">
        <v>2.77</v>
      </c>
      <c r="G708">
        <v>2.77</v>
      </c>
      <c r="H708">
        <v>0</v>
      </c>
      <c r="I708">
        <v>0</v>
      </c>
      <c r="J708">
        <v>0.52</v>
      </c>
      <c r="K708">
        <v>2.25</v>
      </c>
      <c r="L708">
        <v>0</v>
      </c>
      <c r="M708">
        <v>0</v>
      </c>
      <c r="N708">
        <v>14</v>
      </c>
      <c r="O708">
        <v>151</v>
      </c>
      <c r="P708">
        <v>709</v>
      </c>
      <c r="Q708">
        <v>1659</v>
      </c>
      <c r="R708" t="str">
        <f>IF(Activity[[#This Row],[TotalSteps]] &lt; 7000, "Less than 7,000", IF(AND(Activity[[#This Row],[TotalSteps]] &gt;=7000, Activity[[#This Row],[TotalSteps]] &lt; 10000), "7,000 - 10,000", "More than 10,000"))</f>
        <v>Less than 7,000</v>
      </c>
    </row>
    <row r="709" spans="1:18" x14ac:dyDescent="0.4">
      <c r="A709" t="str">
        <f>Activity[[#This Row],[Id]]&amp;"_"&amp;TEXT(Activity[[#This Row],[Date]], "YYYY-MM-DD")</f>
        <v>6962181067_2016-05-09</v>
      </c>
      <c r="B709">
        <v>6962181067</v>
      </c>
      <c r="C709" s="1">
        <v>42499</v>
      </c>
      <c r="D709" s="1" t="str">
        <f>TEXT(Activity[[#This Row],[Date]], "dddd")</f>
        <v>Monday</v>
      </c>
      <c r="E709">
        <v>12342</v>
      </c>
      <c r="F709">
        <v>8.7200000000000006</v>
      </c>
      <c r="G709">
        <v>8.68</v>
      </c>
      <c r="H709">
        <v>3.1680000000000001</v>
      </c>
      <c r="I709">
        <v>3.9</v>
      </c>
      <c r="J709">
        <v>1.18</v>
      </c>
      <c r="K709">
        <v>3.65</v>
      </c>
      <c r="L709">
        <v>0</v>
      </c>
      <c r="M709">
        <v>43</v>
      </c>
      <c r="N709">
        <v>21</v>
      </c>
      <c r="O709">
        <v>231</v>
      </c>
      <c r="P709">
        <v>607</v>
      </c>
      <c r="Q709">
        <v>2105</v>
      </c>
      <c r="R709" t="str">
        <f>IF(Activity[[#This Row],[TotalSteps]] &lt; 7000, "Less than 7,000", IF(AND(Activity[[#This Row],[TotalSteps]] &gt;=7000, Activity[[#This Row],[TotalSteps]] &lt; 10000), "7,000 - 10,000", "More than 10,000"))</f>
        <v>More than 10,000</v>
      </c>
    </row>
    <row r="710" spans="1:18" x14ac:dyDescent="0.4">
      <c r="A710" t="str">
        <f>Activity[[#This Row],[Id]]&amp;"_"&amp;TEXT(Activity[[#This Row],[Date]], "YYYY-MM-DD")</f>
        <v>6962181067_2016-05-10</v>
      </c>
      <c r="B710">
        <v>6962181067</v>
      </c>
      <c r="C710" s="1">
        <v>42500</v>
      </c>
      <c r="D710" s="1" t="str">
        <f>TEXT(Activity[[#This Row],[Date]], "dddd")</f>
        <v>Tuesday</v>
      </c>
      <c r="E710">
        <v>15448</v>
      </c>
      <c r="F710">
        <v>10.210000000000001</v>
      </c>
      <c r="G710">
        <v>10.210000000000001</v>
      </c>
      <c r="H710">
        <v>0</v>
      </c>
      <c r="I710">
        <v>3.47</v>
      </c>
      <c r="J710">
        <v>1.75</v>
      </c>
      <c r="K710">
        <v>4.99</v>
      </c>
      <c r="L710">
        <v>0</v>
      </c>
      <c r="M710">
        <v>62</v>
      </c>
      <c r="N710">
        <v>34</v>
      </c>
      <c r="O710">
        <v>275</v>
      </c>
      <c r="P710">
        <v>626</v>
      </c>
      <c r="Q710">
        <v>2361</v>
      </c>
      <c r="R710" t="str">
        <f>IF(Activity[[#This Row],[TotalSteps]] &lt; 7000, "Less than 7,000", IF(AND(Activity[[#This Row],[TotalSteps]] &gt;=7000, Activity[[#This Row],[TotalSteps]] &lt; 10000), "7,000 - 10,000", "More than 10,000"))</f>
        <v>More than 10,000</v>
      </c>
    </row>
    <row r="711" spans="1:18" x14ac:dyDescent="0.4">
      <c r="A711" t="str">
        <f>Activity[[#This Row],[Id]]&amp;"_"&amp;TEXT(Activity[[#This Row],[Date]], "YYYY-MM-DD")</f>
        <v>6962181067_2016-05-11</v>
      </c>
      <c r="B711">
        <v>6962181067</v>
      </c>
      <c r="C711" s="1">
        <v>42501</v>
      </c>
      <c r="D711" s="1" t="str">
        <f>TEXT(Activity[[#This Row],[Date]], "dddd")</f>
        <v>Wednesday</v>
      </c>
      <c r="E711">
        <v>6722</v>
      </c>
      <c r="F711">
        <v>4.4400000000000004</v>
      </c>
      <c r="G711">
        <v>4.4400000000000004</v>
      </c>
      <c r="H711">
        <v>0</v>
      </c>
      <c r="I711">
        <v>1.49</v>
      </c>
      <c r="J711">
        <v>0.31</v>
      </c>
      <c r="K711">
        <v>2.65</v>
      </c>
      <c r="L711">
        <v>0</v>
      </c>
      <c r="M711">
        <v>24</v>
      </c>
      <c r="N711">
        <v>7</v>
      </c>
      <c r="O711">
        <v>199</v>
      </c>
      <c r="P711">
        <v>709</v>
      </c>
      <c r="Q711">
        <v>1855</v>
      </c>
      <c r="R711" t="str">
        <f>IF(Activity[[#This Row],[TotalSteps]] &lt; 7000, "Less than 7,000", IF(AND(Activity[[#This Row],[TotalSteps]] &gt;=7000, Activity[[#This Row],[TotalSteps]] &lt; 10000), "7,000 - 10,000", "More than 10,000"))</f>
        <v>Less than 7,000</v>
      </c>
    </row>
    <row r="712" spans="1:18" x14ac:dyDescent="0.4">
      <c r="A712" t="str">
        <f>Activity[[#This Row],[Id]]&amp;"_"&amp;TEXT(Activity[[#This Row],[Date]], "YYYY-MM-DD")</f>
        <v>6962181067_2016-05-12</v>
      </c>
      <c r="B712">
        <v>6962181067</v>
      </c>
      <c r="C712" s="1">
        <v>42502</v>
      </c>
      <c r="D712" s="1" t="str">
        <f>TEXT(Activity[[#This Row],[Date]], "dddd")</f>
        <v>Thursday</v>
      </c>
      <c r="E712">
        <v>3587</v>
      </c>
      <c r="F712">
        <v>2.37</v>
      </c>
      <c r="G712">
        <v>2.37</v>
      </c>
      <c r="H712">
        <v>0</v>
      </c>
      <c r="I712">
        <v>0</v>
      </c>
      <c r="J712">
        <v>0.25</v>
      </c>
      <c r="K712">
        <v>2.11</v>
      </c>
      <c r="L712">
        <v>0</v>
      </c>
      <c r="M712">
        <v>0</v>
      </c>
      <c r="N712">
        <v>8</v>
      </c>
      <c r="O712">
        <v>105</v>
      </c>
      <c r="P712">
        <v>127</v>
      </c>
      <c r="Q712">
        <v>928</v>
      </c>
      <c r="R712" t="str">
        <f>IF(Activity[[#This Row],[TotalSteps]] &lt; 7000, "Less than 7,000", IF(AND(Activity[[#This Row],[TotalSteps]] &gt;=7000, Activity[[#This Row],[TotalSteps]] &lt; 10000), "7,000 - 10,000", "More than 10,000"))</f>
        <v>Less than 7,000</v>
      </c>
    </row>
    <row r="713" spans="1:18" x14ac:dyDescent="0.4">
      <c r="A713" t="str">
        <f>Activity[[#This Row],[Id]]&amp;"_"&amp;TEXT(Activity[[#This Row],[Date]], "YYYY-MM-DD")</f>
        <v>7007744171_2016-04-12</v>
      </c>
      <c r="B713">
        <v>7007744171</v>
      </c>
      <c r="C713" s="1">
        <v>42472</v>
      </c>
      <c r="D713" s="1" t="str">
        <f>TEXT(Activity[[#This Row],[Date]], "dddd")</f>
        <v>Tuesday</v>
      </c>
      <c r="E713">
        <v>14172</v>
      </c>
      <c r="F713">
        <v>10.29</v>
      </c>
      <c r="G713">
        <v>9.48</v>
      </c>
      <c r="H713">
        <v>4.87</v>
      </c>
      <c r="I713">
        <v>4.5</v>
      </c>
      <c r="J713">
        <v>0.38</v>
      </c>
      <c r="K713">
        <v>5.41</v>
      </c>
      <c r="L713">
        <v>0</v>
      </c>
      <c r="M713">
        <v>53</v>
      </c>
      <c r="N713">
        <v>8</v>
      </c>
      <c r="O713">
        <v>355</v>
      </c>
      <c r="P713">
        <v>1024</v>
      </c>
      <c r="Q713">
        <v>2937</v>
      </c>
      <c r="R713" t="str">
        <f>IF(Activity[[#This Row],[TotalSteps]] &lt; 7000, "Less than 7,000", IF(AND(Activity[[#This Row],[TotalSteps]] &gt;=7000, Activity[[#This Row],[TotalSteps]] &lt; 10000), "7,000 - 10,000", "More than 10,000"))</f>
        <v>More than 10,000</v>
      </c>
    </row>
    <row r="714" spans="1:18" x14ac:dyDescent="0.4">
      <c r="A714" t="str">
        <f>Activity[[#This Row],[Id]]&amp;"_"&amp;TEXT(Activity[[#This Row],[Date]], "YYYY-MM-DD")</f>
        <v>7007744171_2016-04-13</v>
      </c>
      <c r="B714">
        <v>7007744171</v>
      </c>
      <c r="C714" s="1">
        <v>42473</v>
      </c>
      <c r="D714" s="1" t="str">
        <f>TEXT(Activity[[#This Row],[Date]], "dddd")</f>
        <v>Wednesday</v>
      </c>
      <c r="E714">
        <v>12862</v>
      </c>
      <c r="F714">
        <v>9.65</v>
      </c>
      <c r="G714">
        <v>8.6</v>
      </c>
      <c r="H714">
        <v>4.851</v>
      </c>
      <c r="I714">
        <v>4.6100000000000003</v>
      </c>
      <c r="J714">
        <v>0.56000000000000005</v>
      </c>
      <c r="K714">
        <v>4.4800000000000004</v>
      </c>
      <c r="L714">
        <v>0</v>
      </c>
      <c r="M714">
        <v>56</v>
      </c>
      <c r="N714">
        <v>22</v>
      </c>
      <c r="O714">
        <v>261</v>
      </c>
      <c r="P714">
        <v>1101</v>
      </c>
      <c r="Q714">
        <v>2742</v>
      </c>
      <c r="R714" t="str">
        <f>IF(Activity[[#This Row],[TotalSteps]] &lt; 7000, "Less than 7,000", IF(AND(Activity[[#This Row],[TotalSteps]] &gt;=7000, Activity[[#This Row],[TotalSteps]] &lt; 10000), "7,000 - 10,000", "More than 10,000"))</f>
        <v>More than 10,000</v>
      </c>
    </row>
    <row r="715" spans="1:18" x14ac:dyDescent="0.4">
      <c r="A715" t="str">
        <f>Activity[[#This Row],[Id]]&amp;"_"&amp;TEXT(Activity[[#This Row],[Date]], "YYYY-MM-DD")</f>
        <v>7007744171_2016-04-14</v>
      </c>
      <c r="B715">
        <v>7007744171</v>
      </c>
      <c r="C715" s="1">
        <v>42474</v>
      </c>
      <c r="D715" s="1" t="str">
        <f>TEXT(Activity[[#This Row],[Date]], "dddd")</f>
        <v>Thursday</v>
      </c>
      <c r="E715">
        <v>11179</v>
      </c>
      <c r="F715">
        <v>8.24</v>
      </c>
      <c r="G715">
        <v>7.48</v>
      </c>
      <c r="H715">
        <v>3.2850000000000001</v>
      </c>
      <c r="I715">
        <v>2.95</v>
      </c>
      <c r="J715">
        <v>0.34</v>
      </c>
      <c r="K715">
        <v>4.96</v>
      </c>
      <c r="L715">
        <v>0</v>
      </c>
      <c r="M715">
        <v>34</v>
      </c>
      <c r="N715">
        <v>6</v>
      </c>
      <c r="O715">
        <v>304</v>
      </c>
      <c r="P715">
        <v>1096</v>
      </c>
      <c r="Q715">
        <v>2668</v>
      </c>
      <c r="R715" t="str">
        <f>IF(Activity[[#This Row],[TotalSteps]] &lt; 7000, "Less than 7,000", IF(AND(Activity[[#This Row],[TotalSteps]] &gt;=7000, Activity[[#This Row],[TotalSteps]] &lt; 10000), "7,000 - 10,000", "More than 10,000"))</f>
        <v>More than 10,000</v>
      </c>
    </row>
    <row r="716" spans="1:18" x14ac:dyDescent="0.4">
      <c r="A716" t="str">
        <f>Activity[[#This Row],[Id]]&amp;"_"&amp;TEXT(Activity[[#This Row],[Date]], "YYYY-MM-DD")</f>
        <v>7007744171_2016-04-15</v>
      </c>
      <c r="B716">
        <v>7007744171</v>
      </c>
      <c r="C716" s="1">
        <v>42475</v>
      </c>
      <c r="D716" s="1" t="str">
        <f>TEXT(Activity[[#This Row],[Date]], "dddd")</f>
        <v>Friday</v>
      </c>
      <c r="E716">
        <v>5273</v>
      </c>
      <c r="F716">
        <v>3.53</v>
      </c>
      <c r="G716">
        <v>3.53</v>
      </c>
      <c r="H716">
        <v>0</v>
      </c>
      <c r="I716">
        <v>0</v>
      </c>
      <c r="J716">
        <v>0</v>
      </c>
      <c r="K716">
        <v>3.53</v>
      </c>
      <c r="L716">
        <v>0</v>
      </c>
      <c r="M716">
        <v>0</v>
      </c>
      <c r="N716">
        <v>0</v>
      </c>
      <c r="O716">
        <v>202</v>
      </c>
      <c r="P716">
        <v>1238</v>
      </c>
      <c r="Q716">
        <v>2098</v>
      </c>
      <c r="R716" t="str">
        <f>IF(Activity[[#This Row],[TotalSteps]] &lt; 7000, "Less than 7,000", IF(AND(Activity[[#This Row],[TotalSteps]] &gt;=7000, Activity[[#This Row],[TotalSteps]] &lt; 10000), "7,000 - 10,000", "More than 10,000"))</f>
        <v>Less than 7,000</v>
      </c>
    </row>
    <row r="717" spans="1:18" x14ac:dyDescent="0.4">
      <c r="A717" t="str">
        <f>Activity[[#This Row],[Id]]&amp;"_"&amp;TEXT(Activity[[#This Row],[Date]], "YYYY-MM-DD")</f>
        <v>7007744171_2016-04-16</v>
      </c>
      <c r="B717">
        <v>7007744171</v>
      </c>
      <c r="C717" s="1">
        <v>42476</v>
      </c>
      <c r="D717" s="1" t="str">
        <f>TEXT(Activity[[#This Row],[Date]], "dddd")</f>
        <v>Saturday</v>
      </c>
      <c r="E717">
        <v>4631</v>
      </c>
      <c r="F717">
        <v>3.1</v>
      </c>
      <c r="G717">
        <v>3.1</v>
      </c>
      <c r="H717">
        <v>0</v>
      </c>
      <c r="I717">
        <v>0</v>
      </c>
      <c r="J717">
        <v>0</v>
      </c>
      <c r="K717">
        <v>3.1</v>
      </c>
      <c r="L717">
        <v>0</v>
      </c>
      <c r="M717">
        <v>0</v>
      </c>
      <c r="N717">
        <v>0</v>
      </c>
      <c r="O717">
        <v>203</v>
      </c>
      <c r="P717">
        <v>1155</v>
      </c>
      <c r="Q717">
        <v>2076</v>
      </c>
      <c r="R717" t="str">
        <f>IF(Activity[[#This Row],[TotalSteps]] &lt; 7000, "Less than 7,000", IF(AND(Activity[[#This Row],[TotalSteps]] &gt;=7000, Activity[[#This Row],[TotalSteps]] &lt; 10000), "7,000 - 10,000", "More than 10,000"))</f>
        <v>Less than 7,000</v>
      </c>
    </row>
    <row r="718" spans="1:18" x14ac:dyDescent="0.4">
      <c r="A718" t="str">
        <f>Activity[[#This Row],[Id]]&amp;"_"&amp;TEXT(Activity[[#This Row],[Date]], "YYYY-MM-DD")</f>
        <v>7007744171_2016-04-17</v>
      </c>
      <c r="B718">
        <v>7007744171</v>
      </c>
      <c r="C718" s="1">
        <v>42477</v>
      </c>
      <c r="D718" s="1" t="str">
        <f>TEXT(Activity[[#This Row],[Date]], "dddd")</f>
        <v>Sunday</v>
      </c>
      <c r="E718">
        <v>8059</v>
      </c>
      <c r="F718">
        <v>5.39</v>
      </c>
      <c r="G718">
        <v>5.39</v>
      </c>
      <c r="H718">
        <v>0</v>
      </c>
      <c r="I718">
        <v>0</v>
      </c>
      <c r="J718">
        <v>0</v>
      </c>
      <c r="K718">
        <v>5.39</v>
      </c>
      <c r="L718">
        <v>0</v>
      </c>
      <c r="M718">
        <v>0</v>
      </c>
      <c r="N718">
        <v>0</v>
      </c>
      <c r="O718">
        <v>305</v>
      </c>
      <c r="P718">
        <v>1135</v>
      </c>
      <c r="Q718">
        <v>2383</v>
      </c>
      <c r="R718" t="str">
        <f>IF(Activity[[#This Row],[TotalSteps]] &lt; 7000, "Less than 7,000", IF(AND(Activity[[#This Row],[TotalSteps]] &gt;=7000, Activity[[#This Row],[TotalSteps]] &lt; 10000), "7,000 - 10,000", "More than 10,000"))</f>
        <v>7,000 - 10,000</v>
      </c>
    </row>
    <row r="719" spans="1:18" x14ac:dyDescent="0.4">
      <c r="A719" t="str">
        <f>Activity[[#This Row],[Id]]&amp;"_"&amp;TEXT(Activity[[#This Row],[Date]], "YYYY-MM-DD")</f>
        <v>7007744171_2016-04-18</v>
      </c>
      <c r="B719">
        <v>7007744171</v>
      </c>
      <c r="C719" s="1">
        <v>42478</v>
      </c>
      <c r="D719" s="1" t="str">
        <f>TEXT(Activity[[#This Row],[Date]], "dddd")</f>
        <v>Monday</v>
      </c>
      <c r="E719">
        <v>14816</v>
      </c>
      <c r="F719">
        <v>10.98</v>
      </c>
      <c r="G719">
        <v>9.91</v>
      </c>
      <c r="H719">
        <v>4.931</v>
      </c>
      <c r="I719">
        <v>3.79</v>
      </c>
      <c r="J719">
        <v>2.12</v>
      </c>
      <c r="K719">
        <v>5.05</v>
      </c>
      <c r="L719">
        <v>0.02</v>
      </c>
      <c r="M719">
        <v>48</v>
      </c>
      <c r="N719">
        <v>31</v>
      </c>
      <c r="O719">
        <v>284</v>
      </c>
      <c r="P719">
        <v>1077</v>
      </c>
      <c r="Q719">
        <v>2832</v>
      </c>
      <c r="R719" t="str">
        <f>IF(Activity[[#This Row],[TotalSteps]] &lt; 7000, "Less than 7,000", IF(AND(Activity[[#This Row],[TotalSteps]] &gt;=7000, Activity[[#This Row],[TotalSteps]] &lt; 10000), "7,000 - 10,000", "More than 10,000"))</f>
        <v>More than 10,000</v>
      </c>
    </row>
    <row r="720" spans="1:18" x14ac:dyDescent="0.4">
      <c r="A720" t="str">
        <f>Activity[[#This Row],[Id]]&amp;"_"&amp;TEXT(Activity[[#This Row],[Date]], "YYYY-MM-DD")</f>
        <v>7007744171_2016-04-19</v>
      </c>
      <c r="B720">
        <v>7007744171</v>
      </c>
      <c r="C720" s="1">
        <v>42479</v>
      </c>
      <c r="D720" s="1" t="str">
        <f>TEXT(Activity[[#This Row],[Date]], "dddd")</f>
        <v>Tuesday</v>
      </c>
      <c r="E720">
        <v>14194</v>
      </c>
      <c r="F720">
        <v>10.48</v>
      </c>
      <c r="G720">
        <v>9.5</v>
      </c>
      <c r="H720">
        <v>4.9420000000000002</v>
      </c>
      <c r="I720">
        <v>4.41</v>
      </c>
      <c r="J720">
        <v>0.76</v>
      </c>
      <c r="K720">
        <v>5.31</v>
      </c>
      <c r="L720">
        <v>0</v>
      </c>
      <c r="M720">
        <v>53</v>
      </c>
      <c r="N720">
        <v>17</v>
      </c>
      <c r="O720">
        <v>304</v>
      </c>
      <c r="P720">
        <v>1066</v>
      </c>
      <c r="Q720">
        <v>2812</v>
      </c>
      <c r="R720" t="str">
        <f>IF(Activity[[#This Row],[TotalSteps]] &lt; 7000, "Less than 7,000", IF(AND(Activity[[#This Row],[TotalSteps]] &gt;=7000, Activity[[#This Row],[TotalSteps]] &lt; 10000), "7,000 - 10,000", "More than 10,000"))</f>
        <v>More than 10,000</v>
      </c>
    </row>
    <row r="721" spans="1:18" x14ac:dyDescent="0.4">
      <c r="A721" t="str">
        <f>Activity[[#This Row],[Id]]&amp;"_"&amp;TEXT(Activity[[#This Row],[Date]], "YYYY-MM-DD")</f>
        <v>7007744171_2016-04-20</v>
      </c>
      <c r="B721">
        <v>7007744171</v>
      </c>
      <c r="C721" s="1">
        <v>42480</v>
      </c>
      <c r="D721" s="1" t="str">
        <f>TEXT(Activity[[#This Row],[Date]], "dddd")</f>
        <v>Wednesday</v>
      </c>
      <c r="E721">
        <v>15566</v>
      </c>
      <c r="F721">
        <v>11.31</v>
      </c>
      <c r="G721">
        <v>10.41</v>
      </c>
      <c r="H721">
        <v>4.9249999999999998</v>
      </c>
      <c r="I721">
        <v>4.79</v>
      </c>
      <c r="J721">
        <v>0.67</v>
      </c>
      <c r="K721">
        <v>5.86</v>
      </c>
      <c r="L721">
        <v>0</v>
      </c>
      <c r="M721">
        <v>60</v>
      </c>
      <c r="N721">
        <v>33</v>
      </c>
      <c r="O721">
        <v>347</v>
      </c>
      <c r="P721">
        <v>1000</v>
      </c>
      <c r="Q721">
        <v>3096</v>
      </c>
      <c r="R721" t="str">
        <f>IF(Activity[[#This Row],[TotalSteps]] &lt; 7000, "Less than 7,000", IF(AND(Activity[[#This Row],[TotalSteps]] &gt;=7000, Activity[[#This Row],[TotalSteps]] &lt; 10000), "7,000 - 10,000", "More than 10,000"))</f>
        <v>More than 10,000</v>
      </c>
    </row>
    <row r="722" spans="1:18" x14ac:dyDescent="0.4">
      <c r="A722" t="str">
        <f>Activity[[#This Row],[Id]]&amp;"_"&amp;TEXT(Activity[[#This Row],[Date]], "YYYY-MM-DD")</f>
        <v>7007744171_2016-04-21</v>
      </c>
      <c r="B722">
        <v>7007744171</v>
      </c>
      <c r="C722" s="1">
        <v>42481</v>
      </c>
      <c r="D722" s="1" t="str">
        <f>TEXT(Activity[[#This Row],[Date]], "dddd")</f>
        <v>Thursday</v>
      </c>
      <c r="E722">
        <v>13744</v>
      </c>
      <c r="F722">
        <v>9.19</v>
      </c>
      <c r="G722">
        <v>9.19</v>
      </c>
      <c r="H722">
        <v>0</v>
      </c>
      <c r="I722">
        <v>2.15</v>
      </c>
      <c r="J722">
        <v>1.87</v>
      </c>
      <c r="K722">
        <v>5.17</v>
      </c>
      <c r="L722">
        <v>0</v>
      </c>
      <c r="M722">
        <v>30</v>
      </c>
      <c r="N722">
        <v>34</v>
      </c>
      <c r="O722">
        <v>327</v>
      </c>
      <c r="P722">
        <v>1049</v>
      </c>
      <c r="Q722">
        <v>2763</v>
      </c>
      <c r="R722" t="str">
        <f>IF(Activity[[#This Row],[TotalSteps]] &lt; 7000, "Less than 7,000", IF(AND(Activity[[#This Row],[TotalSteps]] &gt;=7000, Activity[[#This Row],[TotalSteps]] &lt; 10000), "7,000 - 10,000", "More than 10,000"))</f>
        <v>More than 10,000</v>
      </c>
    </row>
    <row r="723" spans="1:18" x14ac:dyDescent="0.4">
      <c r="A723" t="str">
        <f>Activity[[#This Row],[Id]]&amp;"_"&amp;TEXT(Activity[[#This Row],[Date]], "YYYY-MM-DD")</f>
        <v>7007744171_2016-04-22</v>
      </c>
      <c r="B723">
        <v>7007744171</v>
      </c>
      <c r="C723" s="1">
        <v>42482</v>
      </c>
      <c r="D723" s="1" t="str">
        <f>TEXT(Activity[[#This Row],[Date]], "dddd")</f>
        <v>Friday</v>
      </c>
      <c r="E723">
        <v>15299</v>
      </c>
      <c r="F723">
        <v>10.24</v>
      </c>
      <c r="G723">
        <v>10.24</v>
      </c>
      <c r="H723">
        <v>0</v>
      </c>
      <c r="I723">
        <v>4.0999999999999996</v>
      </c>
      <c r="J723">
        <v>1.76</v>
      </c>
      <c r="K723">
        <v>4.37</v>
      </c>
      <c r="L723">
        <v>0</v>
      </c>
      <c r="M723">
        <v>64</v>
      </c>
      <c r="N723">
        <v>50</v>
      </c>
      <c r="O723">
        <v>261</v>
      </c>
      <c r="P723">
        <v>1065</v>
      </c>
      <c r="Q723">
        <v>2889</v>
      </c>
      <c r="R723" t="str">
        <f>IF(Activity[[#This Row],[TotalSteps]] &lt; 7000, "Less than 7,000", IF(AND(Activity[[#This Row],[TotalSteps]] &gt;=7000, Activity[[#This Row],[TotalSteps]] &lt; 10000), "7,000 - 10,000", "More than 10,000"))</f>
        <v>More than 10,000</v>
      </c>
    </row>
    <row r="724" spans="1:18" x14ac:dyDescent="0.4">
      <c r="A724" t="str">
        <f>Activity[[#This Row],[Id]]&amp;"_"&amp;TEXT(Activity[[#This Row],[Date]], "YYYY-MM-DD")</f>
        <v>7007744171_2016-04-23</v>
      </c>
      <c r="B724">
        <v>7007744171</v>
      </c>
      <c r="C724" s="1">
        <v>42483</v>
      </c>
      <c r="D724" s="1" t="str">
        <f>TEXT(Activity[[#This Row],[Date]], "dddd")</f>
        <v>Saturday</v>
      </c>
      <c r="E724">
        <v>8093</v>
      </c>
      <c r="F724">
        <v>5.41</v>
      </c>
      <c r="G724">
        <v>5.41</v>
      </c>
      <c r="H724">
        <v>0</v>
      </c>
      <c r="I724">
        <v>0.13</v>
      </c>
      <c r="J724">
        <v>1.1299999999999999</v>
      </c>
      <c r="K724">
        <v>4.1500000000000004</v>
      </c>
      <c r="L724">
        <v>0</v>
      </c>
      <c r="M724">
        <v>2</v>
      </c>
      <c r="N724">
        <v>25</v>
      </c>
      <c r="O724">
        <v>223</v>
      </c>
      <c r="P724">
        <v>1190</v>
      </c>
      <c r="Q724">
        <v>2284</v>
      </c>
      <c r="R724" t="str">
        <f>IF(Activity[[#This Row],[TotalSteps]] &lt; 7000, "Less than 7,000", IF(AND(Activity[[#This Row],[TotalSteps]] &gt;=7000, Activity[[#This Row],[TotalSteps]] &lt; 10000), "7,000 - 10,000", "More than 10,000"))</f>
        <v>7,000 - 10,000</v>
      </c>
    </row>
    <row r="725" spans="1:18" x14ac:dyDescent="0.4">
      <c r="A725" t="str">
        <f>Activity[[#This Row],[Id]]&amp;"_"&amp;TEXT(Activity[[#This Row],[Date]], "YYYY-MM-DD")</f>
        <v>7007744171_2016-04-24</v>
      </c>
      <c r="B725">
        <v>7007744171</v>
      </c>
      <c r="C725" s="1">
        <v>42484</v>
      </c>
      <c r="D725" s="1" t="str">
        <f>TEXT(Activity[[#This Row],[Date]], "dddd")</f>
        <v>Sunday</v>
      </c>
      <c r="E725">
        <v>11085</v>
      </c>
      <c r="F725">
        <v>7.42</v>
      </c>
      <c r="G725">
        <v>7.42</v>
      </c>
      <c r="H725">
        <v>0</v>
      </c>
      <c r="I725">
        <v>0</v>
      </c>
      <c r="J725">
        <v>0</v>
      </c>
      <c r="K725">
        <v>7.42</v>
      </c>
      <c r="L725">
        <v>0</v>
      </c>
      <c r="M725">
        <v>0</v>
      </c>
      <c r="N725">
        <v>0</v>
      </c>
      <c r="O725">
        <v>419</v>
      </c>
      <c r="P725">
        <v>1021</v>
      </c>
      <c r="Q725">
        <v>2667</v>
      </c>
      <c r="R725" t="str">
        <f>IF(Activity[[#This Row],[TotalSteps]] &lt; 7000, "Less than 7,000", IF(AND(Activity[[#This Row],[TotalSteps]] &gt;=7000, Activity[[#This Row],[TotalSteps]] &lt; 10000), "7,000 - 10,000", "More than 10,000"))</f>
        <v>More than 10,000</v>
      </c>
    </row>
    <row r="726" spans="1:18" x14ac:dyDescent="0.4">
      <c r="A726" t="str">
        <f>Activity[[#This Row],[Id]]&amp;"_"&amp;TEXT(Activity[[#This Row],[Date]], "YYYY-MM-DD")</f>
        <v>7007744171_2016-04-25</v>
      </c>
      <c r="B726">
        <v>7007744171</v>
      </c>
      <c r="C726" s="1">
        <v>42485</v>
      </c>
      <c r="D726" s="1" t="str">
        <f>TEXT(Activity[[#This Row],[Date]], "dddd")</f>
        <v>Monday</v>
      </c>
      <c r="E726">
        <v>18229</v>
      </c>
      <c r="F726">
        <v>13.34</v>
      </c>
      <c r="G726">
        <v>12.2</v>
      </c>
      <c r="H726">
        <v>4.8620000000000001</v>
      </c>
      <c r="I726">
        <v>4.3099999999999996</v>
      </c>
      <c r="J726">
        <v>1.37</v>
      </c>
      <c r="K726">
        <v>7.67</v>
      </c>
      <c r="L726">
        <v>0</v>
      </c>
      <c r="M726">
        <v>51</v>
      </c>
      <c r="N726">
        <v>24</v>
      </c>
      <c r="O726">
        <v>379</v>
      </c>
      <c r="P726">
        <v>986</v>
      </c>
      <c r="Q726">
        <v>3055</v>
      </c>
      <c r="R726" t="str">
        <f>IF(Activity[[#This Row],[TotalSteps]] &lt; 7000, "Less than 7,000", IF(AND(Activity[[#This Row],[TotalSteps]] &gt;=7000, Activity[[#This Row],[TotalSteps]] &lt; 10000), "7,000 - 10,000", "More than 10,000"))</f>
        <v>More than 10,000</v>
      </c>
    </row>
    <row r="727" spans="1:18" x14ac:dyDescent="0.4">
      <c r="A727" t="str">
        <f>Activity[[#This Row],[Id]]&amp;"_"&amp;TEXT(Activity[[#This Row],[Date]], "YYYY-MM-DD")</f>
        <v>7007744171_2016-04-26</v>
      </c>
      <c r="B727">
        <v>7007744171</v>
      </c>
      <c r="C727" s="1">
        <v>42486</v>
      </c>
      <c r="D727" s="1" t="str">
        <f>TEXT(Activity[[#This Row],[Date]], "dddd")</f>
        <v>Tuesday</v>
      </c>
      <c r="E727">
        <v>15090</v>
      </c>
      <c r="F727">
        <v>10.1</v>
      </c>
      <c r="G727">
        <v>10.1</v>
      </c>
      <c r="H727">
        <v>0</v>
      </c>
      <c r="I727">
        <v>0.93</v>
      </c>
      <c r="J727">
        <v>0.94</v>
      </c>
      <c r="K727">
        <v>8.23</v>
      </c>
      <c r="L727">
        <v>0</v>
      </c>
      <c r="M727">
        <v>16</v>
      </c>
      <c r="N727">
        <v>22</v>
      </c>
      <c r="O727">
        <v>424</v>
      </c>
      <c r="P727">
        <v>978</v>
      </c>
      <c r="Q727">
        <v>2939</v>
      </c>
      <c r="R727" t="str">
        <f>IF(Activity[[#This Row],[TotalSteps]] &lt; 7000, "Less than 7,000", IF(AND(Activity[[#This Row],[TotalSteps]] &gt;=7000, Activity[[#This Row],[TotalSteps]] &lt; 10000), "7,000 - 10,000", "More than 10,000"))</f>
        <v>More than 10,000</v>
      </c>
    </row>
    <row r="728" spans="1:18" x14ac:dyDescent="0.4">
      <c r="A728" t="str">
        <f>Activity[[#This Row],[Id]]&amp;"_"&amp;TEXT(Activity[[#This Row],[Date]], "YYYY-MM-DD")</f>
        <v>7007744171_2016-04-27</v>
      </c>
      <c r="B728">
        <v>7007744171</v>
      </c>
      <c r="C728" s="1">
        <v>42487</v>
      </c>
      <c r="D728" s="1" t="str">
        <f>TEXT(Activity[[#This Row],[Date]], "dddd")</f>
        <v>Wednesday</v>
      </c>
      <c r="E728">
        <v>13541</v>
      </c>
      <c r="F728">
        <v>10.220000000000001</v>
      </c>
      <c r="G728">
        <v>9.06</v>
      </c>
      <c r="H728">
        <v>4.8860000000000001</v>
      </c>
      <c r="I728">
        <v>4.2699999999999996</v>
      </c>
      <c r="J728">
        <v>0.66</v>
      </c>
      <c r="K728">
        <v>5.29</v>
      </c>
      <c r="L728">
        <v>0</v>
      </c>
      <c r="M728">
        <v>50</v>
      </c>
      <c r="N728">
        <v>12</v>
      </c>
      <c r="O728">
        <v>337</v>
      </c>
      <c r="P728">
        <v>1041</v>
      </c>
      <c r="Q728">
        <v>2830</v>
      </c>
      <c r="R728" t="str">
        <f>IF(Activity[[#This Row],[TotalSteps]] &lt; 7000, "Less than 7,000", IF(AND(Activity[[#This Row],[TotalSteps]] &gt;=7000, Activity[[#This Row],[TotalSteps]] &lt; 10000), "7,000 - 10,000", "More than 10,000"))</f>
        <v>More than 10,000</v>
      </c>
    </row>
    <row r="729" spans="1:18" x14ac:dyDescent="0.4">
      <c r="A729" t="str">
        <f>Activity[[#This Row],[Id]]&amp;"_"&amp;TEXT(Activity[[#This Row],[Date]], "YYYY-MM-DD")</f>
        <v>7007744171_2016-04-28</v>
      </c>
      <c r="B729">
        <v>7007744171</v>
      </c>
      <c r="C729" s="1">
        <v>42488</v>
      </c>
      <c r="D729" s="1" t="str">
        <f>TEXT(Activity[[#This Row],[Date]], "dddd")</f>
        <v>Thursday</v>
      </c>
      <c r="E729">
        <v>15128</v>
      </c>
      <c r="F729">
        <v>10.119999999999999</v>
      </c>
      <c r="G729">
        <v>10.119999999999999</v>
      </c>
      <c r="H729">
        <v>0</v>
      </c>
      <c r="I729">
        <v>1.0900000000000001</v>
      </c>
      <c r="J729">
        <v>0.77</v>
      </c>
      <c r="K729">
        <v>8.26</v>
      </c>
      <c r="L729">
        <v>0</v>
      </c>
      <c r="M729">
        <v>16</v>
      </c>
      <c r="N729">
        <v>16</v>
      </c>
      <c r="O729">
        <v>401</v>
      </c>
      <c r="P729">
        <v>1007</v>
      </c>
      <c r="Q729">
        <v>2836</v>
      </c>
      <c r="R729" t="str">
        <f>IF(Activity[[#This Row],[TotalSteps]] &lt; 7000, "Less than 7,000", IF(AND(Activity[[#This Row],[TotalSteps]] &gt;=7000, Activity[[#This Row],[TotalSteps]] &lt; 10000), "7,000 - 10,000", "More than 10,000"))</f>
        <v>More than 10,000</v>
      </c>
    </row>
    <row r="730" spans="1:18" x14ac:dyDescent="0.4">
      <c r="A730" t="str">
        <f>Activity[[#This Row],[Id]]&amp;"_"&amp;TEXT(Activity[[#This Row],[Date]], "YYYY-MM-DD")</f>
        <v>7007744171_2016-04-29</v>
      </c>
      <c r="B730">
        <v>7007744171</v>
      </c>
      <c r="C730" s="1">
        <v>42489</v>
      </c>
      <c r="D730" s="1" t="str">
        <f>TEXT(Activity[[#This Row],[Date]], "dddd")</f>
        <v>Friday</v>
      </c>
      <c r="E730">
        <v>20067</v>
      </c>
      <c r="F730">
        <v>14.3</v>
      </c>
      <c r="G730">
        <v>13.42</v>
      </c>
      <c r="H730">
        <v>4.9109999999999996</v>
      </c>
      <c r="I730">
        <v>4.3099999999999996</v>
      </c>
      <c r="J730">
        <v>2.0499999999999998</v>
      </c>
      <c r="K730">
        <v>7.95</v>
      </c>
      <c r="L730">
        <v>0</v>
      </c>
      <c r="M730">
        <v>55</v>
      </c>
      <c r="N730">
        <v>42</v>
      </c>
      <c r="O730">
        <v>382</v>
      </c>
      <c r="P730">
        <v>961</v>
      </c>
      <c r="Q730">
        <v>3180</v>
      </c>
      <c r="R730" t="str">
        <f>IF(Activity[[#This Row],[TotalSteps]] &lt; 7000, "Less than 7,000", IF(AND(Activity[[#This Row],[TotalSteps]] &gt;=7000, Activity[[#This Row],[TotalSteps]] &lt; 10000), "7,000 - 10,000", "More than 10,000"))</f>
        <v>More than 10,000</v>
      </c>
    </row>
    <row r="731" spans="1:18" x14ac:dyDescent="0.4">
      <c r="A731" t="str">
        <f>Activity[[#This Row],[Id]]&amp;"_"&amp;TEXT(Activity[[#This Row],[Date]], "YYYY-MM-DD")</f>
        <v>7007744171_2016-04-30</v>
      </c>
      <c r="B731">
        <v>7007744171</v>
      </c>
      <c r="C731" s="1">
        <v>42490</v>
      </c>
      <c r="D731" s="1" t="str">
        <f>TEXT(Activity[[#This Row],[Date]], "dddd")</f>
        <v>Saturday</v>
      </c>
      <c r="E731">
        <v>3761</v>
      </c>
      <c r="F731">
        <v>2.52</v>
      </c>
      <c r="G731">
        <v>2.52</v>
      </c>
      <c r="H731">
        <v>0</v>
      </c>
      <c r="I731">
        <v>0</v>
      </c>
      <c r="J731">
        <v>0</v>
      </c>
      <c r="K731">
        <v>2.52</v>
      </c>
      <c r="L731">
        <v>0</v>
      </c>
      <c r="M731">
        <v>0</v>
      </c>
      <c r="N731">
        <v>0</v>
      </c>
      <c r="O731">
        <v>200</v>
      </c>
      <c r="P731">
        <v>1240</v>
      </c>
      <c r="Q731">
        <v>2051</v>
      </c>
      <c r="R731" t="str">
        <f>IF(Activity[[#This Row],[TotalSteps]] &lt; 7000, "Less than 7,000", IF(AND(Activity[[#This Row],[TotalSteps]] &gt;=7000, Activity[[#This Row],[TotalSteps]] &lt; 10000), "7,000 - 10,000", "More than 10,000"))</f>
        <v>Less than 7,000</v>
      </c>
    </row>
    <row r="732" spans="1:18" x14ac:dyDescent="0.4">
      <c r="A732" t="str">
        <f>Activity[[#This Row],[Id]]&amp;"_"&amp;TEXT(Activity[[#This Row],[Date]], "YYYY-MM-DD")</f>
        <v>7007744171_2016-05-01</v>
      </c>
      <c r="B732">
        <v>7007744171</v>
      </c>
      <c r="C732" s="1">
        <v>42491</v>
      </c>
      <c r="D732" s="1" t="str">
        <f>TEXT(Activity[[#This Row],[Date]], "dddd")</f>
        <v>Sunday</v>
      </c>
      <c r="E732">
        <v>5600</v>
      </c>
      <c r="F732">
        <v>3.75</v>
      </c>
      <c r="G732">
        <v>3.75</v>
      </c>
      <c r="H732">
        <v>0</v>
      </c>
      <c r="I732">
        <v>0</v>
      </c>
      <c r="J732">
        <v>0</v>
      </c>
      <c r="K732">
        <v>3.75</v>
      </c>
      <c r="L732">
        <v>0</v>
      </c>
      <c r="M732">
        <v>0</v>
      </c>
      <c r="N732">
        <v>0</v>
      </c>
      <c r="O732">
        <v>237</v>
      </c>
      <c r="P732">
        <v>1142</v>
      </c>
      <c r="Q732">
        <v>2225</v>
      </c>
      <c r="R732" t="str">
        <f>IF(Activity[[#This Row],[TotalSteps]] &lt; 7000, "Less than 7,000", IF(AND(Activity[[#This Row],[TotalSteps]] &gt;=7000, Activity[[#This Row],[TotalSteps]] &lt; 10000), "7,000 - 10,000", "More than 10,000"))</f>
        <v>Less than 7,000</v>
      </c>
    </row>
    <row r="733" spans="1:18" x14ac:dyDescent="0.4">
      <c r="A733" t="str">
        <f>Activity[[#This Row],[Id]]&amp;"_"&amp;TEXT(Activity[[#This Row],[Date]], "YYYY-MM-DD")</f>
        <v>7007744171_2016-05-02</v>
      </c>
      <c r="B733">
        <v>7007744171</v>
      </c>
      <c r="C733" s="1">
        <v>42492</v>
      </c>
      <c r="D733" s="1" t="str">
        <f>TEXT(Activity[[#This Row],[Date]], "dddd")</f>
        <v>Monday</v>
      </c>
      <c r="E733">
        <v>13041</v>
      </c>
      <c r="F733">
        <v>9.18</v>
      </c>
      <c r="G733">
        <v>8.7200000000000006</v>
      </c>
      <c r="H733">
        <v>2.8319999999999999</v>
      </c>
      <c r="I733">
        <v>4.6399999999999997</v>
      </c>
      <c r="J733">
        <v>0.7</v>
      </c>
      <c r="K733">
        <v>3.83</v>
      </c>
      <c r="L733">
        <v>0</v>
      </c>
      <c r="M733">
        <v>64</v>
      </c>
      <c r="N733">
        <v>14</v>
      </c>
      <c r="O733">
        <v>250</v>
      </c>
      <c r="P733">
        <v>1112</v>
      </c>
      <c r="Q733">
        <v>2642</v>
      </c>
      <c r="R733" t="str">
        <f>IF(Activity[[#This Row],[TotalSteps]] &lt; 7000, "Less than 7,000", IF(AND(Activity[[#This Row],[TotalSteps]] &gt;=7000, Activity[[#This Row],[TotalSteps]] &lt; 10000), "7,000 - 10,000", "More than 10,000"))</f>
        <v>More than 10,000</v>
      </c>
    </row>
    <row r="734" spans="1:18" x14ac:dyDescent="0.4">
      <c r="A734" t="str">
        <f>Activity[[#This Row],[Id]]&amp;"_"&amp;TEXT(Activity[[#This Row],[Date]], "YYYY-MM-DD")</f>
        <v>7007744171_2016-05-03</v>
      </c>
      <c r="B734">
        <v>7007744171</v>
      </c>
      <c r="C734" s="1">
        <v>42493</v>
      </c>
      <c r="D734" s="1" t="str">
        <f>TEXT(Activity[[#This Row],[Date]], "dddd")</f>
        <v>Tuesday</v>
      </c>
      <c r="E734">
        <v>14510</v>
      </c>
      <c r="F734">
        <v>10.87</v>
      </c>
      <c r="G734">
        <v>9.7100000000000009</v>
      </c>
      <c r="H734">
        <v>4.9119999999999999</v>
      </c>
      <c r="I734">
        <v>4.4800000000000004</v>
      </c>
      <c r="J734">
        <v>1.02</v>
      </c>
      <c r="K734">
        <v>5.36</v>
      </c>
      <c r="L734">
        <v>0</v>
      </c>
      <c r="M734">
        <v>58</v>
      </c>
      <c r="N734">
        <v>31</v>
      </c>
      <c r="O734">
        <v>330</v>
      </c>
      <c r="P734">
        <v>1021</v>
      </c>
      <c r="Q734">
        <v>2976</v>
      </c>
      <c r="R734" t="str">
        <f>IF(Activity[[#This Row],[TotalSteps]] &lt; 7000, "Less than 7,000", IF(AND(Activity[[#This Row],[TotalSteps]] &gt;=7000, Activity[[#This Row],[TotalSteps]] &lt; 10000), "7,000 - 10,000", "More than 10,000"))</f>
        <v>More than 10,000</v>
      </c>
    </row>
    <row r="735" spans="1:18" x14ac:dyDescent="0.4">
      <c r="A735" t="str">
        <f>Activity[[#This Row],[Id]]&amp;"_"&amp;TEXT(Activity[[#This Row],[Date]], "YYYY-MM-DD")</f>
        <v>7007744171_2016-05-04</v>
      </c>
      <c r="B735">
        <v>7007744171</v>
      </c>
      <c r="C735" s="1">
        <v>42494</v>
      </c>
      <c r="D735" s="1" t="str">
        <f>TEXT(Activity[[#This Row],[Date]], "dddd")</f>
        <v>Wednesday</v>
      </c>
      <c r="E735">
        <v>0</v>
      </c>
      <c r="F735">
        <v>0</v>
      </c>
      <c r="G735">
        <v>0</v>
      </c>
      <c r="H735">
        <v>0</v>
      </c>
      <c r="I735">
        <v>0</v>
      </c>
      <c r="J735">
        <v>0</v>
      </c>
      <c r="K735">
        <v>0</v>
      </c>
      <c r="L735">
        <v>0</v>
      </c>
      <c r="M735">
        <v>0</v>
      </c>
      <c r="N735">
        <v>0</v>
      </c>
      <c r="O735">
        <v>0</v>
      </c>
      <c r="P735">
        <v>1440</v>
      </c>
      <c r="Q735">
        <v>1557</v>
      </c>
      <c r="R735" t="str">
        <f>IF(Activity[[#This Row],[TotalSteps]] &lt; 7000, "Less than 7,000", IF(AND(Activity[[#This Row],[TotalSteps]] &gt;=7000, Activity[[#This Row],[TotalSteps]] &lt; 10000), "7,000 - 10,000", "More than 10,000"))</f>
        <v>Less than 7,000</v>
      </c>
    </row>
    <row r="736" spans="1:18" x14ac:dyDescent="0.4">
      <c r="A736" t="str">
        <f>Activity[[#This Row],[Id]]&amp;"_"&amp;TEXT(Activity[[#This Row],[Date]], "YYYY-MM-DD")</f>
        <v>7007744171_2016-05-05</v>
      </c>
      <c r="B736">
        <v>7007744171</v>
      </c>
      <c r="C736" s="1">
        <v>42495</v>
      </c>
      <c r="D736" s="1" t="str">
        <f>TEXT(Activity[[#This Row],[Date]], "dddd")</f>
        <v>Thursday</v>
      </c>
      <c r="E736">
        <v>15010</v>
      </c>
      <c r="F736">
        <v>11.1</v>
      </c>
      <c r="G736">
        <v>10.039999999999999</v>
      </c>
      <c r="H736">
        <v>4.8780000000000001</v>
      </c>
      <c r="I736">
        <v>4.33</v>
      </c>
      <c r="J736">
        <v>1.29</v>
      </c>
      <c r="K736">
        <v>5.48</v>
      </c>
      <c r="L736">
        <v>0</v>
      </c>
      <c r="M736">
        <v>53</v>
      </c>
      <c r="N736">
        <v>23</v>
      </c>
      <c r="O736">
        <v>317</v>
      </c>
      <c r="P736">
        <v>1047</v>
      </c>
      <c r="Q736">
        <v>2933</v>
      </c>
      <c r="R736" t="str">
        <f>IF(Activity[[#This Row],[TotalSteps]] &lt; 7000, "Less than 7,000", IF(AND(Activity[[#This Row],[TotalSteps]] &gt;=7000, Activity[[#This Row],[TotalSteps]] &lt; 10000), "7,000 - 10,000", "More than 10,000"))</f>
        <v>More than 10,000</v>
      </c>
    </row>
    <row r="737" spans="1:18" x14ac:dyDescent="0.4">
      <c r="A737" t="str">
        <f>Activity[[#This Row],[Id]]&amp;"_"&amp;TEXT(Activity[[#This Row],[Date]], "YYYY-MM-DD")</f>
        <v>7007744171_2016-05-06</v>
      </c>
      <c r="B737">
        <v>7007744171</v>
      </c>
      <c r="C737" s="1">
        <v>42496</v>
      </c>
      <c r="D737" s="1" t="str">
        <f>TEXT(Activity[[#This Row],[Date]], "dddd")</f>
        <v>Friday</v>
      </c>
      <c r="E737">
        <v>11459</v>
      </c>
      <c r="F737">
        <v>7.67</v>
      </c>
      <c r="G737">
        <v>7.67</v>
      </c>
      <c r="H737">
        <v>0</v>
      </c>
      <c r="I737">
        <v>3</v>
      </c>
      <c r="J737">
        <v>0.81</v>
      </c>
      <c r="K737">
        <v>3.86</v>
      </c>
      <c r="L737">
        <v>0</v>
      </c>
      <c r="M737">
        <v>44</v>
      </c>
      <c r="N737">
        <v>13</v>
      </c>
      <c r="O737">
        <v>247</v>
      </c>
      <c r="P737">
        <v>1136</v>
      </c>
      <c r="Q737">
        <v>2553</v>
      </c>
      <c r="R737" t="str">
        <f>IF(Activity[[#This Row],[TotalSteps]] &lt; 7000, "Less than 7,000", IF(AND(Activity[[#This Row],[TotalSteps]] &gt;=7000, Activity[[#This Row],[TotalSteps]] &lt; 10000), "7,000 - 10,000", "More than 10,000"))</f>
        <v>More than 10,000</v>
      </c>
    </row>
    <row r="738" spans="1:18" x14ac:dyDescent="0.4">
      <c r="A738" t="str">
        <f>Activity[[#This Row],[Id]]&amp;"_"&amp;TEXT(Activity[[#This Row],[Date]], "YYYY-MM-DD")</f>
        <v>7007744171_2016-05-07</v>
      </c>
      <c r="B738">
        <v>7007744171</v>
      </c>
      <c r="C738" s="1">
        <v>42497</v>
      </c>
      <c r="D738" s="1" t="str">
        <f>TEXT(Activity[[#This Row],[Date]], "dddd")</f>
        <v>Saturday</v>
      </c>
      <c r="E738">
        <v>0</v>
      </c>
      <c r="F738">
        <v>0</v>
      </c>
      <c r="G738">
        <v>0</v>
      </c>
      <c r="H738">
        <v>0</v>
      </c>
      <c r="I738">
        <v>0</v>
      </c>
      <c r="J738">
        <v>0</v>
      </c>
      <c r="K738">
        <v>0</v>
      </c>
      <c r="L738">
        <v>0</v>
      </c>
      <c r="M738">
        <v>0</v>
      </c>
      <c r="N738">
        <v>0</v>
      </c>
      <c r="O738">
        <v>0</v>
      </c>
      <c r="P738">
        <v>111</v>
      </c>
      <c r="Q738">
        <v>120</v>
      </c>
      <c r="R738" t="str">
        <f>IF(Activity[[#This Row],[TotalSteps]] &lt; 7000, "Less than 7,000", IF(AND(Activity[[#This Row],[TotalSteps]] &gt;=7000, Activity[[#This Row],[TotalSteps]] &lt; 10000), "7,000 - 10,000", "More than 10,000"))</f>
        <v>Less than 7,000</v>
      </c>
    </row>
    <row r="739" spans="1:18" x14ac:dyDescent="0.4">
      <c r="A739" t="str">
        <f>Activity[[#This Row],[Id]]&amp;"_"&amp;TEXT(Activity[[#This Row],[Date]], "YYYY-MM-DD")</f>
        <v>7086361926_2016-04-12</v>
      </c>
      <c r="B739">
        <v>7086361926</v>
      </c>
      <c r="C739" s="1">
        <v>42472</v>
      </c>
      <c r="D739" s="1" t="str">
        <f>TEXT(Activity[[#This Row],[Date]], "dddd")</f>
        <v>Tuesday</v>
      </c>
      <c r="E739">
        <v>11317</v>
      </c>
      <c r="F739">
        <v>8.41</v>
      </c>
      <c r="G739">
        <v>8.41</v>
      </c>
      <c r="H739">
        <v>0</v>
      </c>
      <c r="I739">
        <v>5.27</v>
      </c>
      <c r="J739">
        <v>0.15</v>
      </c>
      <c r="K739">
        <v>2.97</v>
      </c>
      <c r="L739">
        <v>0</v>
      </c>
      <c r="M739">
        <v>59</v>
      </c>
      <c r="N739">
        <v>6</v>
      </c>
      <c r="O739">
        <v>153</v>
      </c>
      <c r="P739">
        <v>745</v>
      </c>
      <c r="Q739">
        <v>2772</v>
      </c>
      <c r="R739" t="str">
        <f>IF(Activity[[#This Row],[TotalSteps]] &lt; 7000, "Less than 7,000", IF(AND(Activity[[#This Row],[TotalSteps]] &gt;=7000, Activity[[#This Row],[TotalSteps]] &lt; 10000), "7,000 - 10,000", "More than 10,000"))</f>
        <v>More than 10,000</v>
      </c>
    </row>
    <row r="740" spans="1:18" x14ac:dyDescent="0.4">
      <c r="A740" t="str">
        <f>Activity[[#This Row],[Id]]&amp;"_"&amp;TEXT(Activity[[#This Row],[Date]], "YYYY-MM-DD")</f>
        <v>7086361926_2016-04-13</v>
      </c>
      <c r="B740">
        <v>7086361926</v>
      </c>
      <c r="C740" s="1">
        <v>42473</v>
      </c>
      <c r="D740" s="1" t="str">
        <f>TEXT(Activity[[#This Row],[Date]], "dddd")</f>
        <v>Wednesday</v>
      </c>
      <c r="E740">
        <v>5813</v>
      </c>
      <c r="F740">
        <v>3.62</v>
      </c>
      <c r="G740">
        <v>3.62</v>
      </c>
      <c r="H740">
        <v>0</v>
      </c>
      <c r="I740">
        <v>0.56000000000000005</v>
      </c>
      <c r="J740">
        <v>0.21</v>
      </c>
      <c r="K740">
        <v>2.84</v>
      </c>
      <c r="L740">
        <v>0</v>
      </c>
      <c r="M740">
        <v>31</v>
      </c>
      <c r="N740">
        <v>26</v>
      </c>
      <c r="O740">
        <v>155</v>
      </c>
      <c r="P740">
        <v>744</v>
      </c>
      <c r="Q740">
        <v>2516</v>
      </c>
      <c r="R740" t="str">
        <f>IF(Activity[[#This Row],[TotalSteps]] &lt; 7000, "Less than 7,000", IF(AND(Activity[[#This Row],[TotalSteps]] &gt;=7000, Activity[[#This Row],[TotalSteps]] &lt; 10000), "7,000 - 10,000", "More than 10,000"))</f>
        <v>Less than 7,000</v>
      </c>
    </row>
    <row r="741" spans="1:18" x14ac:dyDescent="0.4">
      <c r="A741" t="str">
        <f>Activity[[#This Row],[Id]]&amp;"_"&amp;TEXT(Activity[[#This Row],[Date]], "YYYY-MM-DD")</f>
        <v>7086361926_2016-04-14</v>
      </c>
      <c r="B741">
        <v>7086361926</v>
      </c>
      <c r="C741" s="1">
        <v>42474</v>
      </c>
      <c r="D741" s="1" t="str">
        <f>TEXT(Activity[[#This Row],[Date]], "dddd")</f>
        <v>Thursday</v>
      </c>
      <c r="E741">
        <v>9123</v>
      </c>
      <c r="F741">
        <v>6.12</v>
      </c>
      <c r="G741">
        <v>6.12</v>
      </c>
      <c r="H741">
        <v>0</v>
      </c>
      <c r="I741">
        <v>2.0299999999999998</v>
      </c>
      <c r="J741">
        <v>0.33</v>
      </c>
      <c r="K741">
        <v>3.66</v>
      </c>
      <c r="L741">
        <v>0</v>
      </c>
      <c r="M741">
        <v>35</v>
      </c>
      <c r="N741">
        <v>32</v>
      </c>
      <c r="O741">
        <v>189</v>
      </c>
      <c r="P741">
        <v>787</v>
      </c>
      <c r="Q741">
        <v>2734</v>
      </c>
      <c r="R741" t="str">
        <f>IF(Activity[[#This Row],[TotalSteps]] &lt; 7000, "Less than 7,000", IF(AND(Activity[[#This Row],[TotalSteps]] &gt;=7000, Activity[[#This Row],[TotalSteps]] &lt; 10000), "7,000 - 10,000", "More than 10,000"))</f>
        <v>7,000 - 10,000</v>
      </c>
    </row>
    <row r="742" spans="1:18" x14ac:dyDescent="0.4">
      <c r="A742" t="str">
        <f>Activity[[#This Row],[Id]]&amp;"_"&amp;TEXT(Activity[[#This Row],[Date]], "YYYY-MM-DD")</f>
        <v>7086361926_2016-04-15</v>
      </c>
      <c r="B742">
        <v>7086361926</v>
      </c>
      <c r="C742" s="1">
        <v>42475</v>
      </c>
      <c r="D742" s="1" t="str">
        <f>TEXT(Activity[[#This Row],[Date]], "dddd")</f>
        <v>Friday</v>
      </c>
      <c r="E742">
        <v>8585</v>
      </c>
      <c r="F742">
        <v>5.67</v>
      </c>
      <c r="G742">
        <v>5.67</v>
      </c>
      <c r="H742">
        <v>0</v>
      </c>
      <c r="I742">
        <v>2.04</v>
      </c>
      <c r="J742">
        <v>1.1100000000000001</v>
      </c>
      <c r="K742">
        <v>2.5299999999999998</v>
      </c>
      <c r="L742">
        <v>0</v>
      </c>
      <c r="M742">
        <v>30</v>
      </c>
      <c r="N742">
        <v>21</v>
      </c>
      <c r="O742">
        <v>139</v>
      </c>
      <c r="P742">
        <v>864</v>
      </c>
      <c r="Q742">
        <v>2395</v>
      </c>
      <c r="R742" t="str">
        <f>IF(Activity[[#This Row],[TotalSteps]] &lt; 7000, "Less than 7,000", IF(AND(Activity[[#This Row],[TotalSteps]] &gt;=7000, Activity[[#This Row],[TotalSteps]] &lt; 10000), "7,000 - 10,000", "More than 10,000"))</f>
        <v>7,000 - 10,000</v>
      </c>
    </row>
    <row r="743" spans="1:18" x14ac:dyDescent="0.4">
      <c r="A743" t="str">
        <f>Activity[[#This Row],[Id]]&amp;"_"&amp;TEXT(Activity[[#This Row],[Date]], "YYYY-MM-DD")</f>
        <v>7086361926_2016-04-16</v>
      </c>
      <c r="B743">
        <v>7086361926</v>
      </c>
      <c r="C743" s="1">
        <v>42476</v>
      </c>
      <c r="D743" s="1" t="str">
        <f>TEXT(Activity[[#This Row],[Date]], "dddd")</f>
        <v>Saturday</v>
      </c>
      <c r="E743">
        <v>31</v>
      </c>
      <c r="F743">
        <v>0.01</v>
      </c>
      <c r="G743">
        <v>0.01</v>
      </c>
      <c r="H743">
        <v>0</v>
      </c>
      <c r="I743">
        <v>0</v>
      </c>
      <c r="J743">
        <v>0</v>
      </c>
      <c r="K743">
        <v>0.01</v>
      </c>
      <c r="L743">
        <v>0</v>
      </c>
      <c r="M743">
        <v>0</v>
      </c>
      <c r="N743">
        <v>0</v>
      </c>
      <c r="O743">
        <v>3</v>
      </c>
      <c r="P743">
        <v>1437</v>
      </c>
      <c r="Q743">
        <v>1635</v>
      </c>
      <c r="R743" t="str">
        <f>IF(Activity[[#This Row],[TotalSteps]] &lt; 7000, "Less than 7,000", IF(AND(Activity[[#This Row],[TotalSteps]] &gt;=7000, Activity[[#This Row],[TotalSteps]] &lt; 10000), "7,000 - 10,000", "More than 10,000"))</f>
        <v>Less than 7,000</v>
      </c>
    </row>
    <row r="744" spans="1:18" x14ac:dyDescent="0.4">
      <c r="A744" t="str">
        <f>Activity[[#This Row],[Id]]&amp;"_"&amp;TEXT(Activity[[#This Row],[Date]], "YYYY-MM-DD")</f>
        <v>7086361926_2016-04-17</v>
      </c>
      <c r="B744">
        <v>7086361926</v>
      </c>
      <c r="C744" s="1">
        <v>42477</v>
      </c>
      <c r="D744" s="1" t="str">
        <f>TEXT(Activity[[#This Row],[Date]], "dddd")</f>
        <v>Sunday</v>
      </c>
      <c r="E744">
        <v>0</v>
      </c>
      <c r="F744">
        <v>0</v>
      </c>
      <c r="G744">
        <v>0</v>
      </c>
      <c r="H744">
        <v>0</v>
      </c>
      <c r="I744">
        <v>0</v>
      </c>
      <c r="J744">
        <v>0</v>
      </c>
      <c r="K744">
        <v>0</v>
      </c>
      <c r="L744">
        <v>0</v>
      </c>
      <c r="M744">
        <v>0</v>
      </c>
      <c r="N744">
        <v>0</v>
      </c>
      <c r="O744">
        <v>0</v>
      </c>
      <c r="P744">
        <v>1440</v>
      </c>
      <c r="Q744">
        <v>1629</v>
      </c>
      <c r="R744" t="str">
        <f>IF(Activity[[#This Row],[TotalSteps]] &lt; 7000, "Less than 7,000", IF(AND(Activity[[#This Row],[TotalSteps]] &gt;=7000, Activity[[#This Row],[TotalSteps]] &lt; 10000), "7,000 - 10,000", "More than 10,000"))</f>
        <v>Less than 7,000</v>
      </c>
    </row>
    <row r="745" spans="1:18" x14ac:dyDescent="0.4">
      <c r="A745" t="str">
        <f>Activity[[#This Row],[Id]]&amp;"_"&amp;TEXT(Activity[[#This Row],[Date]], "YYYY-MM-DD")</f>
        <v>7086361926_2016-04-18</v>
      </c>
      <c r="B745">
        <v>7086361926</v>
      </c>
      <c r="C745" s="1">
        <v>42478</v>
      </c>
      <c r="D745" s="1" t="str">
        <f>TEXT(Activity[[#This Row],[Date]], "dddd")</f>
        <v>Monday</v>
      </c>
      <c r="E745">
        <v>9827</v>
      </c>
      <c r="F745">
        <v>6.71</v>
      </c>
      <c r="G745">
        <v>6.71</v>
      </c>
      <c r="H745">
        <v>0</v>
      </c>
      <c r="I745">
        <v>3.17</v>
      </c>
      <c r="J745">
        <v>1.22</v>
      </c>
      <c r="K745">
        <v>2.31</v>
      </c>
      <c r="L745">
        <v>0</v>
      </c>
      <c r="M745">
        <v>61</v>
      </c>
      <c r="N745">
        <v>51</v>
      </c>
      <c r="O745">
        <v>114</v>
      </c>
      <c r="P745">
        <v>1136</v>
      </c>
      <c r="Q745">
        <v>2743</v>
      </c>
      <c r="R745" t="str">
        <f>IF(Activity[[#This Row],[TotalSteps]] &lt; 7000, "Less than 7,000", IF(AND(Activity[[#This Row],[TotalSteps]] &gt;=7000, Activity[[#This Row],[TotalSteps]] &lt; 10000), "7,000 - 10,000", "More than 10,000"))</f>
        <v>7,000 - 10,000</v>
      </c>
    </row>
    <row r="746" spans="1:18" x14ac:dyDescent="0.4">
      <c r="A746" t="str">
        <f>Activity[[#This Row],[Id]]&amp;"_"&amp;TEXT(Activity[[#This Row],[Date]], "YYYY-MM-DD")</f>
        <v>7086361926_2016-04-19</v>
      </c>
      <c r="B746">
        <v>7086361926</v>
      </c>
      <c r="C746" s="1">
        <v>42479</v>
      </c>
      <c r="D746" s="1" t="str">
        <f>TEXT(Activity[[#This Row],[Date]], "dddd")</f>
        <v>Tuesday</v>
      </c>
      <c r="E746">
        <v>10688</v>
      </c>
      <c r="F746">
        <v>7.29</v>
      </c>
      <c r="G746">
        <v>7.29</v>
      </c>
      <c r="H746">
        <v>0</v>
      </c>
      <c r="I746">
        <v>3.53</v>
      </c>
      <c r="J746">
        <v>1.23</v>
      </c>
      <c r="K746">
        <v>2.5099999999999998</v>
      </c>
      <c r="L746">
        <v>0</v>
      </c>
      <c r="M746">
        <v>67</v>
      </c>
      <c r="N746">
        <v>69</v>
      </c>
      <c r="O746">
        <v>124</v>
      </c>
      <c r="P746">
        <v>671</v>
      </c>
      <c r="Q746">
        <v>2944</v>
      </c>
      <c r="R746" t="str">
        <f>IF(Activity[[#This Row],[TotalSteps]] &lt; 7000, "Less than 7,000", IF(AND(Activity[[#This Row],[TotalSteps]] &gt;=7000, Activity[[#This Row],[TotalSteps]] &lt; 10000), "7,000 - 10,000", "More than 10,000"))</f>
        <v>More than 10,000</v>
      </c>
    </row>
    <row r="747" spans="1:18" x14ac:dyDescent="0.4">
      <c r="A747" t="str">
        <f>Activity[[#This Row],[Id]]&amp;"_"&amp;TEXT(Activity[[#This Row],[Date]], "YYYY-MM-DD")</f>
        <v>7086361926_2016-04-20</v>
      </c>
      <c r="B747">
        <v>7086361926</v>
      </c>
      <c r="C747" s="1">
        <v>42480</v>
      </c>
      <c r="D747" s="1" t="str">
        <f>TEXT(Activity[[#This Row],[Date]], "dddd")</f>
        <v>Wednesday</v>
      </c>
      <c r="E747">
        <v>14365</v>
      </c>
      <c r="F747">
        <v>10.64</v>
      </c>
      <c r="G747">
        <v>10.64</v>
      </c>
      <c r="H747">
        <v>0</v>
      </c>
      <c r="I747">
        <v>7.64</v>
      </c>
      <c r="J747">
        <v>0.45</v>
      </c>
      <c r="K747">
        <v>2.54</v>
      </c>
      <c r="L747">
        <v>0</v>
      </c>
      <c r="M747">
        <v>87</v>
      </c>
      <c r="N747">
        <v>13</v>
      </c>
      <c r="O747">
        <v>145</v>
      </c>
      <c r="P747">
        <v>797</v>
      </c>
      <c r="Q747">
        <v>2997</v>
      </c>
      <c r="R747" t="str">
        <f>IF(Activity[[#This Row],[TotalSteps]] &lt; 7000, "Less than 7,000", IF(AND(Activity[[#This Row],[TotalSteps]] &gt;=7000, Activity[[#This Row],[TotalSteps]] &lt; 10000), "7,000 - 10,000", "More than 10,000"))</f>
        <v>More than 10,000</v>
      </c>
    </row>
    <row r="748" spans="1:18" x14ac:dyDescent="0.4">
      <c r="A748" t="str">
        <f>Activity[[#This Row],[Id]]&amp;"_"&amp;TEXT(Activity[[#This Row],[Date]], "YYYY-MM-DD")</f>
        <v>7086361926_2016-04-21</v>
      </c>
      <c r="B748">
        <v>7086361926</v>
      </c>
      <c r="C748" s="1">
        <v>42481</v>
      </c>
      <c r="D748" s="1" t="str">
        <f>TEXT(Activity[[#This Row],[Date]], "dddd")</f>
        <v>Thursday</v>
      </c>
      <c r="E748">
        <v>9469</v>
      </c>
      <c r="F748">
        <v>6.18</v>
      </c>
      <c r="G748">
        <v>6.18</v>
      </c>
      <c r="H748">
        <v>0</v>
      </c>
      <c r="I748">
        <v>1.36</v>
      </c>
      <c r="J748">
        <v>0.3</v>
      </c>
      <c r="K748">
        <v>4.51</v>
      </c>
      <c r="L748">
        <v>0</v>
      </c>
      <c r="M748">
        <v>19</v>
      </c>
      <c r="N748">
        <v>6</v>
      </c>
      <c r="O748">
        <v>206</v>
      </c>
      <c r="P748">
        <v>758</v>
      </c>
      <c r="Q748">
        <v>2463</v>
      </c>
      <c r="R748" t="str">
        <f>IF(Activity[[#This Row],[TotalSteps]] &lt; 7000, "Less than 7,000", IF(AND(Activity[[#This Row],[TotalSteps]] &gt;=7000, Activity[[#This Row],[TotalSteps]] &lt; 10000), "7,000 - 10,000", "More than 10,000"))</f>
        <v>7,000 - 10,000</v>
      </c>
    </row>
    <row r="749" spans="1:18" x14ac:dyDescent="0.4">
      <c r="A749" t="str">
        <f>Activity[[#This Row],[Id]]&amp;"_"&amp;TEXT(Activity[[#This Row],[Date]], "YYYY-MM-DD")</f>
        <v>7086361926_2016-04-22</v>
      </c>
      <c r="B749">
        <v>7086361926</v>
      </c>
      <c r="C749" s="1">
        <v>42482</v>
      </c>
      <c r="D749" s="1" t="str">
        <f>TEXT(Activity[[#This Row],[Date]], "dddd")</f>
        <v>Friday</v>
      </c>
      <c r="E749">
        <v>9753</v>
      </c>
      <c r="F749">
        <v>6.53</v>
      </c>
      <c r="G749">
        <v>6.53</v>
      </c>
      <c r="H749">
        <v>0</v>
      </c>
      <c r="I749">
        <v>2.87</v>
      </c>
      <c r="J749">
        <v>0.97</v>
      </c>
      <c r="K749">
        <v>2.67</v>
      </c>
      <c r="L749">
        <v>0</v>
      </c>
      <c r="M749">
        <v>58</v>
      </c>
      <c r="N749">
        <v>59</v>
      </c>
      <c r="O749">
        <v>153</v>
      </c>
      <c r="P749">
        <v>762</v>
      </c>
      <c r="Q749">
        <v>2846</v>
      </c>
      <c r="R749" t="str">
        <f>IF(Activity[[#This Row],[TotalSteps]] &lt; 7000, "Less than 7,000", IF(AND(Activity[[#This Row],[TotalSteps]] &gt;=7000, Activity[[#This Row],[TotalSteps]] &lt; 10000), "7,000 - 10,000", "More than 10,000"))</f>
        <v>7,000 - 10,000</v>
      </c>
    </row>
    <row r="750" spans="1:18" x14ac:dyDescent="0.4">
      <c r="A750" t="str">
        <f>Activity[[#This Row],[Id]]&amp;"_"&amp;TEXT(Activity[[#This Row],[Date]], "YYYY-MM-DD")</f>
        <v>7086361926_2016-04-23</v>
      </c>
      <c r="B750">
        <v>7086361926</v>
      </c>
      <c r="C750" s="1">
        <v>42483</v>
      </c>
      <c r="D750" s="1" t="str">
        <f>TEXT(Activity[[#This Row],[Date]], "dddd")</f>
        <v>Saturday</v>
      </c>
      <c r="E750">
        <v>2817</v>
      </c>
      <c r="F750">
        <v>1.81</v>
      </c>
      <c r="G750">
        <v>1.81</v>
      </c>
      <c r="H750">
        <v>0</v>
      </c>
      <c r="I750">
        <v>0</v>
      </c>
      <c r="J750">
        <v>0</v>
      </c>
      <c r="K750">
        <v>1.8</v>
      </c>
      <c r="L750">
        <v>0</v>
      </c>
      <c r="M750">
        <v>0</v>
      </c>
      <c r="N750">
        <v>0</v>
      </c>
      <c r="O750">
        <v>90</v>
      </c>
      <c r="P750">
        <v>1350</v>
      </c>
      <c r="Q750">
        <v>1965</v>
      </c>
      <c r="R750" t="str">
        <f>IF(Activity[[#This Row],[TotalSteps]] &lt; 7000, "Less than 7,000", IF(AND(Activity[[#This Row],[TotalSteps]] &gt;=7000, Activity[[#This Row],[TotalSteps]] &lt; 10000), "7,000 - 10,000", "More than 10,000"))</f>
        <v>Less than 7,000</v>
      </c>
    </row>
    <row r="751" spans="1:18" x14ac:dyDescent="0.4">
      <c r="A751" t="str">
        <f>Activity[[#This Row],[Id]]&amp;"_"&amp;TEXT(Activity[[#This Row],[Date]], "YYYY-MM-DD")</f>
        <v>7086361926_2016-04-24</v>
      </c>
      <c r="B751">
        <v>7086361926</v>
      </c>
      <c r="C751" s="1">
        <v>42484</v>
      </c>
      <c r="D751" s="1" t="str">
        <f>TEXT(Activity[[#This Row],[Date]], "dddd")</f>
        <v>Sunday</v>
      </c>
      <c r="E751">
        <v>3520</v>
      </c>
      <c r="F751">
        <v>2.16</v>
      </c>
      <c r="G751">
        <v>2.16</v>
      </c>
      <c r="H751">
        <v>0</v>
      </c>
      <c r="I751">
        <v>0</v>
      </c>
      <c r="J751">
        <v>0</v>
      </c>
      <c r="K751">
        <v>2.15</v>
      </c>
      <c r="L751">
        <v>0</v>
      </c>
      <c r="M751">
        <v>0</v>
      </c>
      <c r="N751">
        <v>0</v>
      </c>
      <c r="O751">
        <v>125</v>
      </c>
      <c r="P751">
        <v>566</v>
      </c>
      <c r="Q751">
        <v>2049</v>
      </c>
      <c r="R751" t="str">
        <f>IF(Activity[[#This Row],[TotalSteps]] &lt; 7000, "Less than 7,000", IF(AND(Activity[[#This Row],[TotalSteps]] &gt;=7000, Activity[[#This Row],[TotalSteps]] &lt; 10000), "7,000 - 10,000", "More than 10,000"))</f>
        <v>Less than 7,000</v>
      </c>
    </row>
    <row r="752" spans="1:18" x14ac:dyDescent="0.4">
      <c r="A752" t="str">
        <f>Activity[[#This Row],[Id]]&amp;"_"&amp;TEXT(Activity[[#This Row],[Date]], "YYYY-MM-DD")</f>
        <v>7086361926_2016-04-25</v>
      </c>
      <c r="B752">
        <v>7086361926</v>
      </c>
      <c r="C752" s="1">
        <v>42485</v>
      </c>
      <c r="D752" s="1" t="str">
        <f>TEXT(Activity[[#This Row],[Date]], "dddd")</f>
        <v>Monday</v>
      </c>
      <c r="E752">
        <v>10091</v>
      </c>
      <c r="F752">
        <v>6.82</v>
      </c>
      <c r="G752">
        <v>6.82</v>
      </c>
      <c r="H752">
        <v>0</v>
      </c>
      <c r="I752">
        <v>3.75</v>
      </c>
      <c r="J752">
        <v>0.7</v>
      </c>
      <c r="K752">
        <v>2.37</v>
      </c>
      <c r="L752">
        <v>0</v>
      </c>
      <c r="M752">
        <v>69</v>
      </c>
      <c r="N752">
        <v>39</v>
      </c>
      <c r="O752">
        <v>129</v>
      </c>
      <c r="P752">
        <v>706</v>
      </c>
      <c r="Q752">
        <v>2752</v>
      </c>
      <c r="R752" t="str">
        <f>IF(Activity[[#This Row],[TotalSteps]] &lt; 7000, "Less than 7,000", IF(AND(Activity[[#This Row],[TotalSteps]] &gt;=7000, Activity[[#This Row],[TotalSteps]] &lt; 10000), "7,000 - 10,000", "More than 10,000"))</f>
        <v>More than 10,000</v>
      </c>
    </row>
    <row r="753" spans="1:18" x14ac:dyDescent="0.4">
      <c r="A753" t="str">
        <f>Activity[[#This Row],[Id]]&amp;"_"&amp;TEXT(Activity[[#This Row],[Date]], "YYYY-MM-DD")</f>
        <v>7086361926_2016-04-26</v>
      </c>
      <c r="B753">
        <v>7086361926</v>
      </c>
      <c r="C753" s="1">
        <v>42486</v>
      </c>
      <c r="D753" s="1" t="str">
        <f>TEXT(Activity[[#This Row],[Date]], "dddd")</f>
        <v>Tuesday</v>
      </c>
      <c r="E753">
        <v>10387</v>
      </c>
      <c r="F753">
        <v>7.07</v>
      </c>
      <c r="G753">
        <v>7.07</v>
      </c>
      <c r="H753">
        <v>0</v>
      </c>
      <c r="I753">
        <v>4.16</v>
      </c>
      <c r="J753">
        <v>0.77</v>
      </c>
      <c r="K753">
        <v>2.12</v>
      </c>
      <c r="L753">
        <v>0</v>
      </c>
      <c r="M753">
        <v>70</v>
      </c>
      <c r="N753">
        <v>33</v>
      </c>
      <c r="O753">
        <v>132</v>
      </c>
      <c r="P753">
        <v>726</v>
      </c>
      <c r="Q753">
        <v>2781</v>
      </c>
      <c r="R753" t="str">
        <f>IF(Activity[[#This Row],[TotalSteps]] &lt; 7000, "Less than 7,000", IF(AND(Activity[[#This Row],[TotalSteps]] &gt;=7000, Activity[[#This Row],[TotalSteps]] &lt; 10000), "7,000 - 10,000", "More than 10,000"))</f>
        <v>More than 10,000</v>
      </c>
    </row>
    <row r="754" spans="1:18" x14ac:dyDescent="0.4">
      <c r="A754" t="str">
        <f>Activity[[#This Row],[Id]]&amp;"_"&amp;TEXT(Activity[[#This Row],[Date]], "YYYY-MM-DD")</f>
        <v>7086361926_2016-04-27</v>
      </c>
      <c r="B754">
        <v>7086361926</v>
      </c>
      <c r="C754" s="1">
        <v>42487</v>
      </c>
      <c r="D754" s="1" t="str">
        <f>TEXT(Activity[[#This Row],[Date]], "dddd")</f>
        <v>Wednesday</v>
      </c>
      <c r="E754">
        <v>11107</v>
      </c>
      <c r="F754">
        <v>8.34</v>
      </c>
      <c r="G754">
        <v>8.34</v>
      </c>
      <c r="H754">
        <v>0</v>
      </c>
      <c r="I754">
        <v>5.63</v>
      </c>
      <c r="J754">
        <v>0.18</v>
      </c>
      <c r="K754">
        <v>2.5299999999999998</v>
      </c>
      <c r="L754">
        <v>0</v>
      </c>
      <c r="M754">
        <v>55</v>
      </c>
      <c r="N754">
        <v>6</v>
      </c>
      <c r="O754">
        <v>145</v>
      </c>
      <c r="P754">
        <v>829</v>
      </c>
      <c r="Q754">
        <v>2693</v>
      </c>
      <c r="R754" t="str">
        <f>IF(Activity[[#This Row],[TotalSteps]] &lt; 7000, "Less than 7,000", IF(AND(Activity[[#This Row],[TotalSteps]] &gt;=7000, Activity[[#This Row],[TotalSteps]] &lt; 10000), "7,000 - 10,000", "More than 10,000"))</f>
        <v>More than 10,000</v>
      </c>
    </row>
    <row r="755" spans="1:18" x14ac:dyDescent="0.4">
      <c r="A755" t="str">
        <f>Activity[[#This Row],[Id]]&amp;"_"&amp;TEXT(Activity[[#This Row],[Date]], "YYYY-MM-DD")</f>
        <v>7086361926_2016-04-28</v>
      </c>
      <c r="B755">
        <v>7086361926</v>
      </c>
      <c r="C755" s="1">
        <v>42488</v>
      </c>
      <c r="D755" s="1" t="str">
        <f>TEXT(Activity[[#This Row],[Date]], "dddd")</f>
        <v>Thursday</v>
      </c>
      <c r="E755">
        <v>11584</v>
      </c>
      <c r="F755">
        <v>7.8</v>
      </c>
      <c r="G755">
        <v>7.8</v>
      </c>
      <c r="H755">
        <v>0</v>
      </c>
      <c r="I755">
        <v>2.79</v>
      </c>
      <c r="J755">
        <v>1.64</v>
      </c>
      <c r="K755">
        <v>3.36</v>
      </c>
      <c r="L755">
        <v>0</v>
      </c>
      <c r="M755">
        <v>54</v>
      </c>
      <c r="N755">
        <v>48</v>
      </c>
      <c r="O755">
        <v>161</v>
      </c>
      <c r="P755">
        <v>810</v>
      </c>
      <c r="Q755">
        <v>2862</v>
      </c>
      <c r="R755" t="str">
        <f>IF(Activity[[#This Row],[TotalSteps]] &lt; 7000, "Less than 7,000", IF(AND(Activity[[#This Row],[TotalSteps]] &gt;=7000, Activity[[#This Row],[TotalSteps]] &lt; 10000), "7,000 - 10,000", "More than 10,000"))</f>
        <v>More than 10,000</v>
      </c>
    </row>
    <row r="756" spans="1:18" x14ac:dyDescent="0.4">
      <c r="A756" t="str">
        <f>Activity[[#This Row],[Id]]&amp;"_"&amp;TEXT(Activity[[#This Row],[Date]], "YYYY-MM-DD")</f>
        <v>7086361926_2016-04-29</v>
      </c>
      <c r="B756">
        <v>7086361926</v>
      </c>
      <c r="C756" s="1">
        <v>42489</v>
      </c>
      <c r="D756" s="1" t="str">
        <f>TEXT(Activity[[#This Row],[Date]], "dddd")</f>
        <v>Friday</v>
      </c>
      <c r="E756">
        <v>7881</v>
      </c>
      <c r="F756">
        <v>4.95</v>
      </c>
      <c r="G756">
        <v>4.95</v>
      </c>
      <c r="H756">
        <v>0</v>
      </c>
      <c r="I756">
        <v>0.49</v>
      </c>
      <c r="J756">
        <v>0.45</v>
      </c>
      <c r="K756">
        <v>4</v>
      </c>
      <c r="L756">
        <v>0</v>
      </c>
      <c r="M756">
        <v>24</v>
      </c>
      <c r="N756">
        <v>36</v>
      </c>
      <c r="O756">
        <v>182</v>
      </c>
      <c r="P756">
        <v>1198</v>
      </c>
      <c r="Q756">
        <v>2616</v>
      </c>
      <c r="R756" t="str">
        <f>IF(Activity[[#This Row],[TotalSteps]] &lt; 7000, "Less than 7,000", IF(AND(Activity[[#This Row],[TotalSteps]] &gt;=7000, Activity[[#This Row],[TotalSteps]] &lt; 10000), "7,000 - 10,000", "More than 10,000"))</f>
        <v>7,000 - 10,000</v>
      </c>
    </row>
    <row r="757" spans="1:18" x14ac:dyDescent="0.4">
      <c r="A757" t="str">
        <f>Activity[[#This Row],[Id]]&amp;"_"&amp;TEXT(Activity[[#This Row],[Date]], "YYYY-MM-DD")</f>
        <v>7086361926_2016-04-30</v>
      </c>
      <c r="B757">
        <v>7086361926</v>
      </c>
      <c r="C757" s="1">
        <v>42490</v>
      </c>
      <c r="D757" s="1" t="str">
        <f>TEXT(Activity[[#This Row],[Date]], "dddd")</f>
        <v>Saturday</v>
      </c>
      <c r="E757">
        <v>14560</v>
      </c>
      <c r="F757">
        <v>9.41</v>
      </c>
      <c r="G757">
        <v>9.41</v>
      </c>
      <c r="H757">
        <v>0</v>
      </c>
      <c r="I757">
        <v>3.12</v>
      </c>
      <c r="J757">
        <v>1.04</v>
      </c>
      <c r="K757">
        <v>5.24</v>
      </c>
      <c r="L757">
        <v>0</v>
      </c>
      <c r="M757">
        <v>42</v>
      </c>
      <c r="N757">
        <v>17</v>
      </c>
      <c r="O757">
        <v>308</v>
      </c>
      <c r="P757">
        <v>584</v>
      </c>
      <c r="Q757">
        <v>2995</v>
      </c>
      <c r="R757" t="str">
        <f>IF(Activity[[#This Row],[TotalSteps]] &lt; 7000, "Less than 7,000", IF(AND(Activity[[#This Row],[TotalSteps]] &gt;=7000, Activity[[#This Row],[TotalSteps]] &lt; 10000), "7,000 - 10,000", "More than 10,000"))</f>
        <v>More than 10,000</v>
      </c>
    </row>
    <row r="758" spans="1:18" x14ac:dyDescent="0.4">
      <c r="A758" t="str">
        <f>Activity[[#This Row],[Id]]&amp;"_"&amp;TEXT(Activity[[#This Row],[Date]], "YYYY-MM-DD")</f>
        <v>7086361926_2016-05-01</v>
      </c>
      <c r="B758">
        <v>7086361926</v>
      </c>
      <c r="C758" s="1">
        <v>42491</v>
      </c>
      <c r="D758" s="1" t="str">
        <f>TEXT(Activity[[#This Row],[Date]], "dddd")</f>
        <v>Sunday</v>
      </c>
      <c r="E758">
        <v>12390</v>
      </c>
      <c r="F758">
        <v>8.07</v>
      </c>
      <c r="G758">
        <v>8.07</v>
      </c>
      <c r="H758">
        <v>0</v>
      </c>
      <c r="I758">
        <v>2.2999999999999998</v>
      </c>
      <c r="J758">
        <v>0.9</v>
      </c>
      <c r="K758">
        <v>4.8499999999999996</v>
      </c>
      <c r="L758">
        <v>0</v>
      </c>
      <c r="M758">
        <v>30</v>
      </c>
      <c r="N758">
        <v>15</v>
      </c>
      <c r="O758">
        <v>258</v>
      </c>
      <c r="P758">
        <v>685</v>
      </c>
      <c r="Q758">
        <v>2730</v>
      </c>
      <c r="R758" t="str">
        <f>IF(Activity[[#This Row],[TotalSteps]] &lt; 7000, "Less than 7,000", IF(AND(Activity[[#This Row],[TotalSteps]] &gt;=7000, Activity[[#This Row],[TotalSteps]] &lt; 10000), "7,000 - 10,000", "More than 10,000"))</f>
        <v>More than 10,000</v>
      </c>
    </row>
    <row r="759" spans="1:18" x14ac:dyDescent="0.4">
      <c r="A759" t="str">
        <f>Activity[[#This Row],[Id]]&amp;"_"&amp;TEXT(Activity[[#This Row],[Date]], "YYYY-MM-DD")</f>
        <v>7086361926_2016-05-02</v>
      </c>
      <c r="B759">
        <v>7086361926</v>
      </c>
      <c r="C759" s="1">
        <v>42492</v>
      </c>
      <c r="D759" s="1" t="str">
        <f>TEXT(Activity[[#This Row],[Date]], "dddd")</f>
        <v>Monday</v>
      </c>
      <c r="E759">
        <v>10052</v>
      </c>
      <c r="F759">
        <v>6.81</v>
      </c>
      <c r="G759">
        <v>6.81</v>
      </c>
      <c r="H759">
        <v>0</v>
      </c>
      <c r="I759">
        <v>3.48</v>
      </c>
      <c r="J759">
        <v>0.66</v>
      </c>
      <c r="K759">
        <v>2.66</v>
      </c>
      <c r="L759">
        <v>0</v>
      </c>
      <c r="M759">
        <v>66</v>
      </c>
      <c r="N759">
        <v>26</v>
      </c>
      <c r="O759">
        <v>139</v>
      </c>
      <c r="P759">
        <v>737</v>
      </c>
      <c r="Q759">
        <v>2754</v>
      </c>
      <c r="R759" t="str">
        <f>IF(Activity[[#This Row],[TotalSteps]] &lt; 7000, "Less than 7,000", IF(AND(Activity[[#This Row],[TotalSteps]] &gt;=7000, Activity[[#This Row],[TotalSteps]] &lt; 10000), "7,000 - 10,000", "More than 10,000"))</f>
        <v>More than 10,000</v>
      </c>
    </row>
    <row r="760" spans="1:18" x14ac:dyDescent="0.4">
      <c r="A760" t="str">
        <f>Activity[[#This Row],[Id]]&amp;"_"&amp;TEXT(Activity[[#This Row],[Date]], "YYYY-MM-DD")</f>
        <v>7086361926_2016-05-03</v>
      </c>
      <c r="B760">
        <v>7086361926</v>
      </c>
      <c r="C760" s="1">
        <v>42493</v>
      </c>
      <c r="D760" s="1" t="str">
        <f>TEXT(Activity[[#This Row],[Date]], "dddd")</f>
        <v>Tuesday</v>
      </c>
      <c r="E760">
        <v>10288</v>
      </c>
      <c r="F760">
        <v>6.76</v>
      </c>
      <c r="G760">
        <v>6.76</v>
      </c>
      <c r="H760">
        <v>0</v>
      </c>
      <c r="I760">
        <v>2.74</v>
      </c>
      <c r="J760">
        <v>0.85</v>
      </c>
      <c r="K760">
        <v>3.16</v>
      </c>
      <c r="L760">
        <v>0</v>
      </c>
      <c r="M760">
        <v>57</v>
      </c>
      <c r="N760">
        <v>36</v>
      </c>
      <c r="O760">
        <v>152</v>
      </c>
      <c r="P760">
        <v>761</v>
      </c>
      <c r="Q760">
        <v>2754</v>
      </c>
      <c r="R760" t="str">
        <f>IF(Activity[[#This Row],[TotalSteps]] &lt; 7000, "Less than 7,000", IF(AND(Activity[[#This Row],[TotalSteps]] &gt;=7000, Activity[[#This Row],[TotalSteps]] &lt; 10000), "7,000 - 10,000", "More than 10,000"))</f>
        <v>More than 10,000</v>
      </c>
    </row>
    <row r="761" spans="1:18" x14ac:dyDescent="0.4">
      <c r="A761" t="str">
        <f>Activity[[#This Row],[Id]]&amp;"_"&amp;TEXT(Activity[[#This Row],[Date]], "YYYY-MM-DD")</f>
        <v>7086361926_2016-05-04</v>
      </c>
      <c r="B761">
        <v>7086361926</v>
      </c>
      <c r="C761" s="1">
        <v>42494</v>
      </c>
      <c r="D761" s="1" t="str">
        <f>TEXT(Activity[[#This Row],[Date]], "dddd")</f>
        <v>Wednesday</v>
      </c>
      <c r="E761">
        <v>10988</v>
      </c>
      <c r="F761">
        <v>8.31</v>
      </c>
      <c r="G761">
        <v>8.31</v>
      </c>
      <c r="H761">
        <v>0</v>
      </c>
      <c r="I761">
        <v>5.28</v>
      </c>
      <c r="J761">
        <v>0.12</v>
      </c>
      <c r="K761">
        <v>2.9</v>
      </c>
      <c r="L761">
        <v>0</v>
      </c>
      <c r="M761">
        <v>45</v>
      </c>
      <c r="N761">
        <v>12</v>
      </c>
      <c r="O761">
        <v>135</v>
      </c>
      <c r="P761">
        <v>843</v>
      </c>
      <c r="Q761">
        <v>2655</v>
      </c>
      <c r="R761" t="str">
        <f>IF(Activity[[#This Row],[TotalSteps]] &lt; 7000, "Less than 7,000", IF(AND(Activity[[#This Row],[TotalSteps]] &gt;=7000, Activity[[#This Row],[TotalSteps]] &lt; 10000), "7,000 - 10,000", "More than 10,000"))</f>
        <v>More than 10,000</v>
      </c>
    </row>
    <row r="762" spans="1:18" x14ac:dyDescent="0.4">
      <c r="A762" t="str">
        <f>Activity[[#This Row],[Id]]&amp;"_"&amp;TEXT(Activity[[#This Row],[Date]], "YYYY-MM-DD")</f>
        <v>7086361926_2016-05-05</v>
      </c>
      <c r="B762">
        <v>7086361926</v>
      </c>
      <c r="C762" s="1">
        <v>42495</v>
      </c>
      <c r="D762" s="1" t="str">
        <f>TEXT(Activity[[#This Row],[Date]], "dddd")</f>
        <v>Thursday</v>
      </c>
      <c r="E762">
        <v>8564</v>
      </c>
      <c r="F762">
        <v>5.6</v>
      </c>
      <c r="G762">
        <v>5.6</v>
      </c>
      <c r="H762">
        <v>0</v>
      </c>
      <c r="I762">
        <v>1.78</v>
      </c>
      <c r="J762">
        <v>0.83</v>
      </c>
      <c r="K762">
        <v>2.95</v>
      </c>
      <c r="L762">
        <v>0</v>
      </c>
      <c r="M762">
        <v>24</v>
      </c>
      <c r="N762">
        <v>14</v>
      </c>
      <c r="O762">
        <v>149</v>
      </c>
      <c r="P762">
        <v>1253</v>
      </c>
      <c r="Q762">
        <v>2386</v>
      </c>
      <c r="R762" t="str">
        <f>IF(Activity[[#This Row],[TotalSteps]] &lt; 7000, "Less than 7,000", IF(AND(Activity[[#This Row],[TotalSteps]] &gt;=7000, Activity[[#This Row],[TotalSteps]] &lt; 10000), "7,000 - 10,000", "More than 10,000"))</f>
        <v>7,000 - 10,000</v>
      </c>
    </row>
    <row r="763" spans="1:18" x14ac:dyDescent="0.4">
      <c r="A763" t="str">
        <f>Activity[[#This Row],[Id]]&amp;"_"&amp;TEXT(Activity[[#This Row],[Date]], "YYYY-MM-DD")</f>
        <v>7086361926_2016-05-06</v>
      </c>
      <c r="B763">
        <v>7086361926</v>
      </c>
      <c r="C763" s="1">
        <v>42496</v>
      </c>
      <c r="D763" s="1" t="str">
        <f>TEXT(Activity[[#This Row],[Date]], "dddd")</f>
        <v>Friday</v>
      </c>
      <c r="E763">
        <v>12461</v>
      </c>
      <c r="F763">
        <v>8.3800000000000008</v>
      </c>
      <c r="G763">
        <v>8.3800000000000008</v>
      </c>
      <c r="H763">
        <v>0</v>
      </c>
      <c r="I763">
        <v>3.82</v>
      </c>
      <c r="J763">
        <v>1.43</v>
      </c>
      <c r="K763">
        <v>3.12</v>
      </c>
      <c r="L763">
        <v>0</v>
      </c>
      <c r="M763">
        <v>84</v>
      </c>
      <c r="N763">
        <v>35</v>
      </c>
      <c r="O763">
        <v>154</v>
      </c>
      <c r="P763">
        <v>834</v>
      </c>
      <c r="Q763">
        <v>2924</v>
      </c>
      <c r="R763" t="str">
        <f>IF(Activity[[#This Row],[TotalSteps]] &lt; 7000, "Less than 7,000", IF(AND(Activity[[#This Row],[TotalSteps]] &gt;=7000, Activity[[#This Row],[TotalSteps]] &lt; 10000), "7,000 - 10,000", "More than 10,000"))</f>
        <v>More than 10,000</v>
      </c>
    </row>
    <row r="764" spans="1:18" x14ac:dyDescent="0.4">
      <c r="A764" t="str">
        <f>Activity[[#This Row],[Id]]&amp;"_"&amp;TEXT(Activity[[#This Row],[Date]], "YYYY-MM-DD")</f>
        <v>7086361926_2016-05-07</v>
      </c>
      <c r="B764">
        <v>7086361926</v>
      </c>
      <c r="C764" s="1">
        <v>42497</v>
      </c>
      <c r="D764" s="1" t="str">
        <f>TEXT(Activity[[#This Row],[Date]], "dddd")</f>
        <v>Saturday</v>
      </c>
      <c r="E764">
        <v>12827</v>
      </c>
      <c r="F764">
        <v>8.48</v>
      </c>
      <c r="G764">
        <v>8.48</v>
      </c>
      <c r="H764">
        <v>0</v>
      </c>
      <c r="I764">
        <v>1.46</v>
      </c>
      <c r="J764">
        <v>2.33</v>
      </c>
      <c r="K764">
        <v>4.68</v>
      </c>
      <c r="L764">
        <v>0</v>
      </c>
      <c r="M764">
        <v>20</v>
      </c>
      <c r="N764">
        <v>42</v>
      </c>
      <c r="O764">
        <v>209</v>
      </c>
      <c r="P764">
        <v>621</v>
      </c>
      <c r="Q764">
        <v>2739</v>
      </c>
      <c r="R764" t="str">
        <f>IF(Activity[[#This Row],[TotalSteps]] &lt; 7000, "Less than 7,000", IF(AND(Activity[[#This Row],[TotalSteps]] &gt;=7000, Activity[[#This Row],[TotalSteps]] &lt; 10000), "7,000 - 10,000", "More than 10,000"))</f>
        <v>More than 10,000</v>
      </c>
    </row>
    <row r="765" spans="1:18" x14ac:dyDescent="0.4">
      <c r="A765" t="str">
        <f>Activity[[#This Row],[Id]]&amp;"_"&amp;TEXT(Activity[[#This Row],[Date]], "YYYY-MM-DD")</f>
        <v>7086361926_2016-05-08</v>
      </c>
      <c r="B765">
        <v>7086361926</v>
      </c>
      <c r="C765" s="1">
        <v>42498</v>
      </c>
      <c r="D765" s="1" t="str">
        <f>TEXT(Activity[[#This Row],[Date]], "dddd")</f>
        <v>Sunday</v>
      </c>
      <c r="E765">
        <v>10677</v>
      </c>
      <c r="F765">
        <v>7.1</v>
      </c>
      <c r="G765">
        <v>7.1</v>
      </c>
      <c r="H765">
        <v>0</v>
      </c>
      <c r="I765">
        <v>2.31</v>
      </c>
      <c r="J765">
        <v>1.53</v>
      </c>
      <c r="K765">
        <v>3.25</v>
      </c>
      <c r="L765">
        <v>0</v>
      </c>
      <c r="M765">
        <v>32</v>
      </c>
      <c r="N765">
        <v>27</v>
      </c>
      <c r="O765">
        <v>147</v>
      </c>
      <c r="P765">
        <v>695</v>
      </c>
      <c r="Q765">
        <v>2534</v>
      </c>
      <c r="R765" t="str">
        <f>IF(Activity[[#This Row],[TotalSteps]] &lt; 7000, "Less than 7,000", IF(AND(Activity[[#This Row],[TotalSteps]] &gt;=7000, Activity[[#This Row],[TotalSteps]] &lt; 10000), "7,000 - 10,000", "More than 10,000"))</f>
        <v>More than 10,000</v>
      </c>
    </row>
    <row r="766" spans="1:18" x14ac:dyDescent="0.4">
      <c r="A766" t="str">
        <f>Activity[[#This Row],[Id]]&amp;"_"&amp;TEXT(Activity[[#This Row],[Date]], "YYYY-MM-DD")</f>
        <v>7086361926_2016-05-09</v>
      </c>
      <c r="B766">
        <v>7086361926</v>
      </c>
      <c r="C766" s="1">
        <v>42499</v>
      </c>
      <c r="D766" s="1" t="str">
        <f>TEXT(Activity[[#This Row],[Date]], "dddd")</f>
        <v>Monday</v>
      </c>
      <c r="E766">
        <v>13566</v>
      </c>
      <c r="F766">
        <v>9.11</v>
      </c>
      <c r="G766">
        <v>9.11</v>
      </c>
      <c r="H766">
        <v>0</v>
      </c>
      <c r="I766">
        <v>4.26</v>
      </c>
      <c r="J766">
        <v>1.71</v>
      </c>
      <c r="K766">
        <v>3.12</v>
      </c>
      <c r="L766">
        <v>0</v>
      </c>
      <c r="M766">
        <v>67</v>
      </c>
      <c r="N766">
        <v>50</v>
      </c>
      <c r="O766">
        <v>171</v>
      </c>
      <c r="P766">
        <v>743</v>
      </c>
      <c r="Q766">
        <v>2960</v>
      </c>
      <c r="R766" t="str">
        <f>IF(Activity[[#This Row],[TotalSteps]] &lt; 7000, "Less than 7,000", IF(AND(Activity[[#This Row],[TotalSteps]] &gt;=7000, Activity[[#This Row],[TotalSteps]] &lt; 10000), "7,000 - 10,000", "More than 10,000"))</f>
        <v>More than 10,000</v>
      </c>
    </row>
    <row r="767" spans="1:18" x14ac:dyDescent="0.4">
      <c r="A767" t="str">
        <f>Activity[[#This Row],[Id]]&amp;"_"&amp;TEXT(Activity[[#This Row],[Date]], "YYYY-MM-DD")</f>
        <v>7086361926_2016-05-10</v>
      </c>
      <c r="B767">
        <v>7086361926</v>
      </c>
      <c r="C767" s="1">
        <v>42500</v>
      </c>
      <c r="D767" s="1" t="str">
        <f>TEXT(Activity[[#This Row],[Date]], "dddd")</f>
        <v>Tuesday</v>
      </c>
      <c r="E767">
        <v>14433</v>
      </c>
      <c r="F767">
        <v>10.79</v>
      </c>
      <c r="G767">
        <v>10.79</v>
      </c>
      <c r="H767">
        <v>0</v>
      </c>
      <c r="I767">
        <v>7.11</v>
      </c>
      <c r="J767">
        <v>1.2</v>
      </c>
      <c r="K767">
        <v>2.4500000000000002</v>
      </c>
      <c r="L767">
        <v>0</v>
      </c>
      <c r="M767">
        <v>72</v>
      </c>
      <c r="N767">
        <v>23</v>
      </c>
      <c r="O767">
        <v>106</v>
      </c>
      <c r="P767">
        <v>1182</v>
      </c>
      <c r="Q767">
        <v>2800</v>
      </c>
      <c r="R767" t="str">
        <f>IF(Activity[[#This Row],[TotalSteps]] &lt; 7000, "Less than 7,000", IF(AND(Activity[[#This Row],[TotalSteps]] &gt;=7000, Activity[[#This Row],[TotalSteps]] &lt; 10000), "7,000 - 10,000", "More than 10,000"))</f>
        <v>More than 10,000</v>
      </c>
    </row>
    <row r="768" spans="1:18" x14ac:dyDescent="0.4">
      <c r="A768" t="str">
        <f>Activity[[#This Row],[Id]]&amp;"_"&amp;TEXT(Activity[[#This Row],[Date]], "YYYY-MM-DD")</f>
        <v>7086361926_2016-05-11</v>
      </c>
      <c r="B768">
        <v>7086361926</v>
      </c>
      <c r="C768" s="1">
        <v>42501</v>
      </c>
      <c r="D768" s="1" t="str">
        <f>TEXT(Activity[[#This Row],[Date]], "dddd")</f>
        <v>Wednesday</v>
      </c>
      <c r="E768">
        <v>9572</v>
      </c>
      <c r="F768">
        <v>6.52</v>
      </c>
      <c r="G768">
        <v>6.52</v>
      </c>
      <c r="H768">
        <v>0</v>
      </c>
      <c r="I768">
        <v>2.89</v>
      </c>
      <c r="J768">
        <v>1.39</v>
      </c>
      <c r="K768">
        <v>2.23</v>
      </c>
      <c r="L768">
        <v>0</v>
      </c>
      <c r="M768">
        <v>57</v>
      </c>
      <c r="N768">
        <v>40</v>
      </c>
      <c r="O768">
        <v>128</v>
      </c>
      <c r="P768">
        <v>757</v>
      </c>
      <c r="Q768">
        <v>2735</v>
      </c>
      <c r="R768" t="str">
        <f>IF(Activity[[#This Row],[TotalSteps]] &lt; 7000, "Less than 7,000", IF(AND(Activity[[#This Row],[TotalSteps]] &gt;=7000, Activity[[#This Row],[TotalSteps]] &lt; 10000), "7,000 - 10,000", "More than 10,000"))</f>
        <v>7,000 - 10,000</v>
      </c>
    </row>
    <row r="769" spans="1:18" x14ac:dyDescent="0.4">
      <c r="A769" t="str">
        <f>Activity[[#This Row],[Id]]&amp;"_"&amp;TEXT(Activity[[#This Row],[Date]], "YYYY-MM-DD")</f>
        <v>7086361926_2016-05-12</v>
      </c>
      <c r="B769">
        <v>7086361926</v>
      </c>
      <c r="C769" s="1">
        <v>42502</v>
      </c>
      <c r="D769" s="1" t="str">
        <f>TEXT(Activity[[#This Row],[Date]], "dddd")</f>
        <v>Thursday</v>
      </c>
      <c r="E769">
        <v>3789</v>
      </c>
      <c r="F769">
        <v>2.56</v>
      </c>
      <c r="G769">
        <v>2.56</v>
      </c>
      <c r="H769">
        <v>0</v>
      </c>
      <c r="I769">
        <v>0.38</v>
      </c>
      <c r="J769">
        <v>0.27</v>
      </c>
      <c r="K769">
        <v>1.89</v>
      </c>
      <c r="L769">
        <v>0</v>
      </c>
      <c r="M769">
        <v>5</v>
      </c>
      <c r="N769">
        <v>4</v>
      </c>
      <c r="O769">
        <v>58</v>
      </c>
      <c r="P769">
        <v>343</v>
      </c>
      <c r="Q769">
        <v>1199</v>
      </c>
      <c r="R769" t="str">
        <f>IF(Activity[[#This Row],[TotalSteps]] &lt; 7000, "Less than 7,000", IF(AND(Activity[[#This Row],[TotalSteps]] &gt;=7000, Activity[[#This Row],[TotalSteps]] &lt; 10000), "7,000 - 10,000", "More than 10,000"))</f>
        <v>Less than 7,000</v>
      </c>
    </row>
    <row r="770" spans="1:18" x14ac:dyDescent="0.4">
      <c r="A770" t="str">
        <f>Activity[[#This Row],[Id]]&amp;"_"&amp;TEXT(Activity[[#This Row],[Date]], "YYYY-MM-DD")</f>
        <v>8053475328_2016-04-12</v>
      </c>
      <c r="B770">
        <v>8053475328</v>
      </c>
      <c r="C770" s="1">
        <v>42472</v>
      </c>
      <c r="D770" s="1" t="str">
        <f>TEXT(Activity[[#This Row],[Date]], "dddd")</f>
        <v>Tuesday</v>
      </c>
      <c r="E770">
        <v>18060</v>
      </c>
      <c r="F770">
        <v>14.12</v>
      </c>
      <c r="G770">
        <v>14.12</v>
      </c>
      <c r="H770">
        <v>0</v>
      </c>
      <c r="I770">
        <v>11.64</v>
      </c>
      <c r="J770">
        <v>0.39</v>
      </c>
      <c r="K770">
        <v>2.1</v>
      </c>
      <c r="L770">
        <v>0</v>
      </c>
      <c r="M770">
        <v>116</v>
      </c>
      <c r="N770">
        <v>8</v>
      </c>
      <c r="O770">
        <v>123</v>
      </c>
      <c r="P770">
        <v>1193</v>
      </c>
      <c r="Q770">
        <v>3186</v>
      </c>
      <c r="R770" t="str">
        <f>IF(Activity[[#This Row],[TotalSteps]] &lt; 7000, "Less than 7,000", IF(AND(Activity[[#This Row],[TotalSteps]] &gt;=7000, Activity[[#This Row],[TotalSteps]] &lt; 10000), "7,000 - 10,000", "More than 10,000"))</f>
        <v>More than 10,000</v>
      </c>
    </row>
    <row r="771" spans="1:18" x14ac:dyDescent="0.4">
      <c r="A771" t="str">
        <f>Activity[[#This Row],[Id]]&amp;"_"&amp;TEXT(Activity[[#This Row],[Date]], "YYYY-MM-DD")</f>
        <v>8053475328_2016-04-13</v>
      </c>
      <c r="B771">
        <v>8053475328</v>
      </c>
      <c r="C771" s="1">
        <v>42473</v>
      </c>
      <c r="D771" s="1" t="str">
        <f>TEXT(Activity[[#This Row],[Date]], "dddd")</f>
        <v>Wednesday</v>
      </c>
      <c r="E771">
        <v>16433</v>
      </c>
      <c r="F771">
        <v>13.35</v>
      </c>
      <c r="G771">
        <v>13.35</v>
      </c>
      <c r="H771">
        <v>0</v>
      </c>
      <c r="I771">
        <v>10.43</v>
      </c>
      <c r="J771">
        <v>0.47</v>
      </c>
      <c r="K771">
        <v>2.4500000000000002</v>
      </c>
      <c r="L771">
        <v>0</v>
      </c>
      <c r="M771">
        <v>95</v>
      </c>
      <c r="N771">
        <v>12</v>
      </c>
      <c r="O771">
        <v>156</v>
      </c>
      <c r="P771">
        <v>1177</v>
      </c>
      <c r="Q771">
        <v>3140</v>
      </c>
      <c r="R771" t="str">
        <f>IF(Activity[[#This Row],[TotalSteps]] &lt; 7000, "Less than 7,000", IF(AND(Activity[[#This Row],[TotalSteps]] &gt;=7000, Activity[[#This Row],[TotalSteps]] &lt; 10000), "7,000 - 10,000", "More than 10,000"))</f>
        <v>More than 10,000</v>
      </c>
    </row>
    <row r="772" spans="1:18" x14ac:dyDescent="0.4">
      <c r="A772" t="str">
        <f>Activity[[#This Row],[Id]]&amp;"_"&amp;TEXT(Activity[[#This Row],[Date]], "YYYY-MM-DD")</f>
        <v>8053475328_2016-04-14</v>
      </c>
      <c r="B772">
        <v>8053475328</v>
      </c>
      <c r="C772" s="1">
        <v>42474</v>
      </c>
      <c r="D772" s="1" t="str">
        <f>TEXT(Activity[[#This Row],[Date]], "dddd")</f>
        <v>Thursday</v>
      </c>
      <c r="E772">
        <v>20159</v>
      </c>
      <c r="F772">
        <v>15.97</v>
      </c>
      <c r="G772">
        <v>15.97</v>
      </c>
      <c r="H772">
        <v>0</v>
      </c>
      <c r="I772">
        <v>12.34</v>
      </c>
      <c r="J772">
        <v>0.21</v>
      </c>
      <c r="K772">
        <v>3.36</v>
      </c>
      <c r="L772">
        <v>0</v>
      </c>
      <c r="M772">
        <v>119</v>
      </c>
      <c r="N772">
        <v>5</v>
      </c>
      <c r="O772">
        <v>193</v>
      </c>
      <c r="P772">
        <v>1123</v>
      </c>
      <c r="Q772">
        <v>3411</v>
      </c>
      <c r="R772" t="str">
        <f>IF(Activity[[#This Row],[TotalSteps]] &lt; 7000, "Less than 7,000", IF(AND(Activity[[#This Row],[TotalSteps]] &gt;=7000, Activity[[#This Row],[TotalSteps]] &lt; 10000), "7,000 - 10,000", "More than 10,000"))</f>
        <v>More than 10,000</v>
      </c>
    </row>
    <row r="773" spans="1:18" x14ac:dyDescent="0.4">
      <c r="A773" t="str">
        <f>Activity[[#This Row],[Id]]&amp;"_"&amp;TEXT(Activity[[#This Row],[Date]], "YYYY-MM-DD")</f>
        <v>8053475328_2016-04-15</v>
      </c>
      <c r="B773">
        <v>8053475328</v>
      </c>
      <c r="C773" s="1">
        <v>42475</v>
      </c>
      <c r="D773" s="1" t="str">
        <f>TEXT(Activity[[#This Row],[Date]], "dddd")</f>
        <v>Friday</v>
      </c>
      <c r="E773">
        <v>20669</v>
      </c>
      <c r="F773">
        <v>16.239999999999998</v>
      </c>
      <c r="G773">
        <v>16.239999999999998</v>
      </c>
      <c r="H773">
        <v>0</v>
      </c>
      <c r="I773">
        <v>13.26</v>
      </c>
      <c r="J773">
        <v>0.39</v>
      </c>
      <c r="K773">
        <v>2.59</v>
      </c>
      <c r="L773">
        <v>0</v>
      </c>
      <c r="M773">
        <v>132</v>
      </c>
      <c r="N773">
        <v>8</v>
      </c>
      <c r="O773">
        <v>158</v>
      </c>
      <c r="P773">
        <v>1142</v>
      </c>
      <c r="Q773">
        <v>3410</v>
      </c>
      <c r="R773" t="str">
        <f>IF(Activity[[#This Row],[TotalSteps]] &lt; 7000, "Less than 7,000", IF(AND(Activity[[#This Row],[TotalSteps]] &gt;=7000, Activity[[#This Row],[TotalSteps]] &lt; 10000), "7,000 - 10,000", "More than 10,000"))</f>
        <v>More than 10,000</v>
      </c>
    </row>
    <row r="774" spans="1:18" x14ac:dyDescent="0.4">
      <c r="A774" t="str">
        <f>Activity[[#This Row],[Id]]&amp;"_"&amp;TEXT(Activity[[#This Row],[Date]], "YYYY-MM-DD")</f>
        <v>8053475328_2016-04-16</v>
      </c>
      <c r="B774">
        <v>8053475328</v>
      </c>
      <c r="C774" s="1">
        <v>42476</v>
      </c>
      <c r="D774" s="1" t="str">
        <f>TEXT(Activity[[#This Row],[Date]], "dddd")</f>
        <v>Saturday</v>
      </c>
      <c r="E774">
        <v>14549</v>
      </c>
      <c r="F774">
        <v>11.11</v>
      </c>
      <c r="G774">
        <v>11.11</v>
      </c>
      <c r="H774">
        <v>0</v>
      </c>
      <c r="I774">
        <v>9.36</v>
      </c>
      <c r="J774">
        <v>0.27</v>
      </c>
      <c r="K774">
        <v>1.49</v>
      </c>
      <c r="L774">
        <v>0</v>
      </c>
      <c r="M774">
        <v>96</v>
      </c>
      <c r="N774">
        <v>6</v>
      </c>
      <c r="O774">
        <v>83</v>
      </c>
      <c r="P774">
        <v>1255</v>
      </c>
      <c r="Q774">
        <v>2867</v>
      </c>
      <c r="R774" t="str">
        <f>IF(Activity[[#This Row],[TotalSteps]] &lt; 7000, "Less than 7,000", IF(AND(Activity[[#This Row],[TotalSteps]] &gt;=7000, Activity[[#This Row],[TotalSteps]] &lt; 10000), "7,000 - 10,000", "More than 10,000"))</f>
        <v>More than 10,000</v>
      </c>
    </row>
    <row r="775" spans="1:18" x14ac:dyDescent="0.4">
      <c r="A775" t="str">
        <f>Activity[[#This Row],[Id]]&amp;"_"&amp;TEXT(Activity[[#This Row],[Date]], "YYYY-MM-DD")</f>
        <v>8053475328_2016-04-17</v>
      </c>
      <c r="B775">
        <v>8053475328</v>
      </c>
      <c r="C775" s="1">
        <v>42477</v>
      </c>
      <c r="D775" s="1" t="str">
        <f>TEXT(Activity[[#This Row],[Date]], "dddd")</f>
        <v>Sunday</v>
      </c>
      <c r="E775">
        <v>18827</v>
      </c>
      <c r="F775">
        <v>13.69</v>
      </c>
      <c r="G775">
        <v>13.69</v>
      </c>
      <c r="H775">
        <v>0</v>
      </c>
      <c r="I775">
        <v>9.24</v>
      </c>
      <c r="J775">
        <v>0.8</v>
      </c>
      <c r="K775">
        <v>3.64</v>
      </c>
      <c r="L775">
        <v>0</v>
      </c>
      <c r="M775">
        <v>111</v>
      </c>
      <c r="N775">
        <v>21</v>
      </c>
      <c r="O775">
        <v>195</v>
      </c>
      <c r="P775">
        <v>1113</v>
      </c>
      <c r="Q775">
        <v>3213</v>
      </c>
      <c r="R775" t="str">
        <f>IF(Activity[[#This Row],[TotalSteps]] &lt; 7000, "Less than 7,000", IF(AND(Activity[[#This Row],[TotalSteps]] &gt;=7000, Activity[[#This Row],[TotalSteps]] &lt; 10000), "7,000 - 10,000", "More than 10,000"))</f>
        <v>More than 10,000</v>
      </c>
    </row>
    <row r="776" spans="1:18" x14ac:dyDescent="0.4">
      <c r="A776" t="str">
        <f>Activity[[#This Row],[Id]]&amp;"_"&amp;TEXT(Activity[[#This Row],[Date]], "YYYY-MM-DD")</f>
        <v>8053475328_2016-04-18</v>
      </c>
      <c r="B776">
        <v>8053475328</v>
      </c>
      <c r="C776" s="1">
        <v>42478</v>
      </c>
      <c r="D776" s="1" t="str">
        <f>TEXT(Activity[[#This Row],[Date]], "dddd")</f>
        <v>Monday</v>
      </c>
      <c r="E776">
        <v>17076</v>
      </c>
      <c r="F776">
        <v>12.66</v>
      </c>
      <c r="G776">
        <v>12.66</v>
      </c>
      <c r="H776">
        <v>0</v>
      </c>
      <c r="I776">
        <v>9.08</v>
      </c>
      <c r="J776">
        <v>0.23</v>
      </c>
      <c r="K776">
        <v>3.35</v>
      </c>
      <c r="L776">
        <v>0</v>
      </c>
      <c r="M776">
        <v>102</v>
      </c>
      <c r="N776">
        <v>6</v>
      </c>
      <c r="O776">
        <v>195</v>
      </c>
      <c r="P776">
        <v>1137</v>
      </c>
      <c r="Q776">
        <v>3133</v>
      </c>
      <c r="R776" t="str">
        <f>IF(Activity[[#This Row],[TotalSteps]] &lt; 7000, "Less than 7,000", IF(AND(Activity[[#This Row],[TotalSteps]] &gt;=7000, Activity[[#This Row],[TotalSteps]] &lt; 10000), "7,000 - 10,000", "More than 10,000"))</f>
        <v>More than 10,000</v>
      </c>
    </row>
    <row r="777" spans="1:18" x14ac:dyDescent="0.4">
      <c r="A777" t="str">
        <f>Activity[[#This Row],[Id]]&amp;"_"&amp;TEXT(Activity[[#This Row],[Date]], "YYYY-MM-DD")</f>
        <v>8053475328_2016-04-19</v>
      </c>
      <c r="B777">
        <v>8053475328</v>
      </c>
      <c r="C777" s="1">
        <v>42479</v>
      </c>
      <c r="D777" s="1" t="str">
        <f>TEXT(Activity[[#This Row],[Date]], "dddd")</f>
        <v>Tuesday</v>
      </c>
      <c r="E777">
        <v>15929</v>
      </c>
      <c r="F777">
        <v>12.48</v>
      </c>
      <c r="G777">
        <v>12.48</v>
      </c>
      <c r="H777">
        <v>0</v>
      </c>
      <c r="I777">
        <v>9.2200000000000006</v>
      </c>
      <c r="J777">
        <v>0.31</v>
      </c>
      <c r="K777">
        <v>2.95</v>
      </c>
      <c r="L777">
        <v>0</v>
      </c>
      <c r="M777">
        <v>90</v>
      </c>
      <c r="N777">
        <v>7</v>
      </c>
      <c r="O777">
        <v>191</v>
      </c>
      <c r="P777">
        <v>1152</v>
      </c>
      <c r="Q777">
        <v>3114</v>
      </c>
      <c r="R777" t="str">
        <f>IF(Activity[[#This Row],[TotalSteps]] &lt; 7000, "Less than 7,000", IF(AND(Activity[[#This Row],[TotalSteps]] &gt;=7000, Activity[[#This Row],[TotalSteps]] &lt; 10000), "7,000 - 10,000", "More than 10,000"))</f>
        <v>More than 10,000</v>
      </c>
    </row>
    <row r="778" spans="1:18" x14ac:dyDescent="0.4">
      <c r="A778" t="str">
        <f>Activity[[#This Row],[Id]]&amp;"_"&amp;TEXT(Activity[[#This Row],[Date]], "YYYY-MM-DD")</f>
        <v>8053475328_2016-04-20</v>
      </c>
      <c r="B778">
        <v>8053475328</v>
      </c>
      <c r="C778" s="1">
        <v>42480</v>
      </c>
      <c r="D778" s="1" t="str">
        <f>TEXT(Activity[[#This Row],[Date]], "dddd")</f>
        <v>Wednesday</v>
      </c>
      <c r="E778">
        <v>15108</v>
      </c>
      <c r="F778">
        <v>12.19</v>
      </c>
      <c r="G778">
        <v>12.19</v>
      </c>
      <c r="H778">
        <v>0</v>
      </c>
      <c r="I778">
        <v>9.58</v>
      </c>
      <c r="J778">
        <v>0.23</v>
      </c>
      <c r="K778">
        <v>2.38</v>
      </c>
      <c r="L778">
        <v>0</v>
      </c>
      <c r="M778">
        <v>89</v>
      </c>
      <c r="N778">
        <v>5</v>
      </c>
      <c r="O778">
        <v>158</v>
      </c>
      <c r="P778">
        <v>695</v>
      </c>
      <c r="Q778">
        <v>3043</v>
      </c>
      <c r="R778" t="str">
        <f>IF(Activity[[#This Row],[TotalSteps]] &lt; 7000, "Less than 7,000", IF(AND(Activity[[#This Row],[TotalSteps]] &gt;=7000, Activity[[#This Row],[TotalSteps]] &lt; 10000), "7,000 - 10,000", "More than 10,000"))</f>
        <v>More than 10,000</v>
      </c>
    </row>
    <row r="779" spans="1:18" x14ac:dyDescent="0.4">
      <c r="A779" t="str">
        <f>Activity[[#This Row],[Id]]&amp;"_"&amp;TEXT(Activity[[#This Row],[Date]], "YYYY-MM-DD")</f>
        <v>8053475328_2016-04-21</v>
      </c>
      <c r="B779">
        <v>8053475328</v>
      </c>
      <c r="C779" s="1">
        <v>42481</v>
      </c>
      <c r="D779" s="1" t="str">
        <f>TEXT(Activity[[#This Row],[Date]], "dddd")</f>
        <v>Thursday</v>
      </c>
      <c r="E779">
        <v>16057</v>
      </c>
      <c r="F779">
        <v>12.51</v>
      </c>
      <c r="G779">
        <v>12.51</v>
      </c>
      <c r="H779">
        <v>0</v>
      </c>
      <c r="I779">
        <v>9.67</v>
      </c>
      <c r="J779">
        <v>0.25</v>
      </c>
      <c r="K779">
        <v>2.58</v>
      </c>
      <c r="L779">
        <v>0</v>
      </c>
      <c r="M779">
        <v>100</v>
      </c>
      <c r="N779">
        <v>6</v>
      </c>
      <c r="O779">
        <v>170</v>
      </c>
      <c r="P779">
        <v>1164</v>
      </c>
      <c r="Q779">
        <v>3103</v>
      </c>
      <c r="R779" t="str">
        <f>IF(Activity[[#This Row],[TotalSteps]] &lt; 7000, "Less than 7,000", IF(AND(Activity[[#This Row],[TotalSteps]] &gt;=7000, Activity[[#This Row],[TotalSteps]] &lt; 10000), "7,000 - 10,000", "More than 10,000"))</f>
        <v>More than 10,000</v>
      </c>
    </row>
    <row r="780" spans="1:18" x14ac:dyDescent="0.4">
      <c r="A780" t="str">
        <f>Activity[[#This Row],[Id]]&amp;"_"&amp;TEXT(Activity[[#This Row],[Date]], "YYYY-MM-DD")</f>
        <v>8053475328_2016-04-22</v>
      </c>
      <c r="B780">
        <v>8053475328</v>
      </c>
      <c r="C780" s="1">
        <v>42482</v>
      </c>
      <c r="D780" s="1" t="str">
        <f>TEXT(Activity[[#This Row],[Date]], "dddd")</f>
        <v>Friday</v>
      </c>
      <c r="E780">
        <v>10520</v>
      </c>
      <c r="F780">
        <v>8.2899999999999991</v>
      </c>
      <c r="G780">
        <v>8.2899999999999991</v>
      </c>
      <c r="H780">
        <v>0</v>
      </c>
      <c r="I780">
        <v>6.26</v>
      </c>
      <c r="J780">
        <v>0.15</v>
      </c>
      <c r="K780">
        <v>1.88</v>
      </c>
      <c r="L780">
        <v>0</v>
      </c>
      <c r="M780">
        <v>60</v>
      </c>
      <c r="N780">
        <v>3</v>
      </c>
      <c r="O780">
        <v>117</v>
      </c>
      <c r="P780">
        <v>1260</v>
      </c>
      <c r="Q780">
        <v>2655</v>
      </c>
      <c r="R780" t="str">
        <f>IF(Activity[[#This Row],[TotalSteps]] &lt; 7000, "Less than 7,000", IF(AND(Activity[[#This Row],[TotalSteps]] &gt;=7000, Activity[[#This Row],[TotalSteps]] &lt; 10000), "7,000 - 10,000", "More than 10,000"))</f>
        <v>More than 10,000</v>
      </c>
    </row>
    <row r="781" spans="1:18" x14ac:dyDescent="0.4">
      <c r="A781" t="str">
        <f>Activity[[#This Row],[Id]]&amp;"_"&amp;TEXT(Activity[[#This Row],[Date]], "YYYY-MM-DD")</f>
        <v>8053475328_2016-04-23</v>
      </c>
      <c r="B781">
        <v>8053475328</v>
      </c>
      <c r="C781" s="1">
        <v>42483</v>
      </c>
      <c r="D781" s="1" t="str">
        <f>TEXT(Activity[[#This Row],[Date]], "dddd")</f>
        <v>Saturday</v>
      </c>
      <c r="E781">
        <v>22359</v>
      </c>
      <c r="F781">
        <v>17.190000000000001</v>
      </c>
      <c r="G781">
        <v>17.190000000000001</v>
      </c>
      <c r="H781">
        <v>0</v>
      </c>
      <c r="I781">
        <v>12.54</v>
      </c>
      <c r="J781">
        <v>0.63</v>
      </c>
      <c r="K781">
        <v>4.0199999999999996</v>
      </c>
      <c r="L781">
        <v>0</v>
      </c>
      <c r="M781">
        <v>125</v>
      </c>
      <c r="N781">
        <v>14</v>
      </c>
      <c r="O781">
        <v>223</v>
      </c>
      <c r="P781">
        <v>741</v>
      </c>
      <c r="Q781">
        <v>3554</v>
      </c>
      <c r="R781" t="str">
        <f>IF(Activity[[#This Row],[TotalSteps]] &lt; 7000, "Less than 7,000", IF(AND(Activity[[#This Row],[TotalSteps]] &gt;=7000, Activity[[#This Row],[TotalSteps]] &lt; 10000), "7,000 - 10,000", "More than 10,000"))</f>
        <v>More than 10,000</v>
      </c>
    </row>
    <row r="782" spans="1:18" x14ac:dyDescent="0.4">
      <c r="A782" t="str">
        <f>Activity[[#This Row],[Id]]&amp;"_"&amp;TEXT(Activity[[#This Row],[Date]], "YYYY-MM-DD")</f>
        <v>8053475328_2016-04-24</v>
      </c>
      <c r="B782">
        <v>8053475328</v>
      </c>
      <c r="C782" s="1">
        <v>42484</v>
      </c>
      <c r="D782" s="1" t="str">
        <f>TEXT(Activity[[#This Row],[Date]], "dddd")</f>
        <v>Sunday</v>
      </c>
      <c r="E782">
        <v>22988</v>
      </c>
      <c r="F782">
        <v>17.95</v>
      </c>
      <c r="G782">
        <v>17.95</v>
      </c>
      <c r="H782">
        <v>0</v>
      </c>
      <c r="I782">
        <v>13.13</v>
      </c>
      <c r="J782">
        <v>1.55</v>
      </c>
      <c r="K782">
        <v>3.26</v>
      </c>
      <c r="L782">
        <v>0</v>
      </c>
      <c r="M782">
        <v>129</v>
      </c>
      <c r="N782">
        <v>33</v>
      </c>
      <c r="O782">
        <v>182</v>
      </c>
      <c r="P782">
        <v>1096</v>
      </c>
      <c r="Q782">
        <v>3577</v>
      </c>
      <c r="R782" t="str">
        <f>IF(Activity[[#This Row],[TotalSteps]] &lt; 7000, "Less than 7,000", IF(AND(Activity[[#This Row],[TotalSteps]] &gt;=7000, Activity[[#This Row],[TotalSteps]] &lt; 10000), "7,000 - 10,000", "More than 10,000"))</f>
        <v>More than 10,000</v>
      </c>
    </row>
    <row r="783" spans="1:18" x14ac:dyDescent="0.4">
      <c r="A783" t="str">
        <f>Activity[[#This Row],[Id]]&amp;"_"&amp;TEXT(Activity[[#This Row],[Date]], "YYYY-MM-DD")</f>
        <v>8053475328_2016-04-25</v>
      </c>
      <c r="B783">
        <v>8053475328</v>
      </c>
      <c r="C783" s="1">
        <v>42485</v>
      </c>
      <c r="D783" s="1" t="str">
        <f>TEXT(Activity[[#This Row],[Date]], "dddd")</f>
        <v>Monday</v>
      </c>
      <c r="E783">
        <v>20500</v>
      </c>
      <c r="F783">
        <v>15.69</v>
      </c>
      <c r="G783">
        <v>15.69</v>
      </c>
      <c r="H783">
        <v>0</v>
      </c>
      <c r="I783">
        <v>11.37</v>
      </c>
      <c r="J783">
        <v>0.46</v>
      </c>
      <c r="K783">
        <v>3.86</v>
      </c>
      <c r="L783">
        <v>0</v>
      </c>
      <c r="M783">
        <v>118</v>
      </c>
      <c r="N783">
        <v>9</v>
      </c>
      <c r="O783">
        <v>209</v>
      </c>
      <c r="P783">
        <v>1104</v>
      </c>
      <c r="Q783">
        <v>3403</v>
      </c>
      <c r="R783" t="str">
        <f>IF(Activity[[#This Row],[TotalSteps]] &lt; 7000, "Less than 7,000", IF(AND(Activity[[#This Row],[TotalSteps]] &gt;=7000, Activity[[#This Row],[TotalSteps]] &lt; 10000), "7,000 - 10,000", "More than 10,000"))</f>
        <v>More than 10,000</v>
      </c>
    </row>
    <row r="784" spans="1:18" x14ac:dyDescent="0.4">
      <c r="A784" t="str">
        <f>Activity[[#This Row],[Id]]&amp;"_"&amp;TEXT(Activity[[#This Row],[Date]], "YYYY-MM-DD")</f>
        <v>8053475328_2016-04-26</v>
      </c>
      <c r="B784">
        <v>8053475328</v>
      </c>
      <c r="C784" s="1">
        <v>42486</v>
      </c>
      <c r="D784" s="1" t="str">
        <f>TEXT(Activity[[#This Row],[Date]], "dddd")</f>
        <v>Tuesday</v>
      </c>
      <c r="E784">
        <v>12685</v>
      </c>
      <c r="F784">
        <v>9.6199999999999992</v>
      </c>
      <c r="G784">
        <v>9.6199999999999992</v>
      </c>
      <c r="H784">
        <v>0</v>
      </c>
      <c r="I784">
        <v>6.31</v>
      </c>
      <c r="J784">
        <v>0.2</v>
      </c>
      <c r="K784">
        <v>3.1</v>
      </c>
      <c r="L784">
        <v>0</v>
      </c>
      <c r="M784">
        <v>68</v>
      </c>
      <c r="N784">
        <v>5</v>
      </c>
      <c r="O784">
        <v>185</v>
      </c>
      <c r="P784">
        <v>1182</v>
      </c>
      <c r="Q784">
        <v>2846</v>
      </c>
      <c r="R784" t="str">
        <f>IF(Activity[[#This Row],[TotalSteps]] &lt; 7000, "Less than 7,000", IF(AND(Activity[[#This Row],[TotalSteps]] &gt;=7000, Activity[[#This Row],[TotalSteps]] &lt; 10000), "7,000 - 10,000", "More than 10,000"))</f>
        <v>More than 10,000</v>
      </c>
    </row>
    <row r="785" spans="1:18" x14ac:dyDescent="0.4">
      <c r="A785" t="str">
        <f>Activity[[#This Row],[Id]]&amp;"_"&amp;TEXT(Activity[[#This Row],[Date]], "YYYY-MM-DD")</f>
        <v>8053475328_2016-04-27</v>
      </c>
      <c r="B785">
        <v>8053475328</v>
      </c>
      <c r="C785" s="1">
        <v>42487</v>
      </c>
      <c r="D785" s="1" t="str">
        <f>TEXT(Activity[[#This Row],[Date]], "dddd")</f>
        <v>Wednesday</v>
      </c>
      <c r="E785">
        <v>12422</v>
      </c>
      <c r="F785">
        <v>9.82</v>
      </c>
      <c r="G785">
        <v>9.82</v>
      </c>
      <c r="H785">
        <v>0</v>
      </c>
      <c r="I785">
        <v>6.46</v>
      </c>
      <c r="J785">
        <v>0.43</v>
      </c>
      <c r="K785">
        <v>2.93</v>
      </c>
      <c r="L785">
        <v>0</v>
      </c>
      <c r="M785">
        <v>60</v>
      </c>
      <c r="N785">
        <v>10</v>
      </c>
      <c r="O785">
        <v>183</v>
      </c>
      <c r="P785">
        <v>1187</v>
      </c>
      <c r="Q785">
        <v>2852</v>
      </c>
      <c r="R785" t="str">
        <f>IF(Activity[[#This Row],[TotalSteps]] &lt; 7000, "Less than 7,000", IF(AND(Activity[[#This Row],[TotalSteps]] &gt;=7000, Activity[[#This Row],[TotalSteps]] &lt; 10000), "7,000 - 10,000", "More than 10,000"))</f>
        <v>More than 10,000</v>
      </c>
    </row>
    <row r="786" spans="1:18" x14ac:dyDescent="0.4">
      <c r="A786" t="str">
        <f>Activity[[#This Row],[Id]]&amp;"_"&amp;TEXT(Activity[[#This Row],[Date]], "YYYY-MM-DD")</f>
        <v>8053475328_2016-04-28</v>
      </c>
      <c r="B786">
        <v>8053475328</v>
      </c>
      <c r="C786" s="1">
        <v>42488</v>
      </c>
      <c r="D786" s="1" t="str">
        <f>TEXT(Activity[[#This Row],[Date]], "dddd")</f>
        <v>Thursday</v>
      </c>
      <c r="E786">
        <v>15447</v>
      </c>
      <c r="F786">
        <v>12.4</v>
      </c>
      <c r="G786">
        <v>12.4</v>
      </c>
      <c r="H786">
        <v>0</v>
      </c>
      <c r="I786">
        <v>9.67</v>
      </c>
      <c r="J786">
        <v>0.39</v>
      </c>
      <c r="K786">
        <v>2.35</v>
      </c>
      <c r="L786">
        <v>0</v>
      </c>
      <c r="M786">
        <v>90</v>
      </c>
      <c r="N786">
        <v>9</v>
      </c>
      <c r="O786">
        <v>153</v>
      </c>
      <c r="P786">
        <v>1188</v>
      </c>
      <c r="Q786">
        <v>3062</v>
      </c>
      <c r="R786" t="str">
        <f>IF(Activity[[#This Row],[TotalSteps]] &lt; 7000, "Less than 7,000", IF(AND(Activity[[#This Row],[TotalSteps]] &gt;=7000, Activity[[#This Row],[TotalSteps]] &lt; 10000), "7,000 - 10,000", "More than 10,000"))</f>
        <v>More than 10,000</v>
      </c>
    </row>
    <row r="787" spans="1:18" x14ac:dyDescent="0.4">
      <c r="A787" t="str">
        <f>Activity[[#This Row],[Id]]&amp;"_"&amp;TEXT(Activity[[#This Row],[Date]], "YYYY-MM-DD")</f>
        <v>8053475328_2016-04-29</v>
      </c>
      <c r="B787">
        <v>8053475328</v>
      </c>
      <c r="C787" s="1">
        <v>42489</v>
      </c>
      <c r="D787" s="1" t="str">
        <f>TEXT(Activity[[#This Row],[Date]], "dddd")</f>
        <v>Friday</v>
      </c>
      <c r="E787">
        <v>12315</v>
      </c>
      <c r="F787">
        <v>9.65</v>
      </c>
      <c r="G787">
        <v>9.65</v>
      </c>
      <c r="H787">
        <v>0</v>
      </c>
      <c r="I787">
        <v>6.17</v>
      </c>
      <c r="J787">
        <v>0.31</v>
      </c>
      <c r="K787">
        <v>3.17</v>
      </c>
      <c r="L787">
        <v>0</v>
      </c>
      <c r="M787">
        <v>58</v>
      </c>
      <c r="N787">
        <v>8</v>
      </c>
      <c r="O787">
        <v>159</v>
      </c>
      <c r="P787">
        <v>1215</v>
      </c>
      <c r="Q787">
        <v>2794</v>
      </c>
      <c r="R787" t="str">
        <f>IF(Activity[[#This Row],[TotalSteps]] &lt; 7000, "Less than 7,000", IF(AND(Activity[[#This Row],[TotalSteps]] &gt;=7000, Activity[[#This Row],[TotalSteps]] &lt; 10000), "7,000 - 10,000", "More than 10,000"))</f>
        <v>More than 10,000</v>
      </c>
    </row>
    <row r="788" spans="1:18" x14ac:dyDescent="0.4">
      <c r="A788" t="str">
        <f>Activity[[#This Row],[Id]]&amp;"_"&amp;TEXT(Activity[[#This Row],[Date]], "YYYY-MM-DD")</f>
        <v>8053475328_2016-04-30</v>
      </c>
      <c r="B788">
        <v>8053475328</v>
      </c>
      <c r="C788" s="1">
        <v>42490</v>
      </c>
      <c r="D788" s="1" t="str">
        <f>TEXT(Activity[[#This Row],[Date]], "dddd")</f>
        <v>Saturday</v>
      </c>
      <c r="E788">
        <v>7135</v>
      </c>
      <c r="F788">
        <v>5.59</v>
      </c>
      <c r="G788">
        <v>5.59</v>
      </c>
      <c r="H788">
        <v>0</v>
      </c>
      <c r="I788">
        <v>2.99</v>
      </c>
      <c r="J788">
        <v>0.06</v>
      </c>
      <c r="K788">
        <v>2.54</v>
      </c>
      <c r="L788">
        <v>0</v>
      </c>
      <c r="M788">
        <v>27</v>
      </c>
      <c r="N788">
        <v>1</v>
      </c>
      <c r="O788">
        <v>131</v>
      </c>
      <c r="P788">
        <v>1281</v>
      </c>
      <c r="Q788">
        <v>2408</v>
      </c>
      <c r="R788" t="str">
        <f>IF(Activity[[#This Row],[TotalSteps]] &lt; 7000, "Less than 7,000", IF(AND(Activity[[#This Row],[TotalSteps]] &gt;=7000, Activity[[#This Row],[TotalSteps]] &lt; 10000), "7,000 - 10,000", "More than 10,000"))</f>
        <v>7,000 - 10,000</v>
      </c>
    </row>
    <row r="789" spans="1:18" x14ac:dyDescent="0.4">
      <c r="A789" t="str">
        <f>Activity[[#This Row],[Id]]&amp;"_"&amp;TEXT(Activity[[#This Row],[Date]], "YYYY-MM-DD")</f>
        <v>8053475328_2016-05-01</v>
      </c>
      <c r="B789">
        <v>8053475328</v>
      </c>
      <c r="C789" s="1">
        <v>42491</v>
      </c>
      <c r="D789" s="1" t="str">
        <f>TEXT(Activity[[#This Row],[Date]], "dddd")</f>
        <v>Sunday</v>
      </c>
      <c r="E789">
        <v>1170</v>
      </c>
      <c r="F789">
        <v>0.85</v>
      </c>
      <c r="G789">
        <v>0.85</v>
      </c>
      <c r="H789">
        <v>0</v>
      </c>
      <c r="I789">
        <v>0</v>
      </c>
      <c r="J789">
        <v>0</v>
      </c>
      <c r="K789">
        <v>0.85</v>
      </c>
      <c r="L789">
        <v>0</v>
      </c>
      <c r="M789">
        <v>0</v>
      </c>
      <c r="N789">
        <v>0</v>
      </c>
      <c r="O789">
        <v>51</v>
      </c>
      <c r="P789">
        <v>1389</v>
      </c>
      <c r="Q789">
        <v>1886</v>
      </c>
      <c r="R789" t="str">
        <f>IF(Activity[[#This Row],[TotalSteps]] &lt; 7000, "Less than 7,000", IF(AND(Activity[[#This Row],[TotalSteps]] &gt;=7000, Activity[[#This Row],[TotalSteps]] &lt; 10000), "7,000 - 10,000", "More than 10,000"))</f>
        <v>Less than 7,000</v>
      </c>
    </row>
    <row r="790" spans="1:18" x14ac:dyDescent="0.4">
      <c r="A790" t="str">
        <f>Activity[[#This Row],[Id]]&amp;"_"&amp;TEXT(Activity[[#This Row],[Date]], "YYYY-MM-DD")</f>
        <v>8053475328_2016-05-02</v>
      </c>
      <c r="B790">
        <v>8053475328</v>
      </c>
      <c r="C790" s="1">
        <v>42492</v>
      </c>
      <c r="D790" s="1" t="str">
        <f>TEXT(Activity[[#This Row],[Date]], "dddd")</f>
        <v>Monday</v>
      </c>
      <c r="E790">
        <v>1969</v>
      </c>
      <c r="F790">
        <v>1.43</v>
      </c>
      <c r="G790">
        <v>1.43</v>
      </c>
      <c r="H790">
        <v>0</v>
      </c>
      <c r="I790">
        <v>0</v>
      </c>
      <c r="J790">
        <v>0</v>
      </c>
      <c r="K790">
        <v>1.43</v>
      </c>
      <c r="L790">
        <v>0</v>
      </c>
      <c r="M790">
        <v>0</v>
      </c>
      <c r="N790">
        <v>0</v>
      </c>
      <c r="O790">
        <v>95</v>
      </c>
      <c r="P790">
        <v>1345</v>
      </c>
      <c r="Q790">
        <v>1988</v>
      </c>
      <c r="R790" t="str">
        <f>IF(Activity[[#This Row],[TotalSteps]] &lt; 7000, "Less than 7,000", IF(AND(Activity[[#This Row],[TotalSteps]] &gt;=7000, Activity[[#This Row],[TotalSteps]] &lt; 10000), "7,000 - 10,000", "More than 10,000"))</f>
        <v>Less than 7,000</v>
      </c>
    </row>
    <row r="791" spans="1:18" x14ac:dyDescent="0.4">
      <c r="A791" t="str">
        <f>Activity[[#This Row],[Id]]&amp;"_"&amp;TEXT(Activity[[#This Row],[Date]], "YYYY-MM-DD")</f>
        <v>8053475328_2016-05-03</v>
      </c>
      <c r="B791">
        <v>8053475328</v>
      </c>
      <c r="C791" s="1">
        <v>42493</v>
      </c>
      <c r="D791" s="1" t="str">
        <f>TEXT(Activity[[#This Row],[Date]], "dddd")</f>
        <v>Tuesday</v>
      </c>
      <c r="E791">
        <v>15484</v>
      </c>
      <c r="F791">
        <v>11.9</v>
      </c>
      <c r="G791">
        <v>11.9</v>
      </c>
      <c r="H791">
        <v>0</v>
      </c>
      <c r="I791">
        <v>8.39</v>
      </c>
      <c r="J791">
        <v>0.93</v>
      </c>
      <c r="K791">
        <v>2.59</v>
      </c>
      <c r="L791">
        <v>0</v>
      </c>
      <c r="M791">
        <v>87</v>
      </c>
      <c r="N791">
        <v>22</v>
      </c>
      <c r="O791">
        <v>165</v>
      </c>
      <c r="P791">
        <v>1166</v>
      </c>
      <c r="Q791">
        <v>3023</v>
      </c>
      <c r="R791" t="str">
        <f>IF(Activity[[#This Row],[TotalSteps]] &lt; 7000, "Less than 7,000", IF(AND(Activity[[#This Row],[TotalSteps]] &gt;=7000, Activity[[#This Row],[TotalSteps]] &lt; 10000), "7,000 - 10,000", "More than 10,000"))</f>
        <v>More than 10,000</v>
      </c>
    </row>
    <row r="792" spans="1:18" x14ac:dyDescent="0.4">
      <c r="A792" t="str">
        <f>Activity[[#This Row],[Id]]&amp;"_"&amp;TEXT(Activity[[#This Row],[Date]], "YYYY-MM-DD")</f>
        <v>8053475328_2016-05-04</v>
      </c>
      <c r="B792">
        <v>8053475328</v>
      </c>
      <c r="C792" s="1">
        <v>42494</v>
      </c>
      <c r="D792" s="1" t="str">
        <f>TEXT(Activity[[#This Row],[Date]], "dddd")</f>
        <v>Wednesday</v>
      </c>
      <c r="E792">
        <v>14581</v>
      </c>
      <c r="F792">
        <v>11.15</v>
      </c>
      <c r="G792">
        <v>11.15</v>
      </c>
      <c r="H792">
        <v>0</v>
      </c>
      <c r="I792">
        <v>8.82</v>
      </c>
      <c r="J792">
        <v>0.4</v>
      </c>
      <c r="K792">
        <v>1.91</v>
      </c>
      <c r="L792">
        <v>0</v>
      </c>
      <c r="M792">
        <v>89</v>
      </c>
      <c r="N792">
        <v>8</v>
      </c>
      <c r="O792">
        <v>123</v>
      </c>
      <c r="P792">
        <v>1220</v>
      </c>
      <c r="Q792">
        <v>2918</v>
      </c>
      <c r="R792" t="str">
        <f>IF(Activity[[#This Row],[TotalSteps]] &lt; 7000, "Less than 7,000", IF(AND(Activity[[#This Row],[TotalSteps]] &gt;=7000, Activity[[#This Row],[TotalSteps]] &lt; 10000), "7,000 - 10,000", "More than 10,000"))</f>
        <v>More than 10,000</v>
      </c>
    </row>
    <row r="793" spans="1:18" x14ac:dyDescent="0.4">
      <c r="A793" t="str">
        <f>Activity[[#This Row],[Id]]&amp;"_"&amp;TEXT(Activity[[#This Row],[Date]], "YYYY-MM-DD")</f>
        <v>8053475328_2016-05-05</v>
      </c>
      <c r="B793">
        <v>8053475328</v>
      </c>
      <c r="C793" s="1">
        <v>42495</v>
      </c>
      <c r="D793" s="1" t="str">
        <f>TEXT(Activity[[#This Row],[Date]], "dddd")</f>
        <v>Thursday</v>
      </c>
      <c r="E793">
        <v>14990</v>
      </c>
      <c r="F793">
        <v>11.51</v>
      </c>
      <c r="G793">
        <v>11.51</v>
      </c>
      <c r="H793">
        <v>0</v>
      </c>
      <c r="I793">
        <v>8.85</v>
      </c>
      <c r="J793">
        <v>0.45</v>
      </c>
      <c r="K793">
        <v>2.21</v>
      </c>
      <c r="L793">
        <v>0</v>
      </c>
      <c r="M793">
        <v>93</v>
      </c>
      <c r="N793">
        <v>9</v>
      </c>
      <c r="O793">
        <v>130</v>
      </c>
      <c r="P793">
        <v>1208</v>
      </c>
      <c r="Q793">
        <v>2950</v>
      </c>
      <c r="R793" t="str">
        <f>IF(Activity[[#This Row],[TotalSteps]] &lt; 7000, "Less than 7,000", IF(AND(Activity[[#This Row],[TotalSteps]] &gt;=7000, Activity[[#This Row],[TotalSteps]] &lt; 10000), "7,000 - 10,000", "More than 10,000"))</f>
        <v>More than 10,000</v>
      </c>
    </row>
    <row r="794" spans="1:18" x14ac:dyDescent="0.4">
      <c r="A794" t="str">
        <f>Activity[[#This Row],[Id]]&amp;"_"&amp;TEXT(Activity[[#This Row],[Date]], "YYYY-MM-DD")</f>
        <v>8053475328_2016-05-06</v>
      </c>
      <c r="B794">
        <v>8053475328</v>
      </c>
      <c r="C794" s="1">
        <v>42496</v>
      </c>
      <c r="D794" s="1" t="str">
        <f>TEXT(Activity[[#This Row],[Date]], "dddd")</f>
        <v>Friday</v>
      </c>
      <c r="E794">
        <v>13953</v>
      </c>
      <c r="F794">
        <v>11</v>
      </c>
      <c r="G794">
        <v>11</v>
      </c>
      <c r="H794">
        <v>0</v>
      </c>
      <c r="I794">
        <v>9.1</v>
      </c>
      <c r="J794">
        <v>0.69</v>
      </c>
      <c r="K794">
        <v>1.21</v>
      </c>
      <c r="L794">
        <v>0</v>
      </c>
      <c r="M794">
        <v>90</v>
      </c>
      <c r="N794">
        <v>15</v>
      </c>
      <c r="O794">
        <v>90</v>
      </c>
      <c r="P794">
        <v>1245</v>
      </c>
      <c r="Q794">
        <v>2859</v>
      </c>
      <c r="R794" t="str">
        <f>IF(Activity[[#This Row],[TotalSteps]] &lt; 7000, "Less than 7,000", IF(AND(Activity[[#This Row],[TotalSteps]] &gt;=7000, Activity[[#This Row],[TotalSteps]] &lt; 10000), "7,000 - 10,000", "More than 10,000"))</f>
        <v>More than 10,000</v>
      </c>
    </row>
    <row r="795" spans="1:18" x14ac:dyDescent="0.4">
      <c r="A795" t="str">
        <f>Activity[[#This Row],[Id]]&amp;"_"&amp;TEXT(Activity[[#This Row],[Date]], "YYYY-MM-DD")</f>
        <v>8053475328_2016-05-07</v>
      </c>
      <c r="B795">
        <v>8053475328</v>
      </c>
      <c r="C795" s="1">
        <v>42497</v>
      </c>
      <c r="D795" s="1" t="str">
        <f>TEXT(Activity[[#This Row],[Date]], "dddd")</f>
        <v>Saturday</v>
      </c>
      <c r="E795">
        <v>19769</v>
      </c>
      <c r="F795">
        <v>15.67</v>
      </c>
      <c r="G795">
        <v>15.67</v>
      </c>
      <c r="H795">
        <v>0</v>
      </c>
      <c r="I795">
        <v>12.44</v>
      </c>
      <c r="J795">
        <v>0.88</v>
      </c>
      <c r="K795">
        <v>2.35</v>
      </c>
      <c r="L795">
        <v>0</v>
      </c>
      <c r="M795">
        <v>121</v>
      </c>
      <c r="N795">
        <v>20</v>
      </c>
      <c r="O795">
        <v>148</v>
      </c>
      <c r="P795">
        <v>1076</v>
      </c>
      <c r="Q795">
        <v>3331</v>
      </c>
      <c r="R795" t="str">
        <f>IF(Activity[[#This Row],[TotalSteps]] &lt; 7000, "Less than 7,000", IF(AND(Activity[[#This Row],[TotalSteps]] &gt;=7000, Activity[[#This Row],[TotalSteps]] &lt; 10000), "7,000 - 10,000", "More than 10,000"))</f>
        <v>More than 10,000</v>
      </c>
    </row>
    <row r="796" spans="1:18" x14ac:dyDescent="0.4">
      <c r="A796" t="str">
        <f>Activity[[#This Row],[Id]]&amp;"_"&amp;TEXT(Activity[[#This Row],[Date]], "YYYY-MM-DD")</f>
        <v>8053475328_2016-05-08</v>
      </c>
      <c r="B796">
        <v>8053475328</v>
      </c>
      <c r="C796" s="1">
        <v>42498</v>
      </c>
      <c r="D796" s="1" t="str">
        <f>TEXT(Activity[[#This Row],[Date]], "dddd")</f>
        <v>Sunday</v>
      </c>
      <c r="E796">
        <v>22026</v>
      </c>
      <c r="F796">
        <v>17.649999999999999</v>
      </c>
      <c r="G796">
        <v>17.649999999999999</v>
      </c>
      <c r="H796">
        <v>0</v>
      </c>
      <c r="I796">
        <v>13.4</v>
      </c>
      <c r="J796">
        <v>0.59</v>
      </c>
      <c r="K796">
        <v>3.66</v>
      </c>
      <c r="L796">
        <v>0</v>
      </c>
      <c r="M796">
        <v>125</v>
      </c>
      <c r="N796">
        <v>14</v>
      </c>
      <c r="O796">
        <v>228</v>
      </c>
      <c r="P796">
        <v>1073</v>
      </c>
      <c r="Q796">
        <v>3589</v>
      </c>
      <c r="R796" t="str">
        <f>IF(Activity[[#This Row],[TotalSteps]] &lt; 7000, "Less than 7,000", IF(AND(Activity[[#This Row],[TotalSteps]] &gt;=7000, Activity[[#This Row],[TotalSteps]] &lt; 10000), "7,000 - 10,000", "More than 10,000"))</f>
        <v>More than 10,000</v>
      </c>
    </row>
    <row r="797" spans="1:18" x14ac:dyDescent="0.4">
      <c r="A797" t="str">
        <f>Activity[[#This Row],[Id]]&amp;"_"&amp;TEXT(Activity[[#This Row],[Date]], "YYYY-MM-DD")</f>
        <v>8053475328_2016-05-09</v>
      </c>
      <c r="B797">
        <v>8053475328</v>
      </c>
      <c r="C797" s="1">
        <v>42499</v>
      </c>
      <c r="D797" s="1" t="str">
        <f>TEXT(Activity[[#This Row],[Date]], "dddd")</f>
        <v>Monday</v>
      </c>
      <c r="E797">
        <v>12465</v>
      </c>
      <c r="F797">
        <v>9.3800000000000008</v>
      </c>
      <c r="G797">
        <v>9.3800000000000008</v>
      </c>
      <c r="H797">
        <v>0</v>
      </c>
      <c r="I797">
        <v>6.12</v>
      </c>
      <c r="J797">
        <v>0.56999999999999995</v>
      </c>
      <c r="K797">
        <v>2.69</v>
      </c>
      <c r="L797">
        <v>0</v>
      </c>
      <c r="M797">
        <v>66</v>
      </c>
      <c r="N797">
        <v>12</v>
      </c>
      <c r="O797">
        <v>148</v>
      </c>
      <c r="P797">
        <v>1214</v>
      </c>
      <c r="Q797">
        <v>2765</v>
      </c>
      <c r="R797" t="str">
        <f>IF(Activity[[#This Row],[TotalSteps]] &lt; 7000, "Less than 7,000", IF(AND(Activity[[#This Row],[TotalSteps]] &gt;=7000, Activity[[#This Row],[TotalSteps]] &lt; 10000), "7,000 - 10,000", "More than 10,000"))</f>
        <v>More than 10,000</v>
      </c>
    </row>
    <row r="798" spans="1:18" x14ac:dyDescent="0.4">
      <c r="A798" t="str">
        <f>Activity[[#This Row],[Id]]&amp;"_"&amp;TEXT(Activity[[#This Row],[Date]], "YYYY-MM-DD")</f>
        <v>8053475328_2016-05-10</v>
      </c>
      <c r="B798">
        <v>8053475328</v>
      </c>
      <c r="C798" s="1">
        <v>42500</v>
      </c>
      <c r="D798" s="1" t="str">
        <f>TEXT(Activity[[#This Row],[Date]], "dddd")</f>
        <v>Tuesday</v>
      </c>
      <c r="E798">
        <v>14810</v>
      </c>
      <c r="F798">
        <v>11.36</v>
      </c>
      <c r="G798">
        <v>11.36</v>
      </c>
      <c r="H798">
        <v>0</v>
      </c>
      <c r="I798">
        <v>9.09</v>
      </c>
      <c r="J798">
        <v>0.42</v>
      </c>
      <c r="K798">
        <v>1.85</v>
      </c>
      <c r="L798">
        <v>0</v>
      </c>
      <c r="M798">
        <v>96</v>
      </c>
      <c r="N798">
        <v>10</v>
      </c>
      <c r="O798">
        <v>115</v>
      </c>
      <c r="P798">
        <v>1219</v>
      </c>
      <c r="Q798">
        <v>2926</v>
      </c>
      <c r="R798" t="str">
        <f>IF(Activity[[#This Row],[TotalSteps]] &lt; 7000, "Less than 7,000", IF(AND(Activity[[#This Row],[TotalSteps]] &gt;=7000, Activity[[#This Row],[TotalSteps]] &lt; 10000), "7,000 - 10,000", "More than 10,000"))</f>
        <v>More than 10,000</v>
      </c>
    </row>
    <row r="799" spans="1:18" x14ac:dyDescent="0.4">
      <c r="A799" t="str">
        <f>Activity[[#This Row],[Id]]&amp;"_"&amp;TEXT(Activity[[#This Row],[Date]], "YYYY-MM-DD")</f>
        <v>8053475328_2016-05-11</v>
      </c>
      <c r="B799">
        <v>8053475328</v>
      </c>
      <c r="C799" s="1">
        <v>42501</v>
      </c>
      <c r="D799" s="1" t="str">
        <f>TEXT(Activity[[#This Row],[Date]], "dddd")</f>
        <v>Wednesday</v>
      </c>
      <c r="E799">
        <v>12209</v>
      </c>
      <c r="F799">
        <v>9.4</v>
      </c>
      <c r="G799">
        <v>9.4</v>
      </c>
      <c r="H799">
        <v>0</v>
      </c>
      <c r="I799">
        <v>6.08</v>
      </c>
      <c r="J799">
        <v>0.28000000000000003</v>
      </c>
      <c r="K799">
        <v>3.04</v>
      </c>
      <c r="L799">
        <v>0</v>
      </c>
      <c r="M799">
        <v>60</v>
      </c>
      <c r="N799">
        <v>7</v>
      </c>
      <c r="O799">
        <v>184</v>
      </c>
      <c r="P799">
        <v>1189</v>
      </c>
      <c r="Q799">
        <v>2809</v>
      </c>
      <c r="R799" t="str">
        <f>IF(Activity[[#This Row],[TotalSteps]] &lt; 7000, "Less than 7,000", IF(AND(Activity[[#This Row],[TotalSteps]] &gt;=7000, Activity[[#This Row],[TotalSteps]] &lt; 10000), "7,000 - 10,000", "More than 10,000"))</f>
        <v>More than 10,000</v>
      </c>
    </row>
    <row r="800" spans="1:18" x14ac:dyDescent="0.4">
      <c r="A800" t="str">
        <f>Activity[[#This Row],[Id]]&amp;"_"&amp;TEXT(Activity[[#This Row],[Date]], "YYYY-MM-DD")</f>
        <v>8053475328_2016-05-12</v>
      </c>
      <c r="B800">
        <v>8053475328</v>
      </c>
      <c r="C800" s="1">
        <v>42502</v>
      </c>
      <c r="D800" s="1" t="str">
        <f>TEXT(Activity[[#This Row],[Date]], "dddd")</f>
        <v>Thursday</v>
      </c>
      <c r="E800">
        <v>4998</v>
      </c>
      <c r="F800">
        <v>3.91</v>
      </c>
      <c r="G800">
        <v>3.91</v>
      </c>
      <c r="H800">
        <v>0</v>
      </c>
      <c r="I800">
        <v>2.95</v>
      </c>
      <c r="J800">
        <v>0.2</v>
      </c>
      <c r="K800">
        <v>0.76</v>
      </c>
      <c r="L800">
        <v>0</v>
      </c>
      <c r="M800">
        <v>28</v>
      </c>
      <c r="N800">
        <v>4</v>
      </c>
      <c r="O800">
        <v>39</v>
      </c>
      <c r="P800">
        <v>839</v>
      </c>
      <c r="Q800">
        <v>1505</v>
      </c>
      <c r="R800" t="str">
        <f>IF(Activity[[#This Row],[TotalSteps]] &lt; 7000, "Less than 7,000", IF(AND(Activity[[#This Row],[TotalSteps]] &gt;=7000, Activity[[#This Row],[TotalSteps]] &lt; 10000), "7,000 - 10,000", "More than 10,000"))</f>
        <v>Less than 7,000</v>
      </c>
    </row>
    <row r="801" spans="1:18" x14ac:dyDescent="0.4">
      <c r="A801" t="str">
        <f>Activity[[#This Row],[Id]]&amp;"_"&amp;TEXT(Activity[[#This Row],[Date]], "YYYY-MM-DD")</f>
        <v>8253242879_2016-04-12</v>
      </c>
      <c r="B801">
        <v>8253242879</v>
      </c>
      <c r="C801" s="1">
        <v>42472</v>
      </c>
      <c r="D801" s="1" t="str">
        <f>TEXT(Activity[[#This Row],[Date]], "dddd")</f>
        <v>Tuesday</v>
      </c>
      <c r="E801">
        <v>9033</v>
      </c>
      <c r="F801">
        <v>7.16</v>
      </c>
      <c r="G801">
        <v>7.16</v>
      </c>
      <c r="H801">
        <v>0</v>
      </c>
      <c r="I801">
        <v>5.43</v>
      </c>
      <c r="J801">
        <v>0.14000000000000001</v>
      </c>
      <c r="K801">
        <v>1.59</v>
      </c>
      <c r="L801">
        <v>0</v>
      </c>
      <c r="M801">
        <v>40</v>
      </c>
      <c r="N801">
        <v>2</v>
      </c>
      <c r="O801">
        <v>154</v>
      </c>
      <c r="P801">
        <v>1244</v>
      </c>
      <c r="Q801">
        <v>2044</v>
      </c>
      <c r="R801" t="str">
        <f>IF(Activity[[#This Row],[TotalSteps]] &lt; 7000, "Less than 7,000", IF(AND(Activity[[#This Row],[TotalSteps]] &gt;=7000, Activity[[#This Row],[TotalSteps]] &lt; 10000), "7,000 - 10,000", "More than 10,000"))</f>
        <v>7,000 - 10,000</v>
      </c>
    </row>
    <row r="802" spans="1:18" x14ac:dyDescent="0.4">
      <c r="A802" t="str">
        <f>Activity[[#This Row],[Id]]&amp;"_"&amp;TEXT(Activity[[#This Row],[Date]], "YYYY-MM-DD")</f>
        <v>8253242879_2016-04-13</v>
      </c>
      <c r="B802">
        <v>8253242879</v>
      </c>
      <c r="C802" s="1">
        <v>42473</v>
      </c>
      <c r="D802" s="1" t="str">
        <f>TEXT(Activity[[#This Row],[Date]], "dddd")</f>
        <v>Wednesday</v>
      </c>
      <c r="E802">
        <v>8053</v>
      </c>
      <c r="F802">
        <v>6.1</v>
      </c>
      <c r="G802">
        <v>6.1</v>
      </c>
      <c r="H802">
        <v>0</v>
      </c>
      <c r="I802">
        <v>4.17</v>
      </c>
      <c r="J802">
        <v>0.63</v>
      </c>
      <c r="K802">
        <v>1.31</v>
      </c>
      <c r="L802">
        <v>0</v>
      </c>
      <c r="M802">
        <v>35</v>
      </c>
      <c r="N802">
        <v>11</v>
      </c>
      <c r="O802">
        <v>96</v>
      </c>
      <c r="P802">
        <v>1298</v>
      </c>
      <c r="Q802">
        <v>1935</v>
      </c>
      <c r="R802" t="str">
        <f>IF(Activity[[#This Row],[TotalSteps]] &lt; 7000, "Less than 7,000", IF(AND(Activity[[#This Row],[TotalSteps]] &gt;=7000, Activity[[#This Row],[TotalSteps]] &lt; 10000), "7,000 - 10,000", "More than 10,000"))</f>
        <v>7,000 - 10,000</v>
      </c>
    </row>
    <row r="803" spans="1:18" x14ac:dyDescent="0.4">
      <c r="A803" t="str">
        <f>Activity[[#This Row],[Id]]&amp;"_"&amp;TEXT(Activity[[#This Row],[Date]], "YYYY-MM-DD")</f>
        <v>8253242879_2016-04-14</v>
      </c>
      <c r="B803">
        <v>8253242879</v>
      </c>
      <c r="C803" s="1">
        <v>42474</v>
      </c>
      <c r="D803" s="1" t="str">
        <f>TEXT(Activity[[#This Row],[Date]], "dddd")</f>
        <v>Thursday</v>
      </c>
      <c r="E803">
        <v>5234</v>
      </c>
      <c r="F803">
        <v>3.46</v>
      </c>
      <c r="G803">
        <v>3.46</v>
      </c>
      <c r="H803">
        <v>0</v>
      </c>
      <c r="I803">
        <v>1.93</v>
      </c>
      <c r="J803">
        <v>0.99</v>
      </c>
      <c r="K803">
        <v>0.54</v>
      </c>
      <c r="L803">
        <v>0</v>
      </c>
      <c r="M803">
        <v>29</v>
      </c>
      <c r="N803">
        <v>16</v>
      </c>
      <c r="O803">
        <v>33</v>
      </c>
      <c r="P803">
        <v>1362</v>
      </c>
      <c r="Q803">
        <v>1705</v>
      </c>
      <c r="R803" t="str">
        <f>IF(Activity[[#This Row],[TotalSteps]] &lt; 7000, "Less than 7,000", IF(AND(Activity[[#This Row],[TotalSteps]] &gt;=7000, Activity[[#This Row],[TotalSteps]] &lt; 10000), "7,000 - 10,000", "More than 10,000"))</f>
        <v>Less than 7,000</v>
      </c>
    </row>
    <row r="804" spans="1:18" x14ac:dyDescent="0.4">
      <c r="A804" t="str">
        <f>Activity[[#This Row],[Id]]&amp;"_"&amp;TEXT(Activity[[#This Row],[Date]], "YYYY-MM-DD")</f>
        <v>8253242879_2016-04-15</v>
      </c>
      <c r="B804">
        <v>8253242879</v>
      </c>
      <c r="C804" s="1">
        <v>42475</v>
      </c>
      <c r="D804" s="1" t="str">
        <f>TEXT(Activity[[#This Row],[Date]], "dddd")</f>
        <v>Friday</v>
      </c>
      <c r="E804">
        <v>2672</v>
      </c>
      <c r="F804">
        <v>1.77</v>
      </c>
      <c r="G804">
        <v>1.77</v>
      </c>
      <c r="H804">
        <v>0</v>
      </c>
      <c r="I804">
        <v>0</v>
      </c>
      <c r="J804">
        <v>0</v>
      </c>
      <c r="K804">
        <v>1.76</v>
      </c>
      <c r="L804">
        <v>0</v>
      </c>
      <c r="M804">
        <v>0</v>
      </c>
      <c r="N804">
        <v>0</v>
      </c>
      <c r="O804">
        <v>105</v>
      </c>
      <c r="P804">
        <v>1335</v>
      </c>
      <c r="Q804">
        <v>1632</v>
      </c>
      <c r="R804" t="str">
        <f>IF(Activity[[#This Row],[TotalSteps]] &lt; 7000, "Less than 7,000", IF(AND(Activity[[#This Row],[TotalSteps]] &gt;=7000, Activity[[#This Row],[TotalSteps]] &lt; 10000), "7,000 - 10,000", "More than 10,000"))</f>
        <v>Less than 7,000</v>
      </c>
    </row>
    <row r="805" spans="1:18" x14ac:dyDescent="0.4">
      <c r="A805" t="str">
        <f>Activity[[#This Row],[Id]]&amp;"_"&amp;TEXT(Activity[[#This Row],[Date]], "YYYY-MM-DD")</f>
        <v>8253242879_2016-04-16</v>
      </c>
      <c r="B805">
        <v>8253242879</v>
      </c>
      <c r="C805" s="1">
        <v>42476</v>
      </c>
      <c r="D805" s="1" t="str">
        <f>TEXT(Activity[[#This Row],[Date]], "dddd")</f>
        <v>Saturday</v>
      </c>
      <c r="E805">
        <v>9256</v>
      </c>
      <c r="F805">
        <v>6.14</v>
      </c>
      <c r="G805">
        <v>6.14</v>
      </c>
      <c r="H805">
        <v>0</v>
      </c>
      <c r="I805">
        <v>0.43</v>
      </c>
      <c r="J805">
        <v>3.27</v>
      </c>
      <c r="K805">
        <v>2.4500000000000002</v>
      </c>
      <c r="L805">
        <v>0</v>
      </c>
      <c r="M805">
        <v>6</v>
      </c>
      <c r="N805">
        <v>51</v>
      </c>
      <c r="O805">
        <v>115</v>
      </c>
      <c r="P805">
        <v>1268</v>
      </c>
      <c r="Q805">
        <v>1880</v>
      </c>
      <c r="R805" t="str">
        <f>IF(Activity[[#This Row],[TotalSteps]] &lt; 7000, "Less than 7,000", IF(AND(Activity[[#This Row],[TotalSteps]] &gt;=7000, Activity[[#This Row],[TotalSteps]] &lt; 10000), "7,000 - 10,000", "More than 10,000"))</f>
        <v>7,000 - 10,000</v>
      </c>
    </row>
    <row r="806" spans="1:18" x14ac:dyDescent="0.4">
      <c r="A806" t="str">
        <f>Activity[[#This Row],[Id]]&amp;"_"&amp;TEXT(Activity[[#This Row],[Date]], "YYYY-MM-DD")</f>
        <v>8253242879_2016-04-17</v>
      </c>
      <c r="B806">
        <v>8253242879</v>
      </c>
      <c r="C806" s="1">
        <v>42477</v>
      </c>
      <c r="D806" s="1" t="str">
        <f>TEXT(Activity[[#This Row],[Date]], "dddd")</f>
        <v>Sunday</v>
      </c>
      <c r="E806">
        <v>10204</v>
      </c>
      <c r="F806">
        <v>7.91</v>
      </c>
      <c r="G806">
        <v>7.91</v>
      </c>
      <c r="H806">
        <v>0</v>
      </c>
      <c r="I806">
        <v>5.43</v>
      </c>
      <c r="J806">
        <v>0.15</v>
      </c>
      <c r="K806">
        <v>2.33</v>
      </c>
      <c r="L806">
        <v>0</v>
      </c>
      <c r="M806">
        <v>41</v>
      </c>
      <c r="N806">
        <v>5</v>
      </c>
      <c r="O806">
        <v>157</v>
      </c>
      <c r="P806">
        <v>1237</v>
      </c>
      <c r="Q806">
        <v>2112</v>
      </c>
      <c r="R806" t="str">
        <f>IF(Activity[[#This Row],[TotalSteps]] &lt; 7000, "Less than 7,000", IF(AND(Activity[[#This Row],[TotalSteps]] &gt;=7000, Activity[[#This Row],[TotalSteps]] &lt; 10000), "7,000 - 10,000", "More than 10,000"))</f>
        <v>More than 10,000</v>
      </c>
    </row>
    <row r="807" spans="1:18" x14ac:dyDescent="0.4">
      <c r="A807" t="str">
        <f>Activity[[#This Row],[Id]]&amp;"_"&amp;TEXT(Activity[[#This Row],[Date]], "YYYY-MM-DD")</f>
        <v>8253242879_2016-04-18</v>
      </c>
      <c r="B807">
        <v>8253242879</v>
      </c>
      <c r="C807" s="1">
        <v>42478</v>
      </c>
      <c r="D807" s="1" t="str">
        <f>TEXT(Activity[[#This Row],[Date]], "dddd")</f>
        <v>Monday</v>
      </c>
      <c r="E807">
        <v>5151</v>
      </c>
      <c r="F807">
        <v>3.48</v>
      </c>
      <c r="G807">
        <v>3.48</v>
      </c>
      <c r="H807">
        <v>0</v>
      </c>
      <c r="I807">
        <v>1.04</v>
      </c>
      <c r="J807">
        <v>0.63</v>
      </c>
      <c r="K807">
        <v>1.8</v>
      </c>
      <c r="L807">
        <v>0</v>
      </c>
      <c r="M807">
        <v>16</v>
      </c>
      <c r="N807">
        <v>16</v>
      </c>
      <c r="O807">
        <v>130</v>
      </c>
      <c r="P807">
        <v>1278</v>
      </c>
      <c r="Q807">
        <v>1829</v>
      </c>
      <c r="R807" t="str">
        <f>IF(Activity[[#This Row],[TotalSteps]] &lt; 7000, "Less than 7,000", IF(AND(Activity[[#This Row],[TotalSteps]] &gt;=7000, Activity[[#This Row],[TotalSteps]] &lt; 10000), "7,000 - 10,000", "More than 10,000"))</f>
        <v>Less than 7,000</v>
      </c>
    </row>
    <row r="808" spans="1:18" x14ac:dyDescent="0.4">
      <c r="A808" t="str">
        <f>Activity[[#This Row],[Id]]&amp;"_"&amp;TEXT(Activity[[#This Row],[Date]], "YYYY-MM-DD")</f>
        <v>8253242879_2016-04-19</v>
      </c>
      <c r="B808">
        <v>8253242879</v>
      </c>
      <c r="C808" s="1">
        <v>42479</v>
      </c>
      <c r="D808" s="1" t="str">
        <f>TEXT(Activity[[#This Row],[Date]], "dddd")</f>
        <v>Tuesday</v>
      </c>
      <c r="E808">
        <v>4212</v>
      </c>
      <c r="F808">
        <v>2.78</v>
      </c>
      <c r="G808">
        <v>2.78</v>
      </c>
      <c r="H808">
        <v>0</v>
      </c>
      <c r="I808">
        <v>0</v>
      </c>
      <c r="J808">
        <v>0</v>
      </c>
      <c r="K808">
        <v>2.78</v>
      </c>
      <c r="L808">
        <v>0</v>
      </c>
      <c r="M808">
        <v>0</v>
      </c>
      <c r="N808">
        <v>0</v>
      </c>
      <c r="O808">
        <v>164</v>
      </c>
      <c r="P808">
        <v>1276</v>
      </c>
      <c r="Q808">
        <v>1763</v>
      </c>
      <c r="R808" t="str">
        <f>IF(Activity[[#This Row],[TotalSteps]] &lt; 7000, "Less than 7,000", IF(AND(Activity[[#This Row],[TotalSteps]] &gt;=7000, Activity[[#This Row],[TotalSteps]] &lt; 10000), "7,000 - 10,000", "More than 10,000"))</f>
        <v>Less than 7,000</v>
      </c>
    </row>
    <row r="809" spans="1:18" x14ac:dyDescent="0.4">
      <c r="A809" t="str">
        <f>Activity[[#This Row],[Id]]&amp;"_"&amp;TEXT(Activity[[#This Row],[Date]], "YYYY-MM-DD")</f>
        <v>8253242879_2016-04-20</v>
      </c>
      <c r="B809">
        <v>8253242879</v>
      </c>
      <c r="C809" s="1">
        <v>42480</v>
      </c>
      <c r="D809" s="1" t="str">
        <f>TEXT(Activity[[#This Row],[Date]], "dddd")</f>
        <v>Wednesday</v>
      </c>
      <c r="E809">
        <v>6466</v>
      </c>
      <c r="F809">
        <v>4.2699999999999996</v>
      </c>
      <c r="G809">
        <v>4.2699999999999996</v>
      </c>
      <c r="H809">
        <v>0</v>
      </c>
      <c r="I809">
        <v>0.33</v>
      </c>
      <c r="J809">
        <v>0.82</v>
      </c>
      <c r="K809">
        <v>3.11</v>
      </c>
      <c r="L809">
        <v>0.01</v>
      </c>
      <c r="M809">
        <v>5</v>
      </c>
      <c r="N809">
        <v>18</v>
      </c>
      <c r="O809">
        <v>216</v>
      </c>
      <c r="P809">
        <v>1201</v>
      </c>
      <c r="Q809">
        <v>1931</v>
      </c>
      <c r="R809" t="str">
        <f>IF(Activity[[#This Row],[TotalSteps]] &lt; 7000, "Less than 7,000", IF(AND(Activity[[#This Row],[TotalSteps]] &gt;=7000, Activity[[#This Row],[TotalSteps]] &lt; 10000), "7,000 - 10,000", "More than 10,000"))</f>
        <v>Less than 7,000</v>
      </c>
    </row>
    <row r="810" spans="1:18" x14ac:dyDescent="0.4">
      <c r="A810" t="str">
        <f>Activity[[#This Row],[Id]]&amp;"_"&amp;TEXT(Activity[[#This Row],[Date]], "YYYY-MM-DD")</f>
        <v>8253242879_2016-04-21</v>
      </c>
      <c r="B810">
        <v>8253242879</v>
      </c>
      <c r="C810" s="1">
        <v>42481</v>
      </c>
      <c r="D810" s="1" t="str">
        <f>TEXT(Activity[[#This Row],[Date]], "dddd")</f>
        <v>Thursday</v>
      </c>
      <c r="E810">
        <v>11268</v>
      </c>
      <c r="F810">
        <v>8.56</v>
      </c>
      <c r="G810">
        <v>8.56</v>
      </c>
      <c r="H810">
        <v>0</v>
      </c>
      <c r="I810">
        <v>5.88</v>
      </c>
      <c r="J810">
        <v>0.93</v>
      </c>
      <c r="K810">
        <v>1.75</v>
      </c>
      <c r="L810">
        <v>0</v>
      </c>
      <c r="M810">
        <v>49</v>
      </c>
      <c r="N810">
        <v>20</v>
      </c>
      <c r="O810">
        <v>172</v>
      </c>
      <c r="P810">
        <v>1199</v>
      </c>
      <c r="Q810">
        <v>2218</v>
      </c>
      <c r="R810" t="str">
        <f>IF(Activity[[#This Row],[TotalSteps]] &lt; 7000, "Less than 7,000", IF(AND(Activity[[#This Row],[TotalSteps]] &gt;=7000, Activity[[#This Row],[TotalSteps]] &lt; 10000), "7,000 - 10,000", "More than 10,000"))</f>
        <v>More than 10,000</v>
      </c>
    </row>
    <row r="811" spans="1:18" x14ac:dyDescent="0.4">
      <c r="A811" t="str">
        <f>Activity[[#This Row],[Id]]&amp;"_"&amp;TEXT(Activity[[#This Row],[Date]], "YYYY-MM-DD")</f>
        <v>8253242879_2016-04-22</v>
      </c>
      <c r="B811">
        <v>8253242879</v>
      </c>
      <c r="C811" s="1">
        <v>42482</v>
      </c>
      <c r="D811" s="1" t="str">
        <f>TEXT(Activity[[#This Row],[Date]], "dddd")</f>
        <v>Friday</v>
      </c>
      <c r="E811">
        <v>2824</v>
      </c>
      <c r="F811">
        <v>1.87</v>
      </c>
      <c r="G811">
        <v>1.87</v>
      </c>
      <c r="H811">
        <v>0</v>
      </c>
      <c r="I811">
        <v>0</v>
      </c>
      <c r="J811">
        <v>0</v>
      </c>
      <c r="K811">
        <v>1.87</v>
      </c>
      <c r="L811">
        <v>0</v>
      </c>
      <c r="M811">
        <v>0</v>
      </c>
      <c r="N811">
        <v>0</v>
      </c>
      <c r="O811">
        <v>120</v>
      </c>
      <c r="P811">
        <v>1320</v>
      </c>
      <c r="Q811">
        <v>1651</v>
      </c>
      <c r="R811" t="str">
        <f>IF(Activity[[#This Row],[TotalSteps]] &lt; 7000, "Less than 7,000", IF(AND(Activity[[#This Row],[TotalSteps]] &gt;=7000, Activity[[#This Row],[TotalSteps]] &lt; 10000), "7,000 - 10,000", "More than 10,000"))</f>
        <v>Less than 7,000</v>
      </c>
    </row>
    <row r="812" spans="1:18" x14ac:dyDescent="0.4">
      <c r="A812" t="str">
        <f>Activity[[#This Row],[Id]]&amp;"_"&amp;TEXT(Activity[[#This Row],[Date]], "YYYY-MM-DD")</f>
        <v>8253242879_2016-04-23</v>
      </c>
      <c r="B812">
        <v>8253242879</v>
      </c>
      <c r="C812" s="1">
        <v>42483</v>
      </c>
      <c r="D812" s="1" t="str">
        <f>TEXT(Activity[[#This Row],[Date]], "dddd")</f>
        <v>Saturday</v>
      </c>
      <c r="E812">
        <v>9282</v>
      </c>
      <c r="F812">
        <v>6.26</v>
      </c>
      <c r="G812">
        <v>6.26</v>
      </c>
      <c r="H812">
        <v>0</v>
      </c>
      <c r="I812">
        <v>2.09</v>
      </c>
      <c r="J812">
        <v>1.04</v>
      </c>
      <c r="K812">
        <v>3.13</v>
      </c>
      <c r="L812">
        <v>0</v>
      </c>
      <c r="M812">
        <v>30</v>
      </c>
      <c r="N812">
        <v>26</v>
      </c>
      <c r="O812">
        <v>191</v>
      </c>
      <c r="P812">
        <v>1193</v>
      </c>
      <c r="Q812">
        <v>2132</v>
      </c>
      <c r="R812" t="str">
        <f>IF(Activity[[#This Row],[TotalSteps]] &lt; 7000, "Less than 7,000", IF(AND(Activity[[#This Row],[TotalSteps]] &gt;=7000, Activity[[#This Row],[TotalSteps]] &lt; 10000), "7,000 - 10,000", "More than 10,000"))</f>
        <v>7,000 - 10,000</v>
      </c>
    </row>
    <row r="813" spans="1:18" x14ac:dyDescent="0.4">
      <c r="A813" t="str">
        <f>Activity[[#This Row],[Id]]&amp;"_"&amp;TEXT(Activity[[#This Row],[Date]], "YYYY-MM-DD")</f>
        <v>8253242879_2016-04-24</v>
      </c>
      <c r="B813">
        <v>8253242879</v>
      </c>
      <c r="C813" s="1">
        <v>42484</v>
      </c>
      <c r="D813" s="1" t="str">
        <f>TEXT(Activity[[#This Row],[Date]], "dddd")</f>
        <v>Sunday</v>
      </c>
      <c r="E813">
        <v>8905</v>
      </c>
      <c r="F813">
        <v>7.13</v>
      </c>
      <c r="G813">
        <v>7.13</v>
      </c>
      <c r="H813">
        <v>0</v>
      </c>
      <c r="I813">
        <v>5.6</v>
      </c>
      <c r="J813">
        <v>0.19</v>
      </c>
      <c r="K813">
        <v>1.34</v>
      </c>
      <c r="L813">
        <v>0</v>
      </c>
      <c r="M813">
        <v>41</v>
      </c>
      <c r="N813">
        <v>4</v>
      </c>
      <c r="O813">
        <v>82</v>
      </c>
      <c r="P813">
        <v>1313</v>
      </c>
      <c r="Q813">
        <v>1976</v>
      </c>
      <c r="R813" t="str">
        <f>IF(Activity[[#This Row],[TotalSteps]] &lt; 7000, "Less than 7,000", IF(AND(Activity[[#This Row],[TotalSteps]] &gt;=7000, Activity[[#This Row],[TotalSteps]] &lt; 10000), "7,000 - 10,000", "More than 10,000"))</f>
        <v>7,000 - 10,000</v>
      </c>
    </row>
    <row r="814" spans="1:18" x14ac:dyDescent="0.4">
      <c r="A814" t="str">
        <f>Activity[[#This Row],[Id]]&amp;"_"&amp;TEXT(Activity[[#This Row],[Date]], "YYYY-MM-DD")</f>
        <v>8253242879_2016-04-25</v>
      </c>
      <c r="B814">
        <v>8253242879</v>
      </c>
      <c r="C814" s="1">
        <v>42485</v>
      </c>
      <c r="D814" s="1" t="str">
        <f>TEXT(Activity[[#This Row],[Date]], "dddd")</f>
        <v>Monday</v>
      </c>
      <c r="E814">
        <v>6829</v>
      </c>
      <c r="F814">
        <v>4.51</v>
      </c>
      <c r="G814">
        <v>4.51</v>
      </c>
      <c r="H814">
        <v>0</v>
      </c>
      <c r="I814">
        <v>0.36</v>
      </c>
      <c r="J814">
        <v>2.39</v>
      </c>
      <c r="K814">
        <v>1.77</v>
      </c>
      <c r="L814">
        <v>0</v>
      </c>
      <c r="M814">
        <v>7</v>
      </c>
      <c r="N814">
        <v>54</v>
      </c>
      <c r="O814">
        <v>118</v>
      </c>
      <c r="P814">
        <v>1261</v>
      </c>
      <c r="Q814">
        <v>1909</v>
      </c>
      <c r="R814" t="str">
        <f>IF(Activity[[#This Row],[TotalSteps]] &lt; 7000, "Less than 7,000", IF(AND(Activity[[#This Row],[TotalSteps]] &gt;=7000, Activity[[#This Row],[TotalSteps]] &lt; 10000), "7,000 - 10,000", "More than 10,000"))</f>
        <v>Less than 7,000</v>
      </c>
    </row>
    <row r="815" spans="1:18" x14ac:dyDescent="0.4">
      <c r="A815" t="str">
        <f>Activity[[#This Row],[Id]]&amp;"_"&amp;TEXT(Activity[[#This Row],[Date]], "YYYY-MM-DD")</f>
        <v>8253242879_2016-04-26</v>
      </c>
      <c r="B815">
        <v>8253242879</v>
      </c>
      <c r="C815" s="1">
        <v>42486</v>
      </c>
      <c r="D815" s="1" t="str">
        <f>TEXT(Activity[[#This Row],[Date]], "dddd")</f>
        <v>Tuesday</v>
      </c>
      <c r="E815">
        <v>4562</v>
      </c>
      <c r="F815">
        <v>3.04</v>
      </c>
      <c r="G815">
        <v>3.04</v>
      </c>
      <c r="H815">
        <v>0</v>
      </c>
      <c r="I815">
        <v>1.18</v>
      </c>
      <c r="J815">
        <v>0.49</v>
      </c>
      <c r="K815">
        <v>1.37</v>
      </c>
      <c r="L815">
        <v>0</v>
      </c>
      <c r="M815">
        <v>19</v>
      </c>
      <c r="N815">
        <v>14</v>
      </c>
      <c r="O815">
        <v>108</v>
      </c>
      <c r="P815">
        <v>1299</v>
      </c>
      <c r="Q815">
        <v>1813</v>
      </c>
      <c r="R815" t="str">
        <f>IF(Activity[[#This Row],[TotalSteps]] &lt; 7000, "Less than 7,000", IF(AND(Activity[[#This Row],[TotalSteps]] &gt;=7000, Activity[[#This Row],[TotalSteps]] &lt; 10000), "7,000 - 10,000", "More than 10,000"))</f>
        <v>Less than 7,000</v>
      </c>
    </row>
    <row r="816" spans="1:18" x14ac:dyDescent="0.4">
      <c r="A816" t="str">
        <f>Activity[[#This Row],[Id]]&amp;"_"&amp;TEXT(Activity[[#This Row],[Date]], "YYYY-MM-DD")</f>
        <v>8253242879_2016-04-27</v>
      </c>
      <c r="B816">
        <v>8253242879</v>
      </c>
      <c r="C816" s="1">
        <v>42487</v>
      </c>
      <c r="D816" s="1" t="str">
        <f>TEXT(Activity[[#This Row],[Date]], "dddd")</f>
        <v>Wednesday</v>
      </c>
      <c r="E816">
        <v>10232</v>
      </c>
      <c r="F816">
        <v>8.18</v>
      </c>
      <c r="G816">
        <v>8.18</v>
      </c>
      <c r="H816">
        <v>0</v>
      </c>
      <c r="I816">
        <v>6.24</v>
      </c>
      <c r="J816">
        <v>0.23</v>
      </c>
      <c r="K816">
        <v>1.7</v>
      </c>
      <c r="L816">
        <v>0</v>
      </c>
      <c r="M816">
        <v>45</v>
      </c>
      <c r="N816">
        <v>5</v>
      </c>
      <c r="O816">
        <v>104</v>
      </c>
      <c r="P816">
        <v>1286</v>
      </c>
      <c r="Q816">
        <v>2008</v>
      </c>
      <c r="R816" t="str">
        <f>IF(Activity[[#This Row],[TotalSteps]] &lt; 7000, "Less than 7,000", IF(AND(Activity[[#This Row],[TotalSteps]] &gt;=7000, Activity[[#This Row],[TotalSteps]] &lt; 10000), "7,000 - 10,000", "More than 10,000"))</f>
        <v>More than 10,000</v>
      </c>
    </row>
    <row r="817" spans="1:18" x14ac:dyDescent="0.4">
      <c r="A817" t="str">
        <f>Activity[[#This Row],[Id]]&amp;"_"&amp;TEXT(Activity[[#This Row],[Date]], "YYYY-MM-DD")</f>
        <v>8253242879_2016-04-28</v>
      </c>
      <c r="B817">
        <v>8253242879</v>
      </c>
      <c r="C817" s="1">
        <v>42488</v>
      </c>
      <c r="D817" s="1" t="str">
        <f>TEXT(Activity[[#This Row],[Date]], "dddd")</f>
        <v>Thursday</v>
      </c>
      <c r="E817">
        <v>2718</v>
      </c>
      <c r="F817">
        <v>1.8</v>
      </c>
      <c r="G817">
        <v>1.8</v>
      </c>
      <c r="H817">
        <v>0</v>
      </c>
      <c r="I817">
        <v>0.67</v>
      </c>
      <c r="J817">
        <v>0.78</v>
      </c>
      <c r="K817">
        <v>0.34</v>
      </c>
      <c r="L817">
        <v>0</v>
      </c>
      <c r="M817">
        <v>11</v>
      </c>
      <c r="N817">
        <v>16</v>
      </c>
      <c r="O817">
        <v>20</v>
      </c>
      <c r="P817">
        <v>1393</v>
      </c>
      <c r="Q817">
        <v>1580</v>
      </c>
      <c r="R817" t="str">
        <f>IF(Activity[[#This Row],[TotalSteps]] &lt; 7000, "Less than 7,000", IF(AND(Activity[[#This Row],[TotalSteps]] &gt;=7000, Activity[[#This Row],[TotalSteps]] &lt; 10000), "7,000 - 10,000", "More than 10,000"))</f>
        <v>Less than 7,000</v>
      </c>
    </row>
    <row r="818" spans="1:18" x14ac:dyDescent="0.4">
      <c r="A818" t="str">
        <f>Activity[[#This Row],[Id]]&amp;"_"&amp;TEXT(Activity[[#This Row],[Date]], "YYYY-MM-DD")</f>
        <v>8253242879_2016-04-29</v>
      </c>
      <c r="B818">
        <v>8253242879</v>
      </c>
      <c r="C818" s="1">
        <v>42489</v>
      </c>
      <c r="D818" s="1" t="str">
        <f>TEXT(Activity[[#This Row],[Date]], "dddd")</f>
        <v>Friday</v>
      </c>
      <c r="E818">
        <v>6260</v>
      </c>
      <c r="F818">
        <v>4.26</v>
      </c>
      <c r="G818">
        <v>4.26</v>
      </c>
      <c r="H818">
        <v>0</v>
      </c>
      <c r="I818">
        <v>1.29</v>
      </c>
      <c r="J818">
        <v>0.54</v>
      </c>
      <c r="K818">
        <v>2.4</v>
      </c>
      <c r="L818">
        <v>0</v>
      </c>
      <c r="M818">
        <v>16</v>
      </c>
      <c r="N818">
        <v>14</v>
      </c>
      <c r="O818">
        <v>136</v>
      </c>
      <c r="P818">
        <v>1257</v>
      </c>
      <c r="Q818">
        <v>1854</v>
      </c>
      <c r="R818" t="str">
        <f>IF(Activity[[#This Row],[TotalSteps]] &lt; 7000, "Less than 7,000", IF(AND(Activity[[#This Row],[TotalSteps]] &gt;=7000, Activity[[#This Row],[TotalSteps]] &lt; 10000), "7,000 - 10,000", "More than 10,000"))</f>
        <v>Less than 7,000</v>
      </c>
    </row>
    <row r="819" spans="1:18" x14ac:dyDescent="0.4">
      <c r="A819" t="str">
        <f>Activity[[#This Row],[Id]]&amp;"_"&amp;TEXT(Activity[[#This Row],[Date]], "YYYY-MM-DD")</f>
        <v>8253242879_2016-04-30</v>
      </c>
      <c r="B819">
        <v>8253242879</v>
      </c>
      <c r="C819" s="1">
        <v>42490</v>
      </c>
      <c r="D819" s="1" t="str">
        <f>TEXT(Activity[[#This Row],[Date]], "dddd")</f>
        <v>Saturday</v>
      </c>
      <c r="E819">
        <v>0</v>
      </c>
      <c r="F819">
        <v>0</v>
      </c>
      <c r="G819">
        <v>0</v>
      </c>
      <c r="H819">
        <v>0</v>
      </c>
      <c r="I819">
        <v>0</v>
      </c>
      <c r="J819">
        <v>0</v>
      </c>
      <c r="K819">
        <v>0</v>
      </c>
      <c r="L819">
        <v>0</v>
      </c>
      <c r="M819">
        <v>0</v>
      </c>
      <c r="N819">
        <v>0</v>
      </c>
      <c r="O819">
        <v>0</v>
      </c>
      <c r="P819">
        <v>1440</v>
      </c>
      <c r="Q819">
        <v>0</v>
      </c>
      <c r="R819" t="str">
        <f>IF(Activity[[#This Row],[TotalSteps]] &lt; 7000, "Less than 7,000", IF(AND(Activity[[#This Row],[TotalSteps]] &gt;=7000, Activity[[#This Row],[TotalSteps]] &lt; 10000), "7,000 - 10,000", "More than 10,000"))</f>
        <v>Less than 7,000</v>
      </c>
    </row>
    <row r="820" spans="1:18" x14ac:dyDescent="0.4">
      <c r="A820" t="str">
        <f>Activity[[#This Row],[Id]]&amp;"_"&amp;TEXT(Activity[[#This Row],[Date]], "YYYY-MM-DD")</f>
        <v>8378563200_2016-04-12</v>
      </c>
      <c r="B820">
        <v>8378563200</v>
      </c>
      <c r="C820" s="1">
        <v>42472</v>
      </c>
      <c r="D820" s="1" t="str">
        <f>TEXT(Activity[[#This Row],[Date]], "dddd")</f>
        <v>Tuesday</v>
      </c>
      <c r="E820">
        <v>7626</v>
      </c>
      <c r="F820">
        <v>6.05</v>
      </c>
      <c r="G820">
        <v>6.05</v>
      </c>
      <c r="H820">
        <v>2.2530000000000001</v>
      </c>
      <c r="I820">
        <v>0.83</v>
      </c>
      <c r="J820">
        <v>0.71</v>
      </c>
      <c r="K820">
        <v>4.5</v>
      </c>
      <c r="L820">
        <v>0</v>
      </c>
      <c r="M820">
        <v>65</v>
      </c>
      <c r="N820">
        <v>15</v>
      </c>
      <c r="O820">
        <v>156</v>
      </c>
      <c r="P820">
        <v>723</v>
      </c>
      <c r="Q820">
        <v>3635</v>
      </c>
      <c r="R820" t="str">
        <f>IF(Activity[[#This Row],[TotalSteps]] &lt; 7000, "Less than 7,000", IF(AND(Activity[[#This Row],[TotalSteps]] &gt;=7000, Activity[[#This Row],[TotalSteps]] &lt; 10000), "7,000 - 10,000", "More than 10,000"))</f>
        <v>7,000 - 10,000</v>
      </c>
    </row>
    <row r="821" spans="1:18" x14ac:dyDescent="0.4">
      <c r="A821" t="str">
        <f>Activity[[#This Row],[Id]]&amp;"_"&amp;TEXT(Activity[[#This Row],[Date]], "YYYY-MM-DD")</f>
        <v>8378563200_2016-04-13</v>
      </c>
      <c r="B821">
        <v>8378563200</v>
      </c>
      <c r="C821" s="1">
        <v>42473</v>
      </c>
      <c r="D821" s="1" t="str">
        <f>TEXT(Activity[[#This Row],[Date]], "dddd")</f>
        <v>Wednesday</v>
      </c>
      <c r="E821">
        <v>12386</v>
      </c>
      <c r="F821">
        <v>9.82</v>
      </c>
      <c r="G821">
        <v>9.82</v>
      </c>
      <c r="H821">
        <v>2.0920000000000001</v>
      </c>
      <c r="I821">
        <v>4.96</v>
      </c>
      <c r="J821">
        <v>0.65</v>
      </c>
      <c r="K821">
        <v>4.21</v>
      </c>
      <c r="L821">
        <v>0</v>
      </c>
      <c r="M821">
        <v>116</v>
      </c>
      <c r="N821">
        <v>14</v>
      </c>
      <c r="O821">
        <v>169</v>
      </c>
      <c r="P821">
        <v>680</v>
      </c>
      <c r="Q821">
        <v>4079</v>
      </c>
      <c r="R821" t="str">
        <f>IF(Activity[[#This Row],[TotalSteps]] &lt; 7000, "Less than 7,000", IF(AND(Activity[[#This Row],[TotalSteps]] &gt;=7000, Activity[[#This Row],[TotalSteps]] &lt; 10000), "7,000 - 10,000", "More than 10,000"))</f>
        <v>More than 10,000</v>
      </c>
    </row>
    <row r="822" spans="1:18" x14ac:dyDescent="0.4">
      <c r="A822" t="str">
        <f>Activity[[#This Row],[Id]]&amp;"_"&amp;TEXT(Activity[[#This Row],[Date]], "YYYY-MM-DD")</f>
        <v>8378563200_2016-04-14</v>
      </c>
      <c r="B822">
        <v>8378563200</v>
      </c>
      <c r="C822" s="1">
        <v>42474</v>
      </c>
      <c r="D822" s="1" t="str">
        <f>TEXT(Activity[[#This Row],[Date]], "dddd")</f>
        <v>Thursday</v>
      </c>
      <c r="E822">
        <v>13318</v>
      </c>
      <c r="F822">
        <v>10.56</v>
      </c>
      <c r="G822">
        <v>10.56</v>
      </c>
      <c r="H822">
        <v>2.2530000000000001</v>
      </c>
      <c r="I822">
        <v>5.62</v>
      </c>
      <c r="J822">
        <v>1.03</v>
      </c>
      <c r="K822">
        <v>3.91</v>
      </c>
      <c r="L822">
        <v>0</v>
      </c>
      <c r="M822">
        <v>123</v>
      </c>
      <c r="N822">
        <v>21</v>
      </c>
      <c r="O822">
        <v>174</v>
      </c>
      <c r="P822">
        <v>699</v>
      </c>
      <c r="Q822">
        <v>4163</v>
      </c>
      <c r="R822" t="str">
        <f>IF(Activity[[#This Row],[TotalSteps]] &lt; 7000, "Less than 7,000", IF(AND(Activity[[#This Row],[TotalSteps]] &gt;=7000, Activity[[#This Row],[TotalSteps]] &lt; 10000), "7,000 - 10,000", "More than 10,000"))</f>
        <v>More than 10,000</v>
      </c>
    </row>
    <row r="823" spans="1:18" x14ac:dyDescent="0.4">
      <c r="A823" t="str">
        <f>Activity[[#This Row],[Id]]&amp;"_"&amp;TEXT(Activity[[#This Row],[Date]], "YYYY-MM-DD")</f>
        <v>8378563200_2016-04-15</v>
      </c>
      <c r="B823">
        <v>8378563200</v>
      </c>
      <c r="C823" s="1">
        <v>42475</v>
      </c>
      <c r="D823" s="1" t="str">
        <f>TEXT(Activity[[#This Row],[Date]], "dddd")</f>
        <v>Friday</v>
      </c>
      <c r="E823">
        <v>14461</v>
      </c>
      <c r="F823">
        <v>11.47</v>
      </c>
      <c r="G823">
        <v>11.47</v>
      </c>
      <c r="H823">
        <v>0</v>
      </c>
      <c r="I823">
        <v>4.91</v>
      </c>
      <c r="J823">
        <v>1.1499999999999999</v>
      </c>
      <c r="K823">
        <v>5.41</v>
      </c>
      <c r="L823">
        <v>0</v>
      </c>
      <c r="M823">
        <v>60</v>
      </c>
      <c r="N823">
        <v>23</v>
      </c>
      <c r="O823">
        <v>190</v>
      </c>
      <c r="P823">
        <v>729</v>
      </c>
      <c r="Q823">
        <v>3666</v>
      </c>
      <c r="R823" t="str">
        <f>IF(Activity[[#This Row],[TotalSteps]] &lt; 7000, "Less than 7,000", IF(AND(Activity[[#This Row],[TotalSteps]] &gt;=7000, Activity[[#This Row],[TotalSteps]] &lt; 10000), "7,000 - 10,000", "More than 10,000"))</f>
        <v>More than 10,000</v>
      </c>
    </row>
    <row r="824" spans="1:18" x14ac:dyDescent="0.4">
      <c r="A824" t="str">
        <f>Activity[[#This Row],[Id]]&amp;"_"&amp;TEXT(Activity[[#This Row],[Date]], "YYYY-MM-DD")</f>
        <v>8378563200_2016-04-16</v>
      </c>
      <c r="B824">
        <v>8378563200</v>
      </c>
      <c r="C824" s="1">
        <v>42476</v>
      </c>
      <c r="D824" s="1" t="str">
        <f>TEXT(Activity[[#This Row],[Date]], "dddd")</f>
        <v>Saturday</v>
      </c>
      <c r="E824">
        <v>11207</v>
      </c>
      <c r="F824">
        <v>8.89</v>
      </c>
      <c r="G824">
        <v>8.89</v>
      </c>
      <c r="H824">
        <v>0</v>
      </c>
      <c r="I824">
        <v>5.37</v>
      </c>
      <c r="J824">
        <v>1.07</v>
      </c>
      <c r="K824">
        <v>2.44</v>
      </c>
      <c r="L824">
        <v>0</v>
      </c>
      <c r="M824">
        <v>64</v>
      </c>
      <c r="N824">
        <v>21</v>
      </c>
      <c r="O824">
        <v>142</v>
      </c>
      <c r="P824">
        <v>563</v>
      </c>
      <c r="Q824">
        <v>3363</v>
      </c>
      <c r="R824" t="str">
        <f>IF(Activity[[#This Row],[TotalSteps]] &lt; 7000, "Less than 7,000", IF(AND(Activity[[#This Row],[TotalSteps]] &gt;=7000, Activity[[#This Row],[TotalSteps]] &lt; 10000), "7,000 - 10,000", "More than 10,000"))</f>
        <v>More than 10,000</v>
      </c>
    </row>
    <row r="825" spans="1:18" x14ac:dyDescent="0.4">
      <c r="A825" t="str">
        <f>Activity[[#This Row],[Id]]&amp;"_"&amp;TEXT(Activity[[#This Row],[Date]], "YYYY-MM-DD")</f>
        <v>8378563200_2016-04-17</v>
      </c>
      <c r="B825">
        <v>8378563200</v>
      </c>
      <c r="C825" s="1">
        <v>42477</v>
      </c>
      <c r="D825" s="1" t="str">
        <f>TEXT(Activity[[#This Row],[Date]], "dddd")</f>
        <v>Sunday</v>
      </c>
      <c r="E825">
        <v>2132</v>
      </c>
      <c r="F825">
        <v>1.69</v>
      </c>
      <c r="G825">
        <v>1.69</v>
      </c>
      <c r="H825">
        <v>0</v>
      </c>
      <c r="I825">
        <v>0</v>
      </c>
      <c r="J825">
        <v>0</v>
      </c>
      <c r="K825">
        <v>1.69</v>
      </c>
      <c r="L825">
        <v>0</v>
      </c>
      <c r="M825">
        <v>0</v>
      </c>
      <c r="N825">
        <v>0</v>
      </c>
      <c r="O825">
        <v>93</v>
      </c>
      <c r="P825">
        <v>599</v>
      </c>
      <c r="Q825">
        <v>2572</v>
      </c>
      <c r="R825" t="str">
        <f>IF(Activity[[#This Row],[TotalSteps]] &lt; 7000, "Less than 7,000", IF(AND(Activity[[#This Row],[TotalSteps]] &gt;=7000, Activity[[#This Row],[TotalSteps]] &lt; 10000), "7,000 - 10,000", "More than 10,000"))</f>
        <v>Less than 7,000</v>
      </c>
    </row>
    <row r="826" spans="1:18" x14ac:dyDescent="0.4">
      <c r="A826" t="str">
        <f>Activity[[#This Row],[Id]]&amp;"_"&amp;TEXT(Activity[[#This Row],[Date]], "YYYY-MM-DD")</f>
        <v>8378563200_2016-04-18</v>
      </c>
      <c r="B826">
        <v>8378563200</v>
      </c>
      <c r="C826" s="1">
        <v>42478</v>
      </c>
      <c r="D826" s="1" t="str">
        <f>TEXT(Activity[[#This Row],[Date]], "dddd")</f>
        <v>Monday</v>
      </c>
      <c r="E826">
        <v>13630</v>
      </c>
      <c r="F826">
        <v>10.81</v>
      </c>
      <c r="G826">
        <v>10.81</v>
      </c>
      <c r="H826">
        <v>2.0920000000000001</v>
      </c>
      <c r="I826">
        <v>5.05</v>
      </c>
      <c r="J826">
        <v>0.56000000000000005</v>
      </c>
      <c r="K826">
        <v>5.2</v>
      </c>
      <c r="L826">
        <v>0</v>
      </c>
      <c r="M826">
        <v>117</v>
      </c>
      <c r="N826">
        <v>10</v>
      </c>
      <c r="O826">
        <v>174</v>
      </c>
      <c r="P826">
        <v>720</v>
      </c>
      <c r="Q826">
        <v>4157</v>
      </c>
      <c r="R826" t="str">
        <f>IF(Activity[[#This Row],[TotalSteps]] &lt; 7000, "Less than 7,000", IF(AND(Activity[[#This Row],[TotalSteps]] &gt;=7000, Activity[[#This Row],[TotalSteps]] &lt; 10000), "7,000 - 10,000", "More than 10,000"))</f>
        <v>More than 10,000</v>
      </c>
    </row>
    <row r="827" spans="1:18" x14ac:dyDescent="0.4">
      <c r="A827" t="str">
        <f>Activity[[#This Row],[Id]]&amp;"_"&amp;TEXT(Activity[[#This Row],[Date]], "YYYY-MM-DD")</f>
        <v>8378563200_2016-04-19</v>
      </c>
      <c r="B827">
        <v>8378563200</v>
      </c>
      <c r="C827" s="1">
        <v>42479</v>
      </c>
      <c r="D827" s="1" t="str">
        <f>TEXT(Activity[[#This Row],[Date]], "dddd")</f>
        <v>Tuesday</v>
      </c>
      <c r="E827">
        <v>13070</v>
      </c>
      <c r="F827">
        <v>10.36</v>
      </c>
      <c r="G827">
        <v>10.36</v>
      </c>
      <c r="H827">
        <v>2.2530000000000001</v>
      </c>
      <c r="I827">
        <v>5.3</v>
      </c>
      <c r="J827">
        <v>0.88</v>
      </c>
      <c r="K827">
        <v>4.18</v>
      </c>
      <c r="L827">
        <v>0</v>
      </c>
      <c r="M827">
        <v>120</v>
      </c>
      <c r="N827">
        <v>19</v>
      </c>
      <c r="O827">
        <v>154</v>
      </c>
      <c r="P827">
        <v>737</v>
      </c>
      <c r="Q827">
        <v>4092</v>
      </c>
      <c r="R827" t="str">
        <f>IF(Activity[[#This Row],[TotalSteps]] &lt; 7000, "Less than 7,000", IF(AND(Activity[[#This Row],[TotalSteps]] &gt;=7000, Activity[[#This Row],[TotalSteps]] &lt; 10000), "7,000 - 10,000", "More than 10,000"))</f>
        <v>More than 10,000</v>
      </c>
    </row>
    <row r="828" spans="1:18" x14ac:dyDescent="0.4">
      <c r="A828" t="str">
        <f>Activity[[#This Row],[Id]]&amp;"_"&amp;TEXT(Activity[[#This Row],[Date]], "YYYY-MM-DD")</f>
        <v>8378563200_2016-04-20</v>
      </c>
      <c r="B828">
        <v>8378563200</v>
      </c>
      <c r="C828" s="1">
        <v>42480</v>
      </c>
      <c r="D828" s="1" t="str">
        <f>TEXT(Activity[[#This Row],[Date]], "dddd")</f>
        <v>Wednesday</v>
      </c>
      <c r="E828">
        <v>9388</v>
      </c>
      <c r="F828">
        <v>7.44</v>
      </c>
      <c r="G828">
        <v>7.44</v>
      </c>
      <c r="H828">
        <v>2.0920000000000001</v>
      </c>
      <c r="I828">
        <v>2.23</v>
      </c>
      <c r="J828">
        <v>0.44</v>
      </c>
      <c r="K828">
        <v>4.78</v>
      </c>
      <c r="L828">
        <v>0</v>
      </c>
      <c r="M828">
        <v>82</v>
      </c>
      <c r="N828">
        <v>8</v>
      </c>
      <c r="O828">
        <v>169</v>
      </c>
      <c r="P828">
        <v>763</v>
      </c>
      <c r="Q828">
        <v>3787</v>
      </c>
      <c r="R828" t="str">
        <f>IF(Activity[[#This Row],[TotalSteps]] &lt; 7000, "Less than 7,000", IF(AND(Activity[[#This Row],[TotalSteps]] &gt;=7000, Activity[[#This Row],[TotalSteps]] &lt; 10000), "7,000 - 10,000", "More than 10,000"))</f>
        <v>7,000 - 10,000</v>
      </c>
    </row>
    <row r="829" spans="1:18" x14ac:dyDescent="0.4">
      <c r="A829" t="str">
        <f>Activity[[#This Row],[Id]]&amp;"_"&amp;TEXT(Activity[[#This Row],[Date]], "YYYY-MM-DD")</f>
        <v>8378563200_2016-04-21</v>
      </c>
      <c r="B829">
        <v>8378563200</v>
      </c>
      <c r="C829" s="1">
        <v>42481</v>
      </c>
      <c r="D829" s="1" t="str">
        <f>TEXT(Activity[[#This Row],[Date]], "dddd")</f>
        <v>Thursday</v>
      </c>
      <c r="E829">
        <v>15148</v>
      </c>
      <c r="F829">
        <v>12.01</v>
      </c>
      <c r="G829">
        <v>12.01</v>
      </c>
      <c r="H829">
        <v>2.2530000000000001</v>
      </c>
      <c r="I829">
        <v>6.9</v>
      </c>
      <c r="J829">
        <v>0.82</v>
      </c>
      <c r="K829">
        <v>4.29</v>
      </c>
      <c r="L829">
        <v>0</v>
      </c>
      <c r="M829">
        <v>137</v>
      </c>
      <c r="N829">
        <v>16</v>
      </c>
      <c r="O829">
        <v>145</v>
      </c>
      <c r="P829">
        <v>677</v>
      </c>
      <c r="Q829">
        <v>4236</v>
      </c>
      <c r="R829" t="str">
        <f>IF(Activity[[#This Row],[TotalSteps]] &lt; 7000, "Less than 7,000", IF(AND(Activity[[#This Row],[TotalSteps]] &gt;=7000, Activity[[#This Row],[TotalSteps]] &lt; 10000), "7,000 - 10,000", "More than 10,000"))</f>
        <v>More than 10,000</v>
      </c>
    </row>
    <row r="830" spans="1:18" x14ac:dyDescent="0.4">
      <c r="A830" t="str">
        <f>Activity[[#This Row],[Id]]&amp;"_"&amp;TEXT(Activity[[#This Row],[Date]], "YYYY-MM-DD")</f>
        <v>8378563200_2016-04-22</v>
      </c>
      <c r="B830">
        <v>8378563200</v>
      </c>
      <c r="C830" s="1">
        <v>42482</v>
      </c>
      <c r="D830" s="1" t="str">
        <f>TEXT(Activity[[#This Row],[Date]], "dddd")</f>
        <v>Friday</v>
      </c>
      <c r="E830">
        <v>12200</v>
      </c>
      <c r="F830">
        <v>9.67</v>
      </c>
      <c r="G830">
        <v>9.67</v>
      </c>
      <c r="H830">
        <v>2.0920000000000001</v>
      </c>
      <c r="I830">
        <v>4.91</v>
      </c>
      <c r="J830">
        <v>0.59</v>
      </c>
      <c r="K830">
        <v>4.18</v>
      </c>
      <c r="L830">
        <v>0</v>
      </c>
      <c r="M830">
        <v>113</v>
      </c>
      <c r="N830">
        <v>12</v>
      </c>
      <c r="O830">
        <v>159</v>
      </c>
      <c r="P830">
        <v>769</v>
      </c>
      <c r="Q830">
        <v>4044</v>
      </c>
      <c r="R830" t="str">
        <f>IF(Activity[[#This Row],[TotalSteps]] &lt; 7000, "Less than 7,000", IF(AND(Activity[[#This Row],[TotalSteps]] &gt;=7000, Activity[[#This Row],[TotalSteps]] &lt; 10000), "7,000 - 10,000", "More than 10,000"))</f>
        <v>More than 10,000</v>
      </c>
    </row>
    <row r="831" spans="1:18" x14ac:dyDescent="0.4">
      <c r="A831" t="str">
        <f>Activity[[#This Row],[Id]]&amp;"_"&amp;TEXT(Activity[[#This Row],[Date]], "YYYY-MM-DD")</f>
        <v>8378563200_2016-04-23</v>
      </c>
      <c r="B831">
        <v>8378563200</v>
      </c>
      <c r="C831" s="1">
        <v>42483</v>
      </c>
      <c r="D831" s="1" t="str">
        <f>TEXT(Activity[[#This Row],[Date]], "dddd")</f>
        <v>Saturday</v>
      </c>
      <c r="E831">
        <v>5709</v>
      </c>
      <c r="F831">
        <v>4.53</v>
      </c>
      <c r="G831">
        <v>4.53</v>
      </c>
      <c r="H831">
        <v>0</v>
      </c>
      <c r="I831">
        <v>1.52</v>
      </c>
      <c r="J831">
        <v>0.52</v>
      </c>
      <c r="K831">
        <v>2.48</v>
      </c>
      <c r="L831">
        <v>0</v>
      </c>
      <c r="M831">
        <v>19</v>
      </c>
      <c r="N831">
        <v>10</v>
      </c>
      <c r="O831">
        <v>136</v>
      </c>
      <c r="P831">
        <v>740</v>
      </c>
      <c r="Q831">
        <v>2908</v>
      </c>
      <c r="R831" t="str">
        <f>IF(Activity[[#This Row],[TotalSteps]] &lt; 7000, "Less than 7,000", IF(AND(Activity[[#This Row],[TotalSteps]] &gt;=7000, Activity[[#This Row],[TotalSteps]] &lt; 10000), "7,000 - 10,000", "More than 10,000"))</f>
        <v>Less than 7,000</v>
      </c>
    </row>
    <row r="832" spans="1:18" x14ac:dyDescent="0.4">
      <c r="A832" t="str">
        <f>Activity[[#This Row],[Id]]&amp;"_"&amp;TEXT(Activity[[#This Row],[Date]], "YYYY-MM-DD")</f>
        <v>8378563200_2016-04-24</v>
      </c>
      <c r="B832">
        <v>8378563200</v>
      </c>
      <c r="C832" s="1">
        <v>42484</v>
      </c>
      <c r="D832" s="1" t="str">
        <f>TEXT(Activity[[#This Row],[Date]], "dddd")</f>
        <v>Sunday</v>
      </c>
      <c r="E832">
        <v>3703</v>
      </c>
      <c r="F832">
        <v>2.94</v>
      </c>
      <c r="G832">
        <v>2.94</v>
      </c>
      <c r="H832">
        <v>0</v>
      </c>
      <c r="I832">
        <v>0</v>
      </c>
      <c r="J832">
        <v>0</v>
      </c>
      <c r="K832">
        <v>2.94</v>
      </c>
      <c r="L832">
        <v>0</v>
      </c>
      <c r="M832">
        <v>0</v>
      </c>
      <c r="N832">
        <v>0</v>
      </c>
      <c r="O832">
        <v>135</v>
      </c>
      <c r="P832">
        <v>734</v>
      </c>
      <c r="Q832">
        <v>2741</v>
      </c>
      <c r="R832" t="str">
        <f>IF(Activity[[#This Row],[TotalSteps]] &lt; 7000, "Less than 7,000", IF(AND(Activity[[#This Row],[TotalSteps]] &gt;=7000, Activity[[#This Row],[TotalSteps]] &lt; 10000), "7,000 - 10,000", "More than 10,000"))</f>
        <v>Less than 7,000</v>
      </c>
    </row>
    <row r="833" spans="1:18" x14ac:dyDescent="0.4">
      <c r="A833" t="str">
        <f>Activity[[#This Row],[Id]]&amp;"_"&amp;TEXT(Activity[[#This Row],[Date]], "YYYY-MM-DD")</f>
        <v>8378563200_2016-04-25</v>
      </c>
      <c r="B833">
        <v>8378563200</v>
      </c>
      <c r="C833" s="1">
        <v>42485</v>
      </c>
      <c r="D833" s="1" t="str">
        <f>TEXT(Activity[[#This Row],[Date]], "dddd")</f>
        <v>Monday</v>
      </c>
      <c r="E833">
        <v>12405</v>
      </c>
      <c r="F833">
        <v>9.84</v>
      </c>
      <c r="G833">
        <v>9.84</v>
      </c>
      <c r="H833">
        <v>2.0920000000000001</v>
      </c>
      <c r="I833">
        <v>5.05</v>
      </c>
      <c r="J833">
        <v>0.87</v>
      </c>
      <c r="K833">
        <v>3.92</v>
      </c>
      <c r="L833">
        <v>0</v>
      </c>
      <c r="M833">
        <v>117</v>
      </c>
      <c r="N833">
        <v>16</v>
      </c>
      <c r="O833">
        <v>141</v>
      </c>
      <c r="P833">
        <v>692</v>
      </c>
      <c r="Q833">
        <v>4005</v>
      </c>
      <c r="R833" t="str">
        <f>IF(Activity[[#This Row],[TotalSteps]] &lt; 7000, "Less than 7,000", IF(AND(Activity[[#This Row],[TotalSteps]] &gt;=7000, Activity[[#This Row],[TotalSteps]] &lt; 10000), "7,000 - 10,000", "More than 10,000"))</f>
        <v>More than 10,000</v>
      </c>
    </row>
    <row r="834" spans="1:18" x14ac:dyDescent="0.4">
      <c r="A834" t="str">
        <f>Activity[[#This Row],[Id]]&amp;"_"&amp;TEXT(Activity[[#This Row],[Date]], "YYYY-MM-DD")</f>
        <v>8378563200_2016-04-26</v>
      </c>
      <c r="B834">
        <v>8378563200</v>
      </c>
      <c r="C834" s="1">
        <v>42486</v>
      </c>
      <c r="D834" s="1" t="str">
        <f>TEXT(Activity[[#This Row],[Date]], "dddd")</f>
        <v>Tuesday</v>
      </c>
      <c r="E834">
        <v>16208</v>
      </c>
      <c r="F834">
        <v>12.85</v>
      </c>
      <c r="G834">
        <v>12.85</v>
      </c>
      <c r="H834">
        <v>0</v>
      </c>
      <c r="I834">
        <v>7.51</v>
      </c>
      <c r="J834">
        <v>0.92</v>
      </c>
      <c r="K834">
        <v>4.42</v>
      </c>
      <c r="L834">
        <v>0</v>
      </c>
      <c r="M834">
        <v>90</v>
      </c>
      <c r="N834">
        <v>18</v>
      </c>
      <c r="O834">
        <v>161</v>
      </c>
      <c r="P834">
        <v>593</v>
      </c>
      <c r="Q834">
        <v>3763</v>
      </c>
      <c r="R834" t="str">
        <f>IF(Activity[[#This Row],[TotalSteps]] &lt; 7000, "Less than 7,000", IF(AND(Activity[[#This Row],[TotalSteps]] &gt;=7000, Activity[[#This Row],[TotalSteps]] &lt; 10000), "7,000 - 10,000", "More than 10,000"))</f>
        <v>More than 10,000</v>
      </c>
    </row>
    <row r="835" spans="1:18" x14ac:dyDescent="0.4">
      <c r="A835" t="str">
        <f>Activity[[#This Row],[Id]]&amp;"_"&amp;TEXT(Activity[[#This Row],[Date]], "YYYY-MM-DD")</f>
        <v>8378563200_2016-04-27</v>
      </c>
      <c r="B835">
        <v>8378563200</v>
      </c>
      <c r="C835" s="1">
        <v>42487</v>
      </c>
      <c r="D835" s="1" t="str">
        <f>TEXT(Activity[[#This Row],[Date]], "dddd")</f>
        <v>Wednesday</v>
      </c>
      <c r="E835">
        <v>7359</v>
      </c>
      <c r="F835">
        <v>5.84</v>
      </c>
      <c r="G835">
        <v>5.84</v>
      </c>
      <c r="H835">
        <v>0</v>
      </c>
      <c r="I835">
        <v>0.33</v>
      </c>
      <c r="J835">
        <v>0.18</v>
      </c>
      <c r="K835">
        <v>5.33</v>
      </c>
      <c r="L835">
        <v>0</v>
      </c>
      <c r="M835">
        <v>4</v>
      </c>
      <c r="N835">
        <v>4</v>
      </c>
      <c r="O835">
        <v>192</v>
      </c>
      <c r="P835">
        <v>676</v>
      </c>
      <c r="Q835">
        <v>3061</v>
      </c>
      <c r="R835" t="str">
        <f>IF(Activity[[#This Row],[TotalSteps]] &lt; 7000, "Less than 7,000", IF(AND(Activity[[#This Row],[TotalSteps]] &gt;=7000, Activity[[#This Row],[TotalSteps]] &lt; 10000), "7,000 - 10,000", "More than 10,000"))</f>
        <v>7,000 - 10,000</v>
      </c>
    </row>
    <row r="836" spans="1:18" x14ac:dyDescent="0.4">
      <c r="A836" t="str">
        <f>Activity[[#This Row],[Id]]&amp;"_"&amp;TEXT(Activity[[#This Row],[Date]], "YYYY-MM-DD")</f>
        <v>8378563200_2016-04-28</v>
      </c>
      <c r="B836">
        <v>8378563200</v>
      </c>
      <c r="C836" s="1">
        <v>42488</v>
      </c>
      <c r="D836" s="1" t="str">
        <f>TEXT(Activity[[#This Row],[Date]], "dddd")</f>
        <v>Thursday</v>
      </c>
      <c r="E836">
        <v>5417</v>
      </c>
      <c r="F836">
        <v>4.3</v>
      </c>
      <c r="G836">
        <v>4.3</v>
      </c>
      <c r="H836">
        <v>0</v>
      </c>
      <c r="I836">
        <v>0.9</v>
      </c>
      <c r="J836">
        <v>0.49</v>
      </c>
      <c r="K836">
        <v>2.91</v>
      </c>
      <c r="L836">
        <v>0</v>
      </c>
      <c r="M836">
        <v>11</v>
      </c>
      <c r="N836">
        <v>10</v>
      </c>
      <c r="O836">
        <v>139</v>
      </c>
      <c r="P836">
        <v>711</v>
      </c>
      <c r="Q836">
        <v>2884</v>
      </c>
      <c r="R836" t="str">
        <f>IF(Activity[[#This Row],[TotalSteps]] &lt; 7000, "Less than 7,000", IF(AND(Activity[[#This Row],[TotalSteps]] &gt;=7000, Activity[[#This Row],[TotalSteps]] &lt; 10000), "7,000 - 10,000", "More than 10,000"))</f>
        <v>Less than 7,000</v>
      </c>
    </row>
    <row r="837" spans="1:18" x14ac:dyDescent="0.4">
      <c r="A837" t="str">
        <f>Activity[[#This Row],[Id]]&amp;"_"&amp;TEXT(Activity[[#This Row],[Date]], "YYYY-MM-DD")</f>
        <v>8378563200_2016-04-29</v>
      </c>
      <c r="B837">
        <v>8378563200</v>
      </c>
      <c r="C837" s="1">
        <v>42489</v>
      </c>
      <c r="D837" s="1" t="str">
        <f>TEXT(Activity[[#This Row],[Date]], "dddd")</f>
        <v>Friday</v>
      </c>
      <c r="E837">
        <v>6175</v>
      </c>
      <c r="F837">
        <v>4.9000000000000004</v>
      </c>
      <c r="G837">
        <v>4.9000000000000004</v>
      </c>
      <c r="H837">
        <v>0</v>
      </c>
      <c r="I837">
        <v>0.25</v>
      </c>
      <c r="J837">
        <v>0.36</v>
      </c>
      <c r="K837">
        <v>4.2699999999999996</v>
      </c>
      <c r="L837">
        <v>0</v>
      </c>
      <c r="M837">
        <v>3</v>
      </c>
      <c r="N837">
        <v>7</v>
      </c>
      <c r="O837">
        <v>172</v>
      </c>
      <c r="P837">
        <v>767</v>
      </c>
      <c r="Q837">
        <v>2982</v>
      </c>
      <c r="R837" t="str">
        <f>IF(Activity[[#This Row],[TotalSteps]] &lt; 7000, "Less than 7,000", IF(AND(Activity[[#This Row],[TotalSteps]] &gt;=7000, Activity[[#This Row],[TotalSteps]] &lt; 10000), "7,000 - 10,000", "More than 10,000"))</f>
        <v>Less than 7,000</v>
      </c>
    </row>
    <row r="838" spans="1:18" x14ac:dyDescent="0.4">
      <c r="A838" t="str">
        <f>Activity[[#This Row],[Id]]&amp;"_"&amp;TEXT(Activity[[#This Row],[Date]], "YYYY-MM-DD")</f>
        <v>8378563200_2016-04-30</v>
      </c>
      <c r="B838">
        <v>8378563200</v>
      </c>
      <c r="C838" s="1">
        <v>42490</v>
      </c>
      <c r="D838" s="1" t="str">
        <f>TEXT(Activity[[#This Row],[Date]], "dddd")</f>
        <v>Saturday</v>
      </c>
      <c r="E838">
        <v>2946</v>
      </c>
      <c r="F838">
        <v>2.34</v>
      </c>
      <c r="G838">
        <v>2.34</v>
      </c>
      <c r="H838">
        <v>0</v>
      </c>
      <c r="I838">
        <v>0</v>
      </c>
      <c r="J838">
        <v>0</v>
      </c>
      <c r="K838">
        <v>2.34</v>
      </c>
      <c r="L838">
        <v>0</v>
      </c>
      <c r="M838">
        <v>0</v>
      </c>
      <c r="N838">
        <v>0</v>
      </c>
      <c r="O838">
        <v>121</v>
      </c>
      <c r="P838">
        <v>780</v>
      </c>
      <c r="Q838">
        <v>2660</v>
      </c>
      <c r="R838" t="str">
        <f>IF(Activity[[#This Row],[TotalSteps]] &lt; 7000, "Less than 7,000", IF(AND(Activity[[#This Row],[TotalSteps]] &gt;=7000, Activity[[#This Row],[TotalSteps]] &lt; 10000), "7,000 - 10,000", "More than 10,000"))</f>
        <v>Less than 7,000</v>
      </c>
    </row>
    <row r="839" spans="1:18" x14ac:dyDescent="0.4">
      <c r="A839" t="str">
        <f>Activity[[#This Row],[Id]]&amp;"_"&amp;TEXT(Activity[[#This Row],[Date]], "YYYY-MM-DD")</f>
        <v>8378563200_2016-05-01</v>
      </c>
      <c r="B839">
        <v>8378563200</v>
      </c>
      <c r="C839" s="1">
        <v>42491</v>
      </c>
      <c r="D839" s="1" t="str">
        <f>TEXT(Activity[[#This Row],[Date]], "dddd")</f>
        <v>Sunday</v>
      </c>
      <c r="E839">
        <v>11419</v>
      </c>
      <c r="F839">
        <v>9.06</v>
      </c>
      <c r="G839">
        <v>9.06</v>
      </c>
      <c r="H839">
        <v>0</v>
      </c>
      <c r="I839">
        <v>6.03</v>
      </c>
      <c r="J839">
        <v>0.56000000000000005</v>
      </c>
      <c r="K839">
        <v>2.4700000000000002</v>
      </c>
      <c r="L839">
        <v>0</v>
      </c>
      <c r="M839">
        <v>71</v>
      </c>
      <c r="N839">
        <v>10</v>
      </c>
      <c r="O839">
        <v>127</v>
      </c>
      <c r="P839">
        <v>669</v>
      </c>
      <c r="Q839">
        <v>3369</v>
      </c>
      <c r="R839" t="str">
        <f>IF(Activity[[#This Row],[TotalSteps]] &lt; 7000, "Less than 7,000", IF(AND(Activity[[#This Row],[TotalSteps]] &gt;=7000, Activity[[#This Row],[TotalSteps]] &lt; 10000), "7,000 - 10,000", "More than 10,000"))</f>
        <v>More than 10,000</v>
      </c>
    </row>
    <row r="840" spans="1:18" x14ac:dyDescent="0.4">
      <c r="A840" t="str">
        <f>Activity[[#This Row],[Id]]&amp;"_"&amp;TEXT(Activity[[#This Row],[Date]], "YYYY-MM-DD")</f>
        <v>8378563200_2016-05-02</v>
      </c>
      <c r="B840">
        <v>8378563200</v>
      </c>
      <c r="C840" s="1">
        <v>42492</v>
      </c>
      <c r="D840" s="1" t="str">
        <f>TEXT(Activity[[#This Row],[Date]], "dddd")</f>
        <v>Monday</v>
      </c>
      <c r="E840">
        <v>6064</v>
      </c>
      <c r="F840">
        <v>4.8099999999999996</v>
      </c>
      <c r="G840">
        <v>4.8099999999999996</v>
      </c>
      <c r="H840">
        <v>2.0920000000000001</v>
      </c>
      <c r="I840">
        <v>0.63</v>
      </c>
      <c r="J840">
        <v>0.17</v>
      </c>
      <c r="K840">
        <v>4.01</v>
      </c>
      <c r="L840">
        <v>0</v>
      </c>
      <c r="M840">
        <v>63</v>
      </c>
      <c r="N840">
        <v>4</v>
      </c>
      <c r="O840">
        <v>142</v>
      </c>
      <c r="P840">
        <v>802</v>
      </c>
      <c r="Q840">
        <v>3491</v>
      </c>
      <c r="R840" t="str">
        <f>IF(Activity[[#This Row],[TotalSteps]] &lt; 7000, "Less than 7,000", IF(AND(Activity[[#This Row],[TotalSteps]] &gt;=7000, Activity[[#This Row],[TotalSteps]] &lt; 10000), "7,000 - 10,000", "More than 10,000"))</f>
        <v>Less than 7,000</v>
      </c>
    </row>
    <row r="841" spans="1:18" x14ac:dyDescent="0.4">
      <c r="A841" t="str">
        <f>Activity[[#This Row],[Id]]&amp;"_"&amp;TEXT(Activity[[#This Row],[Date]], "YYYY-MM-DD")</f>
        <v>8378563200_2016-05-03</v>
      </c>
      <c r="B841">
        <v>8378563200</v>
      </c>
      <c r="C841" s="1">
        <v>42493</v>
      </c>
      <c r="D841" s="1" t="str">
        <f>TEXT(Activity[[#This Row],[Date]], "dddd")</f>
        <v>Tuesday</v>
      </c>
      <c r="E841">
        <v>8712</v>
      </c>
      <c r="F841">
        <v>6.91</v>
      </c>
      <c r="G841">
        <v>6.91</v>
      </c>
      <c r="H841">
        <v>2.2530000000000001</v>
      </c>
      <c r="I841">
        <v>1.34</v>
      </c>
      <c r="J841">
        <v>1.06</v>
      </c>
      <c r="K841">
        <v>4.5</v>
      </c>
      <c r="L841">
        <v>0</v>
      </c>
      <c r="M841">
        <v>71</v>
      </c>
      <c r="N841">
        <v>20</v>
      </c>
      <c r="O841">
        <v>195</v>
      </c>
      <c r="P841">
        <v>822</v>
      </c>
      <c r="Q841">
        <v>3784</v>
      </c>
      <c r="R841" t="str">
        <f>IF(Activity[[#This Row],[TotalSteps]] &lt; 7000, "Less than 7,000", IF(AND(Activity[[#This Row],[TotalSteps]] &gt;=7000, Activity[[#This Row],[TotalSteps]] &lt; 10000), "7,000 - 10,000", "More than 10,000"))</f>
        <v>7,000 - 10,000</v>
      </c>
    </row>
    <row r="842" spans="1:18" x14ac:dyDescent="0.4">
      <c r="A842" t="str">
        <f>Activity[[#This Row],[Id]]&amp;"_"&amp;TEXT(Activity[[#This Row],[Date]], "YYYY-MM-DD")</f>
        <v>8378563200_2016-05-04</v>
      </c>
      <c r="B842">
        <v>8378563200</v>
      </c>
      <c r="C842" s="1">
        <v>42494</v>
      </c>
      <c r="D842" s="1" t="str">
        <f>TEXT(Activity[[#This Row],[Date]], "dddd")</f>
        <v>Wednesday</v>
      </c>
      <c r="E842">
        <v>7875</v>
      </c>
      <c r="F842">
        <v>6.24</v>
      </c>
      <c r="G842">
        <v>6.24</v>
      </c>
      <c r="H842">
        <v>0</v>
      </c>
      <c r="I842">
        <v>1.56</v>
      </c>
      <c r="J842">
        <v>0.49</v>
      </c>
      <c r="K842">
        <v>4.2</v>
      </c>
      <c r="L842">
        <v>0</v>
      </c>
      <c r="M842">
        <v>19</v>
      </c>
      <c r="N842">
        <v>10</v>
      </c>
      <c r="O842">
        <v>167</v>
      </c>
      <c r="P842">
        <v>680</v>
      </c>
      <c r="Q842">
        <v>3110</v>
      </c>
      <c r="R842" t="str">
        <f>IF(Activity[[#This Row],[TotalSteps]] &lt; 7000, "Less than 7,000", IF(AND(Activity[[#This Row],[TotalSteps]] &gt;=7000, Activity[[#This Row],[TotalSteps]] &lt; 10000), "7,000 - 10,000", "More than 10,000"))</f>
        <v>7,000 - 10,000</v>
      </c>
    </row>
    <row r="843" spans="1:18" x14ac:dyDescent="0.4">
      <c r="A843" t="str">
        <f>Activity[[#This Row],[Id]]&amp;"_"&amp;TEXT(Activity[[#This Row],[Date]], "YYYY-MM-DD")</f>
        <v>8378563200_2016-05-05</v>
      </c>
      <c r="B843">
        <v>8378563200</v>
      </c>
      <c r="C843" s="1">
        <v>42495</v>
      </c>
      <c r="D843" s="1" t="str">
        <f>TEXT(Activity[[#This Row],[Date]], "dddd")</f>
        <v>Thursday</v>
      </c>
      <c r="E843">
        <v>8567</v>
      </c>
      <c r="F843">
        <v>6.79</v>
      </c>
      <c r="G843">
        <v>6.79</v>
      </c>
      <c r="H843">
        <v>2.2530000000000001</v>
      </c>
      <c r="I843">
        <v>0.89</v>
      </c>
      <c r="J843">
        <v>0.16</v>
      </c>
      <c r="K843">
        <v>5.74</v>
      </c>
      <c r="L843">
        <v>0</v>
      </c>
      <c r="M843">
        <v>66</v>
      </c>
      <c r="N843">
        <v>3</v>
      </c>
      <c r="O843">
        <v>214</v>
      </c>
      <c r="P843">
        <v>764</v>
      </c>
      <c r="Q843">
        <v>3783</v>
      </c>
      <c r="R843" t="str">
        <f>IF(Activity[[#This Row],[TotalSteps]] &lt; 7000, "Less than 7,000", IF(AND(Activity[[#This Row],[TotalSteps]] &gt;=7000, Activity[[#This Row],[TotalSteps]] &lt; 10000), "7,000 - 10,000", "More than 10,000"))</f>
        <v>7,000 - 10,000</v>
      </c>
    </row>
    <row r="844" spans="1:18" x14ac:dyDescent="0.4">
      <c r="A844" t="str">
        <f>Activity[[#This Row],[Id]]&amp;"_"&amp;TEXT(Activity[[#This Row],[Date]], "YYYY-MM-DD")</f>
        <v>8378563200_2016-05-06</v>
      </c>
      <c r="B844">
        <v>8378563200</v>
      </c>
      <c r="C844" s="1">
        <v>42496</v>
      </c>
      <c r="D844" s="1" t="str">
        <f>TEXT(Activity[[#This Row],[Date]], "dddd")</f>
        <v>Friday</v>
      </c>
      <c r="E844">
        <v>7045</v>
      </c>
      <c r="F844">
        <v>5.59</v>
      </c>
      <c r="G844">
        <v>5.59</v>
      </c>
      <c r="H844">
        <v>2.0920000000000001</v>
      </c>
      <c r="I844">
        <v>1.55</v>
      </c>
      <c r="J844">
        <v>0.25</v>
      </c>
      <c r="K844">
        <v>3.78</v>
      </c>
      <c r="L844">
        <v>0</v>
      </c>
      <c r="M844">
        <v>74</v>
      </c>
      <c r="N844">
        <v>5</v>
      </c>
      <c r="O844">
        <v>166</v>
      </c>
      <c r="P844">
        <v>831</v>
      </c>
      <c r="Q844">
        <v>3644</v>
      </c>
      <c r="R844" t="str">
        <f>IF(Activity[[#This Row],[TotalSteps]] &lt; 7000, "Less than 7,000", IF(AND(Activity[[#This Row],[TotalSteps]] &gt;=7000, Activity[[#This Row],[TotalSteps]] &lt; 10000), "7,000 - 10,000", "More than 10,000"))</f>
        <v>7,000 - 10,000</v>
      </c>
    </row>
    <row r="845" spans="1:18" x14ac:dyDescent="0.4">
      <c r="A845" t="str">
        <f>Activity[[#This Row],[Id]]&amp;"_"&amp;TEXT(Activity[[#This Row],[Date]], "YYYY-MM-DD")</f>
        <v>8378563200_2016-05-07</v>
      </c>
      <c r="B845">
        <v>8378563200</v>
      </c>
      <c r="C845" s="1">
        <v>42497</v>
      </c>
      <c r="D845" s="1" t="str">
        <f>TEXT(Activity[[#This Row],[Date]], "dddd")</f>
        <v>Saturday</v>
      </c>
      <c r="E845">
        <v>4468</v>
      </c>
      <c r="F845">
        <v>3.54</v>
      </c>
      <c r="G845">
        <v>3.54</v>
      </c>
      <c r="H845">
        <v>0</v>
      </c>
      <c r="I845">
        <v>0</v>
      </c>
      <c r="J845">
        <v>0</v>
      </c>
      <c r="K845">
        <v>3.54</v>
      </c>
      <c r="L845">
        <v>0</v>
      </c>
      <c r="M845">
        <v>0</v>
      </c>
      <c r="N845">
        <v>0</v>
      </c>
      <c r="O845">
        <v>158</v>
      </c>
      <c r="P845">
        <v>851</v>
      </c>
      <c r="Q845">
        <v>2799</v>
      </c>
      <c r="R845" t="str">
        <f>IF(Activity[[#This Row],[TotalSteps]] &lt; 7000, "Less than 7,000", IF(AND(Activity[[#This Row],[TotalSteps]] &gt;=7000, Activity[[#This Row],[TotalSteps]] &lt; 10000), "7,000 - 10,000", "More than 10,000"))</f>
        <v>Less than 7,000</v>
      </c>
    </row>
    <row r="846" spans="1:18" x14ac:dyDescent="0.4">
      <c r="A846" t="str">
        <f>Activity[[#This Row],[Id]]&amp;"_"&amp;TEXT(Activity[[#This Row],[Date]], "YYYY-MM-DD")</f>
        <v>8378563200_2016-05-08</v>
      </c>
      <c r="B846">
        <v>8378563200</v>
      </c>
      <c r="C846" s="1">
        <v>42498</v>
      </c>
      <c r="D846" s="1" t="str">
        <f>TEXT(Activity[[#This Row],[Date]], "dddd")</f>
        <v>Sunday</v>
      </c>
      <c r="E846">
        <v>2943</v>
      </c>
      <c r="F846">
        <v>2.33</v>
      </c>
      <c r="G846">
        <v>2.33</v>
      </c>
      <c r="H846">
        <v>0</v>
      </c>
      <c r="I846">
        <v>0</v>
      </c>
      <c r="J846">
        <v>0</v>
      </c>
      <c r="K846">
        <v>2.33</v>
      </c>
      <c r="L846">
        <v>0</v>
      </c>
      <c r="M846">
        <v>0</v>
      </c>
      <c r="N846">
        <v>0</v>
      </c>
      <c r="O846">
        <v>139</v>
      </c>
      <c r="P846">
        <v>621</v>
      </c>
      <c r="Q846">
        <v>2685</v>
      </c>
      <c r="R846" t="str">
        <f>IF(Activity[[#This Row],[TotalSteps]] &lt; 7000, "Less than 7,000", IF(AND(Activity[[#This Row],[TotalSteps]] &gt;=7000, Activity[[#This Row],[TotalSteps]] &lt; 10000), "7,000 - 10,000", "More than 10,000"))</f>
        <v>Less than 7,000</v>
      </c>
    </row>
    <row r="847" spans="1:18" x14ac:dyDescent="0.4">
      <c r="A847" t="str">
        <f>Activity[[#This Row],[Id]]&amp;"_"&amp;TEXT(Activity[[#This Row],[Date]], "YYYY-MM-DD")</f>
        <v>8378563200_2016-05-09</v>
      </c>
      <c r="B847">
        <v>8378563200</v>
      </c>
      <c r="C847" s="1">
        <v>42499</v>
      </c>
      <c r="D847" s="1" t="str">
        <f>TEXT(Activity[[#This Row],[Date]], "dddd")</f>
        <v>Monday</v>
      </c>
      <c r="E847">
        <v>8382</v>
      </c>
      <c r="F847">
        <v>6.65</v>
      </c>
      <c r="G847">
        <v>6.65</v>
      </c>
      <c r="H847">
        <v>2.0920000000000001</v>
      </c>
      <c r="I847">
        <v>1.27</v>
      </c>
      <c r="J847">
        <v>0.66</v>
      </c>
      <c r="K847">
        <v>4.72</v>
      </c>
      <c r="L847">
        <v>0</v>
      </c>
      <c r="M847">
        <v>71</v>
      </c>
      <c r="N847">
        <v>13</v>
      </c>
      <c r="O847">
        <v>171</v>
      </c>
      <c r="P847">
        <v>772</v>
      </c>
      <c r="Q847">
        <v>3721</v>
      </c>
      <c r="R847" t="str">
        <f>IF(Activity[[#This Row],[TotalSteps]] &lt; 7000, "Less than 7,000", IF(AND(Activity[[#This Row],[TotalSteps]] &gt;=7000, Activity[[#This Row],[TotalSteps]] &lt; 10000), "7,000 - 10,000", "More than 10,000"))</f>
        <v>7,000 - 10,000</v>
      </c>
    </row>
    <row r="848" spans="1:18" x14ac:dyDescent="0.4">
      <c r="A848" t="str">
        <f>Activity[[#This Row],[Id]]&amp;"_"&amp;TEXT(Activity[[#This Row],[Date]], "YYYY-MM-DD")</f>
        <v>8378563200_2016-05-10</v>
      </c>
      <c r="B848">
        <v>8378563200</v>
      </c>
      <c r="C848" s="1">
        <v>42500</v>
      </c>
      <c r="D848" s="1" t="str">
        <f>TEXT(Activity[[#This Row],[Date]], "dddd")</f>
        <v>Tuesday</v>
      </c>
      <c r="E848">
        <v>6582</v>
      </c>
      <c r="F848">
        <v>5.22</v>
      </c>
      <c r="G848">
        <v>5.22</v>
      </c>
      <c r="H848">
        <v>2.2530000000000001</v>
      </c>
      <c r="I848">
        <v>0.66</v>
      </c>
      <c r="J848">
        <v>0.64</v>
      </c>
      <c r="K848">
        <v>3.92</v>
      </c>
      <c r="L848">
        <v>0</v>
      </c>
      <c r="M848">
        <v>63</v>
      </c>
      <c r="N848">
        <v>13</v>
      </c>
      <c r="O848">
        <v>152</v>
      </c>
      <c r="P848">
        <v>840</v>
      </c>
      <c r="Q848">
        <v>3586</v>
      </c>
      <c r="R848" t="str">
        <f>IF(Activity[[#This Row],[TotalSteps]] &lt; 7000, "Less than 7,000", IF(AND(Activity[[#This Row],[TotalSteps]] &gt;=7000, Activity[[#This Row],[TotalSteps]] &lt; 10000), "7,000 - 10,000", "More than 10,000"))</f>
        <v>Less than 7,000</v>
      </c>
    </row>
    <row r="849" spans="1:18" x14ac:dyDescent="0.4">
      <c r="A849" t="str">
        <f>Activity[[#This Row],[Id]]&amp;"_"&amp;TEXT(Activity[[#This Row],[Date]], "YYYY-MM-DD")</f>
        <v>8378563200_2016-05-11</v>
      </c>
      <c r="B849">
        <v>8378563200</v>
      </c>
      <c r="C849" s="1">
        <v>42501</v>
      </c>
      <c r="D849" s="1" t="str">
        <f>TEXT(Activity[[#This Row],[Date]], "dddd")</f>
        <v>Wednesday</v>
      </c>
      <c r="E849">
        <v>9143</v>
      </c>
      <c r="F849">
        <v>7.25</v>
      </c>
      <c r="G849">
        <v>7.25</v>
      </c>
      <c r="H849">
        <v>2.0920000000000001</v>
      </c>
      <c r="I849">
        <v>1.39</v>
      </c>
      <c r="J849">
        <v>0.59</v>
      </c>
      <c r="K849">
        <v>5.27</v>
      </c>
      <c r="L849">
        <v>0</v>
      </c>
      <c r="M849">
        <v>72</v>
      </c>
      <c r="N849">
        <v>10</v>
      </c>
      <c r="O849">
        <v>184</v>
      </c>
      <c r="P849">
        <v>763</v>
      </c>
      <c r="Q849">
        <v>3788</v>
      </c>
      <c r="R849" t="str">
        <f>IF(Activity[[#This Row],[TotalSteps]] &lt; 7000, "Less than 7,000", IF(AND(Activity[[#This Row],[TotalSteps]] &gt;=7000, Activity[[#This Row],[TotalSteps]] &lt; 10000), "7,000 - 10,000", "More than 10,000"))</f>
        <v>7,000 - 10,000</v>
      </c>
    </row>
    <row r="850" spans="1:18" x14ac:dyDescent="0.4">
      <c r="A850" t="str">
        <f>Activity[[#This Row],[Id]]&amp;"_"&amp;TEXT(Activity[[#This Row],[Date]], "YYYY-MM-DD")</f>
        <v>8378563200_2016-05-12</v>
      </c>
      <c r="B850">
        <v>8378563200</v>
      </c>
      <c r="C850" s="1">
        <v>42502</v>
      </c>
      <c r="D850" s="1" t="str">
        <f>TEXT(Activity[[#This Row],[Date]], "dddd")</f>
        <v>Thursday</v>
      </c>
      <c r="E850">
        <v>4561</v>
      </c>
      <c r="F850">
        <v>3.62</v>
      </c>
      <c r="G850">
        <v>3.62</v>
      </c>
      <c r="H850">
        <v>0</v>
      </c>
      <c r="I850">
        <v>0.65</v>
      </c>
      <c r="J850">
        <v>0.27</v>
      </c>
      <c r="K850">
        <v>2.69</v>
      </c>
      <c r="L850">
        <v>0</v>
      </c>
      <c r="M850">
        <v>8</v>
      </c>
      <c r="N850">
        <v>6</v>
      </c>
      <c r="O850">
        <v>102</v>
      </c>
      <c r="P850">
        <v>433</v>
      </c>
      <c r="Q850">
        <v>1976</v>
      </c>
      <c r="R850" t="str">
        <f>IF(Activity[[#This Row],[TotalSteps]] &lt; 7000, "Less than 7,000", IF(AND(Activity[[#This Row],[TotalSteps]] &gt;=7000, Activity[[#This Row],[TotalSteps]] &lt; 10000), "7,000 - 10,000", "More than 10,000"))</f>
        <v>Less than 7,000</v>
      </c>
    </row>
    <row r="851" spans="1:18" x14ac:dyDescent="0.4">
      <c r="A851" t="str">
        <f>Activity[[#This Row],[Id]]&amp;"_"&amp;TEXT(Activity[[#This Row],[Date]], "YYYY-MM-DD")</f>
        <v>8583815059_2016-04-12</v>
      </c>
      <c r="B851">
        <v>8583815059</v>
      </c>
      <c r="C851" s="1">
        <v>42472</v>
      </c>
      <c r="D851" s="1" t="str">
        <f>TEXT(Activity[[#This Row],[Date]], "dddd")</f>
        <v>Tuesday</v>
      </c>
      <c r="E851">
        <v>5014</v>
      </c>
      <c r="F851">
        <v>3.91</v>
      </c>
      <c r="G851">
        <v>3.91</v>
      </c>
      <c r="H851">
        <v>0</v>
      </c>
      <c r="I851">
        <v>0</v>
      </c>
      <c r="J851">
        <v>0.33</v>
      </c>
      <c r="K851">
        <v>3.58</v>
      </c>
      <c r="L851">
        <v>0</v>
      </c>
      <c r="M851">
        <v>0</v>
      </c>
      <c r="N851">
        <v>7</v>
      </c>
      <c r="O851">
        <v>196</v>
      </c>
      <c r="P851">
        <v>1237</v>
      </c>
      <c r="Q851">
        <v>2650</v>
      </c>
      <c r="R851" t="str">
        <f>IF(Activity[[#This Row],[TotalSteps]] &lt; 7000, "Less than 7,000", IF(AND(Activity[[#This Row],[TotalSteps]] &gt;=7000, Activity[[#This Row],[TotalSteps]] &lt; 10000), "7,000 - 10,000", "More than 10,000"))</f>
        <v>Less than 7,000</v>
      </c>
    </row>
    <row r="852" spans="1:18" x14ac:dyDescent="0.4">
      <c r="A852" t="str">
        <f>Activity[[#This Row],[Id]]&amp;"_"&amp;TEXT(Activity[[#This Row],[Date]], "YYYY-MM-DD")</f>
        <v>8583815059_2016-04-13</v>
      </c>
      <c r="B852">
        <v>8583815059</v>
      </c>
      <c r="C852" s="1">
        <v>42473</v>
      </c>
      <c r="D852" s="1" t="str">
        <f>TEXT(Activity[[#This Row],[Date]], "dddd")</f>
        <v>Wednesday</v>
      </c>
      <c r="E852">
        <v>5571</v>
      </c>
      <c r="F852">
        <v>4.3499999999999996</v>
      </c>
      <c r="G852">
        <v>4.3499999999999996</v>
      </c>
      <c r="H852">
        <v>0</v>
      </c>
      <c r="I852">
        <v>0.15</v>
      </c>
      <c r="J852">
        <v>0.97</v>
      </c>
      <c r="K852">
        <v>3.23</v>
      </c>
      <c r="L852">
        <v>0</v>
      </c>
      <c r="M852">
        <v>2</v>
      </c>
      <c r="N852">
        <v>23</v>
      </c>
      <c r="O852">
        <v>163</v>
      </c>
      <c r="P852">
        <v>1252</v>
      </c>
      <c r="Q852">
        <v>2654</v>
      </c>
      <c r="R852" t="str">
        <f>IF(Activity[[#This Row],[TotalSteps]] &lt; 7000, "Less than 7,000", IF(AND(Activity[[#This Row],[TotalSteps]] &gt;=7000, Activity[[#This Row],[TotalSteps]] &lt; 10000), "7,000 - 10,000", "More than 10,000"))</f>
        <v>Less than 7,000</v>
      </c>
    </row>
    <row r="853" spans="1:18" x14ac:dyDescent="0.4">
      <c r="A853" t="str">
        <f>Activity[[#This Row],[Id]]&amp;"_"&amp;TEXT(Activity[[#This Row],[Date]], "YYYY-MM-DD")</f>
        <v>8583815059_2016-04-14</v>
      </c>
      <c r="B853">
        <v>8583815059</v>
      </c>
      <c r="C853" s="1">
        <v>42474</v>
      </c>
      <c r="D853" s="1" t="str">
        <f>TEXT(Activity[[#This Row],[Date]], "dddd")</f>
        <v>Thursday</v>
      </c>
      <c r="E853">
        <v>3135</v>
      </c>
      <c r="F853">
        <v>2.4500000000000002</v>
      </c>
      <c r="G853">
        <v>2.4500000000000002</v>
      </c>
      <c r="H853">
        <v>0</v>
      </c>
      <c r="I853">
        <v>0</v>
      </c>
      <c r="J853">
        <v>0</v>
      </c>
      <c r="K853">
        <v>2.4300000000000002</v>
      </c>
      <c r="L853">
        <v>0</v>
      </c>
      <c r="M853">
        <v>0</v>
      </c>
      <c r="N853">
        <v>0</v>
      </c>
      <c r="O853">
        <v>134</v>
      </c>
      <c r="P853">
        <v>1306</v>
      </c>
      <c r="Q853">
        <v>2443</v>
      </c>
      <c r="R853" t="str">
        <f>IF(Activity[[#This Row],[TotalSteps]] &lt; 7000, "Less than 7,000", IF(AND(Activity[[#This Row],[TotalSteps]] &gt;=7000, Activity[[#This Row],[TotalSteps]] &lt; 10000), "7,000 - 10,000", "More than 10,000"))</f>
        <v>Less than 7,000</v>
      </c>
    </row>
    <row r="854" spans="1:18" x14ac:dyDescent="0.4">
      <c r="A854" t="str">
        <f>Activity[[#This Row],[Id]]&amp;"_"&amp;TEXT(Activity[[#This Row],[Date]], "YYYY-MM-DD")</f>
        <v>8583815059_2016-04-15</v>
      </c>
      <c r="B854">
        <v>8583815059</v>
      </c>
      <c r="C854" s="1">
        <v>42475</v>
      </c>
      <c r="D854" s="1" t="str">
        <f>TEXT(Activity[[#This Row],[Date]], "dddd")</f>
        <v>Friday</v>
      </c>
      <c r="E854">
        <v>3430</v>
      </c>
      <c r="F854">
        <v>2.68</v>
      </c>
      <c r="G854">
        <v>2.68</v>
      </c>
      <c r="H854">
        <v>0</v>
      </c>
      <c r="I854">
        <v>0</v>
      </c>
      <c r="J854">
        <v>0</v>
      </c>
      <c r="K854">
        <v>0.9</v>
      </c>
      <c r="L854">
        <v>0</v>
      </c>
      <c r="M854">
        <v>0</v>
      </c>
      <c r="N854">
        <v>0</v>
      </c>
      <c r="O854">
        <v>65</v>
      </c>
      <c r="P854">
        <v>1375</v>
      </c>
      <c r="Q854">
        <v>2505</v>
      </c>
      <c r="R854" t="str">
        <f>IF(Activity[[#This Row],[TotalSteps]] &lt; 7000, "Less than 7,000", IF(AND(Activity[[#This Row],[TotalSteps]] &gt;=7000, Activity[[#This Row],[TotalSteps]] &lt; 10000), "7,000 - 10,000", "More than 10,000"))</f>
        <v>Less than 7,000</v>
      </c>
    </row>
    <row r="855" spans="1:18" x14ac:dyDescent="0.4">
      <c r="A855" t="str">
        <f>Activity[[#This Row],[Id]]&amp;"_"&amp;TEXT(Activity[[#This Row],[Date]], "YYYY-MM-DD")</f>
        <v>8583815059_2016-04-16</v>
      </c>
      <c r="B855">
        <v>8583815059</v>
      </c>
      <c r="C855" s="1">
        <v>42476</v>
      </c>
      <c r="D855" s="1" t="str">
        <f>TEXT(Activity[[#This Row],[Date]], "dddd")</f>
        <v>Saturday</v>
      </c>
      <c r="E855">
        <v>5319</v>
      </c>
      <c r="F855">
        <v>4.1500000000000004</v>
      </c>
      <c r="G855">
        <v>4.1500000000000004</v>
      </c>
      <c r="H855">
        <v>0</v>
      </c>
      <c r="I855">
        <v>0</v>
      </c>
      <c r="J855">
        <v>0</v>
      </c>
      <c r="K855">
        <v>0</v>
      </c>
      <c r="L855">
        <v>0</v>
      </c>
      <c r="M855">
        <v>0</v>
      </c>
      <c r="N855">
        <v>0</v>
      </c>
      <c r="O855">
        <v>0</v>
      </c>
      <c r="P855">
        <v>1440</v>
      </c>
      <c r="Q855">
        <v>2693</v>
      </c>
      <c r="R855" t="str">
        <f>IF(Activity[[#This Row],[TotalSteps]] &lt; 7000, "Less than 7,000", IF(AND(Activity[[#This Row],[TotalSteps]] &gt;=7000, Activity[[#This Row],[TotalSteps]] &lt; 10000), "7,000 - 10,000", "More than 10,000"))</f>
        <v>Less than 7,000</v>
      </c>
    </row>
    <row r="856" spans="1:18" x14ac:dyDescent="0.4">
      <c r="A856" t="str">
        <f>Activity[[#This Row],[Id]]&amp;"_"&amp;TEXT(Activity[[#This Row],[Date]], "YYYY-MM-DD")</f>
        <v>8583815059_2016-04-17</v>
      </c>
      <c r="B856">
        <v>8583815059</v>
      </c>
      <c r="C856" s="1">
        <v>42477</v>
      </c>
      <c r="D856" s="1" t="str">
        <f>TEXT(Activity[[#This Row],[Date]], "dddd")</f>
        <v>Sunday</v>
      </c>
      <c r="E856">
        <v>3008</v>
      </c>
      <c r="F856">
        <v>2.35</v>
      </c>
      <c r="G856">
        <v>2.35</v>
      </c>
      <c r="H856">
        <v>0</v>
      </c>
      <c r="I856">
        <v>0</v>
      </c>
      <c r="J856">
        <v>0</v>
      </c>
      <c r="K856">
        <v>0</v>
      </c>
      <c r="L856">
        <v>0</v>
      </c>
      <c r="M856">
        <v>0</v>
      </c>
      <c r="N856">
        <v>0</v>
      </c>
      <c r="O856">
        <v>0</v>
      </c>
      <c r="P856">
        <v>1440</v>
      </c>
      <c r="Q856">
        <v>2439</v>
      </c>
      <c r="R856" t="str">
        <f>IF(Activity[[#This Row],[TotalSteps]] &lt; 7000, "Less than 7,000", IF(AND(Activity[[#This Row],[TotalSteps]] &gt;=7000, Activity[[#This Row],[TotalSteps]] &lt; 10000), "7,000 - 10,000", "More than 10,000"))</f>
        <v>Less than 7,000</v>
      </c>
    </row>
    <row r="857" spans="1:18" x14ac:dyDescent="0.4">
      <c r="A857" t="str">
        <f>Activity[[#This Row],[Id]]&amp;"_"&amp;TEXT(Activity[[#This Row],[Date]], "YYYY-MM-DD")</f>
        <v>8583815059_2016-04-18</v>
      </c>
      <c r="B857">
        <v>8583815059</v>
      </c>
      <c r="C857" s="1">
        <v>42478</v>
      </c>
      <c r="D857" s="1" t="str">
        <f>TEXT(Activity[[#This Row],[Date]], "dddd")</f>
        <v>Monday</v>
      </c>
      <c r="E857">
        <v>3864</v>
      </c>
      <c r="F857">
        <v>3.01</v>
      </c>
      <c r="G857">
        <v>3.01</v>
      </c>
      <c r="H857">
        <v>0</v>
      </c>
      <c r="I857">
        <v>0.31</v>
      </c>
      <c r="J857">
        <v>1.06</v>
      </c>
      <c r="K857">
        <v>1.35</v>
      </c>
      <c r="L857">
        <v>0</v>
      </c>
      <c r="M857">
        <v>4</v>
      </c>
      <c r="N857">
        <v>22</v>
      </c>
      <c r="O857">
        <v>105</v>
      </c>
      <c r="P857">
        <v>1309</v>
      </c>
      <c r="Q857">
        <v>2536</v>
      </c>
      <c r="R857" t="str">
        <f>IF(Activity[[#This Row],[TotalSteps]] &lt; 7000, "Less than 7,000", IF(AND(Activity[[#This Row],[TotalSteps]] &gt;=7000, Activity[[#This Row],[TotalSteps]] &lt; 10000), "7,000 - 10,000", "More than 10,000"))</f>
        <v>Less than 7,000</v>
      </c>
    </row>
    <row r="858" spans="1:18" x14ac:dyDescent="0.4">
      <c r="A858" t="str">
        <f>Activity[[#This Row],[Id]]&amp;"_"&amp;TEXT(Activity[[#This Row],[Date]], "YYYY-MM-DD")</f>
        <v>8583815059_2016-04-19</v>
      </c>
      <c r="B858">
        <v>8583815059</v>
      </c>
      <c r="C858" s="1">
        <v>42479</v>
      </c>
      <c r="D858" s="1" t="str">
        <f>TEXT(Activity[[#This Row],[Date]], "dddd")</f>
        <v>Tuesday</v>
      </c>
      <c r="E858">
        <v>5697</v>
      </c>
      <c r="F858">
        <v>4.4400000000000004</v>
      </c>
      <c r="G858">
        <v>4.4400000000000004</v>
      </c>
      <c r="H858">
        <v>0</v>
      </c>
      <c r="I858">
        <v>0.53</v>
      </c>
      <c r="J858">
        <v>0.48</v>
      </c>
      <c r="K858">
        <v>3.44</v>
      </c>
      <c r="L858">
        <v>0</v>
      </c>
      <c r="M858">
        <v>7</v>
      </c>
      <c r="N858">
        <v>10</v>
      </c>
      <c r="O858">
        <v>166</v>
      </c>
      <c r="P858">
        <v>1257</v>
      </c>
      <c r="Q858">
        <v>2668</v>
      </c>
      <c r="R858" t="str">
        <f>IF(Activity[[#This Row],[TotalSteps]] &lt; 7000, "Less than 7,000", IF(AND(Activity[[#This Row],[TotalSteps]] &gt;=7000, Activity[[#This Row],[TotalSteps]] &lt; 10000), "7,000 - 10,000", "More than 10,000"))</f>
        <v>Less than 7,000</v>
      </c>
    </row>
    <row r="859" spans="1:18" x14ac:dyDescent="0.4">
      <c r="A859" t="str">
        <f>Activity[[#This Row],[Id]]&amp;"_"&amp;TEXT(Activity[[#This Row],[Date]], "YYYY-MM-DD")</f>
        <v>8583815059_2016-04-20</v>
      </c>
      <c r="B859">
        <v>8583815059</v>
      </c>
      <c r="C859" s="1">
        <v>42480</v>
      </c>
      <c r="D859" s="1" t="str">
        <f>TEXT(Activity[[#This Row],[Date]], "dddd")</f>
        <v>Wednesday</v>
      </c>
      <c r="E859">
        <v>5273</v>
      </c>
      <c r="F859">
        <v>4.1100000000000003</v>
      </c>
      <c r="G859">
        <v>4.1100000000000003</v>
      </c>
      <c r="H859">
        <v>0</v>
      </c>
      <c r="I859">
        <v>0</v>
      </c>
      <c r="J859">
        <v>1.04</v>
      </c>
      <c r="K859">
        <v>3.07</v>
      </c>
      <c r="L859">
        <v>0</v>
      </c>
      <c r="M859">
        <v>0</v>
      </c>
      <c r="N859">
        <v>27</v>
      </c>
      <c r="O859">
        <v>167</v>
      </c>
      <c r="P859">
        <v>1246</v>
      </c>
      <c r="Q859">
        <v>2647</v>
      </c>
      <c r="R859" t="str">
        <f>IF(Activity[[#This Row],[TotalSteps]] &lt; 7000, "Less than 7,000", IF(AND(Activity[[#This Row],[TotalSteps]] &gt;=7000, Activity[[#This Row],[TotalSteps]] &lt; 10000), "7,000 - 10,000", "More than 10,000"))</f>
        <v>Less than 7,000</v>
      </c>
    </row>
    <row r="860" spans="1:18" x14ac:dyDescent="0.4">
      <c r="A860" t="str">
        <f>Activity[[#This Row],[Id]]&amp;"_"&amp;TEXT(Activity[[#This Row],[Date]], "YYYY-MM-DD")</f>
        <v>8583815059_2016-04-21</v>
      </c>
      <c r="B860">
        <v>8583815059</v>
      </c>
      <c r="C860" s="1">
        <v>42481</v>
      </c>
      <c r="D860" s="1" t="str">
        <f>TEXT(Activity[[#This Row],[Date]], "dddd")</f>
        <v>Thursday</v>
      </c>
      <c r="E860">
        <v>8538</v>
      </c>
      <c r="F860">
        <v>6.66</v>
      </c>
      <c r="G860">
        <v>6.66</v>
      </c>
      <c r="H860">
        <v>0</v>
      </c>
      <c r="I860">
        <v>2.63</v>
      </c>
      <c r="J860">
        <v>1.02</v>
      </c>
      <c r="K860">
        <v>3.01</v>
      </c>
      <c r="L860">
        <v>0</v>
      </c>
      <c r="M860">
        <v>35</v>
      </c>
      <c r="N860">
        <v>18</v>
      </c>
      <c r="O860">
        <v>158</v>
      </c>
      <c r="P860">
        <v>1229</v>
      </c>
      <c r="Q860">
        <v>2883</v>
      </c>
      <c r="R860" t="str">
        <f>IF(Activity[[#This Row],[TotalSteps]] &lt; 7000, "Less than 7,000", IF(AND(Activity[[#This Row],[TotalSteps]] &gt;=7000, Activity[[#This Row],[TotalSteps]] &lt; 10000), "7,000 - 10,000", "More than 10,000"))</f>
        <v>7,000 - 10,000</v>
      </c>
    </row>
    <row r="861" spans="1:18" x14ac:dyDescent="0.4">
      <c r="A861" t="str">
        <f>Activity[[#This Row],[Id]]&amp;"_"&amp;TEXT(Activity[[#This Row],[Date]], "YYYY-MM-DD")</f>
        <v>8583815059_2016-04-22</v>
      </c>
      <c r="B861">
        <v>8583815059</v>
      </c>
      <c r="C861" s="1">
        <v>42482</v>
      </c>
      <c r="D861" s="1" t="str">
        <f>TEXT(Activity[[#This Row],[Date]], "dddd")</f>
        <v>Friday</v>
      </c>
      <c r="E861">
        <v>8687</v>
      </c>
      <c r="F861">
        <v>6.78</v>
      </c>
      <c r="G861">
        <v>6.78</v>
      </c>
      <c r="H861">
        <v>0</v>
      </c>
      <c r="I861">
        <v>0.28999999999999998</v>
      </c>
      <c r="J861">
        <v>2.41</v>
      </c>
      <c r="K861">
        <v>4.08</v>
      </c>
      <c r="L861">
        <v>0</v>
      </c>
      <c r="M861">
        <v>4</v>
      </c>
      <c r="N861">
        <v>54</v>
      </c>
      <c r="O861">
        <v>212</v>
      </c>
      <c r="P861">
        <v>1170</v>
      </c>
      <c r="Q861">
        <v>2944</v>
      </c>
      <c r="R861" t="str">
        <f>IF(Activity[[#This Row],[TotalSteps]] &lt; 7000, "Less than 7,000", IF(AND(Activity[[#This Row],[TotalSteps]] &gt;=7000, Activity[[#This Row],[TotalSteps]] &lt; 10000), "7,000 - 10,000", "More than 10,000"))</f>
        <v>7,000 - 10,000</v>
      </c>
    </row>
    <row r="862" spans="1:18" x14ac:dyDescent="0.4">
      <c r="A862" t="str">
        <f>Activity[[#This Row],[Id]]&amp;"_"&amp;TEXT(Activity[[#This Row],[Date]], "YYYY-MM-DD")</f>
        <v>8583815059_2016-04-23</v>
      </c>
      <c r="B862">
        <v>8583815059</v>
      </c>
      <c r="C862" s="1">
        <v>42483</v>
      </c>
      <c r="D862" s="1" t="str">
        <f>TEXT(Activity[[#This Row],[Date]], "dddd")</f>
        <v>Saturday</v>
      </c>
      <c r="E862">
        <v>9423</v>
      </c>
      <c r="F862">
        <v>7.35</v>
      </c>
      <c r="G862">
        <v>7.35</v>
      </c>
      <c r="H862">
        <v>0</v>
      </c>
      <c r="I862">
        <v>0.53</v>
      </c>
      <c r="J862">
        <v>2.0299999999999998</v>
      </c>
      <c r="K862">
        <v>4.75</v>
      </c>
      <c r="L862">
        <v>0</v>
      </c>
      <c r="M862">
        <v>7</v>
      </c>
      <c r="N862">
        <v>44</v>
      </c>
      <c r="O862">
        <v>238</v>
      </c>
      <c r="P862">
        <v>1151</v>
      </c>
      <c r="Q862">
        <v>3012</v>
      </c>
      <c r="R862" t="str">
        <f>IF(Activity[[#This Row],[TotalSteps]] &lt; 7000, "Less than 7,000", IF(AND(Activity[[#This Row],[TotalSteps]] &gt;=7000, Activity[[#This Row],[TotalSteps]] &lt; 10000), "7,000 - 10,000", "More than 10,000"))</f>
        <v>7,000 - 10,000</v>
      </c>
    </row>
    <row r="863" spans="1:18" x14ac:dyDescent="0.4">
      <c r="A863" t="str">
        <f>Activity[[#This Row],[Id]]&amp;"_"&amp;TEXT(Activity[[#This Row],[Date]], "YYYY-MM-DD")</f>
        <v>8583815059_2016-04-24</v>
      </c>
      <c r="B863">
        <v>8583815059</v>
      </c>
      <c r="C863" s="1">
        <v>42484</v>
      </c>
      <c r="D863" s="1" t="str">
        <f>TEXT(Activity[[#This Row],[Date]], "dddd")</f>
        <v>Sunday</v>
      </c>
      <c r="E863">
        <v>8286</v>
      </c>
      <c r="F863">
        <v>6.46</v>
      </c>
      <c r="G863">
        <v>6.46</v>
      </c>
      <c r="H863">
        <v>0</v>
      </c>
      <c r="I863">
        <v>0.15</v>
      </c>
      <c r="J863">
        <v>2.0499999999999998</v>
      </c>
      <c r="K863">
        <v>4.2699999999999996</v>
      </c>
      <c r="L863">
        <v>0</v>
      </c>
      <c r="M863">
        <v>2</v>
      </c>
      <c r="N863">
        <v>44</v>
      </c>
      <c r="O863">
        <v>206</v>
      </c>
      <c r="P863">
        <v>1188</v>
      </c>
      <c r="Q863">
        <v>2889</v>
      </c>
      <c r="R863" t="str">
        <f>IF(Activity[[#This Row],[TotalSteps]] &lt; 7000, "Less than 7,000", IF(AND(Activity[[#This Row],[TotalSteps]] &gt;=7000, Activity[[#This Row],[TotalSteps]] &lt; 10000), "7,000 - 10,000", "More than 10,000"))</f>
        <v>7,000 - 10,000</v>
      </c>
    </row>
    <row r="864" spans="1:18" x14ac:dyDescent="0.4">
      <c r="A864" t="str">
        <f>Activity[[#This Row],[Id]]&amp;"_"&amp;TEXT(Activity[[#This Row],[Date]], "YYYY-MM-DD")</f>
        <v>8583815059_2016-04-25</v>
      </c>
      <c r="B864">
        <v>8583815059</v>
      </c>
      <c r="C864" s="1">
        <v>42485</v>
      </c>
      <c r="D864" s="1" t="str">
        <f>TEXT(Activity[[#This Row],[Date]], "dddd")</f>
        <v>Monday</v>
      </c>
      <c r="E864">
        <v>4503</v>
      </c>
      <c r="F864">
        <v>3.51</v>
      </c>
      <c r="G864">
        <v>3.51</v>
      </c>
      <c r="H864">
        <v>0</v>
      </c>
      <c r="I864">
        <v>1.47</v>
      </c>
      <c r="J864">
        <v>0.24</v>
      </c>
      <c r="K864">
        <v>1.81</v>
      </c>
      <c r="L864">
        <v>0</v>
      </c>
      <c r="M864">
        <v>18</v>
      </c>
      <c r="N864">
        <v>6</v>
      </c>
      <c r="O864">
        <v>122</v>
      </c>
      <c r="P864">
        <v>1294</v>
      </c>
      <c r="Q864">
        <v>2547</v>
      </c>
      <c r="R864" t="str">
        <f>IF(Activity[[#This Row],[TotalSteps]] &lt; 7000, "Less than 7,000", IF(AND(Activity[[#This Row],[TotalSteps]] &gt;=7000, Activity[[#This Row],[TotalSteps]] &lt; 10000), "7,000 - 10,000", "More than 10,000"))</f>
        <v>Less than 7,000</v>
      </c>
    </row>
    <row r="865" spans="1:18" x14ac:dyDescent="0.4">
      <c r="A865" t="str">
        <f>Activity[[#This Row],[Id]]&amp;"_"&amp;TEXT(Activity[[#This Row],[Date]], "YYYY-MM-DD")</f>
        <v>8583815059_2016-04-26</v>
      </c>
      <c r="B865">
        <v>8583815059</v>
      </c>
      <c r="C865" s="1">
        <v>42486</v>
      </c>
      <c r="D865" s="1" t="str">
        <f>TEXT(Activity[[#This Row],[Date]], "dddd")</f>
        <v>Tuesday</v>
      </c>
      <c r="E865">
        <v>10499</v>
      </c>
      <c r="F865">
        <v>8.19</v>
      </c>
      <c r="G865">
        <v>8.19</v>
      </c>
      <c r="H865">
        <v>0</v>
      </c>
      <c r="I865">
        <v>7.0000000000000007E-2</v>
      </c>
      <c r="J865">
        <v>4.22</v>
      </c>
      <c r="K865">
        <v>3.89</v>
      </c>
      <c r="L865">
        <v>0</v>
      </c>
      <c r="M865">
        <v>1</v>
      </c>
      <c r="N865">
        <v>91</v>
      </c>
      <c r="O865">
        <v>214</v>
      </c>
      <c r="P865">
        <v>1134</v>
      </c>
      <c r="Q865">
        <v>3093</v>
      </c>
      <c r="R865" t="str">
        <f>IF(Activity[[#This Row],[TotalSteps]] &lt; 7000, "Less than 7,000", IF(AND(Activity[[#This Row],[TotalSteps]] &gt;=7000, Activity[[#This Row],[TotalSteps]] &lt; 10000), "7,000 - 10,000", "More than 10,000"))</f>
        <v>More than 10,000</v>
      </c>
    </row>
    <row r="866" spans="1:18" x14ac:dyDescent="0.4">
      <c r="A866" t="str">
        <f>Activity[[#This Row],[Id]]&amp;"_"&amp;TEXT(Activity[[#This Row],[Date]], "YYYY-MM-DD")</f>
        <v>8583815059_2016-04-27</v>
      </c>
      <c r="B866">
        <v>8583815059</v>
      </c>
      <c r="C866" s="1">
        <v>42487</v>
      </c>
      <c r="D866" s="1" t="str">
        <f>TEXT(Activity[[#This Row],[Date]], "dddd")</f>
        <v>Wednesday</v>
      </c>
      <c r="E866">
        <v>12474</v>
      </c>
      <c r="F866">
        <v>9.73</v>
      </c>
      <c r="G866">
        <v>9.73</v>
      </c>
      <c r="H866">
        <v>0</v>
      </c>
      <c r="I866">
        <v>6.6</v>
      </c>
      <c r="J866">
        <v>0.27</v>
      </c>
      <c r="K866">
        <v>2.87</v>
      </c>
      <c r="L866">
        <v>0</v>
      </c>
      <c r="M866">
        <v>77</v>
      </c>
      <c r="N866">
        <v>5</v>
      </c>
      <c r="O866">
        <v>129</v>
      </c>
      <c r="P866">
        <v>1229</v>
      </c>
      <c r="Q866">
        <v>3142</v>
      </c>
      <c r="R866" t="str">
        <f>IF(Activity[[#This Row],[TotalSteps]] &lt; 7000, "Less than 7,000", IF(AND(Activity[[#This Row],[TotalSteps]] &gt;=7000, Activity[[#This Row],[TotalSteps]] &lt; 10000), "7,000 - 10,000", "More than 10,000"))</f>
        <v>More than 10,000</v>
      </c>
    </row>
    <row r="867" spans="1:18" x14ac:dyDescent="0.4">
      <c r="A867" t="str">
        <f>Activity[[#This Row],[Id]]&amp;"_"&amp;TEXT(Activity[[#This Row],[Date]], "YYYY-MM-DD")</f>
        <v>8583815059_2016-04-28</v>
      </c>
      <c r="B867">
        <v>8583815059</v>
      </c>
      <c r="C867" s="1">
        <v>42488</v>
      </c>
      <c r="D867" s="1" t="str">
        <f>TEXT(Activity[[#This Row],[Date]], "dddd")</f>
        <v>Thursday</v>
      </c>
      <c r="E867">
        <v>6174</v>
      </c>
      <c r="F867">
        <v>4.82</v>
      </c>
      <c r="G867">
        <v>4.82</v>
      </c>
      <c r="H867">
        <v>0</v>
      </c>
      <c r="I867">
        <v>0</v>
      </c>
      <c r="J867">
        <v>1.2</v>
      </c>
      <c r="K867">
        <v>3.61</v>
      </c>
      <c r="L867">
        <v>0</v>
      </c>
      <c r="M867">
        <v>0</v>
      </c>
      <c r="N867">
        <v>28</v>
      </c>
      <c r="O867">
        <v>203</v>
      </c>
      <c r="P867">
        <v>1209</v>
      </c>
      <c r="Q867">
        <v>2757</v>
      </c>
      <c r="R867" t="str">
        <f>IF(Activity[[#This Row],[TotalSteps]] &lt; 7000, "Less than 7,000", IF(AND(Activity[[#This Row],[TotalSteps]] &gt;=7000, Activity[[#This Row],[TotalSteps]] &lt; 10000), "7,000 - 10,000", "More than 10,000"))</f>
        <v>Less than 7,000</v>
      </c>
    </row>
    <row r="868" spans="1:18" x14ac:dyDescent="0.4">
      <c r="A868" t="str">
        <f>Activity[[#This Row],[Id]]&amp;"_"&amp;TEXT(Activity[[#This Row],[Date]], "YYYY-MM-DD")</f>
        <v>8583815059_2016-04-29</v>
      </c>
      <c r="B868">
        <v>8583815059</v>
      </c>
      <c r="C868" s="1">
        <v>42489</v>
      </c>
      <c r="D868" s="1" t="str">
        <f>TEXT(Activity[[#This Row],[Date]], "dddd")</f>
        <v>Friday</v>
      </c>
      <c r="E868">
        <v>15168</v>
      </c>
      <c r="F868">
        <v>11.83</v>
      </c>
      <c r="G868">
        <v>11.83</v>
      </c>
      <c r="H868">
        <v>0</v>
      </c>
      <c r="I868">
        <v>3.9</v>
      </c>
      <c r="J868">
        <v>3</v>
      </c>
      <c r="K868">
        <v>4.92</v>
      </c>
      <c r="L868">
        <v>0</v>
      </c>
      <c r="M868">
        <v>46</v>
      </c>
      <c r="N868">
        <v>67</v>
      </c>
      <c r="O868">
        <v>258</v>
      </c>
      <c r="P868">
        <v>1069</v>
      </c>
      <c r="Q868">
        <v>3513</v>
      </c>
      <c r="R868" t="str">
        <f>IF(Activity[[#This Row],[TotalSteps]] &lt; 7000, "Less than 7,000", IF(AND(Activity[[#This Row],[TotalSteps]] &gt;=7000, Activity[[#This Row],[TotalSteps]] &lt; 10000), "7,000 - 10,000", "More than 10,000"))</f>
        <v>More than 10,000</v>
      </c>
    </row>
    <row r="869" spans="1:18" x14ac:dyDescent="0.4">
      <c r="A869" t="str">
        <f>Activity[[#This Row],[Id]]&amp;"_"&amp;TEXT(Activity[[#This Row],[Date]], "YYYY-MM-DD")</f>
        <v>8583815059_2016-04-30</v>
      </c>
      <c r="B869">
        <v>8583815059</v>
      </c>
      <c r="C869" s="1">
        <v>42490</v>
      </c>
      <c r="D869" s="1" t="str">
        <f>TEXT(Activity[[#This Row],[Date]], "dddd")</f>
        <v>Saturday</v>
      </c>
      <c r="E869">
        <v>10085</v>
      </c>
      <c r="F869">
        <v>7.87</v>
      </c>
      <c r="G869">
        <v>7.87</v>
      </c>
      <c r="H869">
        <v>0</v>
      </c>
      <c r="I869">
        <v>0.15</v>
      </c>
      <c r="J869">
        <v>1.28</v>
      </c>
      <c r="K869">
        <v>6.43</v>
      </c>
      <c r="L869">
        <v>0</v>
      </c>
      <c r="M869">
        <v>2</v>
      </c>
      <c r="N869">
        <v>28</v>
      </c>
      <c r="O869">
        <v>317</v>
      </c>
      <c r="P869">
        <v>1093</v>
      </c>
      <c r="Q869">
        <v>3164</v>
      </c>
      <c r="R869" t="str">
        <f>IF(Activity[[#This Row],[TotalSteps]] &lt; 7000, "Less than 7,000", IF(AND(Activity[[#This Row],[TotalSteps]] &gt;=7000, Activity[[#This Row],[TotalSteps]] &lt; 10000), "7,000 - 10,000", "More than 10,000"))</f>
        <v>More than 10,000</v>
      </c>
    </row>
    <row r="870" spans="1:18" x14ac:dyDescent="0.4">
      <c r="A870" t="str">
        <f>Activity[[#This Row],[Id]]&amp;"_"&amp;TEXT(Activity[[#This Row],[Date]], "YYYY-MM-DD")</f>
        <v>8583815059_2016-05-01</v>
      </c>
      <c r="B870">
        <v>8583815059</v>
      </c>
      <c r="C870" s="1">
        <v>42491</v>
      </c>
      <c r="D870" s="1" t="str">
        <f>TEXT(Activity[[#This Row],[Date]], "dddd")</f>
        <v>Sunday</v>
      </c>
      <c r="E870">
        <v>4512</v>
      </c>
      <c r="F870">
        <v>3.52</v>
      </c>
      <c r="G870">
        <v>3.52</v>
      </c>
      <c r="H870">
        <v>0</v>
      </c>
      <c r="I870">
        <v>0.78</v>
      </c>
      <c r="J870">
        <v>0.12</v>
      </c>
      <c r="K870">
        <v>2.04</v>
      </c>
      <c r="L870">
        <v>0</v>
      </c>
      <c r="M870">
        <v>10</v>
      </c>
      <c r="N870">
        <v>2</v>
      </c>
      <c r="O870">
        <v>117</v>
      </c>
      <c r="P870">
        <v>1311</v>
      </c>
      <c r="Q870">
        <v>2596</v>
      </c>
      <c r="R870" t="str">
        <f>IF(Activity[[#This Row],[TotalSteps]] &lt; 7000, "Less than 7,000", IF(AND(Activity[[#This Row],[TotalSteps]] &gt;=7000, Activity[[#This Row],[TotalSteps]] &lt; 10000), "7,000 - 10,000", "More than 10,000"))</f>
        <v>Less than 7,000</v>
      </c>
    </row>
    <row r="871" spans="1:18" x14ac:dyDescent="0.4">
      <c r="A871" t="str">
        <f>Activity[[#This Row],[Id]]&amp;"_"&amp;TEXT(Activity[[#This Row],[Date]], "YYYY-MM-DD")</f>
        <v>8583815059_2016-05-02</v>
      </c>
      <c r="B871">
        <v>8583815059</v>
      </c>
      <c r="C871" s="1">
        <v>42492</v>
      </c>
      <c r="D871" s="1" t="str">
        <f>TEXT(Activity[[#This Row],[Date]], "dddd")</f>
        <v>Monday</v>
      </c>
      <c r="E871">
        <v>8469</v>
      </c>
      <c r="F871">
        <v>6.61</v>
      </c>
      <c r="G871">
        <v>6.61</v>
      </c>
      <c r="H871">
        <v>0</v>
      </c>
      <c r="I871">
        <v>0</v>
      </c>
      <c r="J871">
        <v>0</v>
      </c>
      <c r="K871">
        <v>0</v>
      </c>
      <c r="L871">
        <v>0</v>
      </c>
      <c r="M871">
        <v>0</v>
      </c>
      <c r="N871">
        <v>0</v>
      </c>
      <c r="O871">
        <v>0</v>
      </c>
      <c r="P871">
        <v>1440</v>
      </c>
      <c r="Q871">
        <v>2894</v>
      </c>
      <c r="R871" t="str">
        <f>IF(Activity[[#This Row],[TotalSteps]] &lt; 7000, "Less than 7,000", IF(AND(Activity[[#This Row],[TotalSteps]] &gt;=7000, Activity[[#This Row],[TotalSteps]] &lt; 10000), "7,000 - 10,000", "More than 10,000"))</f>
        <v>7,000 - 10,000</v>
      </c>
    </row>
    <row r="872" spans="1:18" x14ac:dyDescent="0.4">
      <c r="A872" t="str">
        <f>Activity[[#This Row],[Id]]&amp;"_"&amp;TEXT(Activity[[#This Row],[Date]], "YYYY-MM-DD")</f>
        <v>8583815059_2016-05-03</v>
      </c>
      <c r="B872">
        <v>8583815059</v>
      </c>
      <c r="C872" s="1">
        <v>42493</v>
      </c>
      <c r="D872" s="1" t="str">
        <f>TEXT(Activity[[#This Row],[Date]], "dddd")</f>
        <v>Tuesday</v>
      </c>
      <c r="E872">
        <v>12015</v>
      </c>
      <c r="F872">
        <v>9.3699999999999992</v>
      </c>
      <c r="G872">
        <v>9.3699999999999992</v>
      </c>
      <c r="H872">
        <v>0</v>
      </c>
      <c r="I872">
        <v>0</v>
      </c>
      <c r="J872">
        <v>0</v>
      </c>
      <c r="K872">
        <v>0</v>
      </c>
      <c r="L872">
        <v>0</v>
      </c>
      <c r="M872">
        <v>0</v>
      </c>
      <c r="N872">
        <v>0</v>
      </c>
      <c r="O872">
        <v>0</v>
      </c>
      <c r="P872">
        <v>1440</v>
      </c>
      <c r="Q872">
        <v>3212</v>
      </c>
      <c r="R872" t="str">
        <f>IF(Activity[[#This Row],[TotalSteps]] &lt; 7000, "Less than 7,000", IF(AND(Activity[[#This Row],[TotalSteps]] &gt;=7000, Activity[[#This Row],[TotalSteps]] &lt; 10000), "7,000 - 10,000", "More than 10,000"))</f>
        <v>More than 10,000</v>
      </c>
    </row>
    <row r="873" spans="1:18" x14ac:dyDescent="0.4">
      <c r="A873" t="str">
        <f>Activity[[#This Row],[Id]]&amp;"_"&amp;TEXT(Activity[[#This Row],[Date]], "YYYY-MM-DD")</f>
        <v>8583815059_2016-05-04</v>
      </c>
      <c r="B873">
        <v>8583815059</v>
      </c>
      <c r="C873" s="1">
        <v>42494</v>
      </c>
      <c r="D873" s="1" t="str">
        <f>TEXT(Activity[[#This Row],[Date]], "dddd")</f>
        <v>Wednesday</v>
      </c>
      <c r="E873">
        <v>3588</v>
      </c>
      <c r="F873">
        <v>2.8</v>
      </c>
      <c r="G873">
        <v>2.8</v>
      </c>
      <c r="H873">
        <v>0</v>
      </c>
      <c r="I873">
        <v>0</v>
      </c>
      <c r="J873">
        <v>0</v>
      </c>
      <c r="K873">
        <v>0</v>
      </c>
      <c r="L873">
        <v>0</v>
      </c>
      <c r="M873">
        <v>0</v>
      </c>
      <c r="N873">
        <v>0</v>
      </c>
      <c r="O873">
        <v>0</v>
      </c>
      <c r="P873">
        <v>1440</v>
      </c>
      <c r="Q873">
        <v>2516</v>
      </c>
      <c r="R873" t="str">
        <f>IF(Activity[[#This Row],[TotalSteps]] &lt; 7000, "Less than 7,000", IF(AND(Activity[[#This Row],[TotalSteps]] &gt;=7000, Activity[[#This Row],[TotalSteps]] &lt; 10000), "7,000 - 10,000", "More than 10,000"))</f>
        <v>Less than 7,000</v>
      </c>
    </row>
    <row r="874" spans="1:18" x14ac:dyDescent="0.4">
      <c r="A874" t="str">
        <f>Activity[[#This Row],[Id]]&amp;"_"&amp;TEXT(Activity[[#This Row],[Date]], "YYYY-MM-DD")</f>
        <v>8583815059_2016-05-05</v>
      </c>
      <c r="B874">
        <v>8583815059</v>
      </c>
      <c r="C874" s="1">
        <v>42495</v>
      </c>
      <c r="D874" s="1" t="str">
        <f>TEXT(Activity[[#This Row],[Date]], "dddd")</f>
        <v>Thursday</v>
      </c>
      <c r="E874">
        <v>12427</v>
      </c>
      <c r="F874">
        <v>9.69</v>
      </c>
      <c r="G874">
        <v>9.69</v>
      </c>
      <c r="H874">
        <v>0</v>
      </c>
      <c r="I874">
        <v>0</v>
      </c>
      <c r="J874">
        <v>0</v>
      </c>
      <c r="K874">
        <v>1.18</v>
      </c>
      <c r="L874">
        <v>0</v>
      </c>
      <c r="M874">
        <v>0</v>
      </c>
      <c r="N874">
        <v>0</v>
      </c>
      <c r="O874">
        <v>70</v>
      </c>
      <c r="P874">
        <v>1370</v>
      </c>
      <c r="Q874">
        <v>3266</v>
      </c>
      <c r="R874" t="str">
        <f>IF(Activity[[#This Row],[TotalSteps]] &lt; 7000, "Less than 7,000", IF(AND(Activity[[#This Row],[TotalSteps]] &gt;=7000, Activity[[#This Row],[TotalSteps]] &lt; 10000), "7,000 - 10,000", "More than 10,000"))</f>
        <v>More than 10,000</v>
      </c>
    </row>
    <row r="875" spans="1:18" x14ac:dyDescent="0.4">
      <c r="A875" t="str">
        <f>Activity[[#This Row],[Id]]&amp;"_"&amp;TEXT(Activity[[#This Row],[Date]], "YYYY-MM-DD")</f>
        <v>8583815059_2016-05-06</v>
      </c>
      <c r="B875">
        <v>8583815059</v>
      </c>
      <c r="C875" s="1">
        <v>42496</v>
      </c>
      <c r="D875" s="1" t="str">
        <f>TEXT(Activity[[#This Row],[Date]], "dddd")</f>
        <v>Friday</v>
      </c>
      <c r="E875">
        <v>5843</v>
      </c>
      <c r="F875">
        <v>4.5599999999999996</v>
      </c>
      <c r="G875">
        <v>4.5599999999999996</v>
      </c>
      <c r="H875">
        <v>0</v>
      </c>
      <c r="I875">
        <v>0.14000000000000001</v>
      </c>
      <c r="J875">
        <v>1.19</v>
      </c>
      <c r="K875">
        <v>3.23</v>
      </c>
      <c r="L875">
        <v>0</v>
      </c>
      <c r="M875">
        <v>2</v>
      </c>
      <c r="N875">
        <v>22</v>
      </c>
      <c r="O875">
        <v>166</v>
      </c>
      <c r="P875">
        <v>1250</v>
      </c>
      <c r="Q875">
        <v>2683</v>
      </c>
      <c r="R875" t="str">
        <f>IF(Activity[[#This Row],[TotalSteps]] &lt; 7000, "Less than 7,000", IF(AND(Activity[[#This Row],[TotalSteps]] &gt;=7000, Activity[[#This Row],[TotalSteps]] &lt; 10000), "7,000 - 10,000", "More than 10,000"))</f>
        <v>Less than 7,000</v>
      </c>
    </row>
    <row r="876" spans="1:18" x14ac:dyDescent="0.4">
      <c r="A876" t="str">
        <f>Activity[[#This Row],[Id]]&amp;"_"&amp;TEXT(Activity[[#This Row],[Date]], "YYYY-MM-DD")</f>
        <v>8583815059_2016-05-07</v>
      </c>
      <c r="B876">
        <v>8583815059</v>
      </c>
      <c r="C876" s="1">
        <v>42497</v>
      </c>
      <c r="D876" s="1" t="str">
        <f>TEXT(Activity[[#This Row],[Date]], "dddd")</f>
        <v>Saturday</v>
      </c>
      <c r="E876">
        <v>6117</v>
      </c>
      <c r="F876">
        <v>4.7699999999999996</v>
      </c>
      <c r="G876">
        <v>4.7699999999999996</v>
      </c>
      <c r="H876">
        <v>0</v>
      </c>
      <c r="I876">
        <v>0</v>
      </c>
      <c r="J876">
        <v>0</v>
      </c>
      <c r="K876">
        <v>4.7699999999999996</v>
      </c>
      <c r="L876">
        <v>0</v>
      </c>
      <c r="M876">
        <v>0</v>
      </c>
      <c r="N876">
        <v>0</v>
      </c>
      <c r="O876">
        <v>250</v>
      </c>
      <c r="P876">
        <v>1190</v>
      </c>
      <c r="Q876">
        <v>2810</v>
      </c>
      <c r="R876" t="str">
        <f>IF(Activity[[#This Row],[TotalSteps]] &lt; 7000, "Less than 7,000", IF(AND(Activity[[#This Row],[TotalSteps]] &gt;=7000, Activity[[#This Row],[TotalSteps]] &lt; 10000), "7,000 - 10,000", "More than 10,000"))</f>
        <v>Less than 7,000</v>
      </c>
    </row>
    <row r="877" spans="1:18" x14ac:dyDescent="0.4">
      <c r="A877" t="str">
        <f>Activity[[#This Row],[Id]]&amp;"_"&amp;TEXT(Activity[[#This Row],[Date]], "YYYY-MM-DD")</f>
        <v>8583815059_2016-05-08</v>
      </c>
      <c r="B877">
        <v>8583815059</v>
      </c>
      <c r="C877" s="1">
        <v>42498</v>
      </c>
      <c r="D877" s="1" t="str">
        <f>TEXT(Activity[[#This Row],[Date]], "dddd")</f>
        <v>Sunday</v>
      </c>
      <c r="E877">
        <v>9217</v>
      </c>
      <c r="F877">
        <v>7.19</v>
      </c>
      <c r="G877">
        <v>7.19</v>
      </c>
      <c r="H877">
        <v>0</v>
      </c>
      <c r="I877">
        <v>0.22</v>
      </c>
      <c r="J877">
        <v>3.31</v>
      </c>
      <c r="K877">
        <v>3.66</v>
      </c>
      <c r="L877">
        <v>0</v>
      </c>
      <c r="M877">
        <v>3</v>
      </c>
      <c r="N877">
        <v>72</v>
      </c>
      <c r="O877">
        <v>182</v>
      </c>
      <c r="P877">
        <v>1183</v>
      </c>
      <c r="Q877">
        <v>2940</v>
      </c>
      <c r="R877" t="str">
        <f>IF(Activity[[#This Row],[TotalSteps]] &lt; 7000, "Less than 7,000", IF(AND(Activity[[#This Row],[TotalSteps]] &gt;=7000, Activity[[#This Row],[TotalSteps]] &lt; 10000), "7,000 - 10,000", "More than 10,000"))</f>
        <v>7,000 - 10,000</v>
      </c>
    </row>
    <row r="878" spans="1:18" x14ac:dyDescent="0.4">
      <c r="A878" t="str">
        <f>Activity[[#This Row],[Id]]&amp;"_"&amp;TEXT(Activity[[#This Row],[Date]], "YYYY-MM-DD")</f>
        <v>8583815059_2016-05-09</v>
      </c>
      <c r="B878">
        <v>8583815059</v>
      </c>
      <c r="C878" s="1">
        <v>42499</v>
      </c>
      <c r="D878" s="1" t="str">
        <f>TEXT(Activity[[#This Row],[Date]], "dddd")</f>
        <v>Monday</v>
      </c>
      <c r="E878">
        <v>9877</v>
      </c>
      <c r="F878">
        <v>7.7</v>
      </c>
      <c r="G878">
        <v>7.7</v>
      </c>
      <c r="H878">
        <v>0</v>
      </c>
      <c r="I878">
        <v>5.76</v>
      </c>
      <c r="J878">
        <v>0.17</v>
      </c>
      <c r="K878">
        <v>1.73</v>
      </c>
      <c r="L878">
        <v>0</v>
      </c>
      <c r="M878">
        <v>66</v>
      </c>
      <c r="N878">
        <v>4</v>
      </c>
      <c r="O878">
        <v>110</v>
      </c>
      <c r="P878">
        <v>1260</v>
      </c>
      <c r="Q878">
        <v>2947</v>
      </c>
      <c r="R878" t="str">
        <f>IF(Activity[[#This Row],[TotalSteps]] &lt; 7000, "Less than 7,000", IF(AND(Activity[[#This Row],[TotalSteps]] &gt;=7000, Activity[[#This Row],[TotalSteps]] &lt; 10000), "7,000 - 10,000", "More than 10,000"))</f>
        <v>7,000 - 10,000</v>
      </c>
    </row>
    <row r="879" spans="1:18" x14ac:dyDescent="0.4">
      <c r="A879" t="str">
        <f>Activity[[#This Row],[Id]]&amp;"_"&amp;TEXT(Activity[[#This Row],[Date]], "YYYY-MM-DD")</f>
        <v>8583815059_2016-05-10</v>
      </c>
      <c r="B879">
        <v>8583815059</v>
      </c>
      <c r="C879" s="1">
        <v>42500</v>
      </c>
      <c r="D879" s="1" t="str">
        <f>TEXT(Activity[[#This Row],[Date]], "dddd")</f>
        <v>Tuesday</v>
      </c>
      <c r="E879">
        <v>8240</v>
      </c>
      <c r="F879">
        <v>6.43</v>
      </c>
      <c r="G879">
        <v>6.43</v>
      </c>
      <c r="H879">
        <v>0</v>
      </c>
      <c r="I879">
        <v>0.69</v>
      </c>
      <c r="J879">
        <v>2.0099999999999998</v>
      </c>
      <c r="K879">
        <v>3.72</v>
      </c>
      <c r="L879">
        <v>0</v>
      </c>
      <c r="M879">
        <v>9</v>
      </c>
      <c r="N879">
        <v>43</v>
      </c>
      <c r="O879">
        <v>162</v>
      </c>
      <c r="P879">
        <v>1226</v>
      </c>
      <c r="Q879">
        <v>2846</v>
      </c>
      <c r="R879" t="str">
        <f>IF(Activity[[#This Row],[TotalSteps]] &lt; 7000, "Less than 7,000", IF(AND(Activity[[#This Row],[TotalSteps]] &gt;=7000, Activity[[#This Row],[TotalSteps]] &lt; 10000), "7,000 - 10,000", "More than 10,000"))</f>
        <v>7,000 - 10,000</v>
      </c>
    </row>
    <row r="880" spans="1:18" x14ac:dyDescent="0.4">
      <c r="A880" t="str">
        <f>Activity[[#This Row],[Id]]&amp;"_"&amp;TEXT(Activity[[#This Row],[Date]], "YYYY-MM-DD")</f>
        <v>8583815059_2016-05-11</v>
      </c>
      <c r="B880">
        <v>8583815059</v>
      </c>
      <c r="C880" s="1">
        <v>42501</v>
      </c>
      <c r="D880" s="1" t="str">
        <f>TEXT(Activity[[#This Row],[Date]], "dddd")</f>
        <v>Wednesday</v>
      </c>
      <c r="E880">
        <v>8701</v>
      </c>
      <c r="F880">
        <v>6.79</v>
      </c>
      <c r="G880">
        <v>6.79</v>
      </c>
      <c r="H880">
        <v>0</v>
      </c>
      <c r="I880">
        <v>0.37</v>
      </c>
      <c r="J880">
        <v>3.24</v>
      </c>
      <c r="K880">
        <v>3.17</v>
      </c>
      <c r="L880">
        <v>0</v>
      </c>
      <c r="M880">
        <v>5</v>
      </c>
      <c r="N880">
        <v>71</v>
      </c>
      <c r="O880">
        <v>177</v>
      </c>
      <c r="P880">
        <v>1106</v>
      </c>
      <c r="Q880">
        <v>2804</v>
      </c>
      <c r="R880" t="str">
        <f>IF(Activity[[#This Row],[TotalSteps]] &lt; 7000, "Less than 7,000", IF(AND(Activity[[#This Row],[TotalSteps]] &gt;=7000, Activity[[#This Row],[TotalSteps]] &lt; 10000), "7,000 - 10,000", "More than 10,000"))</f>
        <v>7,000 - 10,000</v>
      </c>
    </row>
    <row r="881" spans="1:18" x14ac:dyDescent="0.4">
      <c r="A881" t="str">
        <f>Activity[[#This Row],[Id]]&amp;"_"&amp;TEXT(Activity[[#This Row],[Date]], "YYYY-MM-DD")</f>
        <v>8583815059_2016-05-12</v>
      </c>
      <c r="B881">
        <v>8583815059</v>
      </c>
      <c r="C881" s="1">
        <v>42502</v>
      </c>
      <c r="D881" s="1" t="str">
        <f>TEXT(Activity[[#This Row],[Date]], "dddd")</f>
        <v>Thursday</v>
      </c>
      <c r="E881">
        <v>0</v>
      </c>
      <c r="F881">
        <v>0</v>
      </c>
      <c r="G881">
        <v>0</v>
      </c>
      <c r="H881">
        <v>0</v>
      </c>
      <c r="I881">
        <v>0</v>
      </c>
      <c r="J881">
        <v>0</v>
      </c>
      <c r="K881">
        <v>0</v>
      </c>
      <c r="L881">
        <v>0</v>
      </c>
      <c r="M881">
        <v>0</v>
      </c>
      <c r="N881">
        <v>0</v>
      </c>
      <c r="O881">
        <v>0</v>
      </c>
      <c r="P881">
        <v>1440</v>
      </c>
      <c r="Q881">
        <v>0</v>
      </c>
      <c r="R881" t="str">
        <f>IF(Activity[[#This Row],[TotalSteps]] &lt; 7000, "Less than 7,000", IF(AND(Activity[[#This Row],[TotalSteps]] &gt;=7000, Activity[[#This Row],[TotalSteps]] &lt; 10000), "7,000 - 10,000", "More than 10,000"))</f>
        <v>Less than 7,000</v>
      </c>
    </row>
    <row r="882" spans="1:18" x14ac:dyDescent="0.4">
      <c r="A882" t="str">
        <f>Activity[[#This Row],[Id]]&amp;"_"&amp;TEXT(Activity[[#This Row],[Date]], "YYYY-MM-DD")</f>
        <v>8792009665_2016-04-12</v>
      </c>
      <c r="B882">
        <v>8792009665</v>
      </c>
      <c r="C882" s="1">
        <v>42472</v>
      </c>
      <c r="D882" s="1" t="str">
        <f>TEXT(Activity[[#This Row],[Date]], "dddd")</f>
        <v>Tuesday</v>
      </c>
      <c r="E882">
        <v>2564</v>
      </c>
      <c r="F882">
        <v>1.64</v>
      </c>
      <c r="G882">
        <v>1.64</v>
      </c>
      <c r="H882">
        <v>0</v>
      </c>
      <c r="I882">
        <v>0</v>
      </c>
      <c r="J882">
        <v>0</v>
      </c>
      <c r="K882">
        <v>1.64</v>
      </c>
      <c r="L882">
        <v>0</v>
      </c>
      <c r="M882">
        <v>0</v>
      </c>
      <c r="N882">
        <v>0</v>
      </c>
      <c r="O882">
        <v>116</v>
      </c>
      <c r="P882">
        <v>831</v>
      </c>
      <c r="Q882">
        <v>2044</v>
      </c>
      <c r="R882" t="str">
        <f>IF(Activity[[#This Row],[TotalSteps]] &lt; 7000, "Less than 7,000", IF(AND(Activity[[#This Row],[TotalSteps]] &gt;=7000, Activity[[#This Row],[TotalSteps]] &lt; 10000), "7,000 - 10,000", "More than 10,000"))</f>
        <v>Less than 7,000</v>
      </c>
    </row>
    <row r="883" spans="1:18" x14ac:dyDescent="0.4">
      <c r="A883" t="str">
        <f>Activity[[#This Row],[Id]]&amp;"_"&amp;TEXT(Activity[[#This Row],[Date]], "YYYY-MM-DD")</f>
        <v>8792009665_2016-04-13</v>
      </c>
      <c r="B883">
        <v>8792009665</v>
      </c>
      <c r="C883" s="1">
        <v>42473</v>
      </c>
      <c r="D883" s="1" t="str">
        <f>TEXT(Activity[[#This Row],[Date]], "dddd")</f>
        <v>Wednesday</v>
      </c>
      <c r="E883">
        <v>1320</v>
      </c>
      <c r="F883">
        <v>0.84</v>
      </c>
      <c r="G883">
        <v>0.84</v>
      </c>
      <c r="H883">
        <v>0</v>
      </c>
      <c r="I883">
        <v>0</v>
      </c>
      <c r="J883">
        <v>0</v>
      </c>
      <c r="K883">
        <v>0.84</v>
      </c>
      <c r="L883">
        <v>0</v>
      </c>
      <c r="M883">
        <v>0</v>
      </c>
      <c r="N883">
        <v>0</v>
      </c>
      <c r="O883">
        <v>82</v>
      </c>
      <c r="P883">
        <v>806</v>
      </c>
      <c r="Q883">
        <v>1934</v>
      </c>
      <c r="R883" t="str">
        <f>IF(Activity[[#This Row],[TotalSteps]] &lt; 7000, "Less than 7,000", IF(AND(Activity[[#This Row],[TotalSteps]] &gt;=7000, Activity[[#This Row],[TotalSteps]] &lt; 10000), "7,000 - 10,000", "More than 10,000"))</f>
        <v>Less than 7,000</v>
      </c>
    </row>
    <row r="884" spans="1:18" x14ac:dyDescent="0.4">
      <c r="A884" t="str">
        <f>Activity[[#This Row],[Id]]&amp;"_"&amp;TEXT(Activity[[#This Row],[Date]], "YYYY-MM-DD")</f>
        <v>8792009665_2016-04-14</v>
      </c>
      <c r="B884">
        <v>8792009665</v>
      </c>
      <c r="C884" s="1">
        <v>42474</v>
      </c>
      <c r="D884" s="1" t="str">
        <f>TEXT(Activity[[#This Row],[Date]], "dddd")</f>
        <v>Thursday</v>
      </c>
      <c r="E884">
        <v>1219</v>
      </c>
      <c r="F884">
        <v>0.78</v>
      </c>
      <c r="G884">
        <v>0.78</v>
      </c>
      <c r="H884">
        <v>0</v>
      </c>
      <c r="I884">
        <v>0</v>
      </c>
      <c r="J884">
        <v>0</v>
      </c>
      <c r="K884">
        <v>0.78</v>
      </c>
      <c r="L884">
        <v>0</v>
      </c>
      <c r="M884">
        <v>0</v>
      </c>
      <c r="N884">
        <v>0</v>
      </c>
      <c r="O884">
        <v>84</v>
      </c>
      <c r="P884">
        <v>853</v>
      </c>
      <c r="Q884">
        <v>1963</v>
      </c>
      <c r="R884" t="str">
        <f>IF(Activity[[#This Row],[TotalSteps]] &lt; 7000, "Less than 7,000", IF(AND(Activity[[#This Row],[TotalSteps]] &gt;=7000, Activity[[#This Row],[TotalSteps]] &lt; 10000), "7,000 - 10,000", "More than 10,000"))</f>
        <v>Less than 7,000</v>
      </c>
    </row>
    <row r="885" spans="1:18" x14ac:dyDescent="0.4">
      <c r="A885" t="str">
        <f>Activity[[#This Row],[Id]]&amp;"_"&amp;TEXT(Activity[[#This Row],[Date]], "YYYY-MM-DD")</f>
        <v>8792009665_2016-04-15</v>
      </c>
      <c r="B885">
        <v>8792009665</v>
      </c>
      <c r="C885" s="1">
        <v>42475</v>
      </c>
      <c r="D885" s="1" t="str">
        <f>TEXT(Activity[[#This Row],[Date]], "dddd")</f>
        <v>Friday</v>
      </c>
      <c r="E885">
        <v>2483</v>
      </c>
      <c r="F885">
        <v>1.59</v>
      </c>
      <c r="G885">
        <v>1.59</v>
      </c>
      <c r="H885">
        <v>0</v>
      </c>
      <c r="I885">
        <v>0</v>
      </c>
      <c r="J885">
        <v>0</v>
      </c>
      <c r="K885">
        <v>1.59</v>
      </c>
      <c r="L885">
        <v>0</v>
      </c>
      <c r="M885">
        <v>0</v>
      </c>
      <c r="N885">
        <v>0</v>
      </c>
      <c r="O885">
        <v>126</v>
      </c>
      <c r="P885">
        <v>937</v>
      </c>
      <c r="Q885">
        <v>2009</v>
      </c>
      <c r="R885" t="str">
        <f>IF(Activity[[#This Row],[TotalSteps]] &lt; 7000, "Less than 7,000", IF(AND(Activity[[#This Row],[TotalSteps]] &gt;=7000, Activity[[#This Row],[TotalSteps]] &lt; 10000), "7,000 - 10,000", "More than 10,000"))</f>
        <v>Less than 7,000</v>
      </c>
    </row>
    <row r="886" spans="1:18" x14ac:dyDescent="0.4">
      <c r="A886" t="str">
        <f>Activity[[#This Row],[Id]]&amp;"_"&amp;TEXT(Activity[[#This Row],[Date]], "YYYY-MM-DD")</f>
        <v>8792009665_2016-04-16</v>
      </c>
      <c r="B886">
        <v>8792009665</v>
      </c>
      <c r="C886" s="1">
        <v>42476</v>
      </c>
      <c r="D886" s="1" t="str">
        <f>TEXT(Activity[[#This Row],[Date]], "dddd")</f>
        <v>Saturday</v>
      </c>
      <c r="E886">
        <v>244</v>
      </c>
      <c r="F886">
        <v>0.16</v>
      </c>
      <c r="G886">
        <v>0.16</v>
      </c>
      <c r="H886">
        <v>0</v>
      </c>
      <c r="I886">
        <v>0</v>
      </c>
      <c r="J886">
        <v>0</v>
      </c>
      <c r="K886">
        <v>0.16</v>
      </c>
      <c r="L886">
        <v>0</v>
      </c>
      <c r="M886">
        <v>0</v>
      </c>
      <c r="N886">
        <v>0</v>
      </c>
      <c r="O886">
        <v>12</v>
      </c>
      <c r="P886">
        <v>1428</v>
      </c>
      <c r="Q886">
        <v>1721</v>
      </c>
      <c r="R886" t="str">
        <f>IF(Activity[[#This Row],[TotalSteps]] &lt; 7000, "Less than 7,000", IF(AND(Activity[[#This Row],[TotalSteps]] &gt;=7000, Activity[[#This Row],[TotalSteps]] &lt; 10000), "7,000 - 10,000", "More than 10,000"))</f>
        <v>Less than 7,000</v>
      </c>
    </row>
    <row r="887" spans="1:18" x14ac:dyDescent="0.4">
      <c r="A887" t="str">
        <f>Activity[[#This Row],[Id]]&amp;"_"&amp;TEXT(Activity[[#This Row],[Date]], "YYYY-MM-DD")</f>
        <v>8792009665_2016-04-17</v>
      </c>
      <c r="B887">
        <v>8792009665</v>
      </c>
      <c r="C887" s="1">
        <v>42477</v>
      </c>
      <c r="D887" s="1" t="str">
        <f>TEXT(Activity[[#This Row],[Date]], "dddd")</f>
        <v>Sunday</v>
      </c>
      <c r="E887">
        <v>0</v>
      </c>
      <c r="F887">
        <v>0</v>
      </c>
      <c r="G887">
        <v>0</v>
      </c>
      <c r="H887">
        <v>0</v>
      </c>
      <c r="I887">
        <v>0</v>
      </c>
      <c r="J887">
        <v>0</v>
      </c>
      <c r="K887">
        <v>0</v>
      </c>
      <c r="L887">
        <v>0</v>
      </c>
      <c r="M887">
        <v>0</v>
      </c>
      <c r="N887">
        <v>0</v>
      </c>
      <c r="O887">
        <v>0</v>
      </c>
      <c r="P887">
        <v>1440</v>
      </c>
      <c r="Q887">
        <v>1688</v>
      </c>
      <c r="R887" t="str">
        <f>IF(Activity[[#This Row],[TotalSteps]] &lt; 7000, "Less than 7,000", IF(AND(Activity[[#This Row],[TotalSteps]] &gt;=7000, Activity[[#This Row],[TotalSteps]] &lt; 10000), "7,000 - 10,000", "More than 10,000"))</f>
        <v>Less than 7,000</v>
      </c>
    </row>
    <row r="888" spans="1:18" x14ac:dyDescent="0.4">
      <c r="A888" t="str">
        <f>Activity[[#This Row],[Id]]&amp;"_"&amp;TEXT(Activity[[#This Row],[Date]], "YYYY-MM-DD")</f>
        <v>8792009665_2016-04-18</v>
      </c>
      <c r="B888">
        <v>8792009665</v>
      </c>
      <c r="C888" s="1">
        <v>42478</v>
      </c>
      <c r="D888" s="1" t="str">
        <f>TEXT(Activity[[#This Row],[Date]], "dddd")</f>
        <v>Monday</v>
      </c>
      <c r="E888">
        <v>0</v>
      </c>
      <c r="F888">
        <v>0</v>
      </c>
      <c r="G888">
        <v>0</v>
      </c>
      <c r="H888">
        <v>0</v>
      </c>
      <c r="I888">
        <v>0</v>
      </c>
      <c r="J888">
        <v>0</v>
      </c>
      <c r="K888">
        <v>0</v>
      </c>
      <c r="L888">
        <v>0</v>
      </c>
      <c r="M888">
        <v>0</v>
      </c>
      <c r="N888">
        <v>0</v>
      </c>
      <c r="O888">
        <v>0</v>
      </c>
      <c r="P888">
        <v>1440</v>
      </c>
      <c r="Q888">
        <v>1688</v>
      </c>
      <c r="R888" t="str">
        <f>IF(Activity[[#This Row],[TotalSteps]] &lt; 7000, "Less than 7,000", IF(AND(Activity[[#This Row],[TotalSteps]] &gt;=7000, Activity[[#This Row],[TotalSteps]] &lt; 10000), "7,000 - 10,000", "More than 10,000"))</f>
        <v>Less than 7,000</v>
      </c>
    </row>
    <row r="889" spans="1:18" x14ac:dyDescent="0.4">
      <c r="A889" t="str">
        <f>Activity[[#This Row],[Id]]&amp;"_"&amp;TEXT(Activity[[#This Row],[Date]], "YYYY-MM-DD")</f>
        <v>8792009665_2016-04-19</v>
      </c>
      <c r="B889">
        <v>8792009665</v>
      </c>
      <c r="C889" s="1">
        <v>42479</v>
      </c>
      <c r="D889" s="1" t="str">
        <f>TEXT(Activity[[#This Row],[Date]], "dddd")</f>
        <v>Tuesday</v>
      </c>
      <c r="E889">
        <v>0</v>
      </c>
      <c r="F889">
        <v>0</v>
      </c>
      <c r="G889">
        <v>0</v>
      </c>
      <c r="H889">
        <v>0</v>
      </c>
      <c r="I889">
        <v>0</v>
      </c>
      <c r="J889">
        <v>0</v>
      </c>
      <c r="K889">
        <v>0</v>
      </c>
      <c r="L889">
        <v>0</v>
      </c>
      <c r="M889">
        <v>0</v>
      </c>
      <c r="N889">
        <v>0</v>
      </c>
      <c r="O889">
        <v>0</v>
      </c>
      <c r="P889">
        <v>1440</v>
      </c>
      <c r="Q889">
        <v>1688</v>
      </c>
      <c r="R889" t="str">
        <f>IF(Activity[[#This Row],[TotalSteps]] &lt; 7000, "Less than 7,000", IF(AND(Activity[[#This Row],[TotalSteps]] &gt;=7000, Activity[[#This Row],[TotalSteps]] &lt; 10000), "7,000 - 10,000", "More than 10,000"))</f>
        <v>Less than 7,000</v>
      </c>
    </row>
    <row r="890" spans="1:18" x14ac:dyDescent="0.4">
      <c r="A890" t="str">
        <f>Activity[[#This Row],[Id]]&amp;"_"&amp;TEXT(Activity[[#This Row],[Date]], "YYYY-MM-DD")</f>
        <v>8792009665_2016-04-20</v>
      </c>
      <c r="B890">
        <v>8792009665</v>
      </c>
      <c r="C890" s="1">
        <v>42480</v>
      </c>
      <c r="D890" s="1" t="str">
        <f>TEXT(Activity[[#This Row],[Date]], "dddd")</f>
        <v>Wednesday</v>
      </c>
      <c r="E890">
        <v>3147</v>
      </c>
      <c r="F890">
        <v>2.0099999999999998</v>
      </c>
      <c r="G890">
        <v>2.0099999999999998</v>
      </c>
      <c r="H890">
        <v>0</v>
      </c>
      <c r="I890">
        <v>0</v>
      </c>
      <c r="J890">
        <v>0.28000000000000003</v>
      </c>
      <c r="K890">
        <v>1.74</v>
      </c>
      <c r="L890">
        <v>0</v>
      </c>
      <c r="M890">
        <v>0</v>
      </c>
      <c r="N890">
        <v>10</v>
      </c>
      <c r="O890">
        <v>139</v>
      </c>
      <c r="P890">
        <v>744</v>
      </c>
      <c r="Q890">
        <v>2188</v>
      </c>
      <c r="R890" t="str">
        <f>IF(Activity[[#This Row],[TotalSteps]] &lt; 7000, "Less than 7,000", IF(AND(Activity[[#This Row],[TotalSteps]] &gt;=7000, Activity[[#This Row],[TotalSteps]] &lt; 10000), "7,000 - 10,000", "More than 10,000"))</f>
        <v>Less than 7,000</v>
      </c>
    </row>
    <row r="891" spans="1:18" x14ac:dyDescent="0.4">
      <c r="A891" t="str">
        <f>Activity[[#This Row],[Id]]&amp;"_"&amp;TEXT(Activity[[#This Row],[Date]], "YYYY-MM-DD")</f>
        <v>8792009665_2016-04-21</v>
      </c>
      <c r="B891">
        <v>8792009665</v>
      </c>
      <c r="C891" s="1">
        <v>42481</v>
      </c>
      <c r="D891" s="1" t="str">
        <f>TEXT(Activity[[#This Row],[Date]], "dddd")</f>
        <v>Thursday</v>
      </c>
      <c r="E891">
        <v>144</v>
      </c>
      <c r="F891">
        <v>0.09</v>
      </c>
      <c r="G891">
        <v>0.09</v>
      </c>
      <c r="H891">
        <v>0</v>
      </c>
      <c r="I891">
        <v>0</v>
      </c>
      <c r="J891">
        <v>0</v>
      </c>
      <c r="K891">
        <v>0.09</v>
      </c>
      <c r="L891">
        <v>0</v>
      </c>
      <c r="M891">
        <v>0</v>
      </c>
      <c r="N891">
        <v>0</v>
      </c>
      <c r="O891">
        <v>9</v>
      </c>
      <c r="P891">
        <v>1431</v>
      </c>
      <c r="Q891">
        <v>1720</v>
      </c>
      <c r="R891" t="str">
        <f>IF(Activity[[#This Row],[TotalSteps]] &lt; 7000, "Less than 7,000", IF(AND(Activity[[#This Row],[TotalSteps]] &gt;=7000, Activity[[#This Row],[TotalSteps]] &lt; 10000), "7,000 - 10,000", "More than 10,000"))</f>
        <v>Less than 7,000</v>
      </c>
    </row>
    <row r="892" spans="1:18" x14ac:dyDescent="0.4">
      <c r="A892" t="str">
        <f>Activity[[#This Row],[Id]]&amp;"_"&amp;TEXT(Activity[[#This Row],[Date]], "YYYY-MM-DD")</f>
        <v>8792009665_2016-04-22</v>
      </c>
      <c r="B892">
        <v>8792009665</v>
      </c>
      <c r="C892" s="1">
        <v>42482</v>
      </c>
      <c r="D892" s="1" t="str">
        <f>TEXT(Activity[[#This Row],[Date]], "dddd")</f>
        <v>Friday</v>
      </c>
      <c r="E892">
        <v>4068</v>
      </c>
      <c r="F892">
        <v>2.6</v>
      </c>
      <c r="G892">
        <v>2.6</v>
      </c>
      <c r="H892">
        <v>0</v>
      </c>
      <c r="I892">
        <v>0.05</v>
      </c>
      <c r="J892">
        <v>0.28000000000000003</v>
      </c>
      <c r="K892">
        <v>2.27</v>
      </c>
      <c r="L892">
        <v>0</v>
      </c>
      <c r="M892">
        <v>1</v>
      </c>
      <c r="N892">
        <v>20</v>
      </c>
      <c r="O892">
        <v>195</v>
      </c>
      <c r="P892">
        <v>817</v>
      </c>
      <c r="Q892">
        <v>2419</v>
      </c>
      <c r="R892" t="str">
        <f>IF(Activity[[#This Row],[TotalSteps]] &lt; 7000, "Less than 7,000", IF(AND(Activity[[#This Row],[TotalSteps]] &gt;=7000, Activity[[#This Row],[TotalSteps]] &lt; 10000), "7,000 - 10,000", "More than 10,000"))</f>
        <v>Less than 7,000</v>
      </c>
    </row>
    <row r="893" spans="1:18" x14ac:dyDescent="0.4">
      <c r="A893" t="str">
        <f>Activity[[#This Row],[Id]]&amp;"_"&amp;TEXT(Activity[[#This Row],[Date]], "YYYY-MM-DD")</f>
        <v>8792009665_2016-04-23</v>
      </c>
      <c r="B893">
        <v>8792009665</v>
      </c>
      <c r="C893" s="1">
        <v>42483</v>
      </c>
      <c r="D893" s="1" t="str">
        <f>TEXT(Activity[[#This Row],[Date]], "dddd")</f>
        <v>Saturday</v>
      </c>
      <c r="E893">
        <v>5245</v>
      </c>
      <c r="F893">
        <v>3.36</v>
      </c>
      <c r="G893">
        <v>3.36</v>
      </c>
      <c r="H893">
        <v>0</v>
      </c>
      <c r="I893">
        <v>0.16</v>
      </c>
      <c r="J893">
        <v>0.44</v>
      </c>
      <c r="K893">
        <v>2.75</v>
      </c>
      <c r="L893">
        <v>0</v>
      </c>
      <c r="M893">
        <v>8</v>
      </c>
      <c r="N893">
        <v>45</v>
      </c>
      <c r="O893">
        <v>232</v>
      </c>
      <c r="P893">
        <v>795</v>
      </c>
      <c r="Q893">
        <v>2748</v>
      </c>
      <c r="R893" t="str">
        <f>IF(Activity[[#This Row],[TotalSteps]] &lt; 7000, "Less than 7,000", IF(AND(Activity[[#This Row],[TotalSteps]] &gt;=7000, Activity[[#This Row],[TotalSteps]] &lt; 10000), "7,000 - 10,000", "More than 10,000"))</f>
        <v>Less than 7,000</v>
      </c>
    </row>
    <row r="894" spans="1:18" x14ac:dyDescent="0.4">
      <c r="A894" t="str">
        <f>Activity[[#This Row],[Id]]&amp;"_"&amp;TEXT(Activity[[#This Row],[Date]], "YYYY-MM-DD")</f>
        <v>8792009665_2016-04-24</v>
      </c>
      <c r="B894">
        <v>8792009665</v>
      </c>
      <c r="C894" s="1">
        <v>42484</v>
      </c>
      <c r="D894" s="1" t="str">
        <f>TEXT(Activity[[#This Row],[Date]], "dddd")</f>
        <v>Sunday</v>
      </c>
      <c r="E894">
        <v>400</v>
      </c>
      <c r="F894">
        <v>0.26</v>
      </c>
      <c r="G894">
        <v>0.26</v>
      </c>
      <c r="H894">
        <v>0</v>
      </c>
      <c r="I894">
        <v>0.04</v>
      </c>
      <c r="J894">
        <v>0.05</v>
      </c>
      <c r="K894">
        <v>0.16</v>
      </c>
      <c r="L894">
        <v>0</v>
      </c>
      <c r="M894">
        <v>3</v>
      </c>
      <c r="N894">
        <v>8</v>
      </c>
      <c r="O894">
        <v>19</v>
      </c>
      <c r="P894">
        <v>1410</v>
      </c>
      <c r="Q894">
        <v>1799</v>
      </c>
      <c r="R894" t="str">
        <f>IF(Activity[[#This Row],[TotalSteps]] &lt; 7000, "Less than 7,000", IF(AND(Activity[[#This Row],[TotalSteps]] &gt;=7000, Activity[[#This Row],[TotalSteps]] &lt; 10000), "7,000 - 10,000", "More than 10,000"))</f>
        <v>Less than 7,000</v>
      </c>
    </row>
    <row r="895" spans="1:18" x14ac:dyDescent="0.4">
      <c r="A895" t="str">
        <f>Activity[[#This Row],[Id]]&amp;"_"&amp;TEXT(Activity[[#This Row],[Date]], "YYYY-MM-DD")</f>
        <v>8792009665_2016-04-25</v>
      </c>
      <c r="B895">
        <v>8792009665</v>
      </c>
      <c r="C895" s="1">
        <v>42485</v>
      </c>
      <c r="D895" s="1" t="str">
        <f>TEXT(Activity[[#This Row],[Date]], "dddd")</f>
        <v>Monday</v>
      </c>
      <c r="E895">
        <v>0</v>
      </c>
      <c r="F895">
        <v>0</v>
      </c>
      <c r="G895">
        <v>0</v>
      </c>
      <c r="H895">
        <v>0</v>
      </c>
      <c r="I895">
        <v>0</v>
      </c>
      <c r="J895">
        <v>0</v>
      </c>
      <c r="K895">
        <v>0</v>
      </c>
      <c r="L895">
        <v>0</v>
      </c>
      <c r="M895">
        <v>0</v>
      </c>
      <c r="N895">
        <v>0</v>
      </c>
      <c r="O895">
        <v>0</v>
      </c>
      <c r="P895">
        <v>1440</v>
      </c>
      <c r="Q895">
        <v>1688</v>
      </c>
      <c r="R895" t="str">
        <f>IF(Activity[[#This Row],[TotalSteps]] &lt; 7000, "Less than 7,000", IF(AND(Activity[[#This Row],[TotalSteps]] &gt;=7000, Activity[[#This Row],[TotalSteps]] &lt; 10000), "7,000 - 10,000", "More than 10,000"))</f>
        <v>Less than 7,000</v>
      </c>
    </row>
    <row r="896" spans="1:18" x14ac:dyDescent="0.4">
      <c r="A896" t="str">
        <f>Activity[[#This Row],[Id]]&amp;"_"&amp;TEXT(Activity[[#This Row],[Date]], "YYYY-MM-DD")</f>
        <v>8792009665_2016-04-26</v>
      </c>
      <c r="B896">
        <v>8792009665</v>
      </c>
      <c r="C896" s="1">
        <v>42486</v>
      </c>
      <c r="D896" s="1" t="str">
        <f>TEXT(Activity[[#This Row],[Date]], "dddd")</f>
        <v>Tuesday</v>
      </c>
      <c r="E896">
        <v>1321</v>
      </c>
      <c r="F896">
        <v>0.85</v>
      </c>
      <c r="G896">
        <v>0.85</v>
      </c>
      <c r="H896">
        <v>0</v>
      </c>
      <c r="I896">
        <v>0</v>
      </c>
      <c r="J896">
        <v>0</v>
      </c>
      <c r="K896">
        <v>0.85</v>
      </c>
      <c r="L896">
        <v>0</v>
      </c>
      <c r="M896">
        <v>0</v>
      </c>
      <c r="N896">
        <v>0</v>
      </c>
      <c r="O896">
        <v>80</v>
      </c>
      <c r="P896">
        <v>1360</v>
      </c>
      <c r="Q896">
        <v>1928</v>
      </c>
      <c r="R896" t="str">
        <f>IF(Activity[[#This Row],[TotalSteps]] &lt; 7000, "Less than 7,000", IF(AND(Activity[[#This Row],[TotalSteps]] &gt;=7000, Activity[[#This Row],[TotalSteps]] &lt; 10000), "7,000 - 10,000", "More than 10,000"))</f>
        <v>Less than 7,000</v>
      </c>
    </row>
    <row r="897" spans="1:18" x14ac:dyDescent="0.4">
      <c r="A897" t="str">
        <f>Activity[[#This Row],[Id]]&amp;"_"&amp;TEXT(Activity[[#This Row],[Date]], "YYYY-MM-DD")</f>
        <v>8792009665_2016-04-27</v>
      </c>
      <c r="B897">
        <v>8792009665</v>
      </c>
      <c r="C897" s="1">
        <v>42487</v>
      </c>
      <c r="D897" s="1" t="str">
        <f>TEXT(Activity[[#This Row],[Date]], "dddd")</f>
        <v>Wednesday</v>
      </c>
      <c r="E897">
        <v>1758</v>
      </c>
      <c r="F897">
        <v>1.1299999999999999</v>
      </c>
      <c r="G897">
        <v>1.1299999999999999</v>
      </c>
      <c r="H897">
        <v>0</v>
      </c>
      <c r="I897">
        <v>0</v>
      </c>
      <c r="J897">
        <v>0</v>
      </c>
      <c r="K897">
        <v>1.1299999999999999</v>
      </c>
      <c r="L897">
        <v>0</v>
      </c>
      <c r="M897">
        <v>0</v>
      </c>
      <c r="N897">
        <v>0</v>
      </c>
      <c r="O897">
        <v>112</v>
      </c>
      <c r="P897">
        <v>900</v>
      </c>
      <c r="Q897">
        <v>2067</v>
      </c>
      <c r="R897" t="str">
        <f>IF(Activity[[#This Row],[TotalSteps]] &lt; 7000, "Less than 7,000", IF(AND(Activity[[#This Row],[TotalSteps]] &gt;=7000, Activity[[#This Row],[TotalSteps]] &lt; 10000), "7,000 - 10,000", "More than 10,000"))</f>
        <v>Less than 7,000</v>
      </c>
    </row>
    <row r="898" spans="1:18" x14ac:dyDescent="0.4">
      <c r="A898" t="str">
        <f>Activity[[#This Row],[Id]]&amp;"_"&amp;TEXT(Activity[[#This Row],[Date]], "YYYY-MM-DD")</f>
        <v>8792009665_2016-04-28</v>
      </c>
      <c r="B898">
        <v>8792009665</v>
      </c>
      <c r="C898" s="1">
        <v>42488</v>
      </c>
      <c r="D898" s="1" t="str">
        <f>TEXT(Activity[[#This Row],[Date]], "dddd")</f>
        <v>Thursday</v>
      </c>
      <c r="E898">
        <v>6157</v>
      </c>
      <c r="F898">
        <v>3.94</v>
      </c>
      <c r="G898">
        <v>3.94</v>
      </c>
      <c r="H898">
        <v>0</v>
      </c>
      <c r="I898">
        <v>0</v>
      </c>
      <c r="J898">
        <v>0</v>
      </c>
      <c r="K898">
        <v>3.94</v>
      </c>
      <c r="L898">
        <v>0</v>
      </c>
      <c r="M898">
        <v>0</v>
      </c>
      <c r="N898">
        <v>0</v>
      </c>
      <c r="O898">
        <v>310</v>
      </c>
      <c r="P898">
        <v>714</v>
      </c>
      <c r="Q898">
        <v>2780</v>
      </c>
      <c r="R898" t="str">
        <f>IF(Activity[[#This Row],[TotalSteps]] &lt; 7000, "Less than 7,000", IF(AND(Activity[[#This Row],[TotalSteps]] &gt;=7000, Activity[[#This Row],[TotalSteps]] &lt; 10000), "7,000 - 10,000", "More than 10,000"))</f>
        <v>Less than 7,000</v>
      </c>
    </row>
    <row r="899" spans="1:18" x14ac:dyDescent="0.4">
      <c r="A899" t="str">
        <f>Activity[[#This Row],[Id]]&amp;"_"&amp;TEXT(Activity[[#This Row],[Date]], "YYYY-MM-DD")</f>
        <v>8792009665_2016-04-29</v>
      </c>
      <c r="B899">
        <v>8792009665</v>
      </c>
      <c r="C899" s="1">
        <v>42489</v>
      </c>
      <c r="D899" s="1" t="str">
        <f>TEXT(Activity[[#This Row],[Date]], "dddd")</f>
        <v>Friday</v>
      </c>
      <c r="E899">
        <v>8360</v>
      </c>
      <c r="F899">
        <v>5.35</v>
      </c>
      <c r="G899">
        <v>5.35</v>
      </c>
      <c r="H899">
        <v>0</v>
      </c>
      <c r="I899">
        <v>0.14000000000000001</v>
      </c>
      <c r="J899">
        <v>0.28000000000000003</v>
      </c>
      <c r="K899">
        <v>4.93</v>
      </c>
      <c r="L899">
        <v>0</v>
      </c>
      <c r="M899">
        <v>6</v>
      </c>
      <c r="N899">
        <v>14</v>
      </c>
      <c r="O899">
        <v>380</v>
      </c>
      <c r="P899">
        <v>634</v>
      </c>
      <c r="Q899">
        <v>3101</v>
      </c>
      <c r="R899" t="str">
        <f>IF(Activity[[#This Row],[TotalSteps]] &lt; 7000, "Less than 7,000", IF(AND(Activity[[#This Row],[TotalSteps]] &gt;=7000, Activity[[#This Row],[TotalSteps]] &lt; 10000), "7,000 - 10,000", "More than 10,000"))</f>
        <v>7,000 - 10,000</v>
      </c>
    </row>
    <row r="900" spans="1:18" x14ac:dyDescent="0.4">
      <c r="A900" t="str">
        <f>Activity[[#This Row],[Id]]&amp;"_"&amp;TEXT(Activity[[#This Row],[Date]], "YYYY-MM-DD")</f>
        <v>8792009665_2016-04-30</v>
      </c>
      <c r="B900">
        <v>8792009665</v>
      </c>
      <c r="C900" s="1">
        <v>42490</v>
      </c>
      <c r="D900" s="1" t="str">
        <f>TEXT(Activity[[#This Row],[Date]], "dddd")</f>
        <v>Saturday</v>
      </c>
      <c r="E900">
        <v>7174</v>
      </c>
      <c r="F900">
        <v>4.59</v>
      </c>
      <c r="G900">
        <v>4.59</v>
      </c>
      <c r="H900">
        <v>0</v>
      </c>
      <c r="I900">
        <v>0.33</v>
      </c>
      <c r="J900">
        <v>0.36</v>
      </c>
      <c r="K900">
        <v>3.91</v>
      </c>
      <c r="L900">
        <v>0</v>
      </c>
      <c r="M900">
        <v>10</v>
      </c>
      <c r="N900">
        <v>20</v>
      </c>
      <c r="O900">
        <v>301</v>
      </c>
      <c r="P900">
        <v>749</v>
      </c>
      <c r="Q900">
        <v>2896</v>
      </c>
      <c r="R900" t="str">
        <f>IF(Activity[[#This Row],[TotalSteps]] &lt; 7000, "Less than 7,000", IF(AND(Activity[[#This Row],[TotalSteps]] &gt;=7000, Activity[[#This Row],[TotalSteps]] &lt; 10000), "7,000 - 10,000", "More than 10,000"))</f>
        <v>7,000 - 10,000</v>
      </c>
    </row>
    <row r="901" spans="1:18" x14ac:dyDescent="0.4">
      <c r="A901" t="str">
        <f>Activity[[#This Row],[Id]]&amp;"_"&amp;TEXT(Activity[[#This Row],[Date]], "YYYY-MM-DD")</f>
        <v>8792009665_2016-05-01</v>
      </c>
      <c r="B901">
        <v>8792009665</v>
      </c>
      <c r="C901" s="1">
        <v>42491</v>
      </c>
      <c r="D901" s="1" t="str">
        <f>TEXT(Activity[[#This Row],[Date]], "dddd")</f>
        <v>Sunday</v>
      </c>
      <c r="E901">
        <v>1619</v>
      </c>
      <c r="F901">
        <v>1.04</v>
      </c>
      <c r="G901">
        <v>1.04</v>
      </c>
      <c r="H901">
        <v>0</v>
      </c>
      <c r="I901">
        <v>0</v>
      </c>
      <c r="J901">
        <v>0</v>
      </c>
      <c r="K901">
        <v>1.04</v>
      </c>
      <c r="L901">
        <v>0</v>
      </c>
      <c r="M901">
        <v>0</v>
      </c>
      <c r="N901">
        <v>0</v>
      </c>
      <c r="O901">
        <v>79</v>
      </c>
      <c r="P901">
        <v>834</v>
      </c>
      <c r="Q901">
        <v>1962</v>
      </c>
      <c r="R901" t="str">
        <f>IF(Activity[[#This Row],[TotalSteps]] &lt; 7000, "Less than 7,000", IF(AND(Activity[[#This Row],[TotalSteps]] &gt;=7000, Activity[[#This Row],[TotalSteps]] &lt; 10000), "7,000 - 10,000", "More than 10,000"))</f>
        <v>Less than 7,000</v>
      </c>
    </row>
    <row r="902" spans="1:18" x14ac:dyDescent="0.4">
      <c r="A902" t="str">
        <f>Activity[[#This Row],[Id]]&amp;"_"&amp;TEXT(Activity[[#This Row],[Date]], "YYYY-MM-DD")</f>
        <v>8792009665_2016-05-02</v>
      </c>
      <c r="B902">
        <v>8792009665</v>
      </c>
      <c r="C902" s="1">
        <v>42492</v>
      </c>
      <c r="D902" s="1" t="str">
        <f>TEXT(Activity[[#This Row],[Date]], "dddd")</f>
        <v>Monday</v>
      </c>
      <c r="E902">
        <v>1831</v>
      </c>
      <c r="F902">
        <v>1.17</v>
      </c>
      <c r="G902">
        <v>1.17</v>
      </c>
      <c r="H902">
        <v>0</v>
      </c>
      <c r="I902">
        <v>0</v>
      </c>
      <c r="J902">
        <v>0</v>
      </c>
      <c r="K902">
        <v>1.17</v>
      </c>
      <c r="L902">
        <v>0</v>
      </c>
      <c r="M902">
        <v>0</v>
      </c>
      <c r="N902">
        <v>0</v>
      </c>
      <c r="O902">
        <v>101</v>
      </c>
      <c r="P902">
        <v>916</v>
      </c>
      <c r="Q902">
        <v>2015</v>
      </c>
      <c r="R902" t="str">
        <f>IF(Activity[[#This Row],[TotalSteps]] &lt; 7000, "Less than 7,000", IF(AND(Activity[[#This Row],[TotalSteps]] &gt;=7000, Activity[[#This Row],[TotalSteps]] &lt; 10000), "7,000 - 10,000", "More than 10,000"))</f>
        <v>Less than 7,000</v>
      </c>
    </row>
    <row r="903" spans="1:18" x14ac:dyDescent="0.4">
      <c r="A903" t="str">
        <f>Activity[[#This Row],[Id]]&amp;"_"&amp;TEXT(Activity[[#This Row],[Date]], "YYYY-MM-DD")</f>
        <v>8792009665_2016-05-03</v>
      </c>
      <c r="B903">
        <v>8792009665</v>
      </c>
      <c r="C903" s="1">
        <v>42493</v>
      </c>
      <c r="D903" s="1" t="str">
        <f>TEXT(Activity[[#This Row],[Date]], "dddd")</f>
        <v>Tuesday</v>
      </c>
      <c r="E903">
        <v>2421</v>
      </c>
      <c r="F903">
        <v>1.55</v>
      </c>
      <c r="G903">
        <v>1.55</v>
      </c>
      <c r="H903">
        <v>0</v>
      </c>
      <c r="I903">
        <v>0</v>
      </c>
      <c r="J903">
        <v>0</v>
      </c>
      <c r="K903">
        <v>1.55</v>
      </c>
      <c r="L903">
        <v>0</v>
      </c>
      <c r="M903">
        <v>0</v>
      </c>
      <c r="N903">
        <v>0</v>
      </c>
      <c r="O903">
        <v>156</v>
      </c>
      <c r="P903">
        <v>739</v>
      </c>
      <c r="Q903">
        <v>2297</v>
      </c>
      <c r="R903" t="str">
        <f>IF(Activity[[#This Row],[TotalSteps]] &lt; 7000, "Less than 7,000", IF(AND(Activity[[#This Row],[TotalSteps]] &gt;=7000, Activity[[#This Row],[TotalSteps]] &lt; 10000), "7,000 - 10,000", "More than 10,000"))</f>
        <v>Less than 7,000</v>
      </c>
    </row>
    <row r="904" spans="1:18" x14ac:dyDescent="0.4">
      <c r="A904" t="str">
        <f>Activity[[#This Row],[Id]]&amp;"_"&amp;TEXT(Activity[[#This Row],[Date]], "YYYY-MM-DD")</f>
        <v>8792009665_2016-05-04</v>
      </c>
      <c r="B904">
        <v>8792009665</v>
      </c>
      <c r="C904" s="1">
        <v>42494</v>
      </c>
      <c r="D904" s="1" t="str">
        <f>TEXT(Activity[[#This Row],[Date]], "dddd")</f>
        <v>Wednesday</v>
      </c>
      <c r="E904">
        <v>2283</v>
      </c>
      <c r="F904">
        <v>1.46</v>
      </c>
      <c r="G904">
        <v>1.46</v>
      </c>
      <c r="H904">
        <v>0</v>
      </c>
      <c r="I904">
        <v>0</v>
      </c>
      <c r="J904">
        <v>0</v>
      </c>
      <c r="K904">
        <v>1.46</v>
      </c>
      <c r="L904">
        <v>0</v>
      </c>
      <c r="M904">
        <v>0</v>
      </c>
      <c r="N904">
        <v>0</v>
      </c>
      <c r="O904">
        <v>129</v>
      </c>
      <c r="P904">
        <v>848</v>
      </c>
      <c r="Q904">
        <v>2067</v>
      </c>
      <c r="R904" t="str">
        <f>IF(Activity[[#This Row],[TotalSteps]] &lt; 7000, "Less than 7,000", IF(AND(Activity[[#This Row],[TotalSteps]] &gt;=7000, Activity[[#This Row],[TotalSteps]] &lt; 10000), "7,000 - 10,000", "More than 10,000"))</f>
        <v>Less than 7,000</v>
      </c>
    </row>
    <row r="905" spans="1:18" x14ac:dyDescent="0.4">
      <c r="A905" t="str">
        <f>Activity[[#This Row],[Id]]&amp;"_"&amp;TEXT(Activity[[#This Row],[Date]], "YYYY-MM-DD")</f>
        <v>8792009665_2016-05-05</v>
      </c>
      <c r="B905">
        <v>8792009665</v>
      </c>
      <c r="C905" s="1">
        <v>42495</v>
      </c>
      <c r="D905" s="1" t="str">
        <f>TEXT(Activity[[#This Row],[Date]], "dddd")</f>
        <v>Thursday</v>
      </c>
      <c r="E905">
        <v>0</v>
      </c>
      <c r="F905">
        <v>0</v>
      </c>
      <c r="G905">
        <v>0</v>
      </c>
      <c r="H905">
        <v>0</v>
      </c>
      <c r="I905">
        <v>0</v>
      </c>
      <c r="J905">
        <v>0</v>
      </c>
      <c r="K905">
        <v>0</v>
      </c>
      <c r="L905">
        <v>0</v>
      </c>
      <c r="M905">
        <v>0</v>
      </c>
      <c r="N905">
        <v>0</v>
      </c>
      <c r="O905">
        <v>0</v>
      </c>
      <c r="P905">
        <v>1440</v>
      </c>
      <c r="Q905">
        <v>1688</v>
      </c>
      <c r="R905" t="str">
        <f>IF(Activity[[#This Row],[TotalSteps]] &lt; 7000, "Less than 7,000", IF(AND(Activity[[#This Row],[TotalSteps]] &gt;=7000, Activity[[#This Row],[TotalSteps]] &lt; 10000), "7,000 - 10,000", "More than 10,000"))</f>
        <v>Less than 7,000</v>
      </c>
    </row>
    <row r="906" spans="1:18" x14ac:dyDescent="0.4">
      <c r="A906" t="str">
        <f>Activity[[#This Row],[Id]]&amp;"_"&amp;TEXT(Activity[[#This Row],[Date]], "YYYY-MM-DD")</f>
        <v>8792009665_2016-05-06</v>
      </c>
      <c r="B906">
        <v>8792009665</v>
      </c>
      <c r="C906" s="1">
        <v>42496</v>
      </c>
      <c r="D906" s="1" t="str">
        <f>TEXT(Activity[[#This Row],[Date]], "dddd")</f>
        <v>Friday</v>
      </c>
      <c r="E906">
        <v>0</v>
      </c>
      <c r="F906">
        <v>0</v>
      </c>
      <c r="G906">
        <v>0</v>
      </c>
      <c r="H906">
        <v>0</v>
      </c>
      <c r="I906">
        <v>0</v>
      </c>
      <c r="J906">
        <v>0</v>
      </c>
      <c r="K906">
        <v>0</v>
      </c>
      <c r="L906">
        <v>0</v>
      </c>
      <c r="M906">
        <v>0</v>
      </c>
      <c r="N906">
        <v>0</v>
      </c>
      <c r="O906">
        <v>0</v>
      </c>
      <c r="P906">
        <v>1440</v>
      </c>
      <c r="Q906">
        <v>1688</v>
      </c>
      <c r="R906" t="str">
        <f>IF(Activity[[#This Row],[TotalSteps]] &lt; 7000, "Less than 7,000", IF(AND(Activity[[#This Row],[TotalSteps]] &gt;=7000, Activity[[#This Row],[TotalSteps]] &lt; 10000), "7,000 - 10,000", "More than 10,000"))</f>
        <v>Less than 7,000</v>
      </c>
    </row>
    <row r="907" spans="1:18" x14ac:dyDescent="0.4">
      <c r="A907" t="str">
        <f>Activity[[#This Row],[Id]]&amp;"_"&amp;TEXT(Activity[[#This Row],[Date]], "YYYY-MM-DD")</f>
        <v>8792009665_2016-05-07</v>
      </c>
      <c r="B907">
        <v>8792009665</v>
      </c>
      <c r="C907" s="1">
        <v>42497</v>
      </c>
      <c r="D907" s="1" t="str">
        <f>TEXT(Activity[[#This Row],[Date]], "dddd")</f>
        <v>Saturday</v>
      </c>
      <c r="E907">
        <v>0</v>
      </c>
      <c r="F907">
        <v>0</v>
      </c>
      <c r="G907">
        <v>0</v>
      </c>
      <c r="H907">
        <v>0</v>
      </c>
      <c r="I907">
        <v>0</v>
      </c>
      <c r="J907">
        <v>0</v>
      </c>
      <c r="K907">
        <v>0</v>
      </c>
      <c r="L907">
        <v>0</v>
      </c>
      <c r="M907">
        <v>0</v>
      </c>
      <c r="N907">
        <v>0</v>
      </c>
      <c r="O907">
        <v>0</v>
      </c>
      <c r="P907">
        <v>1440</v>
      </c>
      <c r="Q907">
        <v>1688</v>
      </c>
      <c r="R907" t="str">
        <f>IF(Activity[[#This Row],[TotalSteps]] &lt; 7000, "Less than 7,000", IF(AND(Activity[[#This Row],[TotalSteps]] &gt;=7000, Activity[[#This Row],[TotalSteps]] &lt; 10000), "7,000 - 10,000", "More than 10,000"))</f>
        <v>Less than 7,000</v>
      </c>
    </row>
    <row r="908" spans="1:18" x14ac:dyDescent="0.4">
      <c r="A908" t="str">
        <f>Activity[[#This Row],[Id]]&amp;"_"&amp;TEXT(Activity[[#This Row],[Date]], "YYYY-MM-DD")</f>
        <v>8792009665_2016-05-08</v>
      </c>
      <c r="B908">
        <v>8792009665</v>
      </c>
      <c r="C908" s="1">
        <v>42498</v>
      </c>
      <c r="D908" s="1" t="str">
        <f>TEXT(Activity[[#This Row],[Date]], "dddd")</f>
        <v>Sunday</v>
      </c>
      <c r="E908">
        <v>0</v>
      </c>
      <c r="F908">
        <v>0</v>
      </c>
      <c r="G908">
        <v>0</v>
      </c>
      <c r="H908">
        <v>0</v>
      </c>
      <c r="I908">
        <v>0</v>
      </c>
      <c r="J908">
        <v>0</v>
      </c>
      <c r="K908">
        <v>0</v>
      </c>
      <c r="L908">
        <v>0</v>
      </c>
      <c r="M908">
        <v>0</v>
      </c>
      <c r="N908">
        <v>0</v>
      </c>
      <c r="O908">
        <v>0</v>
      </c>
      <c r="P908">
        <v>1440</v>
      </c>
      <c r="Q908">
        <v>1688</v>
      </c>
      <c r="R908" t="str">
        <f>IF(Activity[[#This Row],[TotalSteps]] &lt; 7000, "Less than 7,000", IF(AND(Activity[[#This Row],[TotalSteps]] &gt;=7000, Activity[[#This Row],[TotalSteps]] &lt; 10000), "7,000 - 10,000", "More than 10,000"))</f>
        <v>Less than 7,000</v>
      </c>
    </row>
    <row r="909" spans="1:18" x14ac:dyDescent="0.4">
      <c r="A909" t="str">
        <f>Activity[[#This Row],[Id]]&amp;"_"&amp;TEXT(Activity[[#This Row],[Date]], "YYYY-MM-DD")</f>
        <v>8792009665_2016-05-09</v>
      </c>
      <c r="B909">
        <v>8792009665</v>
      </c>
      <c r="C909" s="1">
        <v>42499</v>
      </c>
      <c r="D909" s="1" t="str">
        <f>TEXT(Activity[[#This Row],[Date]], "dddd")</f>
        <v>Monday</v>
      </c>
      <c r="E909">
        <v>0</v>
      </c>
      <c r="F909">
        <v>0</v>
      </c>
      <c r="G909">
        <v>0</v>
      </c>
      <c r="H909">
        <v>0</v>
      </c>
      <c r="I909">
        <v>0</v>
      </c>
      <c r="J909">
        <v>0</v>
      </c>
      <c r="K909">
        <v>0</v>
      </c>
      <c r="L909">
        <v>0</v>
      </c>
      <c r="M909">
        <v>0</v>
      </c>
      <c r="N909">
        <v>0</v>
      </c>
      <c r="O909">
        <v>0</v>
      </c>
      <c r="P909">
        <v>1440</v>
      </c>
      <c r="Q909">
        <v>1688</v>
      </c>
      <c r="R909" t="str">
        <f>IF(Activity[[#This Row],[TotalSteps]] &lt; 7000, "Less than 7,000", IF(AND(Activity[[#This Row],[TotalSteps]] &gt;=7000, Activity[[#This Row],[TotalSteps]] &lt; 10000), "7,000 - 10,000", "More than 10,000"))</f>
        <v>Less than 7,000</v>
      </c>
    </row>
    <row r="910" spans="1:18" x14ac:dyDescent="0.4">
      <c r="A910" t="str">
        <f>Activity[[#This Row],[Id]]&amp;"_"&amp;TEXT(Activity[[#This Row],[Date]], "YYYY-MM-DD")</f>
        <v>8792009665_2016-05-10</v>
      </c>
      <c r="B910">
        <v>8792009665</v>
      </c>
      <c r="C910" s="1">
        <v>42500</v>
      </c>
      <c r="D910" s="1" t="str">
        <f>TEXT(Activity[[#This Row],[Date]], "dddd")</f>
        <v>Tuesday</v>
      </c>
      <c r="E910">
        <v>0</v>
      </c>
      <c r="F910">
        <v>0</v>
      </c>
      <c r="G910">
        <v>0</v>
      </c>
      <c r="H910">
        <v>0</v>
      </c>
      <c r="I910">
        <v>0</v>
      </c>
      <c r="J910">
        <v>0</v>
      </c>
      <c r="K910">
        <v>0</v>
      </c>
      <c r="L910">
        <v>0</v>
      </c>
      <c r="M910">
        <v>0</v>
      </c>
      <c r="N910">
        <v>0</v>
      </c>
      <c r="O910">
        <v>0</v>
      </c>
      <c r="P910">
        <v>48</v>
      </c>
      <c r="Q910">
        <v>57</v>
      </c>
      <c r="R910" t="str">
        <f>IF(Activity[[#This Row],[TotalSteps]] &lt; 7000, "Less than 7,000", IF(AND(Activity[[#This Row],[TotalSteps]] &gt;=7000, Activity[[#This Row],[TotalSteps]] &lt; 10000), "7,000 - 10,000", "More than 10,000"))</f>
        <v>Less than 7,000</v>
      </c>
    </row>
    <row r="911" spans="1:18" x14ac:dyDescent="0.4">
      <c r="A911" t="str">
        <f>Activity[[#This Row],[Id]]&amp;"_"&amp;TEXT(Activity[[#This Row],[Date]], "YYYY-MM-DD")</f>
        <v>8877689391_2016-04-12</v>
      </c>
      <c r="B911">
        <v>8877689391</v>
      </c>
      <c r="C911" s="1">
        <v>42472</v>
      </c>
      <c r="D911" s="1" t="str">
        <f>TEXT(Activity[[#This Row],[Date]], "dddd")</f>
        <v>Tuesday</v>
      </c>
      <c r="E911">
        <v>23186</v>
      </c>
      <c r="F911">
        <v>20.399999999999999</v>
      </c>
      <c r="G911">
        <v>20.399999999999999</v>
      </c>
      <c r="H911">
        <v>0</v>
      </c>
      <c r="I911">
        <v>12.22</v>
      </c>
      <c r="J911">
        <v>0.34</v>
      </c>
      <c r="K911">
        <v>7.82</v>
      </c>
      <c r="L911">
        <v>0</v>
      </c>
      <c r="M911">
        <v>85</v>
      </c>
      <c r="N911">
        <v>7</v>
      </c>
      <c r="O911">
        <v>312</v>
      </c>
      <c r="P911">
        <v>1036</v>
      </c>
      <c r="Q911">
        <v>3921</v>
      </c>
      <c r="R911" t="str">
        <f>IF(Activity[[#This Row],[TotalSteps]] &lt; 7000, "Less than 7,000", IF(AND(Activity[[#This Row],[TotalSteps]] &gt;=7000, Activity[[#This Row],[TotalSteps]] &lt; 10000), "7,000 - 10,000", "More than 10,000"))</f>
        <v>More than 10,000</v>
      </c>
    </row>
    <row r="912" spans="1:18" x14ac:dyDescent="0.4">
      <c r="A912" t="str">
        <f>Activity[[#This Row],[Id]]&amp;"_"&amp;TEXT(Activity[[#This Row],[Date]], "YYYY-MM-DD")</f>
        <v>8877689391_2016-04-13</v>
      </c>
      <c r="B912">
        <v>8877689391</v>
      </c>
      <c r="C912" s="1">
        <v>42473</v>
      </c>
      <c r="D912" s="1" t="str">
        <f>TEXT(Activity[[#This Row],[Date]], "dddd")</f>
        <v>Wednesday</v>
      </c>
      <c r="E912">
        <v>15337</v>
      </c>
      <c r="F912">
        <v>9.58</v>
      </c>
      <c r="G912">
        <v>9.58</v>
      </c>
      <c r="H912">
        <v>0</v>
      </c>
      <c r="I912">
        <v>3.55</v>
      </c>
      <c r="J912">
        <v>0.38</v>
      </c>
      <c r="K912">
        <v>5.64</v>
      </c>
      <c r="L912">
        <v>0</v>
      </c>
      <c r="M912">
        <v>108</v>
      </c>
      <c r="N912">
        <v>18</v>
      </c>
      <c r="O912">
        <v>216</v>
      </c>
      <c r="P912">
        <v>1098</v>
      </c>
      <c r="Q912">
        <v>3566</v>
      </c>
      <c r="R912" t="str">
        <f>IF(Activity[[#This Row],[TotalSteps]] &lt; 7000, "Less than 7,000", IF(AND(Activity[[#This Row],[TotalSteps]] &gt;=7000, Activity[[#This Row],[TotalSteps]] &lt; 10000), "7,000 - 10,000", "More than 10,000"))</f>
        <v>More than 10,000</v>
      </c>
    </row>
    <row r="913" spans="1:18" x14ac:dyDescent="0.4">
      <c r="A913" t="str">
        <f>Activity[[#This Row],[Id]]&amp;"_"&amp;TEXT(Activity[[#This Row],[Date]], "YYYY-MM-DD")</f>
        <v>8877689391_2016-04-14</v>
      </c>
      <c r="B913">
        <v>8877689391</v>
      </c>
      <c r="C913" s="1">
        <v>42474</v>
      </c>
      <c r="D913" s="1" t="str">
        <f>TEXT(Activity[[#This Row],[Date]], "dddd")</f>
        <v>Thursday</v>
      </c>
      <c r="E913">
        <v>21129</v>
      </c>
      <c r="F913">
        <v>18.98</v>
      </c>
      <c r="G913">
        <v>18.98</v>
      </c>
      <c r="H913">
        <v>0</v>
      </c>
      <c r="I913">
        <v>10.55</v>
      </c>
      <c r="J913">
        <v>0.59</v>
      </c>
      <c r="K913">
        <v>7.75</v>
      </c>
      <c r="L913">
        <v>0.02</v>
      </c>
      <c r="M913">
        <v>68</v>
      </c>
      <c r="N913">
        <v>13</v>
      </c>
      <c r="O913">
        <v>298</v>
      </c>
      <c r="P913">
        <v>1061</v>
      </c>
      <c r="Q913">
        <v>3793</v>
      </c>
      <c r="R913" t="str">
        <f>IF(Activity[[#This Row],[TotalSteps]] &lt; 7000, "Less than 7,000", IF(AND(Activity[[#This Row],[TotalSteps]] &gt;=7000, Activity[[#This Row],[TotalSteps]] &lt; 10000), "7,000 - 10,000", "More than 10,000"))</f>
        <v>More than 10,000</v>
      </c>
    </row>
    <row r="914" spans="1:18" x14ac:dyDescent="0.4">
      <c r="A914" t="str">
        <f>Activity[[#This Row],[Id]]&amp;"_"&amp;TEXT(Activity[[#This Row],[Date]], "YYYY-MM-DD")</f>
        <v>8877689391_2016-04-15</v>
      </c>
      <c r="B914">
        <v>8877689391</v>
      </c>
      <c r="C914" s="1">
        <v>42475</v>
      </c>
      <c r="D914" s="1" t="str">
        <f>TEXT(Activity[[#This Row],[Date]], "dddd")</f>
        <v>Friday</v>
      </c>
      <c r="E914">
        <v>13422</v>
      </c>
      <c r="F914">
        <v>7.17</v>
      </c>
      <c r="G914">
        <v>7.17</v>
      </c>
      <c r="H914">
        <v>0</v>
      </c>
      <c r="I914">
        <v>0.05</v>
      </c>
      <c r="J914">
        <v>0.05</v>
      </c>
      <c r="K914">
        <v>7.01</v>
      </c>
      <c r="L914">
        <v>0.01</v>
      </c>
      <c r="M914">
        <v>106</v>
      </c>
      <c r="N914">
        <v>1</v>
      </c>
      <c r="O914">
        <v>281</v>
      </c>
      <c r="P914">
        <v>1052</v>
      </c>
      <c r="Q914">
        <v>3934</v>
      </c>
      <c r="R914" t="str">
        <f>IF(Activity[[#This Row],[TotalSteps]] &lt; 7000, "Less than 7,000", IF(AND(Activity[[#This Row],[TotalSteps]] &gt;=7000, Activity[[#This Row],[TotalSteps]] &lt; 10000), "7,000 - 10,000", "More than 10,000"))</f>
        <v>More than 10,000</v>
      </c>
    </row>
    <row r="915" spans="1:18" x14ac:dyDescent="0.4">
      <c r="A915" t="str">
        <f>Activity[[#This Row],[Id]]&amp;"_"&amp;TEXT(Activity[[#This Row],[Date]], "YYYY-MM-DD")</f>
        <v>8877689391_2016-04-16</v>
      </c>
      <c r="B915">
        <v>8877689391</v>
      </c>
      <c r="C915" s="1">
        <v>42476</v>
      </c>
      <c r="D915" s="1" t="str">
        <f>TEXT(Activity[[#This Row],[Date]], "dddd")</f>
        <v>Saturday</v>
      </c>
      <c r="E915">
        <v>29326</v>
      </c>
      <c r="F915">
        <v>25.29</v>
      </c>
      <c r="G915">
        <v>25.29</v>
      </c>
      <c r="H915">
        <v>0</v>
      </c>
      <c r="I915">
        <v>13.24</v>
      </c>
      <c r="J915">
        <v>1.21</v>
      </c>
      <c r="K915">
        <v>10.71</v>
      </c>
      <c r="L915">
        <v>0</v>
      </c>
      <c r="M915">
        <v>94</v>
      </c>
      <c r="N915">
        <v>29</v>
      </c>
      <c r="O915">
        <v>429</v>
      </c>
      <c r="P915">
        <v>888</v>
      </c>
      <c r="Q915">
        <v>4547</v>
      </c>
      <c r="R915" t="str">
        <f>IF(Activity[[#This Row],[TotalSteps]] &lt; 7000, "Less than 7,000", IF(AND(Activity[[#This Row],[TotalSteps]] &gt;=7000, Activity[[#This Row],[TotalSteps]] &lt; 10000), "7,000 - 10,000", "More than 10,000"))</f>
        <v>More than 10,000</v>
      </c>
    </row>
    <row r="916" spans="1:18" x14ac:dyDescent="0.4">
      <c r="A916" t="str">
        <f>Activity[[#This Row],[Id]]&amp;"_"&amp;TEXT(Activity[[#This Row],[Date]], "YYYY-MM-DD")</f>
        <v>8877689391_2016-04-17</v>
      </c>
      <c r="B916">
        <v>8877689391</v>
      </c>
      <c r="C916" s="1">
        <v>42477</v>
      </c>
      <c r="D916" s="1" t="str">
        <f>TEXT(Activity[[#This Row],[Date]], "dddd")</f>
        <v>Sunday</v>
      </c>
      <c r="E916">
        <v>15118</v>
      </c>
      <c r="F916">
        <v>8.8699999999999992</v>
      </c>
      <c r="G916">
        <v>8.8699999999999992</v>
      </c>
      <c r="H916">
        <v>0</v>
      </c>
      <c r="I916">
        <v>0</v>
      </c>
      <c r="J916">
        <v>7.0000000000000007E-2</v>
      </c>
      <c r="K916">
        <v>8.7899999999999991</v>
      </c>
      <c r="L916">
        <v>0</v>
      </c>
      <c r="M916">
        <v>58</v>
      </c>
      <c r="N916">
        <v>15</v>
      </c>
      <c r="O916">
        <v>307</v>
      </c>
      <c r="P916">
        <v>1060</v>
      </c>
      <c r="Q916">
        <v>3545</v>
      </c>
      <c r="R916" t="str">
        <f>IF(Activity[[#This Row],[TotalSteps]] &lt; 7000, "Less than 7,000", IF(AND(Activity[[#This Row],[TotalSteps]] &gt;=7000, Activity[[#This Row],[TotalSteps]] &lt; 10000), "7,000 - 10,000", "More than 10,000"))</f>
        <v>More than 10,000</v>
      </c>
    </row>
    <row r="917" spans="1:18" x14ac:dyDescent="0.4">
      <c r="A917" t="str">
        <f>Activity[[#This Row],[Id]]&amp;"_"&amp;TEXT(Activity[[#This Row],[Date]], "YYYY-MM-DD")</f>
        <v>8877689391_2016-04-18</v>
      </c>
      <c r="B917">
        <v>8877689391</v>
      </c>
      <c r="C917" s="1">
        <v>42478</v>
      </c>
      <c r="D917" s="1" t="str">
        <f>TEXT(Activity[[#This Row],[Date]], "dddd")</f>
        <v>Monday</v>
      </c>
      <c r="E917">
        <v>11423</v>
      </c>
      <c r="F917">
        <v>8.67</v>
      </c>
      <c r="G917">
        <v>8.67</v>
      </c>
      <c r="H917">
        <v>0</v>
      </c>
      <c r="I917">
        <v>2.44</v>
      </c>
      <c r="J917">
        <v>0.27</v>
      </c>
      <c r="K917">
        <v>5.94</v>
      </c>
      <c r="L917">
        <v>0</v>
      </c>
      <c r="M917">
        <v>29</v>
      </c>
      <c r="N917">
        <v>5</v>
      </c>
      <c r="O917">
        <v>191</v>
      </c>
      <c r="P917">
        <v>1215</v>
      </c>
      <c r="Q917">
        <v>2761</v>
      </c>
      <c r="R917" t="str">
        <f>IF(Activity[[#This Row],[TotalSteps]] &lt; 7000, "Less than 7,000", IF(AND(Activity[[#This Row],[TotalSteps]] &gt;=7000, Activity[[#This Row],[TotalSteps]] &lt; 10000), "7,000 - 10,000", "More than 10,000"))</f>
        <v>More than 10,000</v>
      </c>
    </row>
    <row r="918" spans="1:18" x14ac:dyDescent="0.4">
      <c r="A918" t="str">
        <f>Activity[[#This Row],[Id]]&amp;"_"&amp;TEXT(Activity[[#This Row],[Date]], "YYYY-MM-DD")</f>
        <v>8877689391_2016-04-19</v>
      </c>
      <c r="B918">
        <v>8877689391</v>
      </c>
      <c r="C918" s="1">
        <v>42479</v>
      </c>
      <c r="D918" s="1" t="str">
        <f>TEXT(Activity[[#This Row],[Date]], "dddd")</f>
        <v>Tuesday</v>
      </c>
      <c r="E918">
        <v>18785</v>
      </c>
      <c r="F918">
        <v>17.399999999999999</v>
      </c>
      <c r="G918">
        <v>17.399999999999999</v>
      </c>
      <c r="H918">
        <v>0</v>
      </c>
      <c r="I918">
        <v>12.15</v>
      </c>
      <c r="J918">
        <v>0.18</v>
      </c>
      <c r="K918">
        <v>5.03</v>
      </c>
      <c r="L918">
        <v>0</v>
      </c>
      <c r="M918">
        <v>82</v>
      </c>
      <c r="N918">
        <v>13</v>
      </c>
      <c r="O918">
        <v>214</v>
      </c>
      <c r="P918">
        <v>1131</v>
      </c>
      <c r="Q918">
        <v>3676</v>
      </c>
      <c r="R918" t="str">
        <f>IF(Activity[[#This Row],[TotalSteps]] &lt; 7000, "Less than 7,000", IF(AND(Activity[[#This Row],[TotalSteps]] &gt;=7000, Activity[[#This Row],[TotalSteps]] &lt; 10000), "7,000 - 10,000", "More than 10,000"))</f>
        <v>More than 10,000</v>
      </c>
    </row>
    <row r="919" spans="1:18" x14ac:dyDescent="0.4">
      <c r="A919" t="str">
        <f>Activity[[#This Row],[Id]]&amp;"_"&amp;TEXT(Activity[[#This Row],[Date]], "YYYY-MM-DD")</f>
        <v>8877689391_2016-04-20</v>
      </c>
      <c r="B919">
        <v>8877689391</v>
      </c>
      <c r="C919" s="1">
        <v>42480</v>
      </c>
      <c r="D919" s="1" t="str">
        <f>TEXT(Activity[[#This Row],[Date]], "dddd")</f>
        <v>Wednesday</v>
      </c>
      <c r="E919">
        <v>19948</v>
      </c>
      <c r="F919">
        <v>18.11</v>
      </c>
      <c r="G919">
        <v>18.11</v>
      </c>
      <c r="H919">
        <v>0</v>
      </c>
      <c r="I919">
        <v>11.02</v>
      </c>
      <c r="J919">
        <v>0.69</v>
      </c>
      <c r="K919">
        <v>6.34</v>
      </c>
      <c r="L919">
        <v>0</v>
      </c>
      <c r="M919">
        <v>73</v>
      </c>
      <c r="N919">
        <v>19</v>
      </c>
      <c r="O919">
        <v>225</v>
      </c>
      <c r="P919">
        <v>1123</v>
      </c>
      <c r="Q919">
        <v>3679</v>
      </c>
      <c r="R919" t="str">
        <f>IF(Activity[[#This Row],[TotalSteps]] &lt; 7000, "Less than 7,000", IF(AND(Activity[[#This Row],[TotalSteps]] &gt;=7000, Activity[[#This Row],[TotalSteps]] &lt; 10000), "7,000 - 10,000", "More than 10,000"))</f>
        <v>More than 10,000</v>
      </c>
    </row>
    <row r="920" spans="1:18" x14ac:dyDescent="0.4">
      <c r="A920" t="str">
        <f>Activity[[#This Row],[Id]]&amp;"_"&amp;TEXT(Activity[[#This Row],[Date]], "YYYY-MM-DD")</f>
        <v>8877689391_2016-04-21</v>
      </c>
      <c r="B920">
        <v>8877689391</v>
      </c>
      <c r="C920" s="1">
        <v>42481</v>
      </c>
      <c r="D920" s="1" t="str">
        <f>TEXT(Activity[[#This Row],[Date]], "dddd")</f>
        <v>Thursday</v>
      </c>
      <c r="E920">
        <v>19377</v>
      </c>
      <c r="F920">
        <v>17.62</v>
      </c>
      <c r="G920">
        <v>17.62</v>
      </c>
      <c r="H920">
        <v>0</v>
      </c>
      <c r="I920">
        <v>12.29</v>
      </c>
      <c r="J920">
        <v>0.42</v>
      </c>
      <c r="K920">
        <v>4.8899999999999997</v>
      </c>
      <c r="L920">
        <v>0</v>
      </c>
      <c r="M920">
        <v>82</v>
      </c>
      <c r="N920">
        <v>13</v>
      </c>
      <c r="O920">
        <v>226</v>
      </c>
      <c r="P920">
        <v>1119</v>
      </c>
      <c r="Q920">
        <v>3659</v>
      </c>
      <c r="R920" t="str">
        <f>IF(Activity[[#This Row],[TotalSteps]] &lt; 7000, "Less than 7,000", IF(AND(Activity[[#This Row],[TotalSteps]] &gt;=7000, Activity[[#This Row],[TotalSteps]] &lt; 10000), "7,000 - 10,000", "More than 10,000"))</f>
        <v>More than 10,000</v>
      </c>
    </row>
    <row r="921" spans="1:18" x14ac:dyDescent="0.4">
      <c r="A921" t="str">
        <f>Activity[[#This Row],[Id]]&amp;"_"&amp;TEXT(Activity[[#This Row],[Date]], "YYYY-MM-DD")</f>
        <v>8877689391_2016-04-22</v>
      </c>
      <c r="B921">
        <v>8877689391</v>
      </c>
      <c r="C921" s="1">
        <v>42482</v>
      </c>
      <c r="D921" s="1" t="str">
        <f>TEXT(Activity[[#This Row],[Date]], "dddd")</f>
        <v>Friday</v>
      </c>
      <c r="E921">
        <v>18258</v>
      </c>
      <c r="F921">
        <v>16.309999999999999</v>
      </c>
      <c r="G921">
        <v>16.309999999999999</v>
      </c>
      <c r="H921">
        <v>0</v>
      </c>
      <c r="I921">
        <v>10.23</v>
      </c>
      <c r="J921">
        <v>0.03</v>
      </c>
      <c r="K921">
        <v>5.97</v>
      </c>
      <c r="L921">
        <v>0.05</v>
      </c>
      <c r="M921">
        <v>61</v>
      </c>
      <c r="N921">
        <v>2</v>
      </c>
      <c r="O921">
        <v>236</v>
      </c>
      <c r="P921">
        <v>1141</v>
      </c>
      <c r="Q921">
        <v>3427</v>
      </c>
      <c r="R921" t="str">
        <f>IF(Activity[[#This Row],[TotalSteps]] &lt; 7000, "Less than 7,000", IF(AND(Activity[[#This Row],[TotalSteps]] &gt;=7000, Activity[[#This Row],[TotalSteps]] &lt; 10000), "7,000 - 10,000", "More than 10,000"))</f>
        <v>More than 10,000</v>
      </c>
    </row>
    <row r="922" spans="1:18" x14ac:dyDescent="0.4">
      <c r="A922" t="str">
        <f>Activity[[#This Row],[Id]]&amp;"_"&amp;TEXT(Activity[[#This Row],[Date]], "YYYY-MM-DD")</f>
        <v>8877689391_2016-04-23</v>
      </c>
      <c r="B922">
        <v>8877689391</v>
      </c>
      <c r="C922" s="1">
        <v>42483</v>
      </c>
      <c r="D922" s="1" t="str">
        <f>TEXT(Activity[[#This Row],[Date]], "dddd")</f>
        <v>Saturday</v>
      </c>
      <c r="E922">
        <v>11200</v>
      </c>
      <c r="F922">
        <v>7.43</v>
      </c>
      <c r="G922">
        <v>7.43</v>
      </c>
      <c r="H922">
        <v>0</v>
      </c>
      <c r="I922">
        <v>0</v>
      </c>
      <c r="J922">
        <v>0</v>
      </c>
      <c r="K922">
        <v>7.4</v>
      </c>
      <c r="L922">
        <v>0.01</v>
      </c>
      <c r="M922">
        <v>102</v>
      </c>
      <c r="N922">
        <v>6</v>
      </c>
      <c r="O922">
        <v>300</v>
      </c>
      <c r="P922">
        <v>1032</v>
      </c>
      <c r="Q922">
        <v>3891</v>
      </c>
      <c r="R922" t="str">
        <f>IF(Activity[[#This Row],[TotalSteps]] &lt; 7000, "Less than 7,000", IF(AND(Activity[[#This Row],[TotalSteps]] &gt;=7000, Activity[[#This Row],[TotalSteps]] &lt; 10000), "7,000 - 10,000", "More than 10,000"))</f>
        <v>More than 10,000</v>
      </c>
    </row>
    <row r="923" spans="1:18" x14ac:dyDescent="0.4">
      <c r="A923" t="str">
        <f>Activity[[#This Row],[Id]]&amp;"_"&amp;TEXT(Activity[[#This Row],[Date]], "YYYY-MM-DD")</f>
        <v>8877689391_2016-04-24</v>
      </c>
      <c r="B923">
        <v>8877689391</v>
      </c>
      <c r="C923" s="1">
        <v>42484</v>
      </c>
      <c r="D923" s="1" t="str">
        <f>TEXT(Activity[[#This Row],[Date]], "dddd")</f>
        <v>Sunday</v>
      </c>
      <c r="E923">
        <v>16674</v>
      </c>
      <c r="F923">
        <v>15.74</v>
      </c>
      <c r="G923">
        <v>15.74</v>
      </c>
      <c r="H923">
        <v>0</v>
      </c>
      <c r="I923">
        <v>11.01</v>
      </c>
      <c r="J923">
        <v>0.01</v>
      </c>
      <c r="K923">
        <v>4.6900000000000004</v>
      </c>
      <c r="L923">
        <v>0</v>
      </c>
      <c r="M923">
        <v>64</v>
      </c>
      <c r="N923">
        <v>1</v>
      </c>
      <c r="O923">
        <v>227</v>
      </c>
      <c r="P923">
        <v>1148</v>
      </c>
      <c r="Q923">
        <v>3455</v>
      </c>
      <c r="R923" t="str">
        <f>IF(Activity[[#This Row],[TotalSteps]] &lt; 7000, "Less than 7,000", IF(AND(Activity[[#This Row],[TotalSteps]] &gt;=7000, Activity[[#This Row],[TotalSteps]] &lt; 10000), "7,000 - 10,000", "More than 10,000"))</f>
        <v>More than 10,000</v>
      </c>
    </row>
    <row r="924" spans="1:18" x14ac:dyDescent="0.4">
      <c r="A924" t="str">
        <f>Activity[[#This Row],[Id]]&amp;"_"&amp;TEXT(Activity[[#This Row],[Date]], "YYYY-MM-DD")</f>
        <v>8877689391_2016-04-25</v>
      </c>
      <c r="B924">
        <v>8877689391</v>
      </c>
      <c r="C924" s="1">
        <v>42485</v>
      </c>
      <c r="D924" s="1" t="str">
        <f>TEXT(Activity[[#This Row],[Date]], "dddd")</f>
        <v>Monday</v>
      </c>
      <c r="E924">
        <v>12986</v>
      </c>
      <c r="F924">
        <v>8.74</v>
      </c>
      <c r="G924">
        <v>8.74</v>
      </c>
      <c r="H924">
        <v>0</v>
      </c>
      <c r="I924">
        <v>2.37</v>
      </c>
      <c r="J924">
        <v>7.0000000000000007E-2</v>
      </c>
      <c r="K924">
        <v>6.27</v>
      </c>
      <c r="L924">
        <v>0.01</v>
      </c>
      <c r="M924">
        <v>113</v>
      </c>
      <c r="N924">
        <v>8</v>
      </c>
      <c r="O924">
        <v>218</v>
      </c>
      <c r="P924">
        <v>1101</v>
      </c>
      <c r="Q924">
        <v>3802</v>
      </c>
      <c r="R924" t="str">
        <f>IF(Activity[[#This Row],[TotalSteps]] &lt; 7000, "Less than 7,000", IF(AND(Activity[[#This Row],[TotalSteps]] &gt;=7000, Activity[[#This Row],[TotalSteps]] &lt; 10000), "7,000 - 10,000", "More than 10,000"))</f>
        <v>More than 10,000</v>
      </c>
    </row>
    <row r="925" spans="1:18" x14ac:dyDescent="0.4">
      <c r="A925" t="str">
        <f>Activity[[#This Row],[Id]]&amp;"_"&amp;TEXT(Activity[[#This Row],[Date]], "YYYY-MM-DD")</f>
        <v>8877689391_2016-04-26</v>
      </c>
      <c r="B925">
        <v>8877689391</v>
      </c>
      <c r="C925" s="1">
        <v>42486</v>
      </c>
      <c r="D925" s="1" t="str">
        <f>TEXT(Activity[[#This Row],[Date]], "dddd")</f>
        <v>Tuesday</v>
      </c>
      <c r="E925">
        <v>11101</v>
      </c>
      <c r="F925">
        <v>8.43</v>
      </c>
      <c r="G925">
        <v>8.43</v>
      </c>
      <c r="H925">
        <v>0</v>
      </c>
      <c r="I925">
        <v>1.76</v>
      </c>
      <c r="J925">
        <v>0.13</v>
      </c>
      <c r="K925">
        <v>6.5</v>
      </c>
      <c r="L925">
        <v>0</v>
      </c>
      <c r="M925">
        <v>22</v>
      </c>
      <c r="N925">
        <v>3</v>
      </c>
      <c r="O925">
        <v>258</v>
      </c>
      <c r="P925">
        <v>1157</v>
      </c>
      <c r="Q925">
        <v>2860</v>
      </c>
      <c r="R925" t="str">
        <f>IF(Activity[[#This Row],[TotalSteps]] &lt; 7000, "Less than 7,000", IF(AND(Activity[[#This Row],[TotalSteps]] &gt;=7000, Activity[[#This Row],[TotalSteps]] &lt; 10000), "7,000 - 10,000", "More than 10,000"))</f>
        <v>More than 10,000</v>
      </c>
    </row>
    <row r="926" spans="1:18" x14ac:dyDescent="0.4">
      <c r="A926" t="str">
        <f>Activity[[#This Row],[Id]]&amp;"_"&amp;TEXT(Activity[[#This Row],[Date]], "YYYY-MM-DD")</f>
        <v>8877689391_2016-04-27</v>
      </c>
      <c r="B926">
        <v>8877689391</v>
      </c>
      <c r="C926" s="1">
        <v>42487</v>
      </c>
      <c r="D926" s="1" t="str">
        <f>TEXT(Activity[[#This Row],[Date]], "dddd")</f>
        <v>Wednesday</v>
      </c>
      <c r="E926">
        <v>23629</v>
      </c>
      <c r="F926">
        <v>20.65</v>
      </c>
      <c r="G926">
        <v>20.65</v>
      </c>
      <c r="H926">
        <v>0</v>
      </c>
      <c r="I926">
        <v>13.07</v>
      </c>
      <c r="J926">
        <v>0.44</v>
      </c>
      <c r="K926">
        <v>7.1</v>
      </c>
      <c r="L926">
        <v>0</v>
      </c>
      <c r="M926">
        <v>93</v>
      </c>
      <c r="N926">
        <v>8</v>
      </c>
      <c r="O926">
        <v>235</v>
      </c>
      <c r="P926">
        <v>1104</v>
      </c>
      <c r="Q926">
        <v>3808</v>
      </c>
      <c r="R926" t="str">
        <f>IF(Activity[[#This Row],[TotalSteps]] &lt; 7000, "Less than 7,000", IF(AND(Activity[[#This Row],[TotalSteps]] &gt;=7000, Activity[[#This Row],[TotalSteps]] &lt; 10000), "7,000 - 10,000", "More than 10,000"))</f>
        <v>More than 10,000</v>
      </c>
    </row>
    <row r="927" spans="1:18" x14ac:dyDescent="0.4">
      <c r="A927" t="str">
        <f>Activity[[#This Row],[Id]]&amp;"_"&amp;TEXT(Activity[[#This Row],[Date]], "YYYY-MM-DD")</f>
        <v>8877689391_2016-04-28</v>
      </c>
      <c r="B927">
        <v>8877689391</v>
      </c>
      <c r="C927" s="1">
        <v>42488</v>
      </c>
      <c r="D927" s="1" t="str">
        <f>TEXT(Activity[[#This Row],[Date]], "dddd")</f>
        <v>Thursday</v>
      </c>
      <c r="E927">
        <v>14890</v>
      </c>
      <c r="F927">
        <v>11.3</v>
      </c>
      <c r="G927">
        <v>11.3</v>
      </c>
      <c r="H927">
        <v>0</v>
      </c>
      <c r="I927">
        <v>4.93</v>
      </c>
      <c r="J927">
        <v>0.38</v>
      </c>
      <c r="K927">
        <v>5.97</v>
      </c>
      <c r="L927">
        <v>0</v>
      </c>
      <c r="M927">
        <v>58</v>
      </c>
      <c r="N927">
        <v>8</v>
      </c>
      <c r="O927">
        <v>231</v>
      </c>
      <c r="P927">
        <v>1143</v>
      </c>
      <c r="Q927">
        <v>3060</v>
      </c>
      <c r="R927" t="str">
        <f>IF(Activity[[#This Row],[TotalSteps]] &lt; 7000, "Less than 7,000", IF(AND(Activity[[#This Row],[TotalSteps]] &gt;=7000, Activity[[#This Row],[TotalSteps]] &lt; 10000), "7,000 - 10,000", "More than 10,000"))</f>
        <v>More than 10,000</v>
      </c>
    </row>
    <row r="928" spans="1:18" x14ac:dyDescent="0.4">
      <c r="A928" t="str">
        <f>Activity[[#This Row],[Id]]&amp;"_"&amp;TEXT(Activity[[#This Row],[Date]], "YYYY-MM-DD")</f>
        <v>8877689391_2016-04-29</v>
      </c>
      <c r="B928">
        <v>8877689391</v>
      </c>
      <c r="C928" s="1">
        <v>42489</v>
      </c>
      <c r="D928" s="1" t="str">
        <f>TEXT(Activity[[#This Row],[Date]], "dddd")</f>
        <v>Friday</v>
      </c>
      <c r="E928">
        <v>9733</v>
      </c>
      <c r="F928">
        <v>7.39</v>
      </c>
      <c r="G928">
        <v>7.39</v>
      </c>
      <c r="H928">
        <v>0</v>
      </c>
      <c r="I928">
        <v>1.38</v>
      </c>
      <c r="J928">
        <v>0.17</v>
      </c>
      <c r="K928">
        <v>5.79</v>
      </c>
      <c r="L928">
        <v>0</v>
      </c>
      <c r="M928">
        <v>18</v>
      </c>
      <c r="N928">
        <v>5</v>
      </c>
      <c r="O928">
        <v>210</v>
      </c>
      <c r="P928">
        <v>1207</v>
      </c>
      <c r="Q928">
        <v>2698</v>
      </c>
      <c r="R928" t="str">
        <f>IF(Activity[[#This Row],[TotalSteps]] &lt; 7000, "Less than 7,000", IF(AND(Activity[[#This Row],[TotalSteps]] &gt;=7000, Activity[[#This Row],[TotalSteps]] &lt; 10000), "7,000 - 10,000", "More than 10,000"))</f>
        <v>7,000 - 10,000</v>
      </c>
    </row>
    <row r="929" spans="1:18" x14ac:dyDescent="0.4">
      <c r="A929" t="str">
        <f>Activity[[#This Row],[Id]]&amp;"_"&amp;TEXT(Activity[[#This Row],[Date]], "YYYY-MM-DD")</f>
        <v>8877689391_2016-04-30</v>
      </c>
      <c r="B929">
        <v>8877689391</v>
      </c>
      <c r="C929" s="1">
        <v>42490</v>
      </c>
      <c r="D929" s="1" t="str">
        <f>TEXT(Activity[[#This Row],[Date]], "dddd")</f>
        <v>Saturday</v>
      </c>
      <c r="E929">
        <v>27745</v>
      </c>
      <c r="F929">
        <v>26.72</v>
      </c>
      <c r="G929">
        <v>26.72</v>
      </c>
      <c r="H929">
        <v>0</v>
      </c>
      <c r="I929">
        <v>21.66</v>
      </c>
      <c r="J929">
        <v>0.08</v>
      </c>
      <c r="K929">
        <v>4.93</v>
      </c>
      <c r="L929">
        <v>0</v>
      </c>
      <c r="M929">
        <v>124</v>
      </c>
      <c r="N929">
        <v>4</v>
      </c>
      <c r="O929">
        <v>223</v>
      </c>
      <c r="P929">
        <v>1089</v>
      </c>
      <c r="Q929">
        <v>4398</v>
      </c>
      <c r="R929" t="str">
        <f>IF(Activity[[#This Row],[TotalSteps]] &lt; 7000, "Less than 7,000", IF(AND(Activity[[#This Row],[TotalSteps]] &gt;=7000, Activity[[#This Row],[TotalSteps]] &lt; 10000), "7,000 - 10,000", "More than 10,000"))</f>
        <v>More than 10,000</v>
      </c>
    </row>
    <row r="930" spans="1:18" x14ac:dyDescent="0.4">
      <c r="A930" t="str">
        <f>Activity[[#This Row],[Id]]&amp;"_"&amp;TEXT(Activity[[#This Row],[Date]], "YYYY-MM-DD")</f>
        <v>8877689391_2016-05-01</v>
      </c>
      <c r="B930">
        <v>8877689391</v>
      </c>
      <c r="C930" s="1">
        <v>42491</v>
      </c>
      <c r="D930" s="1" t="str">
        <f>TEXT(Activity[[#This Row],[Date]], "dddd")</f>
        <v>Sunday</v>
      </c>
      <c r="E930">
        <v>10930</v>
      </c>
      <c r="F930">
        <v>8.32</v>
      </c>
      <c r="G930">
        <v>8.32</v>
      </c>
      <c r="H930">
        <v>0</v>
      </c>
      <c r="I930">
        <v>3.13</v>
      </c>
      <c r="J930">
        <v>0.56999999999999995</v>
      </c>
      <c r="K930">
        <v>4.57</v>
      </c>
      <c r="L930">
        <v>0</v>
      </c>
      <c r="M930">
        <v>36</v>
      </c>
      <c r="N930">
        <v>12</v>
      </c>
      <c r="O930">
        <v>166</v>
      </c>
      <c r="P930">
        <v>1226</v>
      </c>
      <c r="Q930">
        <v>2786</v>
      </c>
      <c r="R930" t="str">
        <f>IF(Activity[[#This Row],[TotalSteps]] &lt; 7000, "Less than 7,000", IF(AND(Activity[[#This Row],[TotalSteps]] &gt;=7000, Activity[[#This Row],[TotalSteps]] &lt; 10000), "7,000 - 10,000", "More than 10,000"))</f>
        <v>More than 10,000</v>
      </c>
    </row>
    <row r="931" spans="1:18" x14ac:dyDescent="0.4">
      <c r="A931" t="str">
        <f>Activity[[#This Row],[Id]]&amp;"_"&amp;TEXT(Activity[[#This Row],[Date]], "YYYY-MM-DD")</f>
        <v>8877689391_2016-05-02</v>
      </c>
      <c r="B931">
        <v>8877689391</v>
      </c>
      <c r="C931" s="1">
        <v>42492</v>
      </c>
      <c r="D931" s="1" t="str">
        <f>TEXT(Activity[[#This Row],[Date]], "dddd")</f>
        <v>Monday</v>
      </c>
      <c r="E931">
        <v>4790</v>
      </c>
      <c r="F931">
        <v>3.64</v>
      </c>
      <c r="G931">
        <v>3.64</v>
      </c>
      <c r="H931">
        <v>0</v>
      </c>
      <c r="I931">
        <v>0</v>
      </c>
      <c r="J931">
        <v>0</v>
      </c>
      <c r="K931">
        <v>3.56</v>
      </c>
      <c r="L931">
        <v>0</v>
      </c>
      <c r="M931">
        <v>0</v>
      </c>
      <c r="N931">
        <v>0</v>
      </c>
      <c r="O931">
        <v>105</v>
      </c>
      <c r="P931">
        <v>1335</v>
      </c>
      <c r="Q931">
        <v>2189</v>
      </c>
      <c r="R931" t="str">
        <f>IF(Activity[[#This Row],[TotalSteps]] &lt; 7000, "Less than 7,000", IF(AND(Activity[[#This Row],[TotalSteps]] &gt;=7000, Activity[[#This Row],[TotalSteps]] &lt; 10000), "7,000 - 10,000", "More than 10,000"))</f>
        <v>Less than 7,000</v>
      </c>
    </row>
    <row r="932" spans="1:18" x14ac:dyDescent="0.4">
      <c r="A932" t="str">
        <f>Activity[[#This Row],[Id]]&amp;"_"&amp;TEXT(Activity[[#This Row],[Date]], "YYYY-MM-DD")</f>
        <v>8877689391_2016-05-03</v>
      </c>
      <c r="B932">
        <v>8877689391</v>
      </c>
      <c r="C932" s="1">
        <v>42493</v>
      </c>
      <c r="D932" s="1" t="str">
        <f>TEXT(Activity[[#This Row],[Date]], "dddd")</f>
        <v>Tuesday</v>
      </c>
      <c r="E932">
        <v>10818</v>
      </c>
      <c r="F932">
        <v>8.2100000000000009</v>
      </c>
      <c r="G932">
        <v>8.2100000000000009</v>
      </c>
      <c r="H932">
        <v>0</v>
      </c>
      <c r="I932">
        <v>1.39</v>
      </c>
      <c r="J932">
        <v>0.1</v>
      </c>
      <c r="K932">
        <v>6.67</v>
      </c>
      <c r="L932">
        <v>0.01</v>
      </c>
      <c r="M932">
        <v>19</v>
      </c>
      <c r="N932">
        <v>3</v>
      </c>
      <c r="O932">
        <v>229</v>
      </c>
      <c r="P932">
        <v>1189</v>
      </c>
      <c r="Q932">
        <v>2817</v>
      </c>
      <c r="R932" t="str">
        <f>IF(Activity[[#This Row],[TotalSteps]] &lt; 7000, "Less than 7,000", IF(AND(Activity[[#This Row],[TotalSteps]] &gt;=7000, Activity[[#This Row],[TotalSteps]] &lt; 10000), "7,000 - 10,000", "More than 10,000"))</f>
        <v>More than 10,000</v>
      </c>
    </row>
    <row r="933" spans="1:18" x14ac:dyDescent="0.4">
      <c r="A933" t="str">
        <f>Activity[[#This Row],[Id]]&amp;"_"&amp;TEXT(Activity[[#This Row],[Date]], "YYYY-MM-DD")</f>
        <v>8877689391_2016-05-04</v>
      </c>
      <c r="B933">
        <v>8877689391</v>
      </c>
      <c r="C933" s="1">
        <v>42494</v>
      </c>
      <c r="D933" s="1" t="str">
        <f>TEXT(Activity[[#This Row],[Date]], "dddd")</f>
        <v>Wednesday</v>
      </c>
      <c r="E933">
        <v>18193</v>
      </c>
      <c r="F933">
        <v>16.3</v>
      </c>
      <c r="G933">
        <v>16.3</v>
      </c>
      <c r="H933">
        <v>0</v>
      </c>
      <c r="I933">
        <v>10.42</v>
      </c>
      <c r="J933">
        <v>0.31</v>
      </c>
      <c r="K933">
        <v>5.53</v>
      </c>
      <c r="L933">
        <v>0</v>
      </c>
      <c r="M933">
        <v>66</v>
      </c>
      <c r="N933">
        <v>8</v>
      </c>
      <c r="O933">
        <v>212</v>
      </c>
      <c r="P933">
        <v>1154</v>
      </c>
      <c r="Q933">
        <v>3477</v>
      </c>
      <c r="R933" t="str">
        <f>IF(Activity[[#This Row],[TotalSteps]] &lt; 7000, "Less than 7,000", IF(AND(Activity[[#This Row],[TotalSteps]] &gt;=7000, Activity[[#This Row],[TotalSteps]] &lt; 10000), "7,000 - 10,000", "More than 10,000"))</f>
        <v>More than 10,000</v>
      </c>
    </row>
    <row r="934" spans="1:18" x14ac:dyDescent="0.4">
      <c r="A934" t="str">
        <f>Activity[[#This Row],[Id]]&amp;"_"&amp;TEXT(Activity[[#This Row],[Date]], "YYYY-MM-DD")</f>
        <v>8877689391_2016-05-05</v>
      </c>
      <c r="B934">
        <v>8877689391</v>
      </c>
      <c r="C934" s="1">
        <v>42495</v>
      </c>
      <c r="D934" s="1" t="str">
        <f>TEXT(Activity[[#This Row],[Date]], "dddd")</f>
        <v>Thursday</v>
      </c>
      <c r="E934">
        <v>14055</v>
      </c>
      <c r="F934">
        <v>10.67</v>
      </c>
      <c r="G934">
        <v>10.67</v>
      </c>
      <c r="H934">
        <v>0</v>
      </c>
      <c r="I934">
        <v>5.46</v>
      </c>
      <c r="J934">
        <v>0.82</v>
      </c>
      <c r="K934">
        <v>4.37</v>
      </c>
      <c r="L934">
        <v>0</v>
      </c>
      <c r="M934">
        <v>67</v>
      </c>
      <c r="N934">
        <v>15</v>
      </c>
      <c r="O934">
        <v>188</v>
      </c>
      <c r="P934">
        <v>1170</v>
      </c>
      <c r="Q934">
        <v>3052</v>
      </c>
      <c r="R934" t="str">
        <f>IF(Activity[[#This Row],[TotalSteps]] &lt; 7000, "Less than 7,000", IF(AND(Activity[[#This Row],[TotalSteps]] &gt;=7000, Activity[[#This Row],[TotalSteps]] &lt; 10000), "7,000 - 10,000", "More than 10,000"))</f>
        <v>More than 10,000</v>
      </c>
    </row>
    <row r="935" spans="1:18" x14ac:dyDescent="0.4">
      <c r="A935" t="str">
        <f>Activity[[#This Row],[Id]]&amp;"_"&amp;TEXT(Activity[[#This Row],[Date]], "YYYY-MM-DD")</f>
        <v>8877689391_2016-05-06</v>
      </c>
      <c r="B935">
        <v>8877689391</v>
      </c>
      <c r="C935" s="1">
        <v>42496</v>
      </c>
      <c r="D935" s="1" t="str">
        <f>TEXT(Activity[[#This Row],[Date]], "dddd")</f>
        <v>Friday</v>
      </c>
      <c r="E935">
        <v>21727</v>
      </c>
      <c r="F935">
        <v>19.34</v>
      </c>
      <c r="G935">
        <v>19.34</v>
      </c>
      <c r="H935">
        <v>0</v>
      </c>
      <c r="I935">
        <v>12.79</v>
      </c>
      <c r="J935">
        <v>0.28999999999999998</v>
      </c>
      <c r="K935">
        <v>6.16</v>
      </c>
      <c r="L935">
        <v>0</v>
      </c>
      <c r="M935">
        <v>96</v>
      </c>
      <c r="N935">
        <v>17</v>
      </c>
      <c r="O935">
        <v>232</v>
      </c>
      <c r="P935">
        <v>1095</v>
      </c>
      <c r="Q935">
        <v>4015</v>
      </c>
      <c r="R935" t="str">
        <f>IF(Activity[[#This Row],[TotalSteps]] &lt; 7000, "Less than 7,000", IF(AND(Activity[[#This Row],[TotalSteps]] &gt;=7000, Activity[[#This Row],[TotalSteps]] &lt; 10000), "7,000 - 10,000", "More than 10,000"))</f>
        <v>More than 10,000</v>
      </c>
    </row>
    <row r="936" spans="1:18" x14ac:dyDescent="0.4">
      <c r="A936" t="str">
        <f>Activity[[#This Row],[Id]]&amp;"_"&amp;TEXT(Activity[[#This Row],[Date]], "YYYY-MM-DD")</f>
        <v>8877689391_2016-05-07</v>
      </c>
      <c r="B936">
        <v>8877689391</v>
      </c>
      <c r="C936" s="1">
        <v>42497</v>
      </c>
      <c r="D936" s="1" t="str">
        <f>TEXT(Activity[[#This Row],[Date]], "dddd")</f>
        <v>Saturday</v>
      </c>
      <c r="E936">
        <v>12332</v>
      </c>
      <c r="F936">
        <v>8.1300000000000008</v>
      </c>
      <c r="G936">
        <v>8.1300000000000008</v>
      </c>
      <c r="H936">
        <v>0</v>
      </c>
      <c r="I936">
        <v>0.08</v>
      </c>
      <c r="J936">
        <v>0.96</v>
      </c>
      <c r="K936">
        <v>6.99</v>
      </c>
      <c r="L936">
        <v>0</v>
      </c>
      <c r="M936">
        <v>105</v>
      </c>
      <c r="N936">
        <v>28</v>
      </c>
      <c r="O936">
        <v>271</v>
      </c>
      <c r="P936">
        <v>1036</v>
      </c>
      <c r="Q936">
        <v>4142</v>
      </c>
      <c r="R936" t="str">
        <f>IF(Activity[[#This Row],[TotalSteps]] &lt; 7000, "Less than 7,000", IF(AND(Activity[[#This Row],[TotalSteps]] &gt;=7000, Activity[[#This Row],[TotalSteps]] &lt; 10000), "7,000 - 10,000", "More than 10,000"))</f>
        <v>More than 10,000</v>
      </c>
    </row>
    <row r="937" spans="1:18" x14ac:dyDescent="0.4">
      <c r="A937" t="str">
        <f>Activity[[#This Row],[Id]]&amp;"_"&amp;TEXT(Activity[[#This Row],[Date]], "YYYY-MM-DD")</f>
        <v>8877689391_2016-05-08</v>
      </c>
      <c r="B937">
        <v>8877689391</v>
      </c>
      <c r="C937" s="1">
        <v>42498</v>
      </c>
      <c r="D937" s="1" t="str">
        <f>TEXT(Activity[[#This Row],[Date]], "dddd")</f>
        <v>Sunday</v>
      </c>
      <c r="E937">
        <v>10686</v>
      </c>
      <c r="F937">
        <v>8.11</v>
      </c>
      <c r="G937">
        <v>8.11</v>
      </c>
      <c r="H937">
        <v>0</v>
      </c>
      <c r="I937">
        <v>1.08</v>
      </c>
      <c r="J937">
        <v>0.2</v>
      </c>
      <c r="K937">
        <v>6.8</v>
      </c>
      <c r="L937">
        <v>0</v>
      </c>
      <c r="M937">
        <v>17</v>
      </c>
      <c r="N937">
        <v>4</v>
      </c>
      <c r="O937">
        <v>245</v>
      </c>
      <c r="P937">
        <v>1174</v>
      </c>
      <c r="Q937">
        <v>2847</v>
      </c>
      <c r="R937" t="str">
        <f>IF(Activity[[#This Row],[TotalSteps]] &lt; 7000, "Less than 7,000", IF(AND(Activity[[#This Row],[TotalSteps]] &gt;=7000, Activity[[#This Row],[TotalSteps]] &lt; 10000), "7,000 - 10,000", "More than 10,000"))</f>
        <v>More than 10,000</v>
      </c>
    </row>
    <row r="938" spans="1:18" x14ac:dyDescent="0.4">
      <c r="A938" t="str">
        <f>Activity[[#This Row],[Id]]&amp;"_"&amp;TEXT(Activity[[#This Row],[Date]], "YYYY-MM-DD")</f>
        <v>8877689391_2016-05-09</v>
      </c>
      <c r="B938">
        <v>8877689391</v>
      </c>
      <c r="C938" s="1">
        <v>42499</v>
      </c>
      <c r="D938" s="1" t="str">
        <f>TEXT(Activity[[#This Row],[Date]], "dddd")</f>
        <v>Monday</v>
      </c>
      <c r="E938">
        <v>20226</v>
      </c>
      <c r="F938">
        <v>18.25</v>
      </c>
      <c r="G938">
        <v>18.25</v>
      </c>
      <c r="H938">
        <v>0</v>
      </c>
      <c r="I938">
        <v>11.1</v>
      </c>
      <c r="J938">
        <v>0.8</v>
      </c>
      <c r="K938">
        <v>6.24</v>
      </c>
      <c r="L938">
        <v>0.05</v>
      </c>
      <c r="M938">
        <v>73</v>
      </c>
      <c r="N938">
        <v>19</v>
      </c>
      <c r="O938">
        <v>217</v>
      </c>
      <c r="P938">
        <v>1131</v>
      </c>
      <c r="Q938">
        <v>3710</v>
      </c>
      <c r="R938" t="str">
        <f>IF(Activity[[#This Row],[TotalSteps]] &lt; 7000, "Less than 7,000", IF(AND(Activity[[#This Row],[TotalSteps]] &gt;=7000, Activity[[#This Row],[TotalSteps]] &lt; 10000), "7,000 - 10,000", "More than 10,000"))</f>
        <v>More than 10,000</v>
      </c>
    </row>
    <row r="939" spans="1:18" x14ac:dyDescent="0.4">
      <c r="A939" t="str">
        <f>Activity[[#This Row],[Id]]&amp;"_"&amp;TEXT(Activity[[#This Row],[Date]], "YYYY-MM-DD")</f>
        <v>8877689391_2016-05-10</v>
      </c>
      <c r="B939">
        <v>8877689391</v>
      </c>
      <c r="C939" s="1">
        <v>42500</v>
      </c>
      <c r="D939" s="1" t="str">
        <f>TEXT(Activity[[#This Row],[Date]], "dddd")</f>
        <v>Tuesday</v>
      </c>
      <c r="E939">
        <v>10733</v>
      </c>
      <c r="F939">
        <v>8.15</v>
      </c>
      <c r="G939">
        <v>8.15</v>
      </c>
      <c r="H939">
        <v>0</v>
      </c>
      <c r="I939">
        <v>1.35</v>
      </c>
      <c r="J939">
        <v>0.46</v>
      </c>
      <c r="K939">
        <v>6.28</v>
      </c>
      <c r="L939">
        <v>0</v>
      </c>
      <c r="M939">
        <v>18</v>
      </c>
      <c r="N939">
        <v>11</v>
      </c>
      <c r="O939">
        <v>224</v>
      </c>
      <c r="P939">
        <v>1187</v>
      </c>
      <c r="Q939">
        <v>2832</v>
      </c>
      <c r="R939" t="str">
        <f>IF(Activity[[#This Row],[TotalSteps]] &lt; 7000, "Less than 7,000", IF(AND(Activity[[#This Row],[TotalSteps]] &gt;=7000, Activity[[#This Row],[TotalSteps]] &lt; 10000), "7,000 - 10,000", "More than 10,000"))</f>
        <v>More than 10,000</v>
      </c>
    </row>
    <row r="940" spans="1:18" x14ac:dyDescent="0.4">
      <c r="A940" t="str">
        <f>Activity[[#This Row],[Id]]&amp;"_"&amp;TEXT(Activity[[#This Row],[Date]], "YYYY-MM-DD")</f>
        <v>8877689391_2016-05-11</v>
      </c>
      <c r="B940">
        <v>8877689391</v>
      </c>
      <c r="C940" s="1">
        <v>42501</v>
      </c>
      <c r="D940" s="1" t="str">
        <f>TEXT(Activity[[#This Row],[Date]], "dddd")</f>
        <v>Wednesday</v>
      </c>
      <c r="E940">
        <v>21420</v>
      </c>
      <c r="F940">
        <v>19.559999999999999</v>
      </c>
      <c r="G940">
        <v>19.559999999999999</v>
      </c>
      <c r="H940">
        <v>0</v>
      </c>
      <c r="I940">
        <v>13.22</v>
      </c>
      <c r="J940">
        <v>0.41</v>
      </c>
      <c r="K940">
        <v>5.89</v>
      </c>
      <c r="L940">
        <v>0</v>
      </c>
      <c r="M940">
        <v>88</v>
      </c>
      <c r="N940">
        <v>12</v>
      </c>
      <c r="O940">
        <v>213</v>
      </c>
      <c r="P940">
        <v>1127</v>
      </c>
      <c r="Q940">
        <v>3832</v>
      </c>
      <c r="R940" t="str">
        <f>IF(Activity[[#This Row],[TotalSteps]] &lt; 7000, "Less than 7,000", IF(AND(Activity[[#This Row],[TotalSteps]] &gt;=7000, Activity[[#This Row],[TotalSteps]] &lt; 10000), "7,000 - 10,000", "More than 10,000"))</f>
        <v>More than 10,000</v>
      </c>
    </row>
    <row r="941" spans="1:18" x14ac:dyDescent="0.4">
      <c r="A941" t="str">
        <f>Activity[[#This Row],[Id]]&amp;"_"&amp;TEXT(Activity[[#This Row],[Date]], "YYYY-MM-DD")</f>
        <v>8877689391_2016-05-12</v>
      </c>
      <c r="B941">
        <v>8877689391</v>
      </c>
      <c r="C941" s="1">
        <v>42502</v>
      </c>
      <c r="D941" s="1" t="str">
        <f>TEXT(Activity[[#This Row],[Date]], "dddd")</f>
        <v>Thursday</v>
      </c>
      <c r="E941">
        <v>8064</v>
      </c>
      <c r="F941">
        <v>6.12</v>
      </c>
      <c r="G941">
        <v>6.12</v>
      </c>
      <c r="H941">
        <v>0</v>
      </c>
      <c r="I941">
        <v>1.82</v>
      </c>
      <c r="J941">
        <v>0.04</v>
      </c>
      <c r="K941">
        <v>4.25</v>
      </c>
      <c r="L941">
        <v>0</v>
      </c>
      <c r="M941">
        <v>23</v>
      </c>
      <c r="N941">
        <v>1</v>
      </c>
      <c r="O941">
        <v>137</v>
      </c>
      <c r="P941">
        <v>770</v>
      </c>
      <c r="Q941">
        <v>1849</v>
      </c>
      <c r="R941" t="str">
        <f>IF(Activity[[#This Row],[TotalSteps]] &lt; 7000, "Less than 7,000", IF(AND(Activity[[#This Row],[TotalSteps]] &gt;=7000, Activity[[#This Row],[TotalSteps]] &lt; 10000), "7,000 - 10,000", "More than 10,000"))</f>
        <v>7,000 - 10,000</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D36F-9203-41B4-A203-3CE364505927}">
  <sheetPr>
    <tabColor rgb="FF00B0F0"/>
  </sheetPr>
  <dimension ref="A1:U411"/>
  <sheetViews>
    <sheetView topLeftCell="N1" zoomScale="130" zoomScaleNormal="130" workbookViewId="0">
      <selection activeCell="D9" sqref="D9"/>
    </sheetView>
  </sheetViews>
  <sheetFormatPr defaultRowHeight="17.399999999999999" x14ac:dyDescent="0.4"/>
  <cols>
    <col min="1" max="1" width="22.69921875" bestFit="1" customWidth="1"/>
    <col min="2" max="2" width="11.5" bestFit="1" customWidth="1"/>
    <col min="3" max="3" width="9.8984375" bestFit="1" customWidth="1"/>
    <col min="4" max="4" width="11" customWidth="1"/>
    <col min="5" max="5" width="13.69921875" customWidth="1"/>
    <col min="6" max="6" width="15.8984375" customWidth="1"/>
    <col min="7" max="7" width="23.796875" customWidth="1"/>
    <col min="8" max="8" width="18.59765625" customWidth="1"/>
    <col min="9" max="9" width="24.796875" customWidth="1"/>
    <col min="10" max="10" width="19" customWidth="1"/>
    <col min="11" max="11" width="23.3984375" customWidth="1"/>
    <col min="12" max="12" width="18.19921875" customWidth="1"/>
    <col min="13" max="13" width="18.8984375" customWidth="1"/>
    <col min="14" max="14" width="20.09765625" customWidth="1"/>
    <col min="15" max="15" width="17.69921875" customWidth="1"/>
    <col min="16" max="16" width="8.796875" customWidth="1"/>
    <col min="17" max="17" width="18.09765625" customWidth="1"/>
    <col min="18" max="18" width="19.19921875" customWidth="1"/>
    <col min="19" max="19" width="15.69921875" customWidth="1"/>
    <col min="20" max="20" width="17.3984375" customWidth="1"/>
    <col min="21" max="21" width="16.59765625" customWidth="1"/>
  </cols>
  <sheetData>
    <row r="1" spans="1:21" x14ac:dyDescent="0.4">
      <c r="A1" s="17" t="s">
        <v>522</v>
      </c>
      <c r="B1" s="18" t="s">
        <v>0</v>
      </c>
      <c r="C1" s="19" t="s">
        <v>1</v>
      </c>
      <c r="D1" s="19" t="s">
        <v>12</v>
      </c>
      <c r="E1" s="19" t="s">
        <v>13</v>
      </c>
      <c r="F1" s="19" t="s">
        <v>14</v>
      </c>
      <c r="G1" s="19" t="s">
        <v>15</v>
      </c>
      <c r="H1" s="19" t="s">
        <v>16</v>
      </c>
      <c r="I1" s="19" t="s">
        <v>17</v>
      </c>
      <c r="J1" s="19" t="s">
        <v>18</v>
      </c>
      <c r="K1" s="19" t="s">
        <v>19</v>
      </c>
      <c r="L1" s="19" t="s">
        <v>20</v>
      </c>
      <c r="M1" s="19" t="s">
        <v>21</v>
      </c>
      <c r="N1" s="19" t="s">
        <v>22</v>
      </c>
      <c r="O1" s="19" t="s">
        <v>23</v>
      </c>
      <c r="P1" s="19" t="s">
        <v>24</v>
      </c>
      <c r="Q1" s="19" t="s">
        <v>2</v>
      </c>
      <c r="R1" s="19" t="s">
        <v>3</v>
      </c>
      <c r="S1" s="19" t="s">
        <v>4</v>
      </c>
      <c r="T1" s="19" t="s">
        <v>5</v>
      </c>
      <c r="U1" s="19" t="s">
        <v>6</v>
      </c>
    </row>
    <row r="2" spans="1:21" x14ac:dyDescent="0.4">
      <c r="A2" s="12" t="s">
        <v>115</v>
      </c>
      <c r="B2" s="9">
        <v>1503960366</v>
      </c>
      <c r="C2" s="10">
        <v>42472</v>
      </c>
      <c r="D2" s="11">
        <v>13162</v>
      </c>
      <c r="E2" s="11">
        <v>8.5</v>
      </c>
      <c r="F2" s="11">
        <v>8.5</v>
      </c>
      <c r="G2" s="11">
        <v>0</v>
      </c>
      <c r="H2" s="11">
        <v>1.88</v>
      </c>
      <c r="I2" s="11">
        <v>0.55000000000000004</v>
      </c>
      <c r="J2" s="11">
        <v>6.06</v>
      </c>
      <c r="K2" s="11">
        <v>0</v>
      </c>
      <c r="L2" s="11">
        <v>25</v>
      </c>
      <c r="M2" s="11">
        <v>13</v>
      </c>
      <c r="N2" s="11">
        <v>328</v>
      </c>
      <c r="O2" s="11">
        <v>728</v>
      </c>
      <c r="P2" s="11">
        <v>1985</v>
      </c>
      <c r="Q2" s="11">
        <v>1</v>
      </c>
      <c r="R2" s="11">
        <v>327</v>
      </c>
      <c r="S2" s="11">
        <v>346</v>
      </c>
      <c r="T2" s="11">
        <v>5.5</v>
      </c>
      <c r="U2" s="11">
        <v>5.8</v>
      </c>
    </row>
    <row r="3" spans="1:21" x14ac:dyDescent="0.4">
      <c r="A3" s="16" t="s">
        <v>116</v>
      </c>
      <c r="B3" s="13">
        <v>1503960366</v>
      </c>
      <c r="C3" s="14">
        <v>42473</v>
      </c>
      <c r="D3" s="15">
        <v>10735</v>
      </c>
      <c r="E3" s="15">
        <v>6.97</v>
      </c>
      <c r="F3" s="15">
        <v>6.97</v>
      </c>
      <c r="G3" s="15">
        <v>0</v>
      </c>
      <c r="H3" s="15">
        <v>1.57</v>
      </c>
      <c r="I3" s="15">
        <v>0.69</v>
      </c>
      <c r="J3" s="15">
        <v>4.71</v>
      </c>
      <c r="K3" s="15">
        <v>0</v>
      </c>
      <c r="L3" s="15">
        <v>21</v>
      </c>
      <c r="M3" s="15">
        <v>19</v>
      </c>
      <c r="N3" s="15">
        <v>217</v>
      </c>
      <c r="O3" s="15">
        <v>776</v>
      </c>
      <c r="P3" s="15">
        <v>1797</v>
      </c>
      <c r="Q3" s="15">
        <v>2</v>
      </c>
      <c r="R3" s="15">
        <v>384</v>
      </c>
      <c r="S3" s="15">
        <v>407</v>
      </c>
      <c r="T3" s="15">
        <v>6.4</v>
      </c>
      <c r="U3" s="15">
        <v>6.8</v>
      </c>
    </row>
    <row r="4" spans="1:21" x14ac:dyDescent="0.4">
      <c r="A4" s="12" t="s">
        <v>117</v>
      </c>
      <c r="B4" s="9">
        <v>1503960366</v>
      </c>
      <c r="C4" s="10">
        <v>42475</v>
      </c>
      <c r="D4" s="11">
        <v>9762</v>
      </c>
      <c r="E4" s="11">
        <v>6.28</v>
      </c>
      <c r="F4" s="11">
        <v>6.28</v>
      </c>
      <c r="G4" s="11">
        <v>0</v>
      </c>
      <c r="H4" s="11">
        <v>2.14</v>
      </c>
      <c r="I4" s="11">
        <v>1.26</v>
      </c>
      <c r="J4" s="11">
        <v>2.83</v>
      </c>
      <c r="K4" s="11">
        <v>0</v>
      </c>
      <c r="L4" s="11">
        <v>29</v>
      </c>
      <c r="M4" s="11">
        <v>34</v>
      </c>
      <c r="N4" s="11">
        <v>209</v>
      </c>
      <c r="O4" s="11">
        <v>726</v>
      </c>
      <c r="P4" s="11">
        <v>1745</v>
      </c>
      <c r="Q4" s="11">
        <v>1</v>
      </c>
      <c r="R4" s="11">
        <v>412</v>
      </c>
      <c r="S4" s="11">
        <v>442</v>
      </c>
      <c r="T4" s="11">
        <v>6.9</v>
      </c>
      <c r="U4" s="11">
        <v>7.4</v>
      </c>
    </row>
    <row r="5" spans="1:21" x14ac:dyDescent="0.4">
      <c r="A5" s="16" t="s">
        <v>118</v>
      </c>
      <c r="B5" s="13">
        <v>1503960366</v>
      </c>
      <c r="C5" s="14">
        <v>42476</v>
      </c>
      <c r="D5" s="15">
        <v>12669</v>
      </c>
      <c r="E5" s="15">
        <v>8.16</v>
      </c>
      <c r="F5" s="15">
        <v>8.16</v>
      </c>
      <c r="G5" s="15">
        <v>0</v>
      </c>
      <c r="H5" s="15">
        <v>2.71</v>
      </c>
      <c r="I5" s="15">
        <v>0.41</v>
      </c>
      <c r="J5" s="15">
        <v>5.04</v>
      </c>
      <c r="K5" s="15">
        <v>0</v>
      </c>
      <c r="L5" s="15">
        <v>36</v>
      </c>
      <c r="M5" s="15">
        <v>10</v>
      </c>
      <c r="N5" s="15">
        <v>221</v>
      </c>
      <c r="O5" s="15">
        <v>773</v>
      </c>
      <c r="P5" s="15">
        <v>1863</v>
      </c>
      <c r="Q5" s="15">
        <v>2</v>
      </c>
      <c r="R5" s="15">
        <v>340</v>
      </c>
      <c r="S5" s="15">
        <v>367</v>
      </c>
      <c r="T5" s="15">
        <v>5.7</v>
      </c>
      <c r="U5" s="15">
        <v>6.1</v>
      </c>
    </row>
    <row r="6" spans="1:21" x14ac:dyDescent="0.4">
      <c r="A6" s="12" t="s">
        <v>119</v>
      </c>
      <c r="B6" s="9">
        <v>1503960366</v>
      </c>
      <c r="C6" s="10">
        <v>42477</v>
      </c>
      <c r="D6" s="11">
        <v>9705</v>
      </c>
      <c r="E6" s="11">
        <v>6.48</v>
      </c>
      <c r="F6" s="11">
        <v>6.48</v>
      </c>
      <c r="G6" s="11">
        <v>0</v>
      </c>
      <c r="H6" s="11">
        <v>3.19</v>
      </c>
      <c r="I6" s="11">
        <v>0.78</v>
      </c>
      <c r="J6" s="11">
        <v>2.5099999999999998</v>
      </c>
      <c r="K6" s="11">
        <v>0</v>
      </c>
      <c r="L6" s="11">
        <v>38</v>
      </c>
      <c r="M6" s="11">
        <v>20</v>
      </c>
      <c r="N6" s="11">
        <v>164</v>
      </c>
      <c r="O6" s="11">
        <v>539</v>
      </c>
      <c r="P6" s="11">
        <v>1728</v>
      </c>
      <c r="Q6" s="11">
        <v>1</v>
      </c>
      <c r="R6" s="11">
        <v>700</v>
      </c>
      <c r="S6" s="11">
        <v>712</v>
      </c>
      <c r="T6" s="11">
        <v>11.7</v>
      </c>
      <c r="U6" s="11">
        <v>11.9</v>
      </c>
    </row>
    <row r="7" spans="1:21" x14ac:dyDescent="0.4">
      <c r="A7" s="16" t="s">
        <v>120</v>
      </c>
      <c r="B7" s="13">
        <v>1503960366</v>
      </c>
      <c r="C7" s="14">
        <v>42479</v>
      </c>
      <c r="D7" s="15">
        <v>15506</v>
      </c>
      <c r="E7" s="15">
        <v>9.8800000000000008</v>
      </c>
      <c r="F7" s="15">
        <v>9.8800000000000008</v>
      </c>
      <c r="G7" s="15">
        <v>0</v>
      </c>
      <c r="H7" s="15">
        <v>3.53</v>
      </c>
      <c r="I7" s="15">
        <v>1.32</v>
      </c>
      <c r="J7" s="15">
        <v>5.03</v>
      </c>
      <c r="K7" s="15">
        <v>0</v>
      </c>
      <c r="L7" s="15">
        <v>50</v>
      </c>
      <c r="M7" s="15">
        <v>31</v>
      </c>
      <c r="N7" s="15">
        <v>264</v>
      </c>
      <c r="O7" s="15">
        <v>775</v>
      </c>
      <c r="P7" s="15">
        <v>2035</v>
      </c>
      <c r="Q7" s="15">
        <v>1</v>
      </c>
      <c r="R7" s="15">
        <v>304</v>
      </c>
      <c r="S7" s="15">
        <v>320</v>
      </c>
      <c r="T7" s="15">
        <v>5.0999999999999996</v>
      </c>
      <c r="U7" s="15">
        <v>5.3</v>
      </c>
    </row>
    <row r="8" spans="1:21" x14ac:dyDescent="0.4">
      <c r="A8" s="12" t="s">
        <v>121</v>
      </c>
      <c r="B8" s="9">
        <v>1503960366</v>
      </c>
      <c r="C8" s="10">
        <v>42480</v>
      </c>
      <c r="D8" s="11">
        <v>10544</v>
      </c>
      <c r="E8" s="11">
        <v>6.68</v>
      </c>
      <c r="F8" s="11">
        <v>6.68</v>
      </c>
      <c r="G8" s="11">
        <v>0</v>
      </c>
      <c r="H8" s="11">
        <v>1.96</v>
      </c>
      <c r="I8" s="11">
        <v>0.48</v>
      </c>
      <c r="J8" s="11">
        <v>4.24</v>
      </c>
      <c r="K8" s="11">
        <v>0</v>
      </c>
      <c r="L8" s="11">
        <v>28</v>
      </c>
      <c r="M8" s="11">
        <v>12</v>
      </c>
      <c r="N8" s="11">
        <v>205</v>
      </c>
      <c r="O8" s="11">
        <v>818</v>
      </c>
      <c r="P8" s="11">
        <v>1786</v>
      </c>
      <c r="Q8" s="11">
        <v>1</v>
      </c>
      <c r="R8" s="11">
        <v>360</v>
      </c>
      <c r="S8" s="11">
        <v>377</v>
      </c>
      <c r="T8" s="11">
        <v>6</v>
      </c>
      <c r="U8" s="11">
        <v>6.3</v>
      </c>
    </row>
    <row r="9" spans="1:21" x14ac:dyDescent="0.4">
      <c r="A9" s="16" t="s">
        <v>122</v>
      </c>
      <c r="B9" s="13">
        <v>1503960366</v>
      </c>
      <c r="C9" s="14">
        <v>42481</v>
      </c>
      <c r="D9" s="15">
        <v>9819</v>
      </c>
      <c r="E9" s="15">
        <v>6.34</v>
      </c>
      <c r="F9" s="15">
        <v>6.34</v>
      </c>
      <c r="G9" s="15">
        <v>0</v>
      </c>
      <c r="H9" s="15">
        <v>1.34</v>
      </c>
      <c r="I9" s="15">
        <v>0.35</v>
      </c>
      <c r="J9" s="15">
        <v>4.6500000000000004</v>
      </c>
      <c r="K9" s="15">
        <v>0</v>
      </c>
      <c r="L9" s="15">
        <v>19</v>
      </c>
      <c r="M9" s="15">
        <v>8</v>
      </c>
      <c r="N9" s="15">
        <v>211</v>
      </c>
      <c r="O9" s="15">
        <v>838</v>
      </c>
      <c r="P9" s="15">
        <v>1775</v>
      </c>
      <c r="Q9" s="15">
        <v>1</v>
      </c>
      <c r="R9" s="15">
        <v>325</v>
      </c>
      <c r="S9" s="15">
        <v>364</v>
      </c>
      <c r="T9" s="15">
        <v>5.4</v>
      </c>
      <c r="U9" s="15">
        <v>6.1</v>
      </c>
    </row>
    <row r="10" spans="1:21" x14ac:dyDescent="0.4">
      <c r="A10" s="12" t="s">
        <v>123</v>
      </c>
      <c r="B10" s="9">
        <v>1503960366</v>
      </c>
      <c r="C10" s="10">
        <v>42483</v>
      </c>
      <c r="D10" s="11">
        <v>14371</v>
      </c>
      <c r="E10" s="11">
        <v>9.0399999999999991</v>
      </c>
      <c r="F10" s="11">
        <v>9.0399999999999991</v>
      </c>
      <c r="G10" s="11">
        <v>0</v>
      </c>
      <c r="H10" s="11">
        <v>2.81</v>
      </c>
      <c r="I10" s="11">
        <v>0.87</v>
      </c>
      <c r="J10" s="11">
        <v>5.36</v>
      </c>
      <c r="K10" s="11">
        <v>0</v>
      </c>
      <c r="L10" s="11">
        <v>41</v>
      </c>
      <c r="M10" s="11">
        <v>21</v>
      </c>
      <c r="N10" s="11">
        <v>262</v>
      </c>
      <c r="O10" s="11">
        <v>732</v>
      </c>
      <c r="P10" s="11">
        <v>1949</v>
      </c>
      <c r="Q10" s="11">
        <v>1</v>
      </c>
      <c r="R10" s="11">
        <v>361</v>
      </c>
      <c r="S10" s="11">
        <v>384</v>
      </c>
      <c r="T10" s="11">
        <v>6</v>
      </c>
      <c r="U10" s="11">
        <v>6.4</v>
      </c>
    </row>
    <row r="11" spans="1:21" x14ac:dyDescent="0.4">
      <c r="A11" s="16" t="s">
        <v>124</v>
      </c>
      <c r="B11" s="13">
        <v>1503960366</v>
      </c>
      <c r="C11" s="14">
        <v>42484</v>
      </c>
      <c r="D11" s="15">
        <v>10039</v>
      </c>
      <c r="E11" s="15">
        <v>6.41</v>
      </c>
      <c r="F11" s="15">
        <v>6.41</v>
      </c>
      <c r="G11" s="15">
        <v>0</v>
      </c>
      <c r="H11" s="15">
        <v>2.92</v>
      </c>
      <c r="I11" s="15">
        <v>0.21</v>
      </c>
      <c r="J11" s="15">
        <v>3.28</v>
      </c>
      <c r="K11" s="15">
        <v>0</v>
      </c>
      <c r="L11" s="15">
        <v>39</v>
      </c>
      <c r="M11" s="15">
        <v>5</v>
      </c>
      <c r="N11" s="15">
        <v>238</v>
      </c>
      <c r="O11" s="15">
        <v>709</v>
      </c>
      <c r="P11" s="15">
        <v>1788</v>
      </c>
      <c r="Q11" s="15">
        <v>1</v>
      </c>
      <c r="R11" s="15">
        <v>430</v>
      </c>
      <c r="S11" s="15">
        <v>449</v>
      </c>
      <c r="T11" s="15">
        <v>7.2</v>
      </c>
      <c r="U11" s="15">
        <v>7.5</v>
      </c>
    </row>
    <row r="12" spans="1:21" x14ac:dyDescent="0.4">
      <c r="A12" s="12" t="s">
        <v>125</v>
      </c>
      <c r="B12" s="9">
        <v>1503960366</v>
      </c>
      <c r="C12" s="10">
        <v>42485</v>
      </c>
      <c r="D12" s="11">
        <v>15355</v>
      </c>
      <c r="E12" s="11">
        <v>9.8000000000000007</v>
      </c>
      <c r="F12" s="11">
        <v>9.8000000000000007</v>
      </c>
      <c r="G12" s="11">
        <v>0</v>
      </c>
      <c r="H12" s="11">
        <v>5.29</v>
      </c>
      <c r="I12" s="11">
        <v>0.56999999999999995</v>
      </c>
      <c r="J12" s="11">
        <v>3.94</v>
      </c>
      <c r="K12" s="11">
        <v>0</v>
      </c>
      <c r="L12" s="11">
        <v>73</v>
      </c>
      <c r="M12" s="11">
        <v>14</v>
      </c>
      <c r="N12" s="11">
        <v>216</v>
      </c>
      <c r="O12" s="11">
        <v>814</v>
      </c>
      <c r="P12" s="11">
        <v>2013</v>
      </c>
      <c r="Q12" s="11">
        <v>1</v>
      </c>
      <c r="R12" s="11">
        <v>277</v>
      </c>
      <c r="S12" s="11">
        <v>323</v>
      </c>
      <c r="T12" s="11">
        <v>4.5999999999999996</v>
      </c>
      <c r="U12" s="11">
        <v>5.4</v>
      </c>
    </row>
    <row r="13" spans="1:21" x14ac:dyDescent="0.4">
      <c r="A13" s="16" t="s">
        <v>126</v>
      </c>
      <c r="B13" s="13">
        <v>1503960366</v>
      </c>
      <c r="C13" s="14">
        <v>42486</v>
      </c>
      <c r="D13" s="15">
        <v>13755</v>
      </c>
      <c r="E13" s="15">
        <v>8.7899999999999991</v>
      </c>
      <c r="F13" s="15">
        <v>8.7899999999999991</v>
      </c>
      <c r="G13" s="15">
        <v>0</v>
      </c>
      <c r="H13" s="15">
        <v>2.33</v>
      </c>
      <c r="I13" s="15">
        <v>0.92</v>
      </c>
      <c r="J13" s="15">
        <v>5.54</v>
      </c>
      <c r="K13" s="15">
        <v>0</v>
      </c>
      <c r="L13" s="15">
        <v>31</v>
      </c>
      <c r="M13" s="15">
        <v>23</v>
      </c>
      <c r="N13" s="15">
        <v>279</v>
      </c>
      <c r="O13" s="15">
        <v>833</v>
      </c>
      <c r="P13" s="15">
        <v>1970</v>
      </c>
      <c r="Q13" s="15">
        <v>1</v>
      </c>
      <c r="R13" s="15">
        <v>245</v>
      </c>
      <c r="S13" s="15">
        <v>274</v>
      </c>
      <c r="T13" s="15">
        <v>4.0999999999999996</v>
      </c>
      <c r="U13" s="15">
        <v>4.5999999999999996</v>
      </c>
    </row>
    <row r="14" spans="1:21" x14ac:dyDescent="0.4">
      <c r="A14" s="12" t="s">
        <v>127</v>
      </c>
      <c r="B14" s="9">
        <v>1503960366</v>
      </c>
      <c r="C14" s="10">
        <v>42488</v>
      </c>
      <c r="D14" s="11">
        <v>13154</v>
      </c>
      <c r="E14" s="11">
        <v>8.5299999999999994</v>
      </c>
      <c r="F14" s="11">
        <v>8.5299999999999994</v>
      </c>
      <c r="G14" s="11">
        <v>0</v>
      </c>
      <c r="H14" s="11" t="s">
        <v>77</v>
      </c>
      <c r="I14" s="11">
        <v>1.1599999999999999</v>
      </c>
      <c r="J14" s="11">
        <v>3.79</v>
      </c>
      <c r="K14" s="11">
        <v>0</v>
      </c>
      <c r="L14" s="11">
        <v>48</v>
      </c>
      <c r="M14" s="11">
        <v>28</v>
      </c>
      <c r="N14" s="11">
        <v>189</v>
      </c>
      <c r="O14" s="11">
        <v>782</v>
      </c>
      <c r="P14" s="11">
        <v>1898</v>
      </c>
      <c r="Q14" s="11">
        <v>1</v>
      </c>
      <c r="R14" s="11">
        <v>366</v>
      </c>
      <c r="S14" s="11">
        <v>393</v>
      </c>
      <c r="T14" s="11">
        <v>6.1</v>
      </c>
      <c r="U14" s="11">
        <v>6.6</v>
      </c>
    </row>
    <row r="15" spans="1:21" x14ac:dyDescent="0.4">
      <c r="A15" s="16" t="s">
        <v>128</v>
      </c>
      <c r="B15" s="13">
        <v>1503960366</v>
      </c>
      <c r="C15" s="14">
        <v>42489</v>
      </c>
      <c r="D15" s="15">
        <v>11181</v>
      </c>
      <c r="E15" s="15">
        <v>7.15</v>
      </c>
      <c r="F15" s="15">
        <v>7.15</v>
      </c>
      <c r="G15" s="15">
        <v>0</v>
      </c>
      <c r="H15" s="15">
        <v>1.06</v>
      </c>
      <c r="I15" s="15">
        <v>0.5</v>
      </c>
      <c r="J15" s="15">
        <v>5.58</v>
      </c>
      <c r="K15" s="15">
        <v>0</v>
      </c>
      <c r="L15" s="15">
        <v>16</v>
      </c>
      <c r="M15" s="15">
        <v>12</v>
      </c>
      <c r="N15" s="15">
        <v>243</v>
      </c>
      <c r="O15" s="15">
        <v>815</v>
      </c>
      <c r="P15" s="15">
        <v>1837</v>
      </c>
      <c r="Q15" s="15">
        <v>1</v>
      </c>
      <c r="R15" s="15">
        <v>341</v>
      </c>
      <c r="S15" s="15">
        <v>354</v>
      </c>
      <c r="T15" s="15">
        <v>5.7</v>
      </c>
      <c r="U15" s="15">
        <v>5.9</v>
      </c>
    </row>
    <row r="16" spans="1:21" x14ac:dyDescent="0.4">
      <c r="A16" s="12" t="s">
        <v>129</v>
      </c>
      <c r="B16" s="9">
        <v>1503960366</v>
      </c>
      <c r="C16" s="10">
        <v>42490</v>
      </c>
      <c r="D16" s="11">
        <v>14673</v>
      </c>
      <c r="E16" s="11">
        <v>9.25</v>
      </c>
      <c r="F16" s="11">
        <v>9.25</v>
      </c>
      <c r="G16" s="11">
        <v>0</v>
      </c>
      <c r="H16" s="11">
        <v>3.56</v>
      </c>
      <c r="I16" s="11">
        <v>1.42</v>
      </c>
      <c r="J16" s="11">
        <v>4.2699999999999996</v>
      </c>
      <c r="K16" s="11">
        <v>0</v>
      </c>
      <c r="L16" s="11">
        <v>52</v>
      </c>
      <c r="M16" s="11">
        <v>34</v>
      </c>
      <c r="N16" s="11">
        <v>217</v>
      </c>
      <c r="O16" s="11">
        <v>712</v>
      </c>
      <c r="P16" s="11">
        <v>1947</v>
      </c>
      <c r="Q16" s="11">
        <v>1</v>
      </c>
      <c r="R16" s="11">
        <v>404</v>
      </c>
      <c r="S16" s="11">
        <v>425</v>
      </c>
      <c r="T16" s="11">
        <v>6.7</v>
      </c>
      <c r="U16" s="11">
        <v>7.1</v>
      </c>
    </row>
    <row r="17" spans="1:21" x14ac:dyDescent="0.4">
      <c r="A17" s="16" t="s">
        <v>130</v>
      </c>
      <c r="B17" s="13">
        <v>1503960366</v>
      </c>
      <c r="C17" s="14">
        <v>42491</v>
      </c>
      <c r="D17" s="15">
        <v>10602</v>
      </c>
      <c r="E17" s="15">
        <v>6.81</v>
      </c>
      <c r="F17" s="15">
        <v>6.81</v>
      </c>
      <c r="G17" s="15">
        <v>0</v>
      </c>
      <c r="H17" s="15">
        <v>2.29</v>
      </c>
      <c r="I17" s="15">
        <v>1.6</v>
      </c>
      <c r="J17" s="15">
        <v>2.92</v>
      </c>
      <c r="K17" s="15">
        <v>0</v>
      </c>
      <c r="L17" s="15">
        <v>33</v>
      </c>
      <c r="M17" s="15">
        <v>35</v>
      </c>
      <c r="N17" s="15">
        <v>246</v>
      </c>
      <c r="O17" s="15">
        <v>730</v>
      </c>
      <c r="P17" s="15">
        <v>1820</v>
      </c>
      <c r="Q17" s="15">
        <v>1</v>
      </c>
      <c r="R17" s="15">
        <v>369</v>
      </c>
      <c r="S17" s="15">
        <v>396</v>
      </c>
      <c r="T17" s="15">
        <v>6.2</v>
      </c>
      <c r="U17" s="15">
        <v>6.6</v>
      </c>
    </row>
    <row r="18" spans="1:21" x14ac:dyDescent="0.4">
      <c r="A18" s="12" t="s">
        <v>80</v>
      </c>
      <c r="B18" s="9">
        <v>1503960366</v>
      </c>
      <c r="C18" s="10">
        <v>42492</v>
      </c>
      <c r="D18" s="11">
        <v>14727</v>
      </c>
      <c r="E18" s="11">
        <v>9.7100000000000009</v>
      </c>
      <c r="F18" s="11">
        <v>9.7100000000000009</v>
      </c>
      <c r="G18" s="11">
        <v>0</v>
      </c>
      <c r="H18" s="11">
        <v>3.21</v>
      </c>
      <c r="I18" s="11">
        <v>0.56999999999999995</v>
      </c>
      <c r="J18" s="11">
        <v>5.92</v>
      </c>
      <c r="K18" s="11">
        <v>0</v>
      </c>
      <c r="L18" s="11">
        <v>41</v>
      </c>
      <c r="M18" s="11">
        <v>15</v>
      </c>
      <c r="N18" s="11">
        <v>277</v>
      </c>
      <c r="O18" s="11">
        <v>798</v>
      </c>
      <c r="P18" s="11">
        <v>2004</v>
      </c>
      <c r="Q18" s="11">
        <v>1</v>
      </c>
      <c r="R18" s="11">
        <v>277</v>
      </c>
      <c r="S18" s="11">
        <v>309</v>
      </c>
      <c r="T18" s="11">
        <v>4.5999999999999996</v>
      </c>
      <c r="U18" s="11">
        <v>5.2</v>
      </c>
    </row>
    <row r="19" spans="1:21" x14ac:dyDescent="0.4">
      <c r="A19" s="16" t="s">
        <v>81</v>
      </c>
      <c r="B19" s="13">
        <v>1503960366</v>
      </c>
      <c r="C19" s="14">
        <v>42493</v>
      </c>
      <c r="D19" s="15">
        <v>15103</v>
      </c>
      <c r="E19" s="15">
        <v>9.66</v>
      </c>
      <c r="F19" s="15">
        <v>9.66</v>
      </c>
      <c r="G19" s="15">
        <v>0</v>
      </c>
      <c r="H19" s="15">
        <v>3.73</v>
      </c>
      <c r="I19" s="15">
        <v>1.05</v>
      </c>
      <c r="J19" s="15">
        <v>4.88</v>
      </c>
      <c r="K19" s="15">
        <v>0</v>
      </c>
      <c r="L19" s="15">
        <v>50</v>
      </c>
      <c r="M19" s="15">
        <v>24</v>
      </c>
      <c r="N19" s="15">
        <v>254</v>
      </c>
      <c r="O19" s="15">
        <v>816</v>
      </c>
      <c r="P19" s="15">
        <v>1990</v>
      </c>
      <c r="Q19" s="15">
        <v>1</v>
      </c>
      <c r="R19" s="15">
        <v>273</v>
      </c>
      <c r="S19" s="15">
        <v>296</v>
      </c>
      <c r="T19" s="15">
        <v>4.5999999999999996</v>
      </c>
      <c r="U19" s="15">
        <v>4.9000000000000004</v>
      </c>
    </row>
    <row r="20" spans="1:21" x14ac:dyDescent="0.4">
      <c r="A20" s="12" t="s">
        <v>131</v>
      </c>
      <c r="B20" s="9">
        <v>1503960366</v>
      </c>
      <c r="C20" s="10">
        <v>42495</v>
      </c>
      <c r="D20" s="11">
        <v>14070</v>
      </c>
      <c r="E20" s="11">
        <v>8.9</v>
      </c>
      <c r="F20" s="11">
        <v>8.9</v>
      </c>
      <c r="G20" s="11">
        <v>0</v>
      </c>
      <c r="H20" s="11">
        <v>2.92</v>
      </c>
      <c r="I20" s="11">
        <v>1.08</v>
      </c>
      <c r="J20" s="11">
        <v>4.88</v>
      </c>
      <c r="K20" s="11">
        <v>0</v>
      </c>
      <c r="L20" s="11">
        <v>45</v>
      </c>
      <c r="M20" s="11">
        <v>24</v>
      </c>
      <c r="N20" s="11">
        <v>250</v>
      </c>
      <c r="O20" s="11">
        <v>857</v>
      </c>
      <c r="P20" s="11">
        <v>1959</v>
      </c>
      <c r="Q20" s="11">
        <v>1</v>
      </c>
      <c r="R20" s="11">
        <v>247</v>
      </c>
      <c r="S20" s="11">
        <v>264</v>
      </c>
      <c r="T20" s="11">
        <v>4.0999999999999996</v>
      </c>
      <c r="U20" s="11">
        <v>4.4000000000000004</v>
      </c>
    </row>
    <row r="21" spans="1:21" x14ac:dyDescent="0.4">
      <c r="A21" s="16" t="s">
        <v>132</v>
      </c>
      <c r="B21" s="13">
        <v>1503960366</v>
      </c>
      <c r="C21" s="14">
        <v>42496</v>
      </c>
      <c r="D21" s="15">
        <v>12159</v>
      </c>
      <c r="E21" s="15">
        <v>8.0299999999999994</v>
      </c>
      <c r="F21" s="15">
        <v>8.0299999999999994</v>
      </c>
      <c r="G21" s="15">
        <v>0</v>
      </c>
      <c r="H21" s="15">
        <v>1.97</v>
      </c>
      <c r="I21" s="15">
        <v>0.25</v>
      </c>
      <c r="J21" s="15">
        <v>5.81</v>
      </c>
      <c r="K21" s="15">
        <v>0</v>
      </c>
      <c r="L21" s="15">
        <v>24</v>
      </c>
      <c r="M21" s="15">
        <v>6</v>
      </c>
      <c r="N21" s="15">
        <v>289</v>
      </c>
      <c r="O21" s="15">
        <v>754</v>
      </c>
      <c r="P21" s="15">
        <v>1896</v>
      </c>
      <c r="Q21" s="15">
        <v>1</v>
      </c>
      <c r="R21" s="15">
        <v>334</v>
      </c>
      <c r="S21" s="15">
        <v>367</v>
      </c>
      <c r="T21" s="15">
        <v>5.6</v>
      </c>
      <c r="U21" s="15">
        <v>6.1</v>
      </c>
    </row>
    <row r="22" spans="1:21" x14ac:dyDescent="0.4">
      <c r="A22" s="12" t="s">
        <v>133</v>
      </c>
      <c r="B22" s="9">
        <v>1503960366</v>
      </c>
      <c r="C22" s="10">
        <v>42497</v>
      </c>
      <c r="D22" s="11">
        <v>11992</v>
      </c>
      <c r="E22" s="11">
        <v>7.71</v>
      </c>
      <c r="F22" s="11">
        <v>7.71</v>
      </c>
      <c r="G22" s="11">
        <v>0</v>
      </c>
      <c r="H22" s="11">
        <v>2.46</v>
      </c>
      <c r="I22" s="11">
        <v>2.12</v>
      </c>
      <c r="J22" s="11">
        <v>3.13</v>
      </c>
      <c r="K22" s="11">
        <v>0</v>
      </c>
      <c r="L22" s="11">
        <v>37</v>
      </c>
      <c r="M22" s="11">
        <v>46</v>
      </c>
      <c r="N22" s="11">
        <v>175</v>
      </c>
      <c r="O22" s="11">
        <v>833</v>
      </c>
      <c r="P22" s="11">
        <v>1821</v>
      </c>
      <c r="Q22" s="11">
        <v>1</v>
      </c>
      <c r="R22" s="11">
        <v>331</v>
      </c>
      <c r="S22" s="11">
        <v>349</v>
      </c>
      <c r="T22" s="11">
        <v>5.5</v>
      </c>
      <c r="U22" s="11">
        <v>5.8</v>
      </c>
    </row>
    <row r="23" spans="1:21" x14ac:dyDescent="0.4">
      <c r="A23" s="16" t="s">
        <v>134</v>
      </c>
      <c r="B23" s="13">
        <v>1503960366</v>
      </c>
      <c r="C23" s="14">
        <v>42498</v>
      </c>
      <c r="D23" s="15">
        <v>10060</v>
      </c>
      <c r="E23" s="15">
        <v>6.58</v>
      </c>
      <c r="F23" s="15">
        <v>6.58</v>
      </c>
      <c r="G23" s="15">
        <v>0</v>
      </c>
      <c r="H23" s="15">
        <v>3.53</v>
      </c>
      <c r="I23" s="15">
        <v>0.32</v>
      </c>
      <c r="J23" s="15">
        <v>2.73</v>
      </c>
      <c r="K23" s="15">
        <v>0</v>
      </c>
      <c r="L23" s="15">
        <v>44</v>
      </c>
      <c r="M23" s="15">
        <v>8</v>
      </c>
      <c r="N23" s="15">
        <v>203</v>
      </c>
      <c r="O23" s="15">
        <v>574</v>
      </c>
      <c r="P23" s="15">
        <v>1740</v>
      </c>
      <c r="Q23" s="15">
        <v>1</v>
      </c>
      <c r="R23" s="15">
        <v>594</v>
      </c>
      <c r="S23" s="15">
        <v>611</v>
      </c>
      <c r="T23" s="15">
        <v>9.9</v>
      </c>
      <c r="U23" s="15">
        <v>10.199999999999999</v>
      </c>
    </row>
    <row r="24" spans="1:21" x14ac:dyDescent="0.4">
      <c r="A24" s="12" t="s">
        <v>135</v>
      </c>
      <c r="B24" s="9">
        <v>1503960366</v>
      </c>
      <c r="C24" s="10">
        <v>42499</v>
      </c>
      <c r="D24" s="11">
        <v>12022</v>
      </c>
      <c r="E24" s="11">
        <v>7.72</v>
      </c>
      <c r="F24" s="11">
        <v>7.72</v>
      </c>
      <c r="G24" s="11">
        <v>0</v>
      </c>
      <c r="H24" s="11">
        <v>3.45</v>
      </c>
      <c r="I24" s="11">
        <v>0.53</v>
      </c>
      <c r="J24" s="11">
        <v>3.74</v>
      </c>
      <c r="K24" s="11">
        <v>0</v>
      </c>
      <c r="L24" s="11">
        <v>46</v>
      </c>
      <c r="M24" s="11">
        <v>11</v>
      </c>
      <c r="N24" s="11">
        <v>206</v>
      </c>
      <c r="O24" s="11">
        <v>835</v>
      </c>
      <c r="P24" s="11">
        <v>1819</v>
      </c>
      <c r="Q24" s="11">
        <v>1</v>
      </c>
      <c r="R24" s="11">
        <v>338</v>
      </c>
      <c r="S24" s="11">
        <v>342</v>
      </c>
      <c r="T24" s="11">
        <v>5.6</v>
      </c>
      <c r="U24" s="11">
        <v>5.7</v>
      </c>
    </row>
    <row r="25" spans="1:21" x14ac:dyDescent="0.4">
      <c r="A25" s="16" t="s">
        <v>136</v>
      </c>
      <c r="B25" s="13">
        <v>1503960366</v>
      </c>
      <c r="C25" s="14">
        <v>42500</v>
      </c>
      <c r="D25" s="15">
        <v>12207</v>
      </c>
      <c r="E25" s="15">
        <v>7.77</v>
      </c>
      <c r="F25" s="15">
        <v>7.77</v>
      </c>
      <c r="G25" s="15">
        <v>0</v>
      </c>
      <c r="H25" s="15">
        <v>3.35</v>
      </c>
      <c r="I25" s="15">
        <v>1.1599999999999999</v>
      </c>
      <c r="J25" s="15">
        <v>3.26</v>
      </c>
      <c r="K25" s="15">
        <v>0</v>
      </c>
      <c r="L25" s="15">
        <v>46</v>
      </c>
      <c r="M25" s="15">
        <v>31</v>
      </c>
      <c r="N25" s="15">
        <v>214</v>
      </c>
      <c r="O25" s="15">
        <v>746</v>
      </c>
      <c r="P25" s="15">
        <v>1859</v>
      </c>
      <c r="Q25" s="15">
        <v>1</v>
      </c>
      <c r="R25" s="15">
        <v>383</v>
      </c>
      <c r="S25" s="15">
        <v>403</v>
      </c>
      <c r="T25" s="15">
        <v>6.4</v>
      </c>
      <c r="U25" s="15">
        <v>6.7</v>
      </c>
    </row>
    <row r="26" spans="1:21" x14ac:dyDescent="0.4">
      <c r="A26" s="12" t="s">
        <v>137</v>
      </c>
      <c r="B26" s="9">
        <v>1503960366</v>
      </c>
      <c r="C26" s="10">
        <v>42501</v>
      </c>
      <c r="D26" s="11">
        <v>12770</v>
      </c>
      <c r="E26" s="11">
        <v>8.1300000000000008</v>
      </c>
      <c r="F26" s="11">
        <v>8.1300000000000008</v>
      </c>
      <c r="G26" s="11">
        <v>0</v>
      </c>
      <c r="H26" s="11">
        <v>2.56</v>
      </c>
      <c r="I26" s="11">
        <v>1.01</v>
      </c>
      <c r="J26" s="11">
        <v>4.55</v>
      </c>
      <c r="K26" s="11">
        <v>0</v>
      </c>
      <c r="L26" s="11">
        <v>36</v>
      </c>
      <c r="M26" s="11">
        <v>23</v>
      </c>
      <c r="N26" s="11">
        <v>251</v>
      </c>
      <c r="O26" s="11">
        <v>669</v>
      </c>
      <c r="P26" s="11">
        <v>1783</v>
      </c>
      <c r="Q26" s="11">
        <v>1</v>
      </c>
      <c r="R26" s="11">
        <v>285</v>
      </c>
      <c r="S26" s="11">
        <v>306</v>
      </c>
      <c r="T26" s="11">
        <v>4.8</v>
      </c>
      <c r="U26" s="11">
        <v>5.0999999999999996</v>
      </c>
    </row>
    <row r="27" spans="1:21" x14ac:dyDescent="0.4">
      <c r="A27" s="16" t="s">
        <v>138</v>
      </c>
      <c r="B27" s="13">
        <v>1644430081</v>
      </c>
      <c r="C27" s="14">
        <v>42489</v>
      </c>
      <c r="D27" s="15">
        <v>3176</v>
      </c>
      <c r="E27" s="15">
        <v>2.31</v>
      </c>
      <c r="F27" s="15">
        <v>2.31</v>
      </c>
      <c r="G27" s="15">
        <v>0</v>
      </c>
      <c r="H27" s="15">
        <v>0</v>
      </c>
      <c r="I27" s="15">
        <v>0</v>
      </c>
      <c r="J27" s="15">
        <v>2.31</v>
      </c>
      <c r="K27" s="15">
        <v>0</v>
      </c>
      <c r="L27" s="15">
        <v>0</v>
      </c>
      <c r="M27" s="15">
        <v>0</v>
      </c>
      <c r="N27" s="15">
        <v>120</v>
      </c>
      <c r="O27" s="15">
        <v>1193</v>
      </c>
      <c r="P27" s="15">
        <v>2498</v>
      </c>
      <c r="Q27" s="15">
        <v>1</v>
      </c>
      <c r="R27" s="15">
        <v>119</v>
      </c>
      <c r="S27" s="15">
        <v>127</v>
      </c>
      <c r="T27" s="15">
        <v>2</v>
      </c>
      <c r="U27" s="15">
        <v>2.1</v>
      </c>
    </row>
    <row r="28" spans="1:21" x14ac:dyDescent="0.4">
      <c r="A28" s="12" t="s">
        <v>139</v>
      </c>
      <c r="B28" s="9">
        <v>1644430081</v>
      </c>
      <c r="C28" s="10">
        <v>42490</v>
      </c>
      <c r="D28" s="11">
        <v>18213</v>
      </c>
      <c r="E28" s="11">
        <v>13.24</v>
      </c>
      <c r="F28" s="11">
        <v>13.24</v>
      </c>
      <c r="G28" s="11">
        <v>0</v>
      </c>
      <c r="H28" s="11">
        <v>0.63</v>
      </c>
      <c r="I28" s="11">
        <v>3.14</v>
      </c>
      <c r="J28" s="11">
        <v>9.4600000000000009</v>
      </c>
      <c r="K28" s="11">
        <v>0</v>
      </c>
      <c r="L28" s="11">
        <v>9</v>
      </c>
      <c r="M28" s="11">
        <v>71</v>
      </c>
      <c r="N28" s="11">
        <v>402</v>
      </c>
      <c r="O28" s="11">
        <v>816</v>
      </c>
      <c r="P28" s="11">
        <v>3846</v>
      </c>
      <c r="Q28" s="11">
        <v>1</v>
      </c>
      <c r="R28" s="11">
        <v>124</v>
      </c>
      <c r="S28" s="11">
        <v>142</v>
      </c>
      <c r="T28" s="11">
        <v>2.1</v>
      </c>
      <c r="U28" s="11">
        <v>2.4</v>
      </c>
    </row>
    <row r="29" spans="1:21" x14ac:dyDescent="0.4">
      <c r="A29" s="16" t="s">
        <v>140</v>
      </c>
      <c r="B29" s="13">
        <v>1644430081</v>
      </c>
      <c r="C29" s="14">
        <v>42492</v>
      </c>
      <c r="D29" s="15">
        <v>3758</v>
      </c>
      <c r="E29" s="15">
        <v>2.73</v>
      </c>
      <c r="F29" s="15">
        <v>2.73</v>
      </c>
      <c r="G29" s="15">
        <v>0</v>
      </c>
      <c r="H29" s="15">
        <v>7.0000000000000007E-2</v>
      </c>
      <c r="I29" s="15">
        <v>0.31</v>
      </c>
      <c r="J29" s="15">
        <v>2.35</v>
      </c>
      <c r="K29" s="15">
        <v>0</v>
      </c>
      <c r="L29" s="15">
        <v>1</v>
      </c>
      <c r="M29" s="15">
        <v>7</v>
      </c>
      <c r="N29" s="15">
        <v>148</v>
      </c>
      <c r="O29" s="15">
        <v>682</v>
      </c>
      <c r="P29" s="15">
        <v>2580</v>
      </c>
      <c r="Q29" s="15">
        <v>1</v>
      </c>
      <c r="R29" s="15">
        <v>796</v>
      </c>
      <c r="S29" s="15">
        <v>961</v>
      </c>
      <c r="T29" s="15">
        <v>13.3</v>
      </c>
      <c r="U29" s="15">
        <v>16</v>
      </c>
    </row>
    <row r="30" spans="1:21" x14ac:dyDescent="0.4">
      <c r="A30" s="12" t="s">
        <v>141</v>
      </c>
      <c r="B30" s="9">
        <v>1644430081</v>
      </c>
      <c r="C30" s="10">
        <v>42498</v>
      </c>
      <c r="D30" s="11">
        <v>6724</v>
      </c>
      <c r="E30" s="11">
        <v>4.8899999999999997</v>
      </c>
      <c r="F30" s="11">
        <v>4.8899999999999997</v>
      </c>
      <c r="G30" s="11">
        <v>0</v>
      </c>
      <c r="H30" s="11">
        <v>0</v>
      </c>
      <c r="I30" s="11">
        <v>0</v>
      </c>
      <c r="J30" s="11">
        <v>4.88</v>
      </c>
      <c r="K30" s="11">
        <v>0</v>
      </c>
      <c r="L30" s="11">
        <v>0</v>
      </c>
      <c r="M30" s="11">
        <v>0</v>
      </c>
      <c r="N30" s="11">
        <v>295</v>
      </c>
      <c r="O30" s="11">
        <v>991</v>
      </c>
      <c r="P30" s="11">
        <v>2987</v>
      </c>
      <c r="Q30" s="11">
        <v>1</v>
      </c>
      <c r="R30" s="11">
        <v>137</v>
      </c>
      <c r="S30" s="11">
        <v>154</v>
      </c>
      <c r="T30" s="11">
        <v>2.2999999999999998</v>
      </c>
      <c r="U30" s="11">
        <v>2.6</v>
      </c>
    </row>
    <row r="31" spans="1:21" x14ac:dyDescent="0.4">
      <c r="A31" s="16" t="s">
        <v>142</v>
      </c>
      <c r="B31" s="13">
        <v>1844505072</v>
      </c>
      <c r="C31" s="14">
        <v>42475</v>
      </c>
      <c r="D31" s="15">
        <v>3844</v>
      </c>
      <c r="E31" s="15">
        <v>2.54</v>
      </c>
      <c r="F31" s="15">
        <v>2.54</v>
      </c>
      <c r="G31" s="15">
        <v>0</v>
      </c>
      <c r="H31" s="15">
        <v>0</v>
      </c>
      <c r="I31" s="15">
        <v>0</v>
      </c>
      <c r="J31" s="15">
        <v>2.54</v>
      </c>
      <c r="K31" s="15">
        <v>0</v>
      </c>
      <c r="L31" s="15">
        <v>0</v>
      </c>
      <c r="M31" s="15">
        <v>0</v>
      </c>
      <c r="N31" s="15">
        <v>176</v>
      </c>
      <c r="O31" s="15">
        <v>527</v>
      </c>
      <c r="P31" s="15">
        <v>1725</v>
      </c>
      <c r="Q31" s="15">
        <v>1</v>
      </c>
      <c r="R31" s="15">
        <v>644</v>
      </c>
      <c r="S31" s="15">
        <v>961</v>
      </c>
      <c r="T31" s="15">
        <v>10.7</v>
      </c>
      <c r="U31" s="15">
        <v>16</v>
      </c>
    </row>
    <row r="32" spans="1:21" x14ac:dyDescent="0.4">
      <c r="A32" s="12" t="s">
        <v>143</v>
      </c>
      <c r="B32" s="9">
        <v>1844505072</v>
      </c>
      <c r="C32" s="10">
        <v>42490</v>
      </c>
      <c r="D32" s="11">
        <v>4014</v>
      </c>
      <c r="E32" s="11">
        <v>2.67</v>
      </c>
      <c r="F32" s="11">
        <v>2.67</v>
      </c>
      <c r="G32" s="11">
        <v>0</v>
      </c>
      <c r="H32" s="11">
        <v>0</v>
      </c>
      <c r="I32" s="11">
        <v>0</v>
      </c>
      <c r="J32" s="11">
        <v>2.65</v>
      </c>
      <c r="K32" s="11">
        <v>0</v>
      </c>
      <c r="L32" s="11">
        <v>0</v>
      </c>
      <c r="M32" s="11">
        <v>0</v>
      </c>
      <c r="N32" s="11">
        <v>184</v>
      </c>
      <c r="O32" s="11">
        <v>218</v>
      </c>
      <c r="P32" s="11">
        <v>1763</v>
      </c>
      <c r="Q32" s="11">
        <v>1</v>
      </c>
      <c r="R32" s="11">
        <v>722</v>
      </c>
      <c r="S32" s="11">
        <v>961</v>
      </c>
      <c r="T32" s="11">
        <v>12</v>
      </c>
      <c r="U32" s="11">
        <v>16</v>
      </c>
    </row>
    <row r="33" spans="1:21" x14ac:dyDescent="0.4">
      <c r="A33" s="16" t="s">
        <v>144</v>
      </c>
      <c r="B33" s="13">
        <v>1844505072</v>
      </c>
      <c r="C33" s="14">
        <v>42491</v>
      </c>
      <c r="D33" s="15">
        <v>2573</v>
      </c>
      <c r="E33" s="15">
        <v>1.7</v>
      </c>
      <c r="F33" s="15">
        <v>1.7</v>
      </c>
      <c r="G33" s="15">
        <v>0</v>
      </c>
      <c r="H33" s="15">
        <v>0</v>
      </c>
      <c r="I33" s="15">
        <v>0.26</v>
      </c>
      <c r="J33" s="15">
        <v>1.45</v>
      </c>
      <c r="K33" s="15">
        <v>0</v>
      </c>
      <c r="L33" s="15">
        <v>0</v>
      </c>
      <c r="M33" s="15">
        <v>7</v>
      </c>
      <c r="N33" s="15">
        <v>75</v>
      </c>
      <c r="O33" s="15">
        <v>585</v>
      </c>
      <c r="P33" s="15">
        <v>1541</v>
      </c>
      <c r="Q33" s="15">
        <v>1</v>
      </c>
      <c r="R33" s="15">
        <v>590</v>
      </c>
      <c r="S33" s="15">
        <v>961</v>
      </c>
      <c r="T33" s="15">
        <v>9.8000000000000007</v>
      </c>
      <c r="U33" s="15">
        <v>16</v>
      </c>
    </row>
    <row r="34" spans="1:21" x14ac:dyDescent="0.4">
      <c r="A34" s="12" t="s">
        <v>145</v>
      </c>
      <c r="B34" s="9">
        <v>1927972279</v>
      </c>
      <c r="C34" s="10">
        <v>42472</v>
      </c>
      <c r="D34" s="11">
        <v>678</v>
      </c>
      <c r="E34" s="11">
        <v>0.47</v>
      </c>
      <c r="F34" s="11">
        <v>0.47</v>
      </c>
      <c r="G34" s="11">
        <v>0</v>
      </c>
      <c r="H34" s="11">
        <v>0</v>
      </c>
      <c r="I34" s="11">
        <v>0</v>
      </c>
      <c r="J34" s="11">
        <v>0.47</v>
      </c>
      <c r="K34" s="11">
        <v>0</v>
      </c>
      <c r="L34" s="11">
        <v>0</v>
      </c>
      <c r="M34" s="11">
        <v>0</v>
      </c>
      <c r="N34" s="11">
        <v>55</v>
      </c>
      <c r="O34" s="11">
        <v>734</v>
      </c>
      <c r="P34" s="11">
        <v>2220</v>
      </c>
      <c r="Q34" s="11">
        <v>3</v>
      </c>
      <c r="R34" s="11">
        <v>750</v>
      </c>
      <c r="S34" s="11">
        <v>775</v>
      </c>
      <c r="T34" s="11">
        <v>12.5</v>
      </c>
      <c r="U34" s="11">
        <v>12.9</v>
      </c>
    </row>
    <row r="35" spans="1:21" x14ac:dyDescent="0.4">
      <c r="A35" s="16" t="s">
        <v>82</v>
      </c>
      <c r="B35" s="13">
        <v>1927972279</v>
      </c>
      <c r="C35" s="14">
        <v>42473</v>
      </c>
      <c r="D35" s="15">
        <v>356</v>
      </c>
      <c r="E35" s="15">
        <v>0.25</v>
      </c>
      <c r="F35" s="15">
        <v>0.25</v>
      </c>
      <c r="G35" s="15">
        <v>0</v>
      </c>
      <c r="H35" s="15">
        <v>0</v>
      </c>
      <c r="I35" s="15">
        <v>0</v>
      </c>
      <c r="J35" s="15">
        <v>0.25</v>
      </c>
      <c r="K35" s="15">
        <v>0</v>
      </c>
      <c r="L35" s="15">
        <v>0</v>
      </c>
      <c r="M35" s="15">
        <v>0</v>
      </c>
      <c r="N35" s="15">
        <v>32</v>
      </c>
      <c r="O35" s="15">
        <v>986</v>
      </c>
      <c r="P35" s="15">
        <v>2151</v>
      </c>
      <c r="Q35" s="15">
        <v>1</v>
      </c>
      <c r="R35" s="15">
        <v>398</v>
      </c>
      <c r="S35" s="15">
        <v>422</v>
      </c>
      <c r="T35" s="15">
        <v>6.6</v>
      </c>
      <c r="U35" s="15">
        <v>7</v>
      </c>
    </row>
    <row r="36" spans="1:21" x14ac:dyDescent="0.4">
      <c r="A36" s="12" t="s">
        <v>146</v>
      </c>
      <c r="B36" s="9">
        <v>1927972279</v>
      </c>
      <c r="C36" s="10">
        <v>42475</v>
      </c>
      <c r="D36" s="11">
        <v>980</v>
      </c>
      <c r="E36" s="11">
        <v>0.68</v>
      </c>
      <c r="F36" s="11">
        <v>0.68</v>
      </c>
      <c r="G36" s="11">
        <v>0</v>
      </c>
      <c r="H36" s="11">
        <v>0</v>
      </c>
      <c r="I36" s="11">
        <v>0</v>
      </c>
      <c r="J36" s="11">
        <v>0.68</v>
      </c>
      <c r="K36" s="11">
        <v>0</v>
      </c>
      <c r="L36" s="11">
        <v>0</v>
      </c>
      <c r="M36" s="11">
        <v>0</v>
      </c>
      <c r="N36" s="11">
        <v>51</v>
      </c>
      <c r="O36" s="11">
        <v>941</v>
      </c>
      <c r="P36" s="11">
        <v>2221</v>
      </c>
      <c r="Q36" s="11">
        <v>2</v>
      </c>
      <c r="R36" s="11">
        <v>475</v>
      </c>
      <c r="S36" s="11">
        <v>499</v>
      </c>
      <c r="T36" s="11">
        <v>7.9</v>
      </c>
      <c r="U36" s="11">
        <v>8.3000000000000007</v>
      </c>
    </row>
    <row r="37" spans="1:21" x14ac:dyDescent="0.4">
      <c r="A37" s="16" t="s">
        <v>147</v>
      </c>
      <c r="B37" s="13">
        <v>1927972279</v>
      </c>
      <c r="C37" s="14">
        <v>42486</v>
      </c>
      <c r="D37" s="15">
        <v>3761</v>
      </c>
      <c r="E37" s="15">
        <v>2.6</v>
      </c>
      <c r="F37" s="15">
        <v>2.6</v>
      </c>
      <c r="G37" s="15">
        <v>0</v>
      </c>
      <c r="H37" s="15">
        <v>0</v>
      </c>
      <c r="I37" s="15">
        <v>0</v>
      </c>
      <c r="J37" s="15">
        <v>2.6</v>
      </c>
      <c r="K37" s="15">
        <v>0</v>
      </c>
      <c r="L37" s="15">
        <v>0</v>
      </c>
      <c r="M37" s="15">
        <v>0</v>
      </c>
      <c r="N37" s="15">
        <v>192</v>
      </c>
      <c r="O37" s="15">
        <v>1058</v>
      </c>
      <c r="P37" s="15">
        <v>2638</v>
      </c>
      <c r="Q37" s="15">
        <v>1</v>
      </c>
      <c r="R37" s="15">
        <v>296</v>
      </c>
      <c r="S37" s="15">
        <v>315</v>
      </c>
      <c r="T37" s="15">
        <v>4.9000000000000004</v>
      </c>
      <c r="U37" s="15">
        <v>5.3</v>
      </c>
    </row>
    <row r="38" spans="1:21" x14ac:dyDescent="0.4">
      <c r="A38" s="12" t="s">
        <v>148</v>
      </c>
      <c r="B38" s="9">
        <v>1927972279</v>
      </c>
      <c r="C38" s="10">
        <v>42488</v>
      </c>
      <c r="D38" s="11">
        <v>1675</v>
      </c>
      <c r="E38" s="11">
        <v>1.1599999999999999</v>
      </c>
      <c r="F38" s="11">
        <v>1.1599999999999999</v>
      </c>
      <c r="G38" s="11">
        <v>0</v>
      </c>
      <c r="H38" s="11">
        <v>0</v>
      </c>
      <c r="I38" s="11">
        <v>0</v>
      </c>
      <c r="J38" s="11">
        <v>1.1599999999999999</v>
      </c>
      <c r="K38" s="11">
        <v>0</v>
      </c>
      <c r="L38" s="11">
        <v>0</v>
      </c>
      <c r="M38" s="11">
        <v>0</v>
      </c>
      <c r="N38" s="11">
        <v>95</v>
      </c>
      <c r="O38" s="11">
        <v>1167</v>
      </c>
      <c r="P38" s="11">
        <v>2351</v>
      </c>
      <c r="Q38" s="11">
        <v>1</v>
      </c>
      <c r="R38" s="11">
        <v>166</v>
      </c>
      <c r="S38" s="11">
        <v>178</v>
      </c>
      <c r="T38" s="11">
        <v>2.8</v>
      </c>
      <c r="U38" s="11">
        <v>3</v>
      </c>
    </row>
    <row r="39" spans="1:21" x14ac:dyDescent="0.4">
      <c r="A39" s="16" t="s">
        <v>149</v>
      </c>
      <c r="B39" s="13">
        <v>2026352035</v>
      </c>
      <c r="C39" s="14">
        <v>42472</v>
      </c>
      <c r="D39" s="15">
        <v>4414</v>
      </c>
      <c r="E39" s="15">
        <v>2.74</v>
      </c>
      <c r="F39" s="15">
        <v>2.74</v>
      </c>
      <c r="G39" s="15">
        <v>0</v>
      </c>
      <c r="H39" s="15">
        <v>0.19</v>
      </c>
      <c r="I39" s="15">
        <v>0.35</v>
      </c>
      <c r="J39" s="15">
        <v>2.2000000000000002</v>
      </c>
      <c r="K39" s="15">
        <v>0</v>
      </c>
      <c r="L39" s="15">
        <v>3</v>
      </c>
      <c r="M39" s="15">
        <v>8</v>
      </c>
      <c r="N39" s="15">
        <v>181</v>
      </c>
      <c r="O39" s="15">
        <v>706</v>
      </c>
      <c r="P39" s="15">
        <v>1459</v>
      </c>
      <c r="Q39" s="15">
        <v>1</v>
      </c>
      <c r="R39" s="15">
        <v>503</v>
      </c>
      <c r="S39" s="15">
        <v>546</v>
      </c>
      <c r="T39" s="15">
        <v>8.4</v>
      </c>
      <c r="U39" s="15">
        <v>9.1</v>
      </c>
    </row>
    <row r="40" spans="1:21" x14ac:dyDescent="0.4">
      <c r="A40" s="12" t="s">
        <v>150</v>
      </c>
      <c r="B40" s="9">
        <v>2026352035</v>
      </c>
      <c r="C40" s="10">
        <v>42473</v>
      </c>
      <c r="D40" s="11">
        <v>4993</v>
      </c>
      <c r="E40" s="11">
        <v>3.1</v>
      </c>
      <c r="F40" s="11">
        <v>3.1</v>
      </c>
      <c r="G40" s="11">
        <v>0</v>
      </c>
      <c r="H40" s="11">
        <v>0</v>
      </c>
      <c r="I40" s="11">
        <v>0</v>
      </c>
      <c r="J40" s="11">
        <v>3.1</v>
      </c>
      <c r="K40" s="11">
        <v>0</v>
      </c>
      <c r="L40" s="11">
        <v>0</v>
      </c>
      <c r="M40" s="11">
        <v>0</v>
      </c>
      <c r="N40" s="11">
        <v>238</v>
      </c>
      <c r="O40" s="11">
        <v>663</v>
      </c>
      <c r="P40" s="11">
        <v>1521</v>
      </c>
      <c r="Q40" s="11">
        <v>1</v>
      </c>
      <c r="R40" s="11">
        <v>531</v>
      </c>
      <c r="S40" s="11">
        <v>565</v>
      </c>
      <c r="T40" s="11">
        <v>8.9</v>
      </c>
      <c r="U40" s="11">
        <v>9.4</v>
      </c>
    </row>
    <row r="41" spans="1:21" x14ac:dyDescent="0.4">
      <c r="A41" s="16" t="s">
        <v>151</v>
      </c>
      <c r="B41" s="13">
        <v>2026352035</v>
      </c>
      <c r="C41" s="14">
        <v>42474</v>
      </c>
      <c r="D41" s="15">
        <v>3335</v>
      </c>
      <c r="E41" s="15">
        <v>2.0699999999999998</v>
      </c>
      <c r="F41" s="15">
        <v>2.0699999999999998</v>
      </c>
      <c r="G41" s="15">
        <v>0</v>
      </c>
      <c r="H41" s="15">
        <v>0</v>
      </c>
      <c r="I41" s="15">
        <v>0</v>
      </c>
      <c r="J41" s="15">
        <v>2.0499999999999998</v>
      </c>
      <c r="K41" s="15">
        <v>0</v>
      </c>
      <c r="L41" s="15">
        <v>0</v>
      </c>
      <c r="M41" s="15">
        <v>0</v>
      </c>
      <c r="N41" s="15">
        <v>197</v>
      </c>
      <c r="O41" s="15">
        <v>653</v>
      </c>
      <c r="P41" s="15">
        <v>1431</v>
      </c>
      <c r="Q41" s="15">
        <v>1</v>
      </c>
      <c r="R41" s="15">
        <v>545</v>
      </c>
      <c r="S41" s="15">
        <v>568</v>
      </c>
      <c r="T41" s="15">
        <v>9.1</v>
      </c>
      <c r="U41" s="15">
        <v>9.5</v>
      </c>
    </row>
    <row r="42" spans="1:21" x14ac:dyDescent="0.4">
      <c r="A42" s="12" t="s">
        <v>152</v>
      </c>
      <c r="B42" s="9">
        <v>2026352035</v>
      </c>
      <c r="C42" s="10">
        <v>42475</v>
      </c>
      <c r="D42" s="11">
        <v>3821</v>
      </c>
      <c r="E42" s="11">
        <v>2.37</v>
      </c>
      <c r="F42" s="11">
        <v>2.37</v>
      </c>
      <c r="G42" s="11">
        <v>0</v>
      </c>
      <c r="H42" s="11">
        <v>0</v>
      </c>
      <c r="I42" s="11">
        <v>0</v>
      </c>
      <c r="J42" s="11">
        <v>2.37</v>
      </c>
      <c r="K42" s="11">
        <v>0</v>
      </c>
      <c r="L42" s="11">
        <v>0</v>
      </c>
      <c r="M42" s="11">
        <v>0</v>
      </c>
      <c r="N42" s="11">
        <v>188</v>
      </c>
      <c r="O42" s="11">
        <v>687</v>
      </c>
      <c r="P42" s="11">
        <v>1444</v>
      </c>
      <c r="Q42" s="11">
        <v>1</v>
      </c>
      <c r="R42" s="11">
        <v>523</v>
      </c>
      <c r="S42" s="11">
        <v>573</v>
      </c>
      <c r="T42" s="11">
        <v>8.6999999999999993</v>
      </c>
      <c r="U42" s="11">
        <v>9.6</v>
      </c>
    </row>
    <row r="43" spans="1:21" x14ac:dyDescent="0.4">
      <c r="A43" s="16" t="s">
        <v>153</v>
      </c>
      <c r="B43" s="13">
        <v>2026352035</v>
      </c>
      <c r="C43" s="14">
        <v>42476</v>
      </c>
      <c r="D43" s="15">
        <v>2547</v>
      </c>
      <c r="E43" s="15">
        <v>1.58</v>
      </c>
      <c r="F43" s="15">
        <v>1.58</v>
      </c>
      <c r="G43" s="15">
        <v>0</v>
      </c>
      <c r="H43" s="15">
        <v>0</v>
      </c>
      <c r="I43" s="15">
        <v>0</v>
      </c>
      <c r="J43" s="15">
        <v>1.58</v>
      </c>
      <c r="K43" s="15">
        <v>0</v>
      </c>
      <c r="L43" s="15">
        <v>0</v>
      </c>
      <c r="M43" s="15">
        <v>0</v>
      </c>
      <c r="N43" s="15">
        <v>150</v>
      </c>
      <c r="O43" s="15">
        <v>728</v>
      </c>
      <c r="P43" s="15">
        <v>1373</v>
      </c>
      <c r="Q43" s="15">
        <v>1</v>
      </c>
      <c r="R43" s="15">
        <v>524</v>
      </c>
      <c r="S43" s="15">
        <v>567</v>
      </c>
      <c r="T43" s="15">
        <v>8.6999999999999993</v>
      </c>
      <c r="U43" s="15">
        <v>9.5</v>
      </c>
    </row>
    <row r="44" spans="1:21" x14ac:dyDescent="0.4">
      <c r="A44" s="12" t="s">
        <v>154</v>
      </c>
      <c r="B44" s="9">
        <v>2026352035</v>
      </c>
      <c r="C44" s="10">
        <v>42477</v>
      </c>
      <c r="D44" s="11">
        <v>838</v>
      </c>
      <c r="E44" s="11">
        <v>0.52</v>
      </c>
      <c r="F44" s="11">
        <v>0.52</v>
      </c>
      <c r="G44" s="11">
        <v>0</v>
      </c>
      <c r="H44" s="11">
        <v>0</v>
      </c>
      <c r="I44" s="11">
        <v>0</v>
      </c>
      <c r="J44" s="11">
        <v>0.52</v>
      </c>
      <c r="K44" s="11">
        <v>0</v>
      </c>
      <c r="L44" s="11">
        <v>0</v>
      </c>
      <c r="M44" s="11">
        <v>0</v>
      </c>
      <c r="N44" s="11">
        <v>60</v>
      </c>
      <c r="O44" s="11">
        <v>1053</v>
      </c>
      <c r="P44" s="11">
        <v>1214</v>
      </c>
      <c r="Q44" s="11">
        <v>1</v>
      </c>
      <c r="R44" s="11">
        <v>437</v>
      </c>
      <c r="S44" s="11">
        <v>498</v>
      </c>
      <c r="T44" s="11">
        <v>7.3</v>
      </c>
      <c r="U44" s="11">
        <v>8.3000000000000007</v>
      </c>
    </row>
    <row r="45" spans="1:21" x14ac:dyDescent="0.4">
      <c r="A45" s="16" t="s">
        <v>155</v>
      </c>
      <c r="B45" s="13">
        <v>2026352035</v>
      </c>
      <c r="C45" s="14">
        <v>42479</v>
      </c>
      <c r="D45" s="15">
        <v>2424</v>
      </c>
      <c r="E45" s="15">
        <v>1.5</v>
      </c>
      <c r="F45" s="15">
        <v>1.5</v>
      </c>
      <c r="G45" s="15">
        <v>0</v>
      </c>
      <c r="H45" s="15">
        <v>0</v>
      </c>
      <c r="I45" s="15">
        <v>0</v>
      </c>
      <c r="J45" s="15">
        <v>1.5</v>
      </c>
      <c r="K45" s="15">
        <v>0</v>
      </c>
      <c r="L45" s="15">
        <v>0</v>
      </c>
      <c r="M45" s="15">
        <v>0</v>
      </c>
      <c r="N45" s="15">
        <v>141</v>
      </c>
      <c r="O45" s="15">
        <v>785</v>
      </c>
      <c r="P45" s="15">
        <v>1356</v>
      </c>
      <c r="Q45" s="15">
        <v>1</v>
      </c>
      <c r="R45" s="15">
        <v>498</v>
      </c>
      <c r="S45" s="15">
        <v>540</v>
      </c>
      <c r="T45" s="15">
        <v>8.3000000000000007</v>
      </c>
      <c r="U45" s="15">
        <v>9</v>
      </c>
    </row>
    <row r="46" spans="1:21" x14ac:dyDescent="0.4">
      <c r="A46" s="12" t="s">
        <v>156</v>
      </c>
      <c r="B46" s="9">
        <v>2026352035</v>
      </c>
      <c r="C46" s="10">
        <v>42480</v>
      </c>
      <c r="D46" s="11">
        <v>7222</v>
      </c>
      <c r="E46" s="11">
        <v>4.4800000000000004</v>
      </c>
      <c r="F46" s="11">
        <v>4.4800000000000004</v>
      </c>
      <c r="G46" s="11">
        <v>0</v>
      </c>
      <c r="H46" s="11">
        <v>0</v>
      </c>
      <c r="I46" s="11">
        <v>0</v>
      </c>
      <c r="J46" s="11">
        <v>4.4800000000000004</v>
      </c>
      <c r="K46" s="11">
        <v>0</v>
      </c>
      <c r="L46" s="11">
        <v>0</v>
      </c>
      <c r="M46" s="11">
        <v>0</v>
      </c>
      <c r="N46" s="11">
        <v>327</v>
      </c>
      <c r="O46" s="11">
        <v>623</v>
      </c>
      <c r="P46" s="11">
        <v>1667</v>
      </c>
      <c r="Q46" s="11">
        <v>1</v>
      </c>
      <c r="R46" s="11">
        <v>461</v>
      </c>
      <c r="S46" s="11">
        <v>510</v>
      </c>
      <c r="T46" s="11">
        <v>7.7</v>
      </c>
      <c r="U46" s="11">
        <v>8.5</v>
      </c>
    </row>
    <row r="47" spans="1:21" x14ac:dyDescent="0.4">
      <c r="A47" s="16" t="s">
        <v>157</v>
      </c>
      <c r="B47" s="13">
        <v>2026352035</v>
      </c>
      <c r="C47" s="14">
        <v>42481</v>
      </c>
      <c r="D47" s="15">
        <v>2467</v>
      </c>
      <c r="E47" s="15">
        <v>1.53</v>
      </c>
      <c r="F47" s="15">
        <v>1.53</v>
      </c>
      <c r="G47" s="15">
        <v>0</v>
      </c>
      <c r="H47" s="15">
        <v>0</v>
      </c>
      <c r="I47" s="15">
        <v>0</v>
      </c>
      <c r="J47" s="15">
        <v>1.53</v>
      </c>
      <c r="K47" s="15">
        <v>0</v>
      </c>
      <c r="L47" s="15">
        <v>0</v>
      </c>
      <c r="M47" s="15">
        <v>0</v>
      </c>
      <c r="N47" s="15">
        <v>153</v>
      </c>
      <c r="O47" s="15">
        <v>749</v>
      </c>
      <c r="P47" s="15">
        <v>1370</v>
      </c>
      <c r="Q47" s="15">
        <v>1</v>
      </c>
      <c r="R47" s="15">
        <v>477</v>
      </c>
      <c r="S47" s="15">
        <v>514</v>
      </c>
      <c r="T47" s="15">
        <v>8</v>
      </c>
      <c r="U47" s="15">
        <v>8.6</v>
      </c>
    </row>
    <row r="48" spans="1:21" x14ac:dyDescent="0.4">
      <c r="A48" s="12" t="s">
        <v>158</v>
      </c>
      <c r="B48" s="9">
        <v>2026352035</v>
      </c>
      <c r="C48" s="10">
        <v>42482</v>
      </c>
      <c r="D48" s="11">
        <v>2915</v>
      </c>
      <c r="E48" s="11">
        <v>1.81</v>
      </c>
      <c r="F48" s="11">
        <v>1.81</v>
      </c>
      <c r="G48" s="11">
        <v>0</v>
      </c>
      <c r="H48" s="11">
        <v>0</v>
      </c>
      <c r="I48" s="11">
        <v>0</v>
      </c>
      <c r="J48" s="11">
        <v>1.81</v>
      </c>
      <c r="K48" s="11">
        <v>0</v>
      </c>
      <c r="L48" s="11">
        <v>0</v>
      </c>
      <c r="M48" s="11">
        <v>0</v>
      </c>
      <c r="N48" s="11">
        <v>162</v>
      </c>
      <c r="O48" s="11">
        <v>712</v>
      </c>
      <c r="P48" s="11">
        <v>1399</v>
      </c>
      <c r="Q48" s="11">
        <v>1</v>
      </c>
      <c r="R48" s="11">
        <v>520</v>
      </c>
      <c r="S48" s="11">
        <v>545</v>
      </c>
      <c r="T48" s="11">
        <v>8.6999999999999993</v>
      </c>
      <c r="U48" s="11">
        <v>9.1</v>
      </c>
    </row>
    <row r="49" spans="1:21" x14ac:dyDescent="0.4">
      <c r="A49" s="16" t="s">
        <v>159</v>
      </c>
      <c r="B49" s="13">
        <v>2026352035</v>
      </c>
      <c r="C49" s="14">
        <v>42483</v>
      </c>
      <c r="D49" s="15">
        <v>12357</v>
      </c>
      <c r="E49" s="15">
        <v>7.71</v>
      </c>
      <c r="F49" s="15">
        <v>7.71</v>
      </c>
      <c r="G49" s="15">
        <v>0</v>
      </c>
      <c r="H49" s="15">
        <v>0</v>
      </c>
      <c r="I49" s="15">
        <v>0</v>
      </c>
      <c r="J49" s="15">
        <v>7.71</v>
      </c>
      <c r="K49" s="15">
        <v>0</v>
      </c>
      <c r="L49" s="15">
        <v>0</v>
      </c>
      <c r="M49" s="15">
        <v>0</v>
      </c>
      <c r="N49" s="15">
        <v>432</v>
      </c>
      <c r="O49" s="15">
        <v>458</v>
      </c>
      <c r="P49" s="15">
        <v>1916</v>
      </c>
      <c r="Q49" s="15">
        <v>1</v>
      </c>
      <c r="R49" s="15">
        <v>522</v>
      </c>
      <c r="S49" s="15">
        <v>554</v>
      </c>
      <c r="T49" s="15">
        <v>8.6999999999999993</v>
      </c>
      <c r="U49" s="15">
        <v>9.1999999999999993</v>
      </c>
    </row>
    <row r="50" spans="1:21" x14ac:dyDescent="0.4">
      <c r="A50" s="12" t="s">
        <v>160</v>
      </c>
      <c r="B50" s="9">
        <v>2026352035</v>
      </c>
      <c r="C50" s="10">
        <v>42484</v>
      </c>
      <c r="D50" s="11">
        <v>3490</v>
      </c>
      <c r="E50" s="11">
        <v>2.16</v>
      </c>
      <c r="F50" s="11">
        <v>2.16</v>
      </c>
      <c r="G50" s="11">
        <v>0</v>
      </c>
      <c r="H50" s="11">
        <v>0</v>
      </c>
      <c r="I50" s="11">
        <v>0</v>
      </c>
      <c r="J50" s="11">
        <v>2.16</v>
      </c>
      <c r="K50" s="11">
        <v>0</v>
      </c>
      <c r="L50" s="11">
        <v>0</v>
      </c>
      <c r="M50" s="11">
        <v>0</v>
      </c>
      <c r="N50" s="11">
        <v>164</v>
      </c>
      <c r="O50" s="11">
        <v>704</v>
      </c>
      <c r="P50" s="11">
        <v>1401</v>
      </c>
      <c r="Q50" s="11">
        <v>1</v>
      </c>
      <c r="R50" s="11">
        <v>555</v>
      </c>
      <c r="S50" s="11">
        <v>591</v>
      </c>
      <c r="T50" s="11">
        <v>9.3000000000000007</v>
      </c>
      <c r="U50" s="11">
        <v>9.9</v>
      </c>
    </row>
    <row r="51" spans="1:21" x14ac:dyDescent="0.4">
      <c r="A51" s="16" t="s">
        <v>161</v>
      </c>
      <c r="B51" s="13">
        <v>2026352035</v>
      </c>
      <c r="C51" s="14">
        <v>42485</v>
      </c>
      <c r="D51" s="15">
        <v>6017</v>
      </c>
      <c r="E51" s="15">
        <v>3.73</v>
      </c>
      <c r="F51" s="15">
        <v>3.73</v>
      </c>
      <c r="G51" s="15">
        <v>0</v>
      </c>
      <c r="H51" s="15">
        <v>0</v>
      </c>
      <c r="I51" s="15">
        <v>0</v>
      </c>
      <c r="J51" s="15">
        <v>3.73</v>
      </c>
      <c r="K51" s="15">
        <v>0</v>
      </c>
      <c r="L51" s="15">
        <v>0</v>
      </c>
      <c r="M51" s="15">
        <v>0</v>
      </c>
      <c r="N51" s="15">
        <v>260</v>
      </c>
      <c r="O51" s="15">
        <v>821</v>
      </c>
      <c r="P51" s="15">
        <v>1576</v>
      </c>
      <c r="Q51" s="15">
        <v>1</v>
      </c>
      <c r="R51" s="15">
        <v>506</v>
      </c>
      <c r="S51" s="15">
        <v>531</v>
      </c>
      <c r="T51" s="15">
        <v>8.4</v>
      </c>
      <c r="U51" s="15">
        <v>8.9</v>
      </c>
    </row>
    <row r="52" spans="1:21" x14ac:dyDescent="0.4">
      <c r="A52" s="12" t="s">
        <v>162</v>
      </c>
      <c r="B52" s="9">
        <v>2026352035</v>
      </c>
      <c r="C52" s="10">
        <v>42487</v>
      </c>
      <c r="D52" s="11">
        <v>6088</v>
      </c>
      <c r="E52" s="11">
        <v>3.77</v>
      </c>
      <c r="F52" s="11">
        <v>3.77</v>
      </c>
      <c r="G52" s="11">
        <v>0</v>
      </c>
      <c r="H52" s="11">
        <v>0</v>
      </c>
      <c r="I52" s="11">
        <v>0</v>
      </c>
      <c r="J52" s="11">
        <v>3.77</v>
      </c>
      <c r="K52" s="11">
        <v>0</v>
      </c>
      <c r="L52" s="11">
        <v>0</v>
      </c>
      <c r="M52" s="11">
        <v>0</v>
      </c>
      <c r="N52" s="11">
        <v>286</v>
      </c>
      <c r="O52" s="11">
        <v>586</v>
      </c>
      <c r="P52" s="11">
        <v>1593</v>
      </c>
      <c r="Q52" s="11">
        <v>1</v>
      </c>
      <c r="R52" s="11">
        <v>508</v>
      </c>
      <c r="S52" s="11">
        <v>545</v>
      </c>
      <c r="T52" s="11">
        <v>8.5</v>
      </c>
      <c r="U52" s="11">
        <v>9.1</v>
      </c>
    </row>
    <row r="53" spans="1:21" x14ac:dyDescent="0.4">
      <c r="A53" s="16" t="s">
        <v>163</v>
      </c>
      <c r="B53" s="13">
        <v>2026352035</v>
      </c>
      <c r="C53" s="14">
        <v>42488</v>
      </c>
      <c r="D53" s="15">
        <v>6375</v>
      </c>
      <c r="E53" s="15">
        <v>3.95</v>
      </c>
      <c r="F53" s="15">
        <v>3.95</v>
      </c>
      <c r="G53" s="15">
        <v>0</v>
      </c>
      <c r="H53" s="15">
        <v>0</v>
      </c>
      <c r="I53" s="15">
        <v>0</v>
      </c>
      <c r="J53" s="15">
        <v>3.95</v>
      </c>
      <c r="K53" s="15">
        <v>0</v>
      </c>
      <c r="L53" s="15">
        <v>0</v>
      </c>
      <c r="M53" s="15">
        <v>0</v>
      </c>
      <c r="N53" s="15">
        <v>331</v>
      </c>
      <c r="O53" s="15">
        <v>626</v>
      </c>
      <c r="P53" s="15">
        <v>1649</v>
      </c>
      <c r="Q53" s="15">
        <v>1</v>
      </c>
      <c r="R53" s="15">
        <v>513</v>
      </c>
      <c r="S53" s="15">
        <v>545</v>
      </c>
      <c r="T53" s="15">
        <v>8.6</v>
      </c>
      <c r="U53" s="15">
        <v>9.1</v>
      </c>
    </row>
    <row r="54" spans="1:21" x14ac:dyDescent="0.4">
      <c r="A54" s="12" t="s">
        <v>164</v>
      </c>
      <c r="B54" s="9">
        <v>2026352035</v>
      </c>
      <c r="C54" s="10">
        <v>42489</v>
      </c>
      <c r="D54" s="11">
        <v>7604</v>
      </c>
      <c r="E54" s="11">
        <v>4.71</v>
      </c>
      <c r="F54" s="11">
        <v>4.71</v>
      </c>
      <c r="G54" s="11">
        <v>0</v>
      </c>
      <c r="H54" s="11">
        <v>0</v>
      </c>
      <c r="I54" s="11">
        <v>0</v>
      </c>
      <c r="J54" s="11">
        <v>4.71</v>
      </c>
      <c r="K54" s="11">
        <v>0</v>
      </c>
      <c r="L54" s="11">
        <v>0</v>
      </c>
      <c r="M54" s="11">
        <v>0</v>
      </c>
      <c r="N54" s="11">
        <v>352</v>
      </c>
      <c r="O54" s="11">
        <v>492</v>
      </c>
      <c r="P54" s="11">
        <v>1692</v>
      </c>
      <c r="Q54" s="11">
        <v>1</v>
      </c>
      <c r="R54" s="11">
        <v>490</v>
      </c>
      <c r="S54" s="11">
        <v>510</v>
      </c>
      <c r="T54" s="11">
        <v>8.1999999999999993</v>
      </c>
      <c r="U54" s="11">
        <v>8.5</v>
      </c>
    </row>
    <row r="55" spans="1:21" x14ac:dyDescent="0.4">
      <c r="A55" s="16" t="s">
        <v>165</v>
      </c>
      <c r="B55" s="13">
        <v>2026352035</v>
      </c>
      <c r="C55" s="14">
        <v>42490</v>
      </c>
      <c r="D55" s="15">
        <v>4729</v>
      </c>
      <c r="E55" s="15">
        <v>2.93</v>
      </c>
      <c r="F55" s="15">
        <v>2.93</v>
      </c>
      <c r="G55" s="15">
        <v>0</v>
      </c>
      <c r="H55" s="15">
        <v>0</v>
      </c>
      <c r="I55" s="15">
        <v>0</v>
      </c>
      <c r="J55" s="15">
        <v>2.93</v>
      </c>
      <c r="K55" s="15">
        <v>0</v>
      </c>
      <c r="L55" s="15">
        <v>0</v>
      </c>
      <c r="M55" s="15">
        <v>0</v>
      </c>
      <c r="N55" s="15">
        <v>233</v>
      </c>
      <c r="O55" s="15">
        <v>594</v>
      </c>
      <c r="P55" s="15">
        <v>1506</v>
      </c>
      <c r="Q55" s="15">
        <v>1</v>
      </c>
      <c r="R55" s="15">
        <v>573</v>
      </c>
      <c r="S55" s="15">
        <v>607</v>
      </c>
      <c r="T55" s="15">
        <v>9.6</v>
      </c>
      <c r="U55" s="15">
        <v>10.1</v>
      </c>
    </row>
    <row r="56" spans="1:21" x14ac:dyDescent="0.4">
      <c r="A56" s="12" t="s">
        <v>166</v>
      </c>
      <c r="B56" s="9">
        <v>2026352035</v>
      </c>
      <c r="C56" s="10">
        <v>42491</v>
      </c>
      <c r="D56" s="11">
        <v>3609</v>
      </c>
      <c r="E56" s="11">
        <v>2.2799999999999998</v>
      </c>
      <c r="F56" s="11">
        <v>2.2799999999999998</v>
      </c>
      <c r="G56" s="11">
        <v>0</v>
      </c>
      <c r="H56" s="11">
        <v>0</v>
      </c>
      <c r="I56" s="11">
        <v>0</v>
      </c>
      <c r="J56" s="11">
        <v>2.2799999999999998</v>
      </c>
      <c r="K56" s="11">
        <v>0</v>
      </c>
      <c r="L56" s="11">
        <v>0</v>
      </c>
      <c r="M56" s="11">
        <v>0</v>
      </c>
      <c r="N56" s="11">
        <v>191</v>
      </c>
      <c r="O56" s="11">
        <v>716</v>
      </c>
      <c r="P56" s="11">
        <v>1447</v>
      </c>
      <c r="Q56" s="11">
        <v>1</v>
      </c>
      <c r="R56" s="11">
        <v>527</v>
      </c>
      <c r="S56" s="11">
        <v>546</v>
      </c>
      <c r="T56" s="11">
        <v>8.8000000000000007</v>
      </c>
      <c r="U56" s="11">
        <v>9.1</v>
      </c>
    </row>
    <row r="57" spans="1:21" x14ac:dyDescent="0.4">
      <c r="A57" s="16" t="s">
        <v>167</v>
      </c>
      <c r="B57" s="13">
        <v>2026352035</v>
      </c>
      <c r="C57" s="14">
        <v>42492</v>
      </c>
      <c r="D57" s="15">
        <v>7018</v>
      </c>
      <c r="E57" s="15">
        <v>4.3499999999999996</v>
      </c>
      <c r="F57" s="15">
        <v>4.3499999999999996</v>
      </c>
      <c r="G57" s="15">
        <v>0</v>
      </c>
      <c r="H57" s="15">
        <v>0</v>
      </c>
      <c r="I57" s="15">
        <v>0</v>
      </c>
      <c r="J57" s="15">
        <v>4.3499999999999996</v>
      </c>
      <c r="K57" s="15">
        <v>0</v>
      </c>
      <c r="L57" s="15">
        <v>0</v>
      </c>
      <c r="M57" s="15">
        <v>0</v>
      </c>
      <c r="N57" s="15">
        <v>355</v>
      </c>
      <c r="O57" s="15">
        <v>716</v>
      </c>
      <c r="P57" s="15">
        <v>1690</v>
      </c>
      <c r="Q57" s="15">
        <v>1</v>
      </c>
      <c r="R57" s="15">
        <v>511</v>
      </c>
      <c r="S57" s="15">
        <v>543</v>
      </c>
      <c r="T57" s="15">
        <v>8.5</v>
      </c>
      <c r="U57" s="15">
        <v>9.1</v>
      </c>
    </row>
    <row r="58" spans="1:21" x14ac:dyDescent="0.4">
      <c r="A58" s="12" t="s">
        <v>168</v>
      </c>
      <c r="B58" s="9">
        <v>2026352035</v>
      </c>
      <c r="C58" s="10">
        <v>42494</v>
      </c>
      <c r="D58" s="11">
        <v>6564</v>
      </c>
      <c r="E58" s="11">
        <v>4.07</v>
      </c>
      <c r="F58" s="11">
        <v>4.07</v>
      </c>
      <c r="G58" s="11">
        <v>0</v>
      </c>
      <c r="H58" s="11">
        <v>0</v>
      </c>
      <c r="I58" s="11">
        <v>0</v>
      </c>
      <c r="J58" s="11">
        <v>4.07</v>
      </c>
      <c r="K58" s="11">
        <v>0</v>
      </c>
      <c r="L58" s="11">
        <v>0</v>
      </c>
      <c r="M58" s="11">
        <v>0</v>
      </c>
      <c r="N58" s="11">
        <v>345</v>
      </c>
      <c r="O58" s="11">
        <v>530</v>
      </c>
      <c r="P58" s="11">
        <v>1658</v>
      </c>
      <c r="Q58" s="11">
        <v>1</v>
      </c>
      <c r="R58" s="11">
        <v>538</v>
      </c>
      <c r="S58" s="11">
        <v>560</v>
      </c>
      <c r="T58" s="11">
        <v>9</v>
      </c>
      <c r="U58" s="11">
        <v>9.3000000000000007</v>
      </c>
    </row>
    <row r="59" spans="1:21" x14ac:dyDescent="0.4">
      <c r="A59" s="16" t="s">
        <v>169</v>
      </c>
      <c r="B59" s="13">
        <v>2026352035</v>
      </c>
      <c r="C59" s="14">
        <v>42495</v>
      </c>
      <c r="D59" s="15">
        <v>12167</v>
      </c>
      <c r="E59" s="15">
        <v>7.54</v>
      </c>
      <c r="F59" s="15">
        <v>7.54</v>
      </c>
      <c r="G59" s="15">
        <v>0</v>
      </c>
      <c r="H59" s="15">
        <v>0</v>
      </c>
      <c r="I59" s="15">
        <v>0</v>
      </c>
      <c r="J59" s="15">
        <v>7.54</v>
      </c>
      <c r="K59" s="15">
        <v>0</v>
      </c>
      <c r="L59" s="15">
        <v>0</v>
      </c>
      <c r="M59" s="15">
        <v>0</v>
      </c>
      <c r="N59" s="15">
        <v>475</v>
      </c>
      <c r="O59" s="15">
        <v>479</v>
      </c>
      <c r="P59" s="15">
        <v>1926</v>
      </c>
      <c r="Q59" s="15">
        <v>1</v>
      </c>
      <c r="R59" s="15">
        <v>468</v>
      </c>
      <c r="S59" s="15">
        <v>485</v>
      </c>
      <c r="T59" s="15">
        <v>7.8</v>
      </c>
      <c r="U59" s="15">
        <v>8.1</v>
      </c>
    </row>
    <row r="60" spans="1:21" x14ac:dyDescent="0.4">
      <c r="A60" s="12" t="s">
        <v>170</v>
      </c>
      <c r="B60" s="9">
        <v>2026352035</v>
      </c>
      <c r="C60" s="10">
        <v>42496</v>
      </c>
      <c r="D60" s="11">
        <v>8198</v>
      </c>
      <c r="E60" s="11">
        <v>5.08</v>
      </c>
      <c r="F60" s="11">
        <v>5.08</v>
      </c>
      <c r="G60" s="11">
        <v>0</v>
      </c>
      <c r="H60" s="11">
        <v>0</v>
      </c>
      <c r="I60" s="11">
        <v>0</v>
      </c>
      <c r="J60" s="11">
        <v>5.08</v>
      </c>
      <c r="K60" s="11">
        <v>0</v>
      </c>
      <c r="L60" s="11">
        <v>0</v>
      </c>
      <c r="M60" s="11">
        <v>0</v>
      </c>
      <c r="N60" s="11">
        <v>383</v>
      </c>
      <c r="O60" s="11">
        <v>511</v>
      </c>
      <c r="P60" s="11">
        <v>1736</v>
      </c>
      <c r="Q60" s="11">
        <v>1</v>
      </c>
      <c r="R60" s="11">
        <v>524</v>
      </c>
      <c r="S60" s="11">
        <v>548</v>
      </c>
      <c r="T60" s="11">
        <v>8.6999999999999993</v>
      </c>
      <c r="U60" s="11">
        <v>9.1</v>
      </c>
    </row>
    <row r="61" spans="1:21" x14ac:dyDescent="0.4">
      <c r="A61" s="16" t="s">
        <v>171</v>
      </c>
      <c r="B61" s="13">
        <v>2026352035</v>
      </c>
      <c r="C61" s="14">
        <v>42497</v>
      </c>
      <c r="D61" s="15">
        <v>4193</v>
      </c>
      <c r="E61" s="15">
        <v>2.6</v>
      </c>
      <c r="F61" s="15">
        <v>2.6</v>
      </c>
      <c r="G61" s="15">
        <v>0</v>
      </c>
      <c r="H61" s="15">
        <v>0</v>
      </c>
      <c r="I61" s="15">
        <v>0</v>
      </c>
      <c r="J61" s="15">
        <v>2.6</v>
      </c>
      <c r="K61" s="15">
        <v>0</v>
      </c>
      <c r="L61" s="15">
        <v>0</v>
      </c>
      <c r="M61" s="15">
        <v>0</v>
      </c>
      <c r="N61" s="15">
        <v>229</v>
      </c>
      <c r="O61" s="15">
        <v>665</v>
      </c>
      <c r="P61" s="15">
        <v>1491</v>
      </c>
      <c r="Q61" s="15">
        <v>1</v>
      </c>
      <c r="R61" s="15">
        <v>511</v>
      </c>
      <c r="S61" s="15">
        <v>521</v>
      </c>
      <c r="T61" s="15">
        <v>8.5</v>
      </c>
      <c r="U61" s="15">
        <v>8.6999999999999993</v>
      </c>
    </row>
    <row r="62" spans="1:21" x14ac:dyDescent="0.4">
      <c r="A62" s="12" t="s">
        <v>172</v>
      </c>
      <c r="B62" s="9">
        <v>2026352035</v>
      </c>
      <c r="C62" s="10">
        <v>42498</v>
      </c>
      <c r="D62" s="11">
        <v>5528</v>
      </c>
      <c r="E62" s="11">
        <v>3.45</v>
      </c>
      <c r="F62" s="11">
        <v>3.45</v>
      </c>
      <c r="G62" s="11">
        <v>0</v>
      </c>
      <c r="H62" s="11">
        <v>0</v>
      </c>
      <c r="I62" s="11">
        <v>0</v>
      </c>
      <c r="J62" s="11">
        <v>3.45</v>
      </c>
      <c r="K62" s="11">
        <v>0</v>
      </c>
      <c r="L62" s="11">
        <v>0</v>
      </c>
      <c r="M62" s="11">
        <v>0</v>
      </c>
      <c r="N62" s="11">
        <v>258</v>
      </c>
      <c r="O62" s="11">
        <v>610</v>
      </c>
      <c r="P62" s="11">
        <v>1555</v>
      </c>
      <c r="Q62" s="11">
        <v>1</v>
      </c>
      <c r="R62" s="11">
        <v>541</v>
      </c>
      <c r="S62" s="11">
        <v>568</v>
      </c>
      <c r="T62" s="11">
        <v>9</v>
      </c>
      <c r="U62" s="11">
        <v>9.5</v>
      </c>
    </row>
    <row r="63" spans="1:21" x14ac:dyDescent="0.4">
      <c r="A63" s="16" t="s">
        <v>173</v>
      </c>
      <c r="B63" s="13">
        <v>2026352035</v>
      </c>
      <c r="C63" s="14">
        <v>42499</v>
      </c>
      <c r="D63" s="15">
        <v>10685</v>
      </c>
      <c r="E63" s="15">
        <v>6.62</v>
      </c>
      <c r="F63" s="15">
        <v>6.62</v>
      </c>
      <c r="G63" s="15">
        <v>0</v>
      </c>
      <c r="H63" s="15">
        <v>0</v>
      </c>
      <c r="I63" s="15">
        <v>0</v>
      </c>
      <c r="J63" s="15">
        <v>6.6</v>
      </c>
      <c r="K63" s="15">
        <v>0</v>
      </c>
      <c r="L63" s="15">
        <v>0</v>
      </c>
      <c r="M63" s="15">
        <v>0</v>
      </c>
      <c r="N63" s="15">
        <v>401</v>
      </c>
      <c r="O63" s="15">
        <v>543</v>
      </c>
      <c r="P63" s="15">
        <v>1869</v>
      </c>
      <c r="Q63" s="15">
        <v>1</v>
      </c>
      <c r="R63" s="15">
        <v>531</v>
      </c>
      <c r="S63" s="15">
        <v>556</v>
      </c>
      <c r="T63" s="15">
        <v>8.9</v>
      </c>
      <c r="U63" s="15">
        <v>9.3000000000000007</v>
      </c>
    </row>
    <row r="64" spans="1:21" x14ac:dyDescent="0.4">
      <c r="A64" s="12" t="s">
        <v>174</v>
      </c>
      <c r="B64" s="9">
        <v>2026352035</v>
      </c>
      <c r="C64" s="10">
        <v>42500</v>
      </c>
      <c r="D64" s="11">
        <v>254</v>
      </c>
      <c r="E64" s="11">
        <v>0.16</v>
      </c>
      <c r="F64" s="11">
        <v>0.16</v>
      </c>
      <c r="G64" s="11">
        <v>0</v>
      </c>
      <c r="H64" s="11">
        <v>0</v>
      </c>
      <c r="I64" s="11">
        <v>0</v>
      </c>
      <c r="J64" s="11">
        <v>0.16</v>
      </c>
      <c r="K64" s="11">
        <v>0</v>
      </c>
      <c r="L64" s="11">
        <v>0</v>
      </c>
      <c r="M64" s="11">
        <v>0</v>
      </c>
      <c r="N64" s="11">
        <v>17</v>
      </c>
      <c r="O64" s="11">
        <v>1002</v>
      </c>
      <c r="P64" s="11">
        <v>1141</v>
      </c>
      <c r="Q64" s="11">
        <v>1</v>
      </c>
      <c r="R64" s="11">
        <v>357</v>
      </c>
      <c r="S64" s="11">
        <v>380</v>
      </c>
      <c r="T64" s="11">
        <v>6</v>
      </c>
      <c r="U64" s="11">
        <v>6.3</v>
      </c>
    </row>
    <row r="65" spans="1:21" x14ac:dyDescent="0.4">
      <c r="A65" s="16" t="s">
        <v>175</v>
      </c>
      <c r="B65" s="13">
        <v>2026352035</v>
      </c>
      <c r="C65" s="14">
        <v>42501</v>
      </c>
      <c r="D65" s="15">
        <v>8580</v>
      </c>
      <c r="E65" s="15">
        <v>5.32</v>
      </c>
      <c r="F65" s="15">
        <v>5.32</v>
      </c>
      <c r="G65" s="15">
        <v>0</v>
      </c>
      <c r="H65" s="15">
        <v>0</v>
      </c>
      <c r="I65" s="15">
        <v>0</v>
      </c>
      <c r="J65" s="15">
        <v>5.32</v>
      </c>
      <c r="K65" s="15">
        <v>0</v>
      </c>
      <c r="L65" s="15">
        <v>0</v>
      </c>
      <c r="M65" s="15">
        <v>0</v>
      </c>
      <c r="N65" s="15">
        <v>330</v>
      </c>
      <c r="O65" s="15">
        <v>569</v>
      </c>
      <c r="P65" s="15">
        <v>1698</v>
      </c>
      <c r="Q65" s="15">
        <v>1</v>
      </c>
      <c r="R65" s="15">
        <v>523</v>
      </c>
      <c r="S65" s="15">
        <v>553</v>
      </c>
      <c r="T65" s="15">
        <v>8.6999999999999993</v>
      </c>
      <c r="U65" s="15">
        <v>9.1999999999999993</v>
      </c>
    </row>
    <row r="66" spans="1:21" x14ac:dyDescent="0.4">
      <c r="A66" s="12" t="s">
        <v>176</v>
      </c>
      <c r="B66" s="9">
        <v>2026352035</v>
      </c>
      <c r="C66" s="10">
        <v>42502</v>
      </c>
      <c r="D66" s="11">
        <v>8891</v>
      </c>
      <c r="E66" s="11">
        <v>5.51</v>
      </c>
      <c r="F66" s="11">
        <v>5.51</v>
      </c>
      <c r="G66" s="11">
        <v>0</v>
      </c>
      <c r="H66" s="11">
        <v>0</v>
      </c>
      <c r="I66" s="11">
        <v>0</v>
      </c>
      <c r="J66" s="11">
        <v>5.51</v>
      </c>
      <c r="K66" s="11">
        <v>0</v>
      </c>
      <c r="L66" s="11">
        <v>0</v>
      </c>
      <c r="M66" s="11">
        <v>0</v>
      </c>
      <c r="N66" s="11">
        <v>343</v>
      </c>
      <c r="O66" s="11">
        <v>330</v>
      </c>
      <c r="P66" s="11">
        <v>1364</v>
      </c>
      <c r="Q66" s="11">
        <v>1</v>
      </c>
      <c r="R66" s="11">
        <v>456</v>
      </c>
      <c r="S66" s="11">
        <v>485</v>
      </c>
      <c r="T66" s="11">
        <v>7.6</v>
      </c>
      <c r="U66" s="11">
        <v>8.1</v>
      </c>
    </row>
    <row r="67" spans="1:21" x14ac:dyDescent="0.4">
      <c r="A67" s="16" t="s">
        <v>177</v>
      </c>
      <c r="B67" s="13">
        <v>2320127002</v>
      </c>
      <c r="C67" s="14">
        <v>42483</v>
      </c>
      <c r="D67" s="15">
        <v>5079</v>
      </c>
      <c r="E67" s="15">
        <v>3.42</v>
      </c>
      <c r="F67" s="15">
        <v>3.42</v>
      </c>
      <c r="G67" s="15">
        <v>0</v>
      </c>
      <c r="H67" s="15">
        <v>0</v>
      </c>
      <c r="I67" s="15">
        <v>0</v>
      </c>
      <c r="J67" s="15">
        <v>3.42</v>
      </c>
      <c r="K67" s="15">
        <v>0</v>
      </c>
      <c r="L67" s="15">
        <v>0</v>
      </c>
      <c r="M67" s="15">
        <v>0</v>
      </c>
      <c r="N67" s="15">
        <v>242</v>
      </c>
      <c r="O67" s="15">
        <v>1129</v>
      </c>
      <c r="P67" s="15">
        <v>1804</v>
      </c>
      <c r="Q67" s="15">
        <v>1</v>
      </c>
      <c r="R67" s="15">
        <v>61</v>
      </c>
      <c r="S67" s="15">
        <v>69</v>
      </c>
      <c r="T67" s="15">
        <v>1</v>
      </c>
      <c r="U67" s="15">
        <v>1.2</v>
      </c>
    </row>
    <row r="68" spans="1:21" x14ac:dyDescent="0.4">
      <c r="A68" s="12" t="s">
        <v>178</v>
      </c>
      <c r="B68" s="9">
        <v>2347167796</v>
      </c>
      <c r="C68" s="10">
        <v>42473</v>
      </c>
      <c r="D68" s="11">
        <v>10352</v>
      </c>
      <c r="E68" s="11">
        <v>7.01</v>
      </c>
      <c r="F68" s="11">
        <v>7.01</v>
      </c>
      <c r="G68" s="11">
        <v>0</v>
      </c>
      <c r="H68" s="11">
        <v>1.66</v>
      </c>
      <c r="I68" s="11">
        <v>1.94</v>
      </c>
      <c r="J68" s="11">
        <v>3.41</v>
      </c>
      <c r="K68" s="11">
        <v>0</v>
      </c>
      <c r="L68" s="11">
        <v>19</v>
      </c>
      <c r="M68" s="11">
        <v>32</v>
      </c>
      <c r="N68" s="11">
        <v>195</v>
      </c>
      <c r="O68" s="11">
        <v>676</v>
      </c>
      <c r="P68" s="11">
        <v>2038</v>
      </c>
      <c r="Q68" s="11">
        <v>1</v>
      </c>
      <c r="R68" s="11">
        <v>467</v>
      </c>
      <c r="S68" s="11">
        <v>531</v>
      </c>
      <c r="T68" s="11">
        <v>7.8</v>
      </c>
      <c r="U68" s="11">
        <v>8.9</v>
      </c>
    </row>
    <row r="69" spans="1:21" x14ac:dyDescent="0.4">
      <c r="A69" s="16" t="s">
        <v>179</v>
      </c>
      <c r="B69" s="13">
        <v>2347167796</v>
      </c>
      <c r="C69" s="14">
        <v>42474</v>
      </c>
      <c r="D69" s="15">
        <v>10129</v>
      </c>
      <c r="E69" s="15">
        <v>6.7</v>
      </c>
      <c r="F69" s="15">
        <v>6.7</v>
      </c>
      <c r="G69" s="15">
        <v>0</v>
      </c>
      <c r="H69" s="15">
        <v>0.02</v>
      </c>
      <c r="I69" s="15">
        <v>2.74</v>
      </c>
      <c r="J69" s="15">
        <v>3.94</v>
      </c>
      <c r="K69" s="15">
        <v>0</v>
      </c>
      <c r="L69" s="15">
        <v>1</v>
      </c>
      <c r="M69" s="15">
        <v>48</v>
      </c>
      <c r="N69" s="15">
        <v>206</v>
      </c>
      <c r="O69" s="15">
        <v>705</v>
      </c>
      <c r="P69" s="15">
        <v>2010</v>
      </c>
      <c r="Q69" s="15">
        <v>1</v>
      </c>
      <c r="R69" s="15">
        <v>445</v>
      </c>
      <c r="S69" s="15">
        <v>489</v>
      </c>
      <c r="T69" s="15">
        <v>7.4</v>
      </c>
      <c r="U69" s="15">
        <v>8.1999999999999993</v>
      </c>
    </row>
    <row r="70" spans="1:21" x14ac:dyDescent="0.4">
      <c r="A70" s="12" t="s">
        <v>180</v>
      </c>
      <c r="B70" s="9">
        <v>2347167796</v>
      </c>
      <c r="C70" s="10">
        <v>42475</v>
      </c>
      <c r="D70" s="11">
        <v>10465</v>
      </c>
      <c r="E70" s="11">
        <v>6.92</v>
      </c>
      <c r="F70" s="11">
        <v>6.92</v>
      </c>
      <c r="G70" s="11">
        <v>0</v>
      </c>
      <c r="H70" s="11">
        <v>7.0000000000000007E-2</v>
      </c>
      <c r="I70" s="11">
        <v>1.42</v>
      </c>
      <c r="J70" s="11">
        <v>5.43</v>
      </c>
      <c r="K70" s="11">
        <v>0</v>
      </c>
      <c r="L70" s="11">
        <v>1</v>
      </c>
      <c r="M70" s="11">
        <v>24</v>
      </c>
      <c r="N70" s="11">
        <v>284</v>
      </c>
      <c r="O70" s="11">
        <v>720</v>
      </c>
      <c r="P70" s="11">
        <v>2133</v>
      </c>
      <c r="Q70" s="11">
        <v>1</v>
      </c>
      <c r="R70" s="11">
        <v>452</v>
      </c>
      <c r="S70" s="11">
        <v>504</v>
      </c>
      <c r="T70" s="11">
        <v>7.5</v>
      </c>
      <c r="U70" s="11">
        <v>8.4</v>
      </c>
    </row>
    <row r="71" spans="1:21" x14ac:dyDescent="0.4">
      <c r="A71" s="16" t="s">
        <v>181</v>
      </c>
      <c r="B71" s="13">
        <v>2347167796</v>
      </c>
      <c r="C71" s="14">
        <v>42477</v>
      </c>
      <c r="D71" s="15">
        <v>5472</v>
      </c>
      <c r="E71" s="15">
        <v>3.62</v>
      </c>
      <c r="F71" s="15">
        <v>3.62</v>
      </c>
      <c r="G71" s="15">
        <v>0</v>
      </c>
      <c r="H71" s="15">
        <v>0.08</v>
      </c>
      <c r="I71" s="15">
        <v>0.28000000000000003</v>
      </c>
      <c r="J71" s="15">
        <v>3.26</v>
      </c>
      <c r="K71" s="15">
        <v>0</v>
      </c>
      <c r="L71" s="15">
        <v>1</v>
      </c>
      <c r="M71" s="15">
        <v>7</v>
      </c>
      <c r="N71" s="15">
        <v>249</v>
      </c>
      <c r="O71" s="15">
        <v>508</v>
      </c>
      <c r="P71" s="15">
        <v>1882</v>
      </c>
      <c r="Q71" s="15">
        <v>1</v>
      </c>
      <c r="R71" s="15">
        <v>556</v>
      </c>
      <c r="S71" s="15">
        <v>602</v>
      </c>
      <c r="T71" s="15">
        <v>9.3000000000000007</v>
      </c>
      <c r="U71" s="15">
        <v>10</v>
      </c>
    </row>
    <row r="72" spans="1:21" x14ac:dyDescent="0.4">
      <c r="A72" s="12" t="s">
        <v>182</v>
      </c>
      <c r="B72" s="9">
        <v>2347167796</v>
      </c>
      <c r="C72" s="10">
        <v>42478</v>
      </c>
      <c r="D72" s="11">
        <v>8247</v>
      </c>
      <c r="E72" s="11">
        <v>5.45</v>
      </c>
      <c r="F72" s="11">
        <v>5.45</v>
      </c>
      <c r="G72" s="11">
        <v>0</v>
      </c>
      <c r="H72" s="11">
        <v>0.79</v>
      </c>
      <c r="I72" s="11">
        <v>0.86</v>
      </c>
      <c r="J72" s="11">
        <v>3.79</v>
      </c>
      <c r="K72" s="11">
        <v>0</v>
      </c>
      <c r="L72" s="11">
        <v>11</v>
      </c>
      <c r="M72" s="11">
        <v>16</v>
      </c>
      <c r="N72" s="11">
        <v>206</v>
      </c>
      <c r="O72" s="11">
        <v>678</v>
      </c>
      <c r="P72" s="11">
        <v>1944</v>
      </c>
      <c r="Q72" s="11">
        <v>1</v>
      </c>
      <c r="R72" s="11">
        <v>500</v>
      </c>
      <c r="S72" s="11">
        <v>557</v>
      </c>
      <c r="T72" s="11">
        <v>8.3000000000000007</v>
      </c>
      <c r="U72" s="11">
        <v>9.3000000000000007</v>
      </c>
    </row>
    <row r="73" spans="1:21" x14ac:dyDescent="0.4">
      <c r="A73" s="16" t="s">
        <v>183</v>
      </c>
      <c r="B73" s="13">
        <v>2347167796</v>
      </c>
      <c r="C73" s="14">
        <v>42479</v>
      </c>
      <c r="D73" s="15">
        <v>6711</v>
      </c>
      <c r="E73" s="15">
        <v>4.4400000000000004</v>
      </c>
      <c r="F73" s="15">
        <v>4.4400000000000004</v>
      </c>
      <c r="G73" s="15">
        <v>0</v>
      </c>
      <c r="H73" s="15">
        <v>0</v>
      </c>
      <c r="I73" s="15">
        <v>0</v>
      </c>
      <c r="J73" s="15">
        <v>4.4400000000000004</v>
      </c>
      <c r="K73" s="15">
        <v>0</v>
      </c>
      <c r="L73" s="15">
        <v>0</v>
      </c>
      <c r="M73" s="15">
        <v>7</v>
      </c>
      <c r="N73" s="15">
        <v>382</v>
      </c>
      <c r="O73" s="15">
        <v>648</v>
      </c>
      <c r="P73" s="15">
        <v>2346</v>
      </c>
      <c r="Q73" s="15">
        <v>1</v>
      </c>
      <c r="R73" s="15">
        <v>465</v>
      </c>
      <c r="S73" s="15">
        <v>514</v>
      </c>
      <c r="T73" s="15">
        <v>7.8</v>
      </c>
      <c r="U73" s="15">
        <v>8.6</v>
      </c>
    </row>
    <row r="74" spans="1:21" x14ac:dyDescent="0.4">
      <c r="A74" s="12" t="s">
        <v>184</v>
      </c>
      <c r="B74" s="9">
        <v>2347167796</v>
      </c>
      <c r="C74" s="10">
        <v>42481</v>
      </c>
      <c r="D74" s="11">
        <v>10080</v>
      </c>
      <c r="E74" s="11">
        <v>6.75</v>
      </c>
      <c r="F74" s="11">
        <v>6.75</v>
      </c>
      <c r="G74" s="11">
        <v>0</v>
      </c>
      <c r="H74" s="11">
        <v>1.85</v>
      </c>
      <c r="I74" s="11">
        <v>1.53</v>
      </c>
      <c r="J74" s="11">
        <v>3.38</v>
      </c>
      <c r="K74" s="11">
        <v>0</v>
      </c>
      <c r="L74" s="11">
        <v>23</v>
      </c>
      <c r="M74" s="11">
        <v>26</v>
      </c>
      <c r="N74" s="11">
        <v>208</v>
      </c>
      <c r="O74" s="11">
        <v>761</v>
      </c>
      <c r="P74" s="11">
        <v>2048</v>
      </c>
      <c r="Q74" s="11">
        <v>1</v>
      </c>
      <c r="R74" s="11">
        <v>460</v>
      </c>
      <c r="S74" s="11">
        <v>484</v>
      </c>
      <c r="T74" s="11">
        <v>7.7</v>
      </c>
      <c r="U74" s="11">
        <v>8.1</v>
      </c>
    </row>
    <row r="75" spans="1:21" x14ac:dyDescent="0.4">
      <c r="A75" s="16" t="s">
        <v>185</v>
      </c>
      <c r="B75" s="13">
        <v>2347167796</v>
      </c>
      <c r="C75" s="14">
        <v>42482</v>
      </c>
      <c r="D75" s="15">
        <v>7804</v>
      </c>
      <c r="E75" s="15">
        <v>5.16</v>
      </c>
      <c r="F75" s="15">
        <v>5.16</v>
      </c>
      <c r="G75" s="15">
        <v>0</v>
      </c>
      <c r="H75" s="15">
        <v>0.56000000000000005</v>
      </c>
      <c r="I75" s="15">
        <v>1.68</v>
      </c>
      <c r="J75" s="15">
        <v>2.92</v>
      </c>
      <c r="K75" s="15">
        <v>0</v>
      </c>
      <c r="L75" s="15">
        <v>9</v>
      </c>
      <c r="M75" s="15">
        <v>27</v>
      </c>
      <c r="N75" s="15">
        <v>206</v>
      </c>
      <c r="O75" s="15">
        <v>781</v>
      </c>
      <c r="P75" s="15">
        <v>1946</v>
      </c>
      <c r="Q75" s="15">
        <v>1</v>
      </c>
      <c r="R75" s="15">
        <v>405</v>
      </c>
      <c r="S75" s="15">
        <v>461</v>
      </c>
      <c r="T75" s="15">
        <v>6.8</v>
      </c>
      <c r="U75" s="15">
        <v>7.7</v>
      </c>
    </row>
    <row r="76" spans="1:21" x14ac:dyDescent="0.4">
      <c r="A76" s="12" t="s">
        <v>186</v>
      </c>
      <c r="B76" s="9">
        <v>2347167796</v>
      </c>
      <c r="C76" s="10">
        <v>42483</v>
      </c>
      <c r="D76" s="11">
        <v>16901</v>
      </c>
      <c r="E76" s="11">
        <v>11.37</v>
      </c>
      <c r="F76" s="11">
        <v>11.37</v>
      </c>
      <c r="G76" s="11">
        <v>0</v>
      </c>
      <c r="H76" s="11">
        <v>2.78</v>
      </c>
      <c r="I76" s="11">
        <v>1.45</v>
      </c>
      <c r="J76" s="11">
        <v>7.15</v>
      </c>
      <c r="K76" s="11">
        <v>0</v>
      </c>
      <c r="L76" s="11">
        <v>32</v>
      </c>
      <c r="M76" s="11">
        <v>35</v>
      </c>
      <c r="N76" s="11">
        <v>360</v>
      </c>
      <c r="O76" s="11">
        <v>591</v>
      </c>
      <c r="P76" s="11">
        <v>2629</v>
      </c>
      <c r="Q76" s="11">
        <v>1</v>
      </c>
      <c r="R76" s="11">
        <v>374</v>
      </c>
      <c r="S76" s="11">
        <v>386</v>
      </c>
      <c r="T76" s="11">
        <v>6.2</v>
      </c>
      <c r="U76" s="11">
        <v>6.4</v>
      </c>
    </row>
    <row r="77" spans="1:21" x14ac:dyDescent="0.4">
      <c r="A77" s="16" t="s">
        <v>187</v>
      </c>
      <c r="B77" s="13">
        <v>2347167796</v>
      </c>
      <c r="C77" s="14">
        <v>42484</v>
      </c>
      <c r="D77" s="15">
        <v>9471</v>
      </c>
      <c r="E77" s="15">
        <v>6.26</v>
      </c>
      <c r="F77" s="15">
        <v>6.26</v>
      </c>
      <c r="G77" s="15">
        <v>0</v>
      </c>
      <c r="H77" s="15">
        <v>0</v>
      </c>
      <c r="I77" s="15">
        <v>0</v>
      </c>
      <c r="J77" s="15">
        <v>6.26</v>
      </c>
      <c r="K77" s="15">
        <v>0</v>
      </c>
      <c r="L77" s="15">
        <v>0</v>
      </c>
      <c r="M77" s="15">
        <v>0</v>
      </c>
      <c r="N77" s="15">
        <v>360</v>
      </c>
      <c r="O77" s="15">
        <v>584</v>
      </c>
      <c r="P77" s="15">
        <v>2187</v>
      </c>
      <c r="Q77" s="15">
        <v>1</v>
      </c>
      <c r="R77" s="15">
        <v>442</v>
      </c>
      <c r="S77" s="15">
        <v>459</v>
      </c>
      <c r="T77" s="15">
        <v>7.4</v>
      </c>
      <c r="U77" s="15">
        <v>7.7</v>
      </c>
    </row>
    <row r="78" spans="1:21" x14ac:dyDescent="0.4">
      <c r="A78" s="12" t="s">
        <v>188</v>
      </c>
      <c r="B78" s="9">
        <v>2347167796</v>
      </c>
      <c r="C78" s="10">
        <v>42485</v>
      </c>
      <c r="D78" s="11">
        <v>9482</v>
      </c>
      <c r="E78" s="11">
        <v>6.38</v>
      </c>
      <c r="F78" s="11">
        <v>6.38</v>
      </c>
      <c r="G78" s="11">
        <v>0</v>
      </c>
      <c r="H78" s="11">
        <v>1.27</v>
      </c>
      <c r="I78" s="11">
        <v>0.52</v>
      </c>
      <c r="J78" s="11">
        <v>4.5999999999999996</v>
      </c>
      <c r="K78" s="11">
        <v>0</v>
      </c>
      <c r="L78" s="11">
        <v>15</v>
      </c>
      <c r="M78" s="11">
        <v>11</v>
      </c>
      <c r="N78" s="11">
        <v>277</v>
      </c>
      <c r="O78" s="11">
        <v>653</v>
      </c>
      <c r="P78" s="11">
        <v>2095</v>
      </c>
      <c r="Q78" s="11">
        <v>1</v>
      </c>
      <c r="R78" s="11">
        <v>433</v>
      </c>
      <c r="S78" s="11">
        <v>471</v>
      </c>
      <c r="T78" s="11">
        <v>7.2</v>
      </c>
      <c r="U78" s="11">
        <v>7.9</v>
      </c>
    </row>
    <row r="79" spans="1:21" x14ac:dyDescent="0.4">
      <c r="A79" s="16" t="s">
        <v>189</v>
      </c>
      <c r="B79" s="13">
        <v>2347167796</v>
      </c>
      <c r="C79" s="14">
        <v>42486</v>
      </c>
      <c r="D79" s="15">
        <v>5980</v>
      </c>
      <c r="E79" s="15">
        <v>3.95</v>
      </c>
      <c r="F79" s="15">
        <v>3.95</v>
      </c>
      <c r="G79" s="15">
        <v>0</v>
      </c>
      <c r="H79" s="15">
        <v>0</v>
      </c>
      <c r="I79" s="15">
        <v>0</v>
      </c>
      <c r="J79" s="15">
        <v>3.95</v>
      </c>
      <c r="K79" s="15">
        <v>0</v>
      </c>
      <c r="L79" s="15">
        <v>0</v>
      </c>
      <c r="M79" s="15">
        <v>0</v>
      </c>
      <c r="N79" s="15">
        <v>227</v>
      </c>
      <c r="O79" s="15">
        <v>732</v>
      </c>
      <c r="P79" s="15">
        <v>1861</v>
      </c>
      <c r="Q79" s="15">
        <v>1</v>
      </c>
      <c r="R79" s="15">
        <v>436</v>
      </c>
      <c r="S79" s="15">
        <v>490</v>
      </c>
      <c r="T79" s="15">
        <v>7.3</v>
      </c>
      <c r="U79" s="15">
        <v>8.1999999999999993</v>
      </c>
    </row>
    <row r="80" spans="1:21" x14ac:dyDescent="0.4">
      <c r="A80" s="12" t="s">
        <v>190</v>
      </c>
      <c r="B80" s="9">
        <v>2347167796</v>
      </c>
      <c r="C80" s="10">
        <v>42487</v>
      </c>
      <c r="D80" s="11">
        <v>11423</v>
      </c>
      <c r="E80" s="11">
        <v>7.58</v>
      </c>
      <c r="F80" s="11">
        <v>7.58</v>
      </c>
      <c r="G80" s="11">
        <v>0</v>
      </c>
      <c r="H80" s="11">
        <v>1.86</v>
      </c>
      <c r="I80" s="11">
        <v>0.4</v>
      </c>
      <c r="J80" s="11">
        <v>5.32</v>
      </c>
      <c r="K80" s="11">
        <v>0</v>
      </c>
      <c r="L80" s="11">
        <v>26</v>
      </c>
      <c r="M80" s="11">
        <v>9</v>
      </c>
      <c r="N80" s="11">
        <v>295</v>
      </c>
      <c r="O80" s="11">
        <v>623</v>
      </c>
      <c r="P80" s="11">
        <v>2194</v>
      </c>
      <c r="Q80" s="11">
        <v>1</v>
      </c>
      <c r="R80" s="11">
        <v>448</v>
      </c>
      <c r="S80" s="11">
        <v>499</v>
      </c>
      <c r="T80" s="11">
        <v>7.5</v>
      </c>
      <c r="U80" s="11">
        <v>8.3000000000000007</v>
      </c>
    </row>
    <row r="81" spans="1:21" x14ac:dyDescent="0.4">
      <c r="A81" s="16" t="s">
        <v>191</v>
      </c>
      <c r="B81" s="13">
        <v>2347167796</v>
      </c>
      <c r="C81" s="14">
        <v>42488</v>
      </c>
      <c r="D81" s="15">
        <v>5439</v>
      </c>
      <c r="E81" s="15">
        <v>3.6</v>
      </c>
      <c r="F81" s="15">
        <v>3.6</v>
      </c>
      <c r="G81" s="15">
        <v>0</v>
      </c>
      <c r="H81" s="15">
        <v>0</v>
      </c>
      <c r="I81" s="15">
        <v>0</v>
      </c>
      <c r="J81" s="15">
        <v>3.6</v>
      </c>
      <c r="K81" s="15">
        <v>0</v>
      </c>
      <c r="L81" s="15">
        <v>0</v>
      </c>
      <c r="M81" s="15">
        <v>0</v>
      </c>
      <c r="N81" s="15">
        <v>229</v>
      </c>
      <c r="O81" s="15">
        <v>764</v>
      </c>
      <c r="P81" s="15">
        <v>1854</v>
      </c>
      <c r="Q81" s="15">
        <v>1</v>
      </c>
      <c r="R81" s="15">
        <v>408</v>
      </c>
      <c r="S81" s="15">
        <v>450</v>
      </c>
      <c r="T81" s="15">
        <v>6.8</v>
      </c>
      <c r="U81" s="15">
        <v>7.5</v>
      </c>
    </row>
    <row r="82" spans="1:21" x14ac:dyDescent="0.4">
      <c r="A82" s="12" t="s">
        <v>192</v>
      </c>
      <c r="B82" s="9">
        <v>2347167796</v>
      </c>
      <c r="C82" s="10">
        <v>42489</v>
      </c>
      <c r="D82" s="11">
        <v>42</v>
      </c>
      <c r="E82" s="11">
        <v>0.03</v>
      </c>
      <c r="F82" s="11">
        <v>0.03</v>
      </c>
      <c r="G82" s="11">
        <v>0</v>
      </c>
      <c r="H82" s="11">
        <v>0</v>
      </c>
      <c r="I82" s="11">
        <v>0</v>
      </c>
      <c r="J82" s="11">
        <v>0.03</v>
      </c>
      <c r="K82" s="11">
        <v>0</v>
      </c>
      <c r="L82" s="11">
        <v>0</v>
      </c>
      <c r="M82" s="11">
        <v>0</v>
      </c>
      <c r="N82" s="11">
        <v>4</v>
      </c>
      <c r="O82" s="11">
        <v>2</v>
      </c>
      <c r="P82" s="11">
        <v>403</v>
      </c>
      <c r="Q82" s="11">
        <v>1</v>
      </c>
      <c r="R82" s="11">
        <v>411</v>
      </c>
      <c r="S82" s="11">
        <v>473</v>
      </c>
      <c r="T82" s="11">
        <v>6.9</v>
      </c>
      <c r="U82" s="11">
        <v>7.9</v>
      </c>
    </row>
    <row r="83" spans="1:21" x14ac:dyDescent="0.4">
      <c r="A83" s="16" t="s">
        <v>193</v>
      </c>
      <c r="B83" s="13">
        <v>3977333714</v>
      </c>
      <c r="C83" s="14">
        <v>42472</v>
      </c>
      <c r="D83" s="15">
        <v>8856</v>
      </c>
      <c r="E83" s="15">
        <v>5.98</v>
      </c>
      <c r="F83" s="15">
        <v>5.98</v>
      </c>
      <c r="G83" s="15">
        <v>0</v>
      </c>
      <c r="H83" s="15">
        <v>3.06</v>
      </c>
      <c r="I83" s="15">
        <v>0.91</v>
      </c>
      <c r="J83" s="15">
        <v>2.0099999999999998</v>
      </c>
      <c r="K83" s="15">
        <v>0</v>
      </c>
      <c r="L83" s="15">
        <v>44</v>
      </c>
      <c r="M83" s="15">
        <v>19</v>
      </c>
      <c r="N83" s="15">
        <v>131</v>
      </c>
      <c r="O83" s="15">
        <v>777</v>
      </c>
      <c r="P83" s="15">
        <v>1450</v>
      </c>
      <c r="Q83" s="15">
        <v>1</v>
      </c>
      <c r="R83" s="15">
        <v>274</v>
      </c>
      <c r="S83" s="15">
        <v>469</v>
      </c>
      <c r="T83" s="15">
        <v>4.5999999999999996</v>
      </c>
      <c r="U83" s="15">
        <v>7.8</v>
      </c>
    </row>
    <row r="84" spans="1:21" x14ac:dyDescent="0.4">
      <c r="A84" s="12" t="s">
        <v>194</v>
      </c>
      <c r="B84" s="9">
        <v>3977333714</v>
      </c>
      <c r="C84" s="10">
        <v>42473</v>
      </c>
      <c r="D84" s="11">
        <v>10035</v>
      </c>
      <c r="E84" s="11">
        <v>6.71</v>
      </c>
      <c r="F84" s="11">
        <v>6.71</v>
      </c>
      <c r="G84" s="11">
        <v>0</v>
      </c>
      <c r="H84" s="11">
        <v>2.0299999999999998</v>
      </c>
      <c r="I84" s="11">
        <v>2.13</v>
      </c>
      <c r="J84" s="11">
        <v>2.5499999999999998</v>
      </c>
      <c r="K84" s="11">
        <v>0</v>
      </c>
      <c r="L84" s="11">
        <v>31</v>
      </c>
      <c r="M84" s="11">
        <v>46</v>
      </c>
      <c r="N84" s="11">
        <v>153</v>
      </c>
      <c r="O84" s="11">
        <v>754</v>
      </c>
      <c r="P84" s="11">
        <v>1495</v>
      </c>
      <c r="Q84" s="11">
        <v>2</v>
      </c>
      <c r="R84" s="11">
        <v>295</v>
      </c>
      <c r="S84" s="11">
        <v>456</v>
      </c>
      <c r="T84" s="11">
        <v>4.9000000000000004</v>
      </c>
      <c r="U84" s="11">
        <v>7.6</v>
      </c>
    </row>
    <row r="85" spans="1:21" x14ac:dyDescent="0.4">
      <c r="A85" s="16" t="s">
        <v>195</v>
      </c>
      <c r="B85" s="13">
        <v>3977333714</v>
      </c>
      <c r="C85" s="14">
        <v>42474</v>
      </c>
      <c r="D85" s="15">
        <v>7641</v>
      </c>
      <c r="E85" s="15">
        <v>5.1100000000000003</v>
      </c>
      <c r="F85" s="15">
        <v>5.1100000000000003</v>
      </c>
      <c r="G85" s="15">
        <v>0</v>
      </c>
      <c r="H85" s="15">
        <v>0.32</v>
      </c>
      <c r="I85" s="15">
        <v>0.97</v>
      </c>
      <c r="J85" s="15">
        <v>3.82</v>
      </c>
      <c r="K85" s="15">
        <v>0</v>
      </c>
      <c r="L85" s="15">
        <v>5</v>
      </c>
      <c r="M85" s="15">
        <v>23</v>
      </c>
      <c r="N85" s="15">
        <v>214</v>
      </c>
      <c r="O85" s="15">
        <v>801</v>
      </c>
      <c r="P85" s="15">
        <v>1433</v>
      </c>
      <c r="Q85" s="15">
        <v>1</v>
      </c>
      <c r="R85" s="15">
        <v>291</v>
      </c>
      <c r="S85" s="15">
        <v>397</v>
      </c>
      <c r="T85" s="15">
        <v>4.9000000000000004</v>
      </c>
      <c r="U85" s="15">
        <v>6.6</v>
      </c>
    </row>
    <row r="86" spans="1:21" x14ac:dyDescent="0.4">
      <c r="A86" s="12" t="s">
        <v>196</v>
      </c>
      <c r="B86" s="9">
        <v>3977333714</v>
      </c>
      <c r="C86" s="10">
        <v>42475</v>
      </c>
      <c r="D86" s="11">
        <v>9010</v>
      </c>
      <c r="E86" s="11">
        <v>6.06</v>
      </c>
      <c r="F86" s="11">
        <v>6.06</v>
      </c>
      <c r="G86" s="11">
        <v>0</v>
      </c>
      <c r="H86" s="11">
        <v>1.05</v>
      </c>
      <c r="I86" s="11">
        <v>1.75</v>
      </c>
      <c r="J86" s="11">
        <v>3.26</v>
      </c>
      <c r="K86" s="11">
        <v>0</v>
      </c>
      <c r="L86" s="11">
        <v>15</v>
      </c>
      <c r="M86" s="11">
        <v>42</v>
      </c>
      <c r="N86" s="11">
        <v>183</v>
      </c>
      <c r="O86" s="11">
        <v>644</v>
      </c>
      <c r="P86" s="11">
        <v>1468</v>
      </c>
      <c r="Q86" s="11">
        <v>1</v>
      </c>
      <c r="R86" s="11">
        <v>424</v>
      </c>
      <c r="S86" s="11">
        <v>556</v>
      </c>
      <c r="T86" s="11">
        <v>7.1</v>
      </c>
      <c r="U86" s="11">
        <v>9.3000000000000007</v>
      </c>
    </row>
    <row r="87" spans="1:21" x14ac:dyDescent="0.4">
      <c r="A87" s="16" t="s">
        <v>197</v>
      </c>
      <c r="B87" s="13">
        <v>3977333714</v>
      </c>
      <c r="C87" s="14">
        <v>42476</v>
      </c>
      <c r="D87" s="15">
        <v>13459</v>
      </c>
      <c r="E87" s="15">
        <v>9</v>
      </c>
      <c r="F87" s="15">
        <v>9</v>
      </c>
      <c r="G87" s="15">
        <v>0</v>
      </c>
      <c r="H87" s="15">
        <v>2.0299999999999998</v>
      </c>
      <c r="I87" s="15">
        <v>4</v>
      </c>
      <c r="J87" s="15">
        <v>2.97</v>
      </c>
      <c r="K87" s="15">
        <v>0</v>
      </c>
      <c r="L87" s="15">
        <v>31</v>
      </c>
      <c r="M87" s="15">
        <v>83</v>
      </c>
      <c r="N87" s="15">
        <v>153</v>
      </c>
      <c r="O87" s="15">
        <v>663</v>
      </c>
      <c r="P87" s="15">
        <v>1625</v>
      </c>
      <c r="Q87" s="15">
        <v>1</v>
      </c>
      <c r="R87" s="15">
        <v>283</v>
      </c>
      <c r="S87" s="15">
        <v>510</v>
      </c>
      <c r="T87" s="15">
        <v>4.7</v>
      </c>
      <c r="U87" s="15">
        <v>8.5</v>
      </c>
    </row>
    <row r="88" spans="1:21" x14ac:dyDescent="0.4">
      <c r="A88" s="12" t="s">
        <v>198</v>
      </c>
      <c r="B88" s="9">
        <v>3977333714</v>
      </c>
      <c r="C88" s="10">
        <v>42477</v>
      </c>
      <c r="D88" s="11">
        <v>10415</v>
      </c>
      <c r="E88" s="11">
        <v>6.97</v>
      </c>
      <c r="F88" s="11">
        <v>6.97</v>
      </c>
      <c r="G88" s="11">
        <v>0</v>
      </c>
      <c r="H88" s="11">
        <v>0.7</v>
      </c>
      <c r="I88" s="11">
        <v>2.35</v>
      </c>
      <c r="J88" s="11">
        <v>3.92</v>
      </c>
      <c r="K88" s="11">
        <v>0</v>
      </c>
      <c r="L88" s="11">
        <v>11</v>
      </c>
      <c r="M88" s="11">
        <v>58</v>
      </c>
      <c r="N88" s="11">
        <v>205</v>
      </c>
      <c r="O88" s="11">
        <v>600</v>
      </c>
      <c r="P88" s="11">
        <v>1529</v>
      </c>
      <c r="Q88" s="11">
        <v>1</v>
      </c>
      <c r="R88" s="11">
        <v>381</v>
      </c>
      <c r="S88" s="11">
        <v>566</v>
      </c>
      <c r="T88" s="11">
        <v>6.4</v>
      </c>
      <c r="U88" s="11">
        <v>9.4</v>
      </c>
    </row>
    <row r="89" spans="1:21" x14ac:dyDescent="0.4">
      <c r="A89" s="16" t="s">
        <v>199</v>
      </c>
      <c r="B89" s="13">
        <v>3977333714</v>
      </c>
      <c r="C89" s="14">
        <v>42478</v>
      </c>
      <c r="D89" s="15">
        <v>11663</v>
      </c>
      <c r="E89" s="15">
        <v>7.8</v>
      </c>
      <c r="F89" s="15">
        <v>7.8</v>
      </c>
      <c r="G89" s="15">
        <v>0</v>
      </c>
      <c r="H89" s="15">
        <v>0.25</v>
      </c>
      <c r="I89" s="15">
        <v>3.73</v>
      </c>
      <c r="J89" s="15">
        <v>3.82</v>
      </c>
      <c r="K89" s="15">
        <v>0</v>
      </c>
      <c r="L89" s="15">
        <v>4</v>
      </c>
      <c r="M89" s="15">
        <v>95</v>
      </c>
      <c r="N89" s="15">
        <v>214</v>
      </c>
      <c r="O89" s="15">
        <v>605</v>
      </c>
      <c r="P89" s="15">
        <v>1584</v>
      </c>
      <c r="Q89" s="15">
        <v>2</v>
      </c>
      <c r="R89" s="15">
        <v>412</v>
      </c>
      <c r="S89" s="15">
        <v>522</v>
      </c>
      <c r="T89" s="15">
        <v>6.9</v>
      </c>
      <c r="U89" s="15">
        <v>8.6999999999999993</v>
      </c>
    </row>
    <row r="90" spans="1:21" x14ac:dyDescent="0.4">
      <c r="A90" s="12" t="s">
        <v>200</v>
      </c>
      <c r="B90" s="9">
        <v>3977333714</v>
      </c>
      <c r="C90" s="10">
        <v>42479</v>
      </c>
      <c r="D90" s="11">
        <v>12414</v>
      </c>
      <c r="E90" s="11">
        <v>8.7799999999999994</v>
      </c>
      <c r="F90" s="11">
        <v>8.7799999999999994</v>
      </c>
      <c r="G90" s="11">
        <v>0</v>
      </c>
      <c r="H90" s="11">
        <v>2.2400000000000002</v>
      </c>
      <c r="I90" s="11">
        <v>2.4500000000000002</v>
      </c>
      <c r="J90" s="11">
        <v>3.96</v>
      </c>
      <c r="K90" s="11">
        <v>0</v>
      </c>
      <c r="L90" s="11">
        <v>19</v>
      </c>
      <c r="M90" s="11">
        <v>67</v>
      </c>
      <c r="N90" s="11">
        <v>221</v>
      </c>
      <c r="O90" s="11">
        <v>738</v>
      </c>
      <c r="P90" s="11">
        <v>1638</v>
      </c>
      <c r="Q90" s="11">
        <v>1</v>
      </c>
      <c r="R90" s="11">
        <v>219</v>
      </c>
      <c r="S90" s="11">
        <v>395</v>
      </c>
      <c r="T90" s="11">
        <v>3.7</v>
      </c>
      <c r="U90" s="11">
        <v>6.6</v>
      </c>
    </row>
    <row r="91" spans="1:21" x14ac:dyDescent="0.4">
      <c r="A91" s="16" t="s">
        <v>201</v>
      </c>
      <c r="B91" s="13">
        <v>3977333714</v>
      </c>
      <c r="C91" s="14">
        <v>42480</v>
      </c>
      <c r="D91" s="15">
        <v>11658</v>
      </c>
      <c r="E91" s="15">
        <v>7.83</v>
      </c>
      <c r="F91" s="15">
        <v>7.83</v>
      </c>
      <c r="G91" s="15">
        <v>0</v>
      </c>
      <c r="H91" s="15">
        <v>0.2</v>
      </c>
      <c r="I91" s="15">
        <v>4.3499999999999996</v>
      </c>
      <c r="J91" s="15">
        <v>3.28</v>
      </c>
      <c r="K91" s="15">
        <v>0</v>
      </c>
      <c r="L91" s="15">
        <v>2</v>
      </c>
      <c r="M91" s="15">
        <v>98</v>
      </c>
      <c r="N91" s="15">
        <v>164</v>
      </c>
      <c r="O91" s="15">
        <v>845</v>
      </c>
      <c r="P91" s="15">
        <v>1554</v>
      </c>
      <c r="Q91" s="15">
        <v>2</v>
      </c>
      <c r="R91" s="15">
        <v>152</v>
      </c>
      <c r="S91" s="15">
        <v>305</v>
      </c>
      <c r="T91" s="15">
        <v>2.5</v>
      </c>
      <c r="U91" s="15">
        <v>5.0999999999999996</v>
      </c>
    </row>
    <row r="92" spans="1:21" x14ac:dyDescent="0.4">
      <c r="A92" s="12" t="s">
        <v>202</v>
      </c>
      <c r="B92" s="9">
        <v>3977333714</v>
      </c>
      <c r="C92" s="10">
        <v>42481</v>
      </c>
      <c r="D92" s="11">
        <v>6093</v>
      </c>
      <c r="E92" s="11">
        <v>4.08</v>
      </c>
      <c r="F92" s="11">
        <v>4.08</v>
      </c>
      <c r="G92" s="11">
        <v>0</v>
      </c>
      <c r="H92" s="11">
        <v>0</v>
      </c>
      <c r="I92" s="11">
        <v>0</v>
      </c>
      <c r="J92" s="11">
        <v>4.0599999999999996</v>
      </c>
      <c r="K92" s="11">
        <v>0</v>
      </c>
      <c r="L92" s="11">
        <v>0</v>
      </c>
      <c r="M92" s="11">
        <v>0</v>
      </c>
      <c r="N92" s="11">
        <v>242</v>
      </c>
      <c r="O92" s="11">
        <v>712</v>
      </c>
      <c r="P92" s="11">
        <v>1397</v>
      </c>
      <c r="Q92" s="11">
        <v>1</v>
      </c>
      <c r="R92" s="11">
        <v>332</v>
      </c>
      <c r="S92" s="11">
        <v>512</v>
      </c>
      <c r="T92" s="11">
        <v>5.5</v>
      </c>
      <c r="U92" s="11">
        <v>8.5</v>
      </c>
    </row>
    <row r="93" spans="1:21" x14ac:dyDescent="0.4">
      <c r="A93" s="16" t="s">
        <v>203</v>
      </c>
      <c r="B93" s="13">
        <v>3977333714</v>
      </c>
      <c r="C93" s="14">
        <v>42482</v>
      </c>
      <c r="D93" s="15">
        <v>8911</v>
      </c>
      <c r="E93" s="15">
        <v>5.96</v>
      </c>
      <c r="F93" s="15">
        <v>5.96</v>
      </c>
      <c r="G93" s="15">
        <v>0</v>
      </c>
      <c r="H93" s="15">
        <v>2.33</v>
      </c>
      <c r="I93" s="15">
        <v>0.57999999999999996</v>
      </c>
      <c r="J93" s="15">
        <v>3.06</v>
      </c>
      <c r="K93" s="15">
        <v>0</v>
      </c>
      <c r="L93" s="15">
        <v>33</v>
      </c>
      <c r="M93" s="15">
        <v>12</v>
      </c>
      <c r="N93" s="15">
        <v>188</v>
      </c>
      <c r="O93" s="15">
        <v>731</v>
      </c>
      <c r="P93" s="15">
        <v>1481</v>
      </c>
      <c r="Q93" s="15">
        <v>1</v>
      </c>
      <c r="R93" s="15">
        <v>355</v>
      </c>
      <c r="S93" s="15">
        <v>476</v>
      </c>
      <c r="T93" s="15">
        <v>5.9</v>
      </c>
      <c r="U93" s="15">
        <v>7.9</v>
      </c>
    </row>
    <row r="94" spans="1:21" x14ac:dyDescent="0.4">
      <c r="A94" s="12" t="s">
        <v>204</v>
      </c>
      <c r="B94" s="9">
        <v>3977333714</v>
      </c>
      <c r="C94" s="10">
        <v>42483</v>
      </c>
      <c r="D94" s="11">
        <v>12058</v>
      </c>
      <c r="E94" s="11">
        <v>8.07</v>
      </c>
      <c r="F94" s="11">
        <v>8.07</v>
      </c>
      <c r="G94" s="11">
        <v>0</v>
      </c>
      <c r="H94" s="11">
        <v>0</v>
      </c>
      <c r="I94" s="11">
        <v>4.22</v>
      </c>
      <c r="J94" s="11">
        <v>3.85</v>
      </c>
      <c r="K94" s="11">
        <v>0</v>
      </c>
      <c r="L94" s="11">
        <v>0</v>
      </c>
      <c r="M94" s="11">
        <v>92</v>
      </c>
      <c r="N94" s="11">
        <v>252</v>
      </c>
      <c r="O94" s="11">
        <v>724</v>
      </c>
      <c r="P94" s="11">
        <v>1638</v>
      </c>
      <c r="Q94" s="11">
        <v>1</v>
      </c>
      <c r="R94" s="11">
        <v>235</v>
      </c>
      <c r="S94" s="11">
        <v>372</v>
      </c>
      <c r="T94" s="11">
        <v>3.9</v>
      </c>
      <c r="U94" s="11">
        <v>6.2</v>
      </c>
    </row>
    <row r="95" spans="1:21" x14ac:dyDescent="0.4">
      <c r="A95" s="16" t="s">
        <v>205</v>
      </c>
      <c r="B95" s="13">
        <v>3977333714</v>
      </c>
      <c r="C95" s="14">
        <v>42484</v>
      </c>
      <c r="D95" s="15">
        <v>14112</v>
      </c>
      <c r="E95" s="15">
        <v>10</v>
      </c>
      <c r="F95" s="15">
        <v>10</v>
      </c>
      <c r="G95" s="15">
        <v>0</v>
      </c>
      <c r="H95" s="15">
        <v>3.27</v>
      </c>
      <c r="I95" s="15">
        <v>4.5599999999999996</v>
      </c>
      <c r="J95" s="15">
        <v>2.17</v>
      </c>
      <c r="K95" s="15">
        <v>0</v>
      </c>
      <c r="L95" s="15">
        <v>30</v>
      </c>
      <c r="M95" s="15">
        <v>95</v>
      </c>
      <c r="N95" s="15">
        <v>129</v>
      </c>
      <c r="O95" s="15">
        <v>660</v>
      </c>
      <c r="P95" s="15">
        <v>1655</v>
      </c>
      <c r="Q95" s="15">
        <v>1</v>
      </c>
      <c r="R95" s="15">
        <v>310</v>
      </c>
      <c r="S95" s="15">
        <v>526</v>
      </c>
      <c r="T95" s="15">
        <v>5.2</v>
      </c>
      <c r="U95" s="15">
        <v>8.8000000000000007</v>
      </c>
    </row>
    <row r="96" spans="1:21" x14ac:dyDescent="0.4">
      <c r="A96" s="12" t="s">
        <v>206</v>
      </c>
      <c r="B96" s="9">
        <v>3977333714</v>
      </c>
      <c r="C96" s="10">
        <v>42485</v>
      </c>
      <c r="D96" s="11">
        <v>11177</v>
      </c>
      <c r="E96" s="11">
        <v>8.48</v>
      </c>
      <c r="F96" s="11">
        <v>8.48</v>
      </c>
      <c r="G96" s="11">
        <v>0</v>
      </c>
      <c r="H96" s="11">
        <v>5.62</v>
      </c>
      <c r="I96" s="11">
        <v>0.43</v>
      </c>
      <c r="J96" s="11">
        <v>2.41</v>
      </c>
      <c r="K96" s="11">
        <v>0</v>
      </c>
      <c r="L96" s="11">
        <v>50</v>
      </c>
      <c r="M96" s="11">
        <v>9</v>
      </c>
      <c r="N96" s="11">
        <v>133</v>
      </c>
      <c r="O96" s="11">
        <v>781</v>
      </c>
      <c r="P96" s="11">
        <v>1570</v>
      </c>
      <c r="Q96" s="11">
        <v>1</v>
      </c>
      <c r="R96" s="11">
        <v>262</v>
      </c>
      <c r="S96" s="11">
        <v>467</v>
      </c>
      <c r="T96" s="11">
        <v>4.4000000000000004</v>
      </c>
      <c r="U96" s="11">
        <v>7.8</v>
      </c>
    </row>
    <row r="97" spans="1:21" x14ac:dyDescent="0.4">
      <c r="A97" s="16" t="s">
        <v>207</v>
      </c>
      <c r="B97" s="13">
        <v>3977333714</v>
      </c>
      <c r="C97" s="14">
        <v>42486</v>
      </c>
      <c r="D97" s="15">
        <v>11388</v>
      </c>
      <c r="E97" s="15">
        <v>7.62</v>
      </c>
      <c r="F97" s="15">
        <v>7.62</v>
      </c>
      <c r="G97" s="15">
        <v>0</v>
      </c>
      <c r="H97" s="15">
        <v>0.45</v>
      </c>
      <c r="I97" s="15">
        <v>4.22</v>
      </c>
      <c r="J97" s="15">
        <v>2.95</v>
      </c>
      <c r="K97" s="15">
        <v>0</v>
      </c>
      <c r="L97" s="15">
        <v>7</v>
      </c>
      <c r="M97" s="15">
        <v>95</v>
      </c>
      <c r="N97" s="15">
        <v>170</v>
      </c>
      <c r="O97" s="15">
        <v>797</v>
      </c>
      <c r="P97" s="15">
        <v>1551</v>
      </c>
      <c r="Q97" s="15">
        <v>1</v>
      </c>
      <c r="R97" s="15">
        <v>250</v>
      </c>
      <c r="S97" s="15">
        <v>371</v>
      </c>
      <c r="T97" s="15">
        <v>4.2</v>
      </c>
      <c r="U97" s="15">
        <v>6.2</v>
      </c>
    </row>
    <row r="98" spans="1:21" x14ac:dyDescent="0.4">
      <c r="A98" s="12" t="s">
        <v>208</v>
      </c>
      <c r="B98" s="9">
        <v>3977333714</v>
      </c>
      <c r="C98" s="10">
        <v>42487</v>
      </c>
      <c r="D98" s="11">
        <v>7193</v>
      </c>
      <c r="E98" s="11">
        <v>5.04</v>
      </c>
      <c r="F98" s="11">
        <v>5.04</v>
      </c>
      <c r="G98" s="11">
        <v>0</v>
      </c>
      <c r="H98" s="11">
        <v>0</v>
      </c>
      <c r="I98" s="11">
        <v>0.42</v>
      </c>
      <c r="J98" s="11">
        <v>4.62</v>
      </c>
      <c r="K98" s="11">
        <v>0</v>
      </c>
      <c r="L98" s="11">
        <v>0</v>
      </c>
      <c r="M98" s="11">
        <v>10</v>
      </c>
      <c r="N98" s="11">
        <v>176</v>
      </c>
      <c r="O98" s="11">
        <v>714</v>
      </c>
      <c r="P98" s="11">
        <v>1377</v>
      </c>
      <c r="Q98" s="11">
        <v>1</v>
      </c>
      <c r="R98" s="11">
        <v>349</v>
      </c>
      <c r="S98" s="11">
        <v>540</v>
      </c>
      <c r="T98" s="11">
        <v>5.8</v>
      </c>
      <c r="U98" s="11">
        <v>9</v>
      </c>
    </row>
    <row r="99" spans="1:21" x14ac:dyDescent="0.4">
      <c r="A99" s="16" t="s">
        <v>209</v>
      </c>
      <c r="B99" s="13">
        <v>3977333714</v>
      </c>
      <c r="C99" s="14">
        <v>42488</v>
      </c>
      <c r="D99" s="15">
        <v>7114</v>
      </c>
      <c r="E99" s="15">
        <v>4.88</v>
      </c>
      <c r="F99" s="15">
        <v>4.88</v>
      </c>
      <c r="G99" s="15">
        <v>0</v>
      </c>
      <c r="H99" s="15">
        <v>1.37</v>
      </c>
      <c r="I99" s="15">
        <v>0.28999999999999998</v>
      </c>
      <c r="J99" s="15">
        <v>3.22</v>
      </c>
      <c r="K99" s="15">
        <v>0</v>
      </c>
      <c r="L99" s="15">
        <v>15</v>
      </c>
      <c r="M99" s="15">
        <v>8</v>
      </c>
      <c r="N99" s="15">
        <v>190</v>
      </c>
      <c r="O99" s="15">
        <v>804</v>
      </c>
      <c r="P99" s="15">
        <v>1407</v>
      </c>
      <c r="Q99" s="15">
        <v>1</v>
      </c>
      <c r="R99" s="15">
        <v>261</v>
      </c>
      <c r="S99" s="15">
        <v>423</v>
      </c>
      <c r="T99" s="15">
        <v>4.4000000000000004</v>
      </c>
      <c r="U99" s="15">
        <v>7.1</v>
      </c>
    </row>
    <row r="100" spans="1:21" x14ac:dyDescent="0.4">
      <c r="A100" s="12" t="s">
        <v>210</v>
      </c>
      <c r="B100" s="9">
        <v>3977333714</v>
      </c>
      <c r="C100" s="10">
        <v>42489</v>
      </c>
      <c r="D100" s="11">
        <v>10645</v>
      </c>
      <c r="E100" s="11">
        <v>7.75</v>
      </c>
      <c r="F100" s="11">
        <v>7.75</v>
      </c>
      <c r="G100" s="11">
        <v>0</v>
      </c>
      <c r="H100" s="11">
        <v>3.74</v>
      </c>
      <c r="I100" s="11">
        <v>1.3</v>
      </c>
      <c r="J100" s="11">
        <v>2.71</v>
      </c>
      <c r="K100" s="11">
        <v>0</v>
      </c>
      <c r="L100" s="11">
        <v>36</v>
      </c>
      <c r="M100" s="11">
        <v>32</v>
      </c>
      <c r="N100" s="11">
        <v>150</v>
      </c>
      <c r="O100" s="11">
        <v>744</v>
      </c>
      <c r="P100" s="11">
        <v>1545</v>
      </c>
      <c r="Q100" s="11">
        <v>1</v>
      </c>
      <c r="R100" s="11">
        <v>333</v>
      </c>
      <c r="S100" s="11">
        <v>478</v>
      </c>
      <c r="T100" s="11">
        <v>5.6</v>
      </c>
      <c r="U100" s="11">
        <v>8</v>
      </c>
    </row>
    <row r="101" spans="1:21" x14ac:dyDescent="0.4">
      <c r="A101" s="16" t="s">
        <v>211</v>
      </c>
      <c r="B101" s="13">
        <v>3977333714</v>
      </c>
      <c r="C101" s="14">
        <v>42490</v>
      </c>
      <c r="D101" s="15">
        <v>13238</v>
      </c>
      <c r="E101" s="15">
        <v>9.1999999999999993</v>
      </c>
      <c r="F101" s="15">
        <v>9.1999999999999993</v>
      </c>
      <c r="G101" s="15">
        <v>0</v>
      </c>
      <c r="H101" s="15">
        <v>3.69</v>
      </c>
      <c r="I101" s="15">
        <v>2.1</v>
      </c>
      <c r="J101" s="15">
        <v>3.41</v>
      </c>
      <c r="K101" s="15">
        <v>0</v>
      </c>
      <c r="L101" s="15">
        <v>43</v>
      </c>
      <c r="M101" s="15">
        <v>52</v>
      </c>
      <c r="N101" s="15">
        <v>194</v>
      </c>
      <c r="O101" s="15">
        <v>687</v>
      </c>
      <c r="P101" s="15">
        <v>1650</v>
      </c>
      <c r="Q101" s="15">
        <v>1</v>
      </c>
      <c r="R101" s="15">
        <v>237</v>
      </c>
      <c r="S101" s="15">
        <v>382</v>
      </c>
      <c r="T101" s="15">
        <v>4</v>
      </c>
      <c r="U101" s="15">
        <v>6.4</v>
      </c>
    </row>
    <row r="102" spans="1:21" x14ac:dyDescent="0.4">
      <c r="A102" s="12" t="s">
        <v>212</v>
      </c>
      <c r="B102" s="9">
        <v>3977333714</v>
      </c>
      <c r="C102" s="10">
        <v>42491</v>
      </c>
      <c r="D102" s="11">
        <v>10414</v>
      </c>
      <c r="E102" s="11">
        <v>7.07</v>
      </c>
      <c r="F102" s="11">
        <v>7.07</v>
      </c>
      <c r="G102" s="11">
        <v>0</v>
      </c>
      <c r="H102" s="11">
        <v>2.67</v>
      </c>
      <c r="I102" s="11">
        <v>1.98</v>
      </c>
      <c r="J102" s="11">
        <v>2.41</v>
      </c>
      <c r="K102" s="11">
        <v>0</v>
      </c>
      <c r="L102" s="11">
        <v>41</v>
      </c>
      <c r="M102" s="11">
        <v>40</v>
      </c>
      <c r="N102" s="11">
        <v>124</v>
      </c>
      <c r="O102" s="11">
        <v>691</v>
      </c>
      <c r="P102" s="11">
        <v>1501</v>
      </c>
      <c r="Q102" s="11">
        <v>1</v>
      </c>
      <c r="R102" s="11">
        <v>383</v>
      </c>
      <c r="S102" s="11">
        <v>626</v>
      </c>
      <c r="T102" s="11">
        <v>6.4</v>
      </c>
      <c r="U102" s="11">
        <v>10.4</v>
      </c>
    </row>
    <row r="103" spans="1:21" x14ac:dyDescent="0.4">
      <c r="A103" s="16" t="s">
        <v>213</v>
      </c>
      <c r="B103" s="13">
        <v>3977333714</v>
      </c>
      <c r="C103" s="14">
        <v>42492</v>
      </c>
      <c r="D103" s="15">
        <v>16520</v>
      </c>
      <c r="E103" s="15">
        <v>11.05</v>
      </c>
      <c r="F103" s="15">
        <v>11.05</v>
      </c>
      <c r="G103" s="15">
        <v>0</v>
      </c>
      <c r="H103" s="15">
        <v>1.54</v>
      </c>
      <c r="I103" s="15">
        <v>6.48</v>
      </c>
      <c r="J103" s="15">
        <v>3.02</v>
      </c>
      <c r="K103" s="15">
        <v>0</v>
      </c>
      <c r="L103" s="15">
        <v>24</v>
      </c>
      <c r="M103" s="15">
        <v>143</v>
      </c>
      <c r="N103" s="15">
        <v>176</v>
      </c>
      <c r="O103" s="15">
        <v>713</v>
      </c>
      <c r="P103" s="15">
        <v>1760</v>
      </c>
      <c r="Q103" s="15">
        <v>1</v>
      </c>
      <c r="R103" s="15">
        <v>230</v>
      </c>
      <c r="S103" s="15">
        <v>384</v>
      </c>
      <c r="T103" s="15">
        <v>3.8</v>
      </c>
      <c r="U103" s="15">
        <v>6.4</v>
      </c>
    </row>
    <row r="104" spans="1:21" x14ac:dyDescent="0.4">
      <c r="A104" s="12" t="s">
        <v>214</v>
      </c>
      <c r="B104" s="9">
        <v>3977333714</v>
      </c>
      <c r="C104" s="10">
        <v>42493</v>
      </c>
      <c r="D104" s="11">
        <v>14335</v>
      </c>
      <c r="E104" s="11">
        <v>9.59</v>
      </c>
      <c r="F104" s="11">
        <v>9.59</v>
      </c>
      <c r="G104" s="11">
        <v>0</v>
      </c>
      <c r="H104" s="11">
        <v>3.32</v>
      </c>
      <c r="I104" s="11">
        <v>1.74</v>
      </c>
      <c r="J104" s="11">
        <v>4.53</v>
      </c>
      <c r="K104" s="11">
        <v>0</v>
      </c>
      <c r="L104" s="11">
        <v>47</v>
      </c>
      <c r="M104" s="11">
        <v>41</v>
      </c>
      <c r="N104" s="11">
        <v>258</v>
      </c>
      <c r="O104" s="11">
        <v>594</v>
      </c>
      <c r="P104" s="11">
        <v>1710</v>
      </c>
      <c r="Q104" s="11">
        <v>1</v>
      </c>
      <c r="R104" s="11">
        <v>292</v>
      </c>
      <c r="S104" s="11">
        <v>500</v>
      </c>
      <c r="T104" s="11">
        <v>4.9000000000000004</v>
      </c>
      <c r="U104" s="11">
        <v>8.3000000000000007</v>
      </c>
    </row>
    <row r="105" spans="1:21" x14ac:dyDescent="0.4">
      <c r="A105" s="16" t="s">
        <v>215</v>
      </c>
      <c r="B105" s="13">
        <v>3977333714</v>
      </c>
      <c r="C105" s="14">
        <v>42494</v>
      </c>
      <c r="D105" s="15">
        <v>13559</v>
      </c>
      <c r="E105" s="15">
        <v>9.44</v>
      </c>
      <c r="F105" s="15">
        <v>9.44</v>
      </c>
      <c r="G105" s="15">
        <v>0</v>
      </c>
      <c r="H105" s="15">
        <v>1.81</v>
      </c>
      <c r="I105" s="15">
        <v>4.58</v>
      </c>
      <c r="J105" s="15">
        <v>2.89</v>
      </c>
      <c r="K105" s="15">
        <v>0</v>
      </c>
      <c r="L105" s="15">
        <v>14</v>
      </c>
      <c r="M105" s="15">
        <v>96</v>
      </c>
      <c r="N105" s="15">
        <v>142</v>
      </c>
      <c r="O105" s="15">
        <v>852</v>
      </c>
      <c r="P105" s="15">
        <v>1628</v>
      </c>
      <c r="Q105" s="15">
        <v>1</v>
      </c>
      <c r="R105" s="15">
        <v>213</v>
      </c>
      <c r="S105" s="15">
        <v>336</v>
      </c>
      <c r="T105" s="15">
        <v>3.6</v>
      </c>
      <c r="U105" s="15">
        <v>5.6</v>
      </c>
    </row>
    <row r="106" spans="1:21" x14ac:dyDescent="0.4">
      <c r="A106" s="12" t="s">
        <v>216</v>
      </c>
      <c r="B106" s="9">
        <v>3977333714</v>
      </c>
      <c r="C106" s="10">
        <v>42495</v>
      </c>
      <c r="D106" s="11">
        <v>12312</v>
      </c>
      <c r="E106" s="11">
        <v>8.58</v>
      </c>
      <c r="F106" s="11">
        <v>8.58</v>
      </c>
      <c r="G106" s="11">
        <v>0</v>
      </c>
      <c r="H106" s="11">
        <v>1.76</v>
      </c>
      <c r="I106" s="11">
        <v>4.1100000000000003</v>
      </c>
      <c r="J106" s="11">
        <v>2.71</v>
      </c>
      <c r="K106" s="11">
        <v>0</v>
      </c>
      <c r="L106" s="11">
        <v>14</v>
      </c>
      <c r="M106" s="11">
        <v>88</v>
      </c>
      <c r="N106" s="11">
        <v>178</v>
      </c>
      <c r="O106" s="11">
        <v>680</v>
      </c>
      <c r="P106" s="11">
        <v>1618</v>
      </c>
      <c r="Q106" s="11">
        <v>1</v>
      </c>
      <c r="R106" s="11">
        <v>318</v>
      </c>
      <c r="S106" s="11">
        <v>480</v>
      </c>
      <c r="T106" s="11">
        <v>5.3</v>
      </c>
      <c r="U106" s="11">
        <v>8</v>
      </c>
    </row>
    <row r="107" spans="1:21" x14ac:dyDescent="0.4">
      <c r="A107" s="16" t="s">
        <v>217</v>
      </c>
      <c r="B107" s="13">
        <v>3977333714</v>
      </c>
      <c r="C107" s="14">
        <v>42496</v>
      </c>
      <c r="D107" s="15">
        <v>11677</v>
      </c>
      <c r="E107" s="15">
        <v>8.2799999999999994</v>
      </c>
      <c r="F107" s="15">
        <v>8.2799999999999994</v>
      </c>
      <c r="G107" s="15">
        <v>0</v>
      </c>
      <c r="H107" s="15">
        <v>3.11</v>
      </c>
      <c r="I107" s="15">
        <v>2.5099999999999998</v>
      </c>
      <c r="J107" s="15">
        <v>2.67</v>
      </c>
      <c r="K107" s="15">
        <v>0</v>
      </c>
      <c r="L107" s="15">
        <v>29</v>
      </c>
      <c r="M107" s="15">
        <v>55</v>
      </c>
      <c r="N107" s="15">
        <v>168</v>
      </c>
      <c r="O107" s="15">
        <v>676</v>
      </c>
      <c r="P107" s="15">
        <v>1590</v>
      </c>
      <c r="Q107" s="15">
        <v>1</v>
      </c>
      <c r="R107" s="15">
        <v>323</v>
      </c>
      <c r="S107" s="15">
        <v>512</v>
      </c>
      <c r="T107" s="15">
        <v>5.4</v>
      </c>
      <c r="U107" s="15">
        <v>8.5</v>
      </c>
    </row>
    <row r="108" spans="1:21" x14ac:dyDescent="0.4">
      <c r="A108" s="12" t="s">
        <v>218</v>
      </c>
      <c r="B108" s="9">
        <v>3977333714</v>
      </c>
      <c r="C108" s="10">
        <v>42497</v>
      </c>
      <c r="D108" s="11">
        <v>11550</v>
      </c>
      <c r="E108" s="11">
        <v>7.73</v>
      </c>
      <c r="F108" s="11">
        <v>7.73</v>
      </c>
      <c r="G108" s="11">
        <v>0</v>
      </c>
      <c r="H108" s="11">
        <v>0</v>
      </c>
      <c r="I108" s="11">
        <v>4.13</v>
      </c>
      <c r="J108" s="11">
        <v>3.59</v>
      </c>
      <c r="K108" s="11">
        <v>0</v>
      </c>
      <c r="L108" s="11">
        <v>0</v>
      </c>
      <c r="M108" s="11">
        <v>86</v>
      </c>
      <c r="N108" s="11">
        <v>208</v>
      </c>
      <c r="O108" s="11">
        <v>703</v>
      </c>
      <c r="P108" s="11">
        <v>1574</v>
      </c>
      <c r="Q108" s="11">
        <v>1</v>
      </c>
      <c r="R108" s="11">
        <v>237</v>
      </c>
      <c r="S108" s="11">
        <v>443</v>
      </c>
      <c r="T108" s="11">
        <v>4</v>
      </c>
      <c r="U108" s="11">
        <v>7.4</v>
      </c>
    </row>
    <row r="109" spans="1:21" x14ac:dyDescent="0.4">
      <c r="A109" s="16" t="s">
        <v>219</v>
      </c>
      <c r="B109" s="13">
        <v>3977333714</v>
      </c>
      <c r="C109" s="14">
        <v>42498</v>
      </c>
      <c r="D109" s="15">
        <v>13585</v>
      </c>
      <c r="E109" s="15">
        <v>9.09</v>
      </c>
      <c r="F109" s="15">
        <v>9.09</v>
      </c>
      <c r="G109" s="15">
        <v>0</v>
      </c>
      <c r="H109" s="15">
        <v>0.68</v>
      </c>
      <c r="I109" s="15">
        <v>5.24</v>
      </c>
      <c r="J109" s="15">
        <v>3.17</v>
      </c>
      <c r="K109" s="15">
        <v>0</v>
      </c>
      <c r="L109" s="15">
        <v>9</v>
      </c>
      <c r="M109" s="15">
        <v>116</v>
      </c>
      <c r="N109" s="15">
        <v>171</v>
      </c>
      <c r="O109" s="15">
        <v>688</v>
      </c>
      <c r="P109" s="15">
        <v>1633</v>
      </c>
      <c r="Q109" s="15">
        <v>2</v>
      </c>
      <c r="R109" s="15">
        <v>259</v>
      </c>
      <c r="S109" s="15">
        <v>456</v>
      </c>
      <c r="T109" s="15">
        <v>4.3</v>
      </c>
      <c r="U109" s="15">
        <v>7.6</v>
      </c>
    </row>
    <row r="110" spans="1:21" x14ac:dyDescent="0.4">
      <c r="A110" s="12" t="s">
        <v>220</v>
      </c>
      <c r="B110" s="9">
        <v>3977333714</v>
      </c>
      <c r="C110" s="10">
        <v>42500</v>
      </c>
      <c r="D110" s="11">
        <v>13072</v>
      </c>
      <c r="E110" s="11">
        <v>8.7799999999999994</v>
      </c>
      <c r="F110" s="11">
        <v>8.7799999999999994</v>
      </c>
      <c r="G110" s="11">
        <v>0</v>
      </c>
      <c r="H110" s="11">
        <v>7.0000000000000007E-2</v>
      </c>
      <c r="I110" s="11">
        <v>5.4</v>
      </c>
      <c r="J110" s="11">
        <v>3.31</v>
      </c>
      <c r="K110" s="11">
        <v>0</v>
      </c>
      <c r="L110" s="11">
        <v>1</v>
      </c>
      <c r="M110" s="11">
        <v>115</v>
      </c>
      <c r="N110" s="11">
        <v>196</v>
      </c>
      <c r="O110" s="11">
        <v>676</v>
      </c>
      <c r="P110" s="11">
        <v>1630</v>
      </c>
      <c r="Q110" s="11">
        <v>1</v>
      </c>
      <c r="R110" s="11">
        <v>312</v>
      </c>
      <c r="S110" s="11">
        <v>452</v>
      </c>
      <c r="T110" s="11">
        <v>5.2</v>
      </c>
      <c r="U110" s="11">
        <v>7.5</v>
      </c>
    </row>
    <row r="111" spans="1:21" x14ac:dyDescent="0.4">
      <c r="A111" s="16" t="s">
        <v>221</v>
      </c>
      <c r="B111" s="13">
        <v>4020332650</v>
      </c>
      <c r="C111" s="14">
        <v>42472</v>
      </c>
      <c r="D111" s="15">
        <v>8539</v>
      </c>
      <c r="E111" s="15">
        <v>6.12</v>
      </c>
      <c r="F111" s="15">
        <v>6.12</v>
      </c>
      <c r="G111" s="15">
        <v>0</v>
      </c>
      <c r="H111" s="15">
        <v>0.15</v>
      </c>
      <c r="I111" s="15">
        <v>0.24</v>
      </c>
      <c r="J111" s="15">
        <v>5.68</v>
      </c>
      <c r="K111" s="15">
        <v>0</v>
      </c>
      <c r="L111" s="15">
        <v>4</v>
      </c>
      <c r="M111" s="15">
        <v>15</v>
      </c>
      <c r="N111" s="15">
        <v>331</v>
      </c>
      <c r="O111" s="15">
        <v>712</v>
      </c>
      <c r="P111" s="15">
        <v>3654</v>
      </c>
      <c r="Q111" s="15">
        <v>1</v>
      </c>
      <c r="R111" s="15">
        <v>501</v>
      </c>
      <c r="S111" s="15">
        <v>541</v>
      </c>
      <c r="T111" s="15">
        <v>8.4</v>
      </c>
      <c r="U111" s="15">
        <v>9</v>
      </c>
    </row>
    <row r="112" spans="1:21" x14ac:dyDescent="0.4">
      <c r="A112" s="12" t="s">
        <v>222</v>
      </c>
      <c r="B112" s="9">
        <v>4020332650</v>
      </c>
      <c r="C112" s="10">
        <v>42476</v>
      </c>
      <c r="D112" s="11">
        <v>1982</v>
      </c>
      <c r="E112" s="11">
        <v>1.42</v>
      </c>
      <c r="F112" s="11">
        <v>1.42</v>
      </c>
      <c r="G112" s="11">
        <v>0</v>
      </c>
      <c r="H112" s="11">
        <v>0.45</v>
      </c>
      <c r="I112" s="11">
        <v>0.37</v>
      </c>
      <c r="J112" s="11">
        <v>0.59</v>
      </c>
      <c r="K112" s="11">
        <v>0</v>
      </c>
      <c r="L112" s="11">
        <v>65</v>
      </c>
      <c r="M112" s="11">
        <v>21</v>
      </c>
      <c r="N112" s="11">
        <v>55</v>
      </c>
      <c r="O112" s="11">
        <v>1222</v>
      </c>
      <c r="P112" s="11">
        <v>3051</v>
      </c>
      <c r="Q112" s="11">
        <v>1</v>
      </c>
      <c r="R112" s="11">
        <v>77</v>
      </c>
      <c r="S112" s="11">
        <v>77</v>
      </c>
      <c r="T112" s="11">
        <v>1.3</v>
      </c>
      <c r="U112" s="11">
        <v>1.3</v>
      </c>
    </row>
    <row r="113" spans="1:21" x14ac:dyDescent="0.4">
      <c r="A113" s="16" t="s">
        <v>223</v>
      </c>
      <c r="B113" s="13">
        <v>4020332650</v>
      </c>
      <c r="C113" s="14">
        <v>42493</v>
      </c>
      <c r="D113" s="15">
        <v>4496</v>
      </c>
      <c r="E113" s="15">
        <v>3.22</v>
      </c>
      <c r="F113" s="15">
        <v>3.22</v>
      </c>
      <c r="G113" s="15">
        <v>0</v>
      </c>
      <c r="H113" s="15">
        <v>0</v>
      </c>
      <c r="I113" s="15">
        <v>0</v>
      </c>
      <c r="J113" s="15">
        <v>3.15</v>
      </c>
      <c r="K113" s="15">
        <v>0.05</v>
      </c>
      <c r="L113" s="15">
        <v>0</v>
      </c>
      <c r="M113" s="15">
        <v>0</v>
      </c>
      <c r="N113" s="15">
        <v>174</v>
      </c>
      <c r="O113" s="15">
        <v>950</v>
      </c>
      <c r="P113" s="15">
        <v>2828</v>
      </c>
      <c r="Q113" s="15">
        <v>1</v>
      </c>
      <c r="R113" s="15">
        <v>322</v>
      </c>
      <c r="S113" s="15">
        <v>332</v>
      </c>
      <c r="T113" s="15">
        <v>5.4</v>
      </c>
      <c r="U113" s="15">
        <v>5.5</v>
      </c>
    </row>
    <row r="114" spans="1:21" x14ac:dyDescent="0.4">
      <c r="A114" s="12" t="s">
        <v>224</v>
      </c>
      <c r="B114" s="9">
        <v>4020332650</v>
      </c>
      <c r="C114" s="10">
        <v>42494</v>
      </c>
      <c r="D114" s="11">
        <v>10252</v>
      </c>
      <c r="E114" s="11">
        <v>7.35</v>
      </c>
      <c r="F114" s="11">
        <v>7.35</v>
      </c>
      <c r="G114" s="11">
        <v>0</v>
      </c>
      <c r="H114" s="11">
        <v>0.67</v>
      </c>
      <c r="I114" s="11">
        <v>1.04</v>
      </c>
      <c r="J114" s="11">
        <v>5.58</v>
      </c>
      <c r="K114" s="11">
        <v>0</v>
      </c>
      <c r="L114" s="11">
        <v>13</v>
      </c>
      <c r="M114" s="11">
        <v>46</v>
      </c>
      <c r="N114" s="11">
        <v>346</v>
      </c>
      <c r="O114" s="11">
        <v>531</v>
      </c>
      <c r="P114" s="11">
        <v>3879</v>
      </c>
      <c r="Q114" s="11">
        <v>1</v>
      </c>
      <c r="R114" s="11">
        <v>478</v>
      </c>
      <c r="S114" s="11">
        <v>536</v>
      </c>
      <c r="T114" s="11">
        <v>8</v>
      </c>
      <c r="U114" s="11">
        <v>8.9</v>
      </c>
    </row>
    <row r="115" spans="1:21" x14ac:dyDescent="0.4">
      <c r="A115" s="16" t="s">
        <v>225</v>
      </c>
      <c r="B115" s="13">
        <v>4020332650</v>
      </c>
      <c r="C115" s="14">
        <v>42495</v>
      </c>
      <c r="D115" s="15">
        <v>11728</v>
      </c>
      <c r="E115" s="15">
        <v>8.43</v>
      </c>
      <c r="F115" s="15">
        <v>8.43</v>
      </c>
      <c r="G115" s="15">
        <v>0</v>
      </c>
      <c r="H115" s="15">
        <v>2.62</v>
      </c>
      <c r="I115" s="15">
        <v>1.68</v>
      </c>
      <c r="J115" s="15">
        <v>4.04</v>
      </c>
      <c r="K115" s="15">
        <v>7.0000000000000007E-2</v>
      </c>
      <c r="L115" s="15">
        <v>38</v>
      </c>
      <c r="M115" s="15">
        <v>42</v>
      </c>
      <c r="N115" s="15">
        <v>196</v>
      </c>
      <c r="O115" s="15">
        <v>916</v>
      </c>
      <c r="P115" s="15">
        <v>3429</v>
      </c>
      <c r="Q115" s="15">
        <v>1</v>
      </c>
      <c r="R115" s="15">
        <v>226</v>
      </c>
      <c r="S115" s="15">
        <v>248</v>
      </c>
      <c r="T115" s="15">
        <v>3.8</v>
      </c>
      <c r="U115" s="15">
        <v>4.0999999999999996</v>
      </c>
    </row>
    <row r="116" spans="1:21" x14ac:dyDescent="0.4">
      <c r="A116" s="12" t="s">
        <v>226</v>
      </c>
      <c r="B116" s="9">
        <v>4020332650</v>
      </c>
      <c r="C116" s="10">
        <v>42496</v>
      </c>
      <c r="D116" s="11">
        <v>4369</v>
      </c>
      <c r="E116" s="11">
        <v>3.13</v>
      </c>
      <c r="F116" s="11">
        <v>3.13</v>
      </c>
      <c r="G116" s="11">
        <v>0</v>
      </c>
      <c r="H116" s="11">
        <v>0</v>
      </c>
      <c r="I116" s="11">
        <v>0</v>
      </c>
      <c r="J116" s="11">
        <v>3.1</v>
      </c>
      <c r="K116" s="11">
        <v>0.01</v>
      </c>
      <c r="L116" s="11">
        <v>0</v>
      </c>
      <c r="M116" s="11">
        <v>0</v>
      </c>
      <c r="N116" s="11">
        <v>177</v>
      </c>
      <c r="O116" s="11">
        <v>855</v>
      </c>
      <c r="P116" s="11">
        <v>2704</v>
      </c>
      <c r="Q116" s="11">
        <v>1</v>
      </c>
      <c r="R116" s="11">
        <v>385</v>
      </c>
      <c r="S116" s="11">
        <v>408</v>
      </c>
      <c r="T116" s="11">
        <v>6.4</v>
      </c>
      <c r="U116" s="11">
        <v>6.8</v>
      </c>
    </row>
    <row r="117" spans="1:21" x14ac:dyDescent="0.4">
      <c r="A117" s="16" t="s">
        <v>227</v>
      </c>
      <c r="B117" s="13">
        <v>4020332650</v>
      </c>
      <c r="C117" s="14">
        <v>42498</v>
      </c>
      <c r="D117" s="15">
        <v>5862</v>
      </c>
      <c r="E117" s="15">
        <v>4.2</v>
      </c>
      <c r="F117" s="15">
        <v>4.2</v>
      </c>
      <c r="G117" s="15">
        <v>0</v>
      </c>
      <c r="H117" s="15">
        <v>0</v>
      </c>
      <c r="I117" s="15">
        <v>0</v>
      </c>
      <c r="J117" s="15">
        <v>4.1500000000000004</v>
      </c>
      <c r="K117" s="15">
        <v>0</v>
      </c>
      <c r="L117" s="15">
        <v>0</v>
      </c>
      <c r="M117" s="15">
        <v>0</v>
      </c>
      <c r="N117" s="15">
        <v>263</v>
      </c>
      <c r="O117" s="15">
        <v>775</v>
      </c>
      <c r="P117" s="15">
        <v>3089</v>
      </c>
      <c r="Q117" s="15">
        <v>1</v>
      </c>
      <c r="R117" s="15">
        <v>364</v>
      </c>
      <c r="S117" s="15">
        <v>402</v>
      </c>
      <c r="T117" s="15">
        <v>6.1</v>
      </c>
      <c r="U117" s="15">
        <v>6.7</v>
      </c>
    </row>
    <row r="118" spans="1:21" x14ac:dyDescent="0.4">
      <c r="A118" s="12" t="s">
        <v>228</v>
      </c>
      <c r="B118" s="9">
        <v>4020332650</v>
      </c>
      <c r="C118" s="10">
        <v>42500</v>
      </c>
      <c r="D118" s="11">
        <v>5546</v>
      </c>
      <c r="E118" s="11">
        <v>3.98</v>
      </c>
      <c r="F118" s="11">
        <v>3.98</v>
      </c>
      <c r="G118" s="11">
        <v>0</v>
      </c>
      <c r="H118" s="11">
        <v>0</v>
      </c>
      <c r="I118" s="11">
        <v>0</v>
      </c>
      <c r="J118" s="11">
        <v>3.87</v>
      </c>
      <c r="K118" s="11">
        <v>0.04</v>
      </c>
      <c r="L118" s="11">
        <v>0</v>
      </c>
      <c r="M118" s="11">
        <v>0</v>
      </c>
      <c r="N118" s="11">
        <v>206</v>
      </c>
      <c r="O118" s="11">
        <v>774</v>
      </c>
      <c r="P118" s="11">
        <v>2926</v>
      </c>
      <c r="Q118" s="11">
        <v>1</v>
      </c>
      <c r="R118" s="11">
        <v>442</v>
      </c>
      <c r="S118" s="11">
        <v>494</v>
      </c>
      <c r="T118" s="11">
        <v>7.4</v>
      </c>
      <c r="U118" s="11">
        <v>8.1999999999999993</v>
      </c>
    </row>
    <row r="119" spans="1:21" x14ac:dyDescent="0.4">
      <c r="A119" s="16" t="s">
        <v>229</v>
      </c>
      <c r="B119" s="13">
        <v>4319703577</v>
      </c>
      <c r="C119" s="14">
        <v>42474</v>
      </c>
      <c r="D119" s="15">
        <v>10210</v>
      </c>
      <c r="E119" s="15">
        <v>6.88</v>
      </c>
      <c r="F119" s="15">
        <v>6.88</v>
      </c>
      <c r="G119" s="15">
        <v>0</v>
      </c>
      <c r="H119" s="15">
        <v>0.11</v>
      </c>
      <c r="I119" s="15">
        <v>0.33</v>
      </c>
      <c r="J119" s="15">
        <v>6.44</v>
      </c>
      <c r="K119" s="15">
        <v>0</v>
      </c>
      <c r="L119" s="15">
        <v>1</v>
      </c>
      <c r="M119" s="15">
        <v>9</v>
      </c>
      <c r="N119" s="15">
        <v>339</v>
      </c>
      <c r="O119" s="15">
        <v>589</v>
      </c>
      <c r="P119" s="15">
        <v>2302</v>
      </c>
      <c r="Q119" s="15">
        <v>1</v>
      </c>
      <c r="R119" s="15">
        <v>535</v>
      </c>
      <c r="S119" s="15">
        <v>557</v>
      </c>
      <c r="T119" s="15">
        <v>8.9</v>
      </c>
      <c r="U119" s="15">
        <v>9.3000000000000007</v>
      </c>
    </row>
    <row r="120" spans="1:21" x14ac:dyDescent="0.4">
      <c r="A120" s="12" t="s">
        <v>230</v>
      </c>
      <c r="B120" s="9">
        <v>4319703577</v>
      </c>
      <c r="C120" s="10">
        <v>42475</v>
      </c>
      <c r="D120" s="11">
        <v>5664</v>
      </c>
      <c r="E120" s="11">
        <v>3.8</v>
      </c>
      <c r="F120" s="11">
        <v>3.8</v>
      </c>
      <c r="G120" s="11">
        <v>0</v>
      </c>
      <c r="H120" s="11">
        <v>0</v>
      </c>
      <c r="I120" s="11">
        <v>0</v>
      </c>
      <c r="J120" s="11">
        <v>3.8</v>
      </c>
      <c r="K120" s="11">
        <v>0</v>
      </c>
      <c r="L120" s="11">
        <v>0</v>
      </c>
      <c r="M120" s="11">
        <v>0</v>
      </c>
      <c r="N120" s="11">
        <v>228</v>
      </c>
      <c r="O120" s="11">
        <v>752</v>
      </c>
      <c r="P120" s="11">
        <v>1985</v>
      </c>
      <c r="Q120" s="11">
        <v>1</v>
      </c>
      <c r="R120" s="11">
        <v>465</v>
      </c>
      <c r="S120" s="11">
        <v>491</v>
      </c>
      <c r="T120" s="11">
        <v>7.8</v>
      </c>
      <c r="U120" s="11">
        <v>8.1999999999999993</v>
      </c>
    </row>
    <row r="121" spans="1:21" x14ac:dyDescent="0.4">
      <c r="A121" s="16" t="s">
        <v>231</v>
      </c>
      <c r="B121" s="13">
        <v>4319703577</v>
      </c>
      <c r="C121" s="14">
        <v>42476</v>
      </c>
      <c r="D121" s="15">
        <v>4744</v>
      </c>
      <c r="E121" s="15">
        <v>3.18</v>
      </c>
      <c r="F121" s="15">
        <v>3.18</v>
      </c>
      <c r="G121" s="15">
        <v>0</v>
      </c>
      <c r="H121" s="15">
        <v>0</v>
      </c>
      <c r="I121" s="15">
        <v>0</v>
      </c>
      <c r="J121" s="15">
        <v>3.18</v>
      </c>
      <c r="K121" s="15">
        <v>0</v>
      </c>
      <c r="L121" s="15">
        <v>0</v>
      </c>
      <c r="M121" s="15">
        <v>0</v>
      </c>
      <c r="N121" s="15">
        <v>194</v>
      </c>
      <c r="O121" s="15">
        <v>724</v>
      </c>
      <c r="P121" s="15">
        <v>1884</v>
      </c>
      <c r="Q121" s="15">
        <v>1</v>
      </c>
      <c r="R121" s="15">
        <v>506</v>
      </c>
      <c r="S121" s="15">
        <v>522</v>
      </c>
      <c r="T121" s="15">
        <v>8.4</v>
      </c>
      <c r="U121" s="15">
        <v>8.6999999999999993</v>
      </c>
    </row>
    <row r="122" spans="1:21" x14ac:dyDescent="0.4">
      <c r="A122" s="12" t="s">
        <v>232</v>
      </c>
      <c r="B122" s="9">
        <v>4319703577</v>
      </c>
      <c r="C122" s="10">
        <v>42478</v>
      </c>
      <c r="D122" s="11">
        <v>2276</v>
      </c>
      <c r="E122" s="11">
        <v>1.55</v>
      </c>
      <c r="F122" s="11">
        <v>1.55</v>
      </c>
      <c r="G122" s="11">
        <v>0</v>
      </c>
      <c r="H122" s="11">
        <v>7.0000000000000007E-2</v>
      </c>
      <c r="I122" s="11">
        <v>0.33</v>
      </c>
      <c r="J122" s="11">
        <v>1.1200000000000001</v>
      </c>
      <c r="K122" s="11">
        <v>0</v>
      </c>
      <c r="L122" s="11">
        <v>1</v>
      </c>
      <c r="M122" s="11">
        <v>9</v>
      </c>
      <c r="N122" s="11">
        <v>58</v>
      </c>
      <c r="O122" s="11">
        <v>824</v>
      </c>
      <c r="P122" s="11">
        <v>1632</v>
      </c>
      <c r="Q122" s="11">
        <v>1</v>
      </c>
      <c r="R122" s="11">
        <v>515</v>
      </c>
      <c r="S122" s="11">
        <v>551</v>
      </c>
      <c r="T122" s="11">
        <v>8.6</v>
      </c>
      <c r="U122" s="11">
        <v>9.1999999999999993</v>
      </c>
    </row>
    <row r="123" spans="1:21" x14ac:dyDescent="0.4">
      <c r="A123" s="16" t="s">
        <v>233</v>
      </c>
      <c r="B123" s="13">
        <v>4319703577</v>
      </c>
      <c r="C123" s="14">
        <v>42479</v>
      </c>
      <c r="D123" s="15">
        <v>8925</v>
      </c>
      <c r="E123" s="15">
        <v>5.99</v>
      </c>
      <c r="F123" s="15">
        <v>5.99</v>
      </c>
      <c r="G123" s="15">
        <v>0</v>
      </c>
      <c r="H123" s="15">
        <v>0</v>
      </c>
      <c r="I123" s="15">
        <v>0</v>
      </c>
      <c r="J123" s="15">
        <v>5.99</v>
      </c>
      <c r="K123" s="15">
        <v>0</v>
      </c>
      <c r="L123" s="15">
        <v>0</v>
      </c>
      <c r="M123" s="15">
        <v>0</v>
      </c>
      <c r="N123" s="15">
        <v>311</v>
      </c>
      <c r="O123" s="15">
        <v>604</v>
      </c>
      <c r="P123" s="15">
        <v>2200</v>
      </c>
      <c r="Q123" s="15">
        <v>2</v>
      </c>
      <c r="R123" s="15">
        <v>461</v>
      </c>
      <c r="S123" s="15">
        <v>498</v>
      </c>
      <c r="T123" s="15">
        <v>7.7</v>
      </c>
      <c r="U123" s="15">
        <v>8.3000000000000007</v>
      </c>
    </row>
    <row r="124" spans="1:21" x14ac:dyDescent="0.4">
      <c r="A124" s="12" t="s">
        <v>234</v>
      </c>
      <c r="B124" s="9">
        <v>4319703577</v>
      </c>
      <c r="C124" s="10">
        <v>42480</v>
      </c>
      <c r="D124" s="11">
        <v>8954</v>
      </c>
      <c r="E124" s="11">
        <v>6.01</v>
      </c>
      <c r="F124" s="11">
        <v>6.01</v>
      </c>
      <c r="G124" s="11">
        <v>0</v>
      </c>
      <c r="H124" s="11">
        <v>0</v>
      </c>
      <c r="I124" s="11">
        <v>0.68</v>
      </c>
      <c r="J124" s="11">
        <v>5.31</v>
      </c>
      <c r="K124" s="11">
        <v>0</v>
      </c>
      <c r="L124" s="11">
        <v>0</v>
      </c>
      <c r="M124" s="11">
        <v>18</v>
      </c>
      <c r="N124" s="11">
        <v>306</v>
      </c>
      <c r="O124" s="11">
        <v>671</v>
      </c>
      <c r="P124" s="11">
        <v>2220</v>
      </c>
      <c r="Q124" s="11">
        <v>1</v>
      </c>
      <c r="R124" s="11">
        <v>523</v>
      </c>
      <c r="S124" s="11">
        <v>543</v>
      </c>
      <c r="T124" s="11">
        <v>8.6999999999999993</v>
      </c>
      <c r="U124" s="11">
        <v>9.1</v>
      </c>
    </row>
    <row r="125" spans="1:21" x14ac:dyDescent="0.4">
      <c r="A125" s="16" t="s">
        <v>235</v>
      </c>
      <c r="B125" s="13">
        <v>4319703577</v>
      </c>
      <c r="C125" s="14">
        <v>42481</v>
      </c>
      <c r="D125" s="15">
        <v>3702</v>
      </c>
      <c r="E125" s="15">
        <v>2.48</v>
      </c>
      <c r="F125" s="15">
        <v>2.48</v>
      </c>
      <c r="G125" s="15">
        <v>0</v>
      </c>
      <c r="H125" s="15">
        <v>0</v>
      </c>
      <c r="I125" s="15">
        <v>0</v>
      </c>
      <c r="J125" s="15">
        <v>0.35</v>
      </c>
      <c r="K125" s="15">
        <v>0</v>
      </c>
      <c r="L125" s="15">
        <v>0</v>
      </c>
      <c r="M125" s="15">
        <v>0</v>
      </c>
      <c r="N125" s="15">
        <v>34</v>
      </c>
      <c r="O125" s="15">
        <v>1265</v>
      </c>
      <c r="P125" s="15">
        <v>1792</v>
      </c>
      <c r="Q125" s="15">
        <v>1</v>
      </c>
      <c r="R125" s="15">
        <v>59</v>
      </c>
      <c r="S125" s="15">
        <v>65</v>
      </c>
      <c r="T125" s="15">
        <v>1</v>
      </c>
      <c r="U125" s="15">
        <v>1.1000000000000001</v>
      </c>
    </row>
    <row r="126" spans="1:21" x14ac:dyDescent="0.4">
      <c r="A126" s="12" t="s">
        <v>236</v>
      </c>
      <c r="B126" s="9">
        <v>4319703577</v>
      </c>
      <c r="C126" s="10">
        <v>42482</v>
      </c>
      <c r="D126" s="11">
        <v>4500</v>
      </c>
      <c r="E126" s="11">
        <v>3.02</v>
      </c>
      <c r="F126" s="11">
        <v>3.02</v>
      </c>
      <c r="G126" s="11">
        <v>0</v>
      </c>
      <c r="H126" s="11">
        <v>0.06</v>
      </c>
      <c r="I126" s="11">
        <v>0.81</v>
      </c>
      <c r="J126" s="11">
        <v>2.15</v>
      </c>
      <c r="K126" s="11">
        <v>0</v>
      </c>
      <c r="L126" s="11">
        <v>1</v>
      </c>
      <c r="M126" s="11">
        <v>19</v>
      </c>
      <c r="N126" s="11">
        <v>176</v>
      </c>
      <c r="O126" s="11">
        <v>709</v>
      </c>
      <c r="P126" s="11">
        <v>1886</v>
      </c>
      <c r="Q126" s="11">
        <v>1</v>
      </c>
      <c r="R126" s="11">
        <v>533</v>
      </c>
      <c r="S126" s="11">
        <v>550</v>
      </c>
      <c r="T126" s="11">
        <v>8.9</v>
      </c>
      <c r="U126" s="11">
        <v>9.1999999999999993</v>
      </c>
    </row>
    <row r="127" spans="1:21" x14ac:dyDescent="0.4">
      <c r="A127" s="16" t="s">
        <v>237</v>
      </c>
      <c r="B127" s="13">
        <v>4319703577</v>
      </c>
      <c r="C127" s="14">
        <v>42483</v>
      </c>
      <c r="D127" s="15">
        <v>4935</v>
      </c>
      <c r="E127" s="15">
        <v>3.31</v>
      </c>
      <c r="F127" s="15">
        <v>3.31</v>
      </c>
      <c r="G127" s="15">
        <v>0</v>
      </c>
      <c r="H127" s="15">
        <v>0</v>
      </c>
      <c r="I127" s="15">
        <v>0</v>
      </c>
      <c r="J127" s="15">
        <v>3.31</v>
      </c>
      <c r="K127" s="15">
        <v>0</v>
      </c>
      <c r="L127" s="15">
        <v>0</v>
      </c>
      <c r="M127" s="15">
        <v>0</v>
      </c>
      <c r="N127" s="15">
        <v>233</v>
      </c>
      <c r="O127" s="15">
        <v>546</v>
      </c>
      <c r="P127" s="15">
        <v>1945</v>
      </c>
      <c r="Q127" s="15">
        <v>1</v>
      </c>
      <c r="R127" s="15">
        <v>692</v>
      </c>
      <c r="S127" s="15">
        <v>722</v>
      </c>
      <c r="T127" s="15">
        <v>11.5</v>
      </c>
      <c r="U127" s="15">
        <v>12</v>
      </c>
    </row>
    <row r="128" spans="1:21" x14ac:dyDescent="0.4">
      <c r="A128" s="12" t="s">
        <v>238</v>
      </c>
      <c r="B128" s="9">
        <v>4319703577</v>
      </c>
      <c r="C128" s="10">
        <v>42484</v>
      </c>
      <c r="D128" s="11">
        <v>4081</v>
      </c>
      <c r="E128" s="11">
        <v>2.74</v>
      </c>
      <c r="F128" s="11">
        <v>2.74</v>
      </c>
      <c r="G128" s="11">
        <v>0</v>
      </c>
      <c r="H128" s="11">
        <v>0.06</v>
      </c>
      <c r="I128" s="11">
        <v>0.2</v>
      </c>
      <c r="J128" s="11">
        <v>2.4700000000000002</v>
      </c>
      <c r="K128" s="11">
        <v>0</v>
      </c>
      <c r="L128" s="11">
        <v>1</v>
      </c>
      <c r="M128" s="11">
        <v>5</v>
      </c>
      <c r="N128" s="11">
        <v>191</v>
      </c>
      <c r="O128" s="11">
        <v>692</v>
      </c>
      <c r="P128" s="11">
        <v>1880</v>
      </c>
      <c r="Q128" s="11">
        <v>1</v>
      </c>
      <c r="R128" s="11">
        <v>467</v>
      </c>
      <c r="S128" s="11">
        <v>501</v>
      </c>
      <c r="T128" s="11">
        <v>7.8</v>
      </c>
      <c r="U128" s="11">
        <v>8.4</v>
      </c>
    </row>
    <row r="129" spans="1:21" x14ac:dyDescent="0.4">
      <c r="A129" s="16" t="s">
        <v>239</v>
      </c>
      <c r="B129" s="13">
        <v>4319703577</v>
      </c>
      <c r="C129" s="14">
        <v>42485</v>
      </c>
      <c r="D129" s="15">
        <v>9259</v>
      </c>
      <c r="E129" s="15">
        <v>6.21</v>
      </c>
      <c r="F129" s="15">
        <v>6.21</v>
      </c>
      <c r="G129" s="15">
        <v>0</v>
      </c>
      <c r="H129" s="15">
        <v>0</v>
      </c>
      <c r="I129" s="15">
        <v>0.28000000000000003</v>
      </c>
      <c r="J129" s="15">
        <v>5.93</v>
      </c>
      <c r="K129" s="15">
        <v>0</v>
      </c>
      <c r="L129" s="15">
        <v>0</v>
      </c>
      <c r="M129" s="15">
        <v>8</v>
      </c>
      <c r="N129" s="15">
        <v>390</v>
      </c>
      <c r="O129" s="15">
        <v>544</v>
      </c>
      <c r="P129" s="15">
        <v>2314</v>
      </c>
      <c r="Q129" s="15">
        <v>1</v>
      </c>
      <c r="R129" s="15">
        <v>488</v>
      </c>
      <c r="S129" s="15">
        <v>506</v>
      </c>
      <c r="T129" s="15">
        <v>8.1</v>
      </c>
      <c r="U129" s="15">
        <v>8.4</v>
      </c>
    </row>
    <row r="130" spans="1:21" x14ac:dyDescent="0.4">
      <c r="A130" s="12" t="s">
        <v>240</v>
      </c>
      <c r="B130" s="9">
        <v>4319703577</v>
      </c>
      <c r="C130" s="10">
        <v>42486</v>
      </c>
      <c r="D130" s="11">
        <v>9899</v>
      </c>
      <c r="E130" s="11">
        <v>6.64</v>
      </c>
      <c r="F130" s="11">
        <v>6.64</v>
      </c>
      <c r="G130" s="11">
        <v>0</v>
      </c>
      <c r="H130" s="11">
        <v>0.56999999999999995</v>
      </c>
      <c r="I130" s="11">
        <v>0.92</v>
      </c>
      <c r="J130" s="11">
        <v>5.15</v>
      </c>
      <c r="K130" s="11">
        <v>0</v>
      </c>
      <c r="L130" s="11">
        <v>8</v>
      </c>
      <c r="M130" s="11">
        <v>21</v>
      </c>
      <c r="N130" s="11">
        <v>288</v>
      </c>
      <c r="O130" s="11">
        <v>649</v>
      </c>
      <c r="P130" s="11">
        <v>2236</v>
      </c>
      <c r="Q130" s="11">
        <v>1</v>
      </c>
      <c r="R130" s="11">
        <v>505</v>
      </c>
      <c r="S130" s="11">
        <v>516</v>
      </c>
      <c r="T130" s="11">
        <v>8.4</v>
      </c>
      <c r="U130" s="11">
        <v>8.6</v>
      </c>
    </row>
    <row r="131" spans="1:21" x14ac:dyDescent="0.4">
      <c r="A131" s="16" t="s">
        <v>241</v>
      </c>
      <c r="B131" s="13">
        <v>4319703577</v>
      </c>
      <c r="C131" s="14">
        <v>42487</v>
      </c>
      <c r="D131" s="15">
        <v>10780</v>
      </c>
      <c r="E131" s="15">
        <v>7.23</v>
      </c>
      <c r="F131" s="15">
        <v>7.23</v>
      </c>
      <c r="G131" s="15">
        <v>0</v>
      </c>
      <c r="H131" s="15">
        <v>0.41</v>
      </c>
      <c r="I131" s="15">
        <v>1.92</v>
      </c>
      <c r="J131" s="15">
        <v>4.91</v>
      </c>
      <c r="K131" s="15">
        <v>0</v>
      </c>
      <c r="L131" s="15">
        <v>6</v>
      </c>
      <c r="M131" s="15">
        <v>47</v>
      </c>
      <c r="N131" s="15">
        <v>300</v>
      </c>
      <c r="O131" s="15">
        <v>680</v>
      </c>
      <c r="P131" s="15">
        <v>2324</v>
      </c>
      <c r="Q131" s="15">
        <v>1</v>
      </c>
      <c r="R131" s="15">
        <v>286</v>
      </c>
      <c r="S131" s="15">
        <v>307</v>
      </c>
      <c r="T131" s="15">
        <v>4.8</v>
      </c>
      <c r="U131" s="15">
        <v>5.0999999999999996</v>
      </c>
    </row>
    <row r="132" spans="1:21" x14ac:dyDescent="0.4">
      <c r="A132" s="12" t="s">
        <v>242</v>
      </c>
      <c r="B132" s="9">
        <v>4319703577</v>
      </c>
      <c r="C132" s="10">
        <v>42488</v>
      </c>
      <c r="D132" s="11">
        <v>10817</v>
      </c>
      <c r="E132" s="11">
        <v>7.28</v>
      </c>
      <c r="F132" s="11">
        <v>7.28</v>
      </c>
      <c r="G132" s="11">
        <v>0</v>
      </c>
      <c r="H132" s="11">
        <v>1.01</v>
      </c>
      <c r="I132" s="11">
        <v>0.33</v>
      </c>
      <c r="J132" s="11">
        <v>5.94</v>
      </c>
      <c r="K132" s="11">
        <v>0</v>
      </c>
      <c r="L132" s="11">
        <v>13</v>
      </c>
      <c r="M132" s="11">
        <v>8</v>
      </c>
      <c r="N132" s="11">
        <v>359</v>
      </c>
      <c r="O132" s="11">
        <v>552</v>
      </c>
      <c r="P132" s="11">
        <v>2367</v>
      </c>
      <c r="Q132" s="11">
        <v>1</v>
      </c>
      <c r="R132" s="11">
        <v>497</v>
      </c>
      <c r="S132" s="11">
        <v>522</v>
      </c>
      <c r="T132" s="11">
        <v>8.3000000000000007</v>
      </c>
      <c r="U132" s="11">
        <v>8.6999999999999993</v>
      </c>
    </row>
    <row r="133" spans="1:21" x14ac:dyDescent="0.4">
      <c r="A133" s="16" t="s">
        <v>243</v>
      </c>
      <c r="B133" s="13">
        <v>4319703577</v>
      </c>
      <c r="C133" s="14">
        <v>42489</v>
      </c>
      <c r="D133" s="15">
        <v>7990</v>
      </c>
      <c r="E133" s="15">
        <v>5.36</v>
      </c>
      <c r="F133" s="15">
        <v>5.36</v>
      </c>
      <c r="G133" s="15">
        <v>0</v>
      </c>
      <c r="H133" s="15">
        <v>0.45</v>
      </c>
      <c r="I133" s="15">
        <v>0.79</v>
      </c>
      <c r="J133" s="15">
        <v>4.12</v>
      </c>
      <c r="K133" s="15">
        <v>0</v>
      </c>
      <c r="L133" s="15">
        <v>6</v>
      </c>
      <c r="M133" s="15">
        <v>18</v>
      </c>
      <c r="N133" s="15">
        <v>289</v>
      </c>
      <c r="O133" s="15">
        <v>624</v>
      </c>
      <c r="P133" s="15">
        <v>2175</v>
      </c>
      <c r="Q133" s="15">
        <v>1</v>
      </c>
      <c r="R133" s="15">
        <v>523</v>
      </c>
      <c r="S133" s="15">
        <v>546</v>
      </c>
      <c r="T133" s="15">
        <v>8.6999999999999993</v>
      </c>
      <c r="U133" s="15">
        <v>9.1</v>
      </c>
    </row>
    <row r="134" spans="1:21" x14ac:dyDescent="0.4">
      <c r="A134" s="12" t="s">
        <v>244</v>
      </c>
      <c r="B134" s="9">
        <v>4319703577</v>
      </c>
      <c r="C134" s="10">
        <v>42490</v>
      </c>
      <c r="D134" s="11">
        <v>8221</v>
      </c>
      <c r="E134" s="11">
        <v>5.52</v>
      </c>
      <c r="F134" s="11">
        <v>5.52</v>
      </c>
      <c r="G134" s="11">
        <v>0</v>
      </c>
      <c r="H134" s="11">
        <v>0.4</v>
      </c>
      <c r="I134" s="11">
        <v>1.61</v>
      </c>
      <c r="J134" s="11">
        <v>3.51</v>
      </c>
      <c r="K134" s="11">
        <v>0</v>
      </c>
      <c r="L134" s="11">
        <v>6</v>
      </c>
      <c r="M134" s="11">
        <v>38</v>
      </c>
      <c r="N134" s="11">
        <v>196</v>
      </c>
      <c r="O134" s="11">
        <v>695</v>
      </c>
      <c r="P134" s="11">
        <v>2092</v>
      </c>
      <c r="Q134" s="11">
        <v>1</v>
      </c>
      <c r="R134" s="11">
        <v>490</v>
      </c>
      <c r="S134" s="11">
        <v>516</v>
      </c>
      <c r="T134" s="11">
        <v>8.1999999999999993</v>
      </c>
      <c r="U134" s="11">
        <v>8.6</v>
      </c>
    </row>
    <row r="135" spans="1:21" x14ac:dyDescent="0.4">
      <c r="A135" s="16" t="s">
        <v>245</v>
      </c>
      <c r="B135" s="13">
        <v>4319703577</v>
      </c>
      <c r="C135" s="14">
        <v>42491</v>
      </c>
      <c r="D135" s="15">
        <v>1251</v>
      </c>
      <c r="E135" s="15">
        <v>0.84</v>
      </c>
      <c r="F135" s="15">
        <v>0.84</v>
      </c>
      <c r="G135" s="15">
        <v>0</v>
      </c>
      <c r="H135" s="15">
        <v>0</v>
      </c>
      <c r="I135" s="15">
        <v>0</v>
      </c>
      <c r="J135" s="15">
        <v>0.84</v>
      </c>
      <c r="K135" s="15">
        <v>0</v>
      </c>
      <c r="L135" s="15">
        <v>0</v>
      </c>
      <c r="M135" s="15">
        <v>0</v>
      </c>
      <c r="N135" s="15">
        <v>67</v>
      </c>
      <c r="O135" s="15">
        <v>836</v>
      </c>
      <c r="P135" s="15">
        <v>1593</v>
      </c>
      <c r="Q135" s="15">
        <v>1</v>
      </c>
      <c r="R135" s="15">
        <v>484</v>
      </c>
      <c r="S135" s="15">
        <v>500</v>
      </c>
      <c r="T135" s="15">
        <v>8.1</v>
      </c>
      <c r="U135" s="15">
        <v>8.3000000000000007</v>
      </c>
    </row>
    <row r="136" spans="1:21" x14ac:dyDescent="0.4">
      <c r="A136" s="12" t="s">
        <v>246</v>
      </c>
      <c r="B136" s="9">
        <v>4319703577</v>
      </c>
      <c r="C136" s="10">
        <v>42492</v>
      </c>
      <c r="D136" s="11">
        <v>9261</v>
      </c>
      <c r="E136" s="11">
        <v>6.24</v>
      </c>
      <c r="F136" s="11">
        <v>6.24</v>
      </c>
      <c r="G136" s="11">
        <v>0</v>
      </c>
      <c r="H136" s="11">
        <v>0</v>
      </c>
      <c r="I136" s="11">
        <v>0.44</v>
      </c>
      <c r="J136" s="11">
        <v>5.71</v>
      </c>
      <c r="K136" s="11">
        <v>0</v>
      </c>
      <c r="L136" s="11">
        <v>0</v>
      </c>
      <c r="M136" s="11">
        <v>11</v>
      </c>
      <c r="N136" s="11">
        <v>344</v>
      </c>
      <c r="O136" s="11">
        <v>585</v>
      </c>
      <c r="P136" s="11">
        <v>2270</v>
      </c>
      <c r="Q136" s="11">
        <v>1</v>
      </c>
      <c r="R136" s="11">
        <v>478</v>
      </c>
      <c r="S136" s="11">
        <v>506</v>
      </c>
      <c r="T136" s="11">
        <v>8</v>
      </c>
      <c r="U136" s="11">
        <v>8.4</v>
      </c>
    </row>
    <row r="137" spans="1:21" x14ac:dyDescent="0.4">
      <c r="A137" s="16" t="s">
        <v>247</v>
      </c>
      <c r="B137" s="13">
        <v>4319703577</v>
      </c>
      <c r="C137" s="14">
        <v>42493</v>
      </c>
      <c r="D137" s="15">
        <v>9648</v>
      </c>
      <c r="E137" s="15">
        <v>6.47</v>
      </c>
      <c r="F137" s="15">
        <v>6.47</v>
      </c>
      <c r="G137" s="15">
        <v>0</v>
      </c>
      <c r="H137" s="15">
        <v>0.57999999999999996</v>
      </c>
      <c r="I137" s="15">
        <v>1.07</v>
      </c>
      <c r="J137" s="15">
        <v>4.83</v>
      </c>
      <c r="K137" s="15">
        <v>0</v>
      </c>
      <c r="L137" s="15">
        <v>8</v>
      </c>
      <c r="M137" s="15">
        <v>26</v>
      </c>
      <c r="N137" s="15">
        <v>287</v>
      </c>
      <c r="O137" s="15">
        <v>669</v>
      </c>
      <c r="P137" s="15">
        <v>2235</v>
      </c>
      <c r="Q137" s="15">
        <v>1</v>
      </c>
      <c r="R137" s="15">
        <v>474</v>
      </c>
      <c r="S137" s="15">
        <v>512</v>
      </c>
      <c r="T137" s="15">
        <v>7.9</v>
      </c>
      <c r="U137" s="15">
        <v>8.5</v>
      </c>
    </row>
    <row r="138" spans="1:21" x14ac:dyDescent="0.4">
      <c r="A138" s="12" t="s">
        <v>248</v>
      </c>
      <c r="B138" s="9">
        <v>4319703577</v>
      </c>
      <c r="C138" s="10">
        <v>42496</v>
      </c>
      <c r="D138" s="11">
        <v>9524</v>
      </c>
      <c r="E138" s="11">
        <v>6.42</v>
      </c>
      <c r="F138" s="11">
        <v>6.42</v>
      </c>
      <c r="G138" s="11">
        <v>0</v>
      </c>
      <c r="H138" s="11">
        <v>0.41</v>
      </c>
      <c r="I138" s="11">
        <v>0.47</v>
      </c>
      <c r="J138" s="11">
        <v>5.46</v>
      </c>
      <c r="K138" s="11">
        <v>0</v>
      </c>
      <c r="L138" s="11">
        <v>6</v>
      </c>
      <c r="M138" s="11">
        <v>11</v>
      </c>
      <c r="N138" s="11">
        <v>314</v>
      </c>
      <c r="O138" s="11">
        <v>692</v>
      </c>
      <c r="P138" s="11">
        <v>2266</v>
      </c>
      <c r="Q138" s="11">
        <v>1</v>
      </c>
      <c r="R138" s="11">
        <v>450</v>
      </c>
      <c r="S138" s="11">
        <v>491</v>
      </c>
      <c r="T138" s="11">
        <v>7.5</v>
      </c>
      <c r="U138" s="11">
        <v>8.1999999999999993</v>
      </c>
    </row>
    <row r="139" spans="1:21" x14ac:dyDescent="0.4">
      <c r="A139" s="16" t="s">
        <v>249</v>
      </c>
      <c r="B139" s="13">
        <v>4319703577</v>
      </c>
      <c r="C139" s="14">
        <v>42497</v>
      </c>
      <c r="D139" s="15">
        <v>7937</v>
      </c>
      <c r="E139" s="15">
        <v>5.33</v>
      </c>
      <c r="F139" s="15">
        <v>5.33</v>
      </c>
      <c r="G139" s="15">
        <v>0</v>
      </c>
      <c r="H139" s="15">
        <v>0.19</v>
      </c>
      <c r="I139" s="15">
        <v>1.05</v>
      </c>
      <c r="J139" s="15">
        <v>4.08</v>
      </c>
      <c r="K139" s="15">
        <v>0</v>
      </c>
      <c r="L139" s="15">
        <v>3</v>
      </c>
      <c r="M139" s="15">
        <v>28</v>
      </c>
      <c r="N139" s="15">
        <v>279</v>
      </c>
      <c r="O139" s="15">
        <v>586</v>
      </c>
      <c r="P139" s="15">
        <v>2158</v>
      </c>
      <c r="Q139" s="15">
        <v>1</v>
      </c>
      <c r="R139" s="15">
        <v>507</v>
      </c>
      <c r="S139" s="15">
        <v>530</v>
      </c>
      <c r="T139" s="15">
        <v>8.5</v>
      </c>
      <c r="U139" s="15">
        <v>8.8000000000000007</v>
      </c>
    </row>
    <row r="140" spans="1:21" x14ac:dyDescent="0.4">
      <c r="A140" s="12" t="s">
        <v>250</v>
      </c>
      <c r="B140" s="9">
        <v>4319703577</v>
      </c>
      <c r="C140" s="10">
        <v>42498</v>
      </c>
      <c r="D140" s="11">
        <v>3672</v>
      </c>
      <c r="E140" s="11">
        <v>2.46</v>
      </c>
      <c r="F140" s="11">
        <v>2.46</v>
      </c>
      <c r="G140" s="11">
        <v>0</v>
      </c>
      <c r="H140" s="11">
        <v>0</v>
      </c>
      <c r="I140" s="11">
        <v>0</v>
      </c>
      <c r="J140" s="11">
        <v>2.46</v>
      </c>
      <c r="K140" s="11">
        <v>0</v>
      </c>
      <c r="L140" s="11">
        <v>0</v>
      </c>
      <c r="M140" s="11">
        <v>0</v>
      </c>
      <c r="N140" s="11">
        <v>153</v>
      </c>
      <c r="O140" s="11">
        <v>603</v>
      </c>
      <c r="P140" s="11">
        <v>1792</v>
      </c>
      <c r="Q140" s="11">
        <v>1</v>
      </c>
      <c r="R140" s="11">
        <v>602</v>
      </c>
      <c r="S140" s="11">
        <v>638</v>
      </c>
      <c r="T140" s="11">
        <v>10</v>
      </c>
      <c r="U140" s="11">
        <v>10.6</v>
      </c>
    </row>
    <row r="141" spans="1:21" x14ac:dyDescent="0.4">
      <c r="A141" s="16" t="s">
        <v>251</v>
      </c>
      <c r="B141" s="13">
        <v>4319703577</v>
      </c>
      <c r="C141" s="14">
        <v>42499</v>
      </c>
      <c r="D141" s="15">
        <v>10378</v>
      </c>
      <c r="E141" s="15">
        <v>6.96</v>
      </c>
      <c r="F141" s="15">
        <v>6.96</v>
      </c>
      <c r="G141" s="15">
        <v>0</v>
      </c>
      <c r="H141" s="15">
        <v>0.14000000000000001</v>
      </c>
      <c r="I141" s="15">
        <v>0.56000000000000005</v>
      </c>
      <c r="J141" s="15">
        <v>6.25</v>
      </c>
      <c r="K141" s="15">
        <v>0</v>
      </c>
      <c r="L141" s="15">
        <v>2</v>
      </c>
      <c r="M141" s="15">
        <v>14</v>
      </c>
      <c r="N141" s="15">
        <v>374</v>
      </c>
      <c r="O141" s="15">
        <v>490</v>
      </c>
      <c r="P141" s="15">
        <v>2345</v>
      </c>
      <c r="Q141" s="15">
        <v>1</v>
      </c>
      <c r="R141" s="15">
        <v>535</v>
      </c>
      <c r="S141" s="15">
        <v>565</v>
      </c>
      <c r="T141" s="15">
        <v>8.9</v>
      </c>
      <c r="U141" s="15">
        <v>9.4</v>
      </c>
    </row>
    <row r="142" spans="1:21" x14ac:dyDescent="0.4">
      <c r="A142" s="12" t="s">
        <v>252</v>
      </c>
      <c r="B142" s="9">
        <v>4319703577</v>
      </c>
      <c r="C142" s="10">
        <v>42500</v>
      </c>
      <c r="D142" s="11">
        <v>9487</v>
      </c>
      <c r="E142" s="11">
        <v>6.37</v>
      </c>
      <c r="F142" s="11">
        <v>6.37</v>
      </c>
      <c r="G142" s="11">
        <v>0</v>
      </c>
      <c r="H142" s="11">
        <v>0.21</v>
      </c>
      <c r="I142" s="11">
        <v>0.46</v>
      </c>
      <c r="J142" s="11">
        <v>5.7</v>
      </c>
      <c r="K142" s="11">
        <v>0</v>
      </c>
      <c r="L142" s="11">
        <v>3</v>
      </c>
      <c r="M142" s="11">
        <v>12</v>
      </c>
      <c r="N142" s="11">
        <v>329</v>
      </c>
      <c r="O142" s="11">
        <v>555</v>
      </c>
      <c r="P142" s="11">
        <v>2260</v>
      </c>
      <c r="Q142" s="11">
        <v>1</v>
      </c>
      <c r="R142" s="11">
        <v>487</v>
      </c>
      <c r="S142" s="11">
        <v>517</v>
      </c>
      <c r="T142" s="11">
        <v>8.1</v>
      </c>
      <c r="U142" s="11">
        <v>8.6</v>
      </c>
    </row>
    <row r="143" spans="1:21" x14ac:dyDescent="0.4">
      <c r="A143" s="16" t="s">
        <v>253</v>
      </c>
      <c r="B143" s="13">
        <v>4319703577</v>
      </c>
      <c r="C143" s="14">
        <v>42501</v>
      </c>
      <c r="D143" s="15">
        <v>9129</v>
      </c>
      <c r="E143" s="15">
        <v>6.13</v>
      </c>
      <c r="F143" s="15">
        <v>6.13</v>
      </c>
      <c r="G143" s="15">
        <v>0</v>
      </c>
      <c r="H143" s="15">
        <v>0.2</v>
      </c>
      <c r="I143" s="15">
        <v>0.74</v>
      </c>
      <c r="J143" s="15">
        <v>5.18</v>
      </c>
      <c r="K143" s="15">
        <v>0</v>
      </c>
      <c r="L143" s="15">
        <v>3</v>
      </c>
      <c r="M143" s="15">
        <v>18</v>
      </c>
      <c r="N143" s="15">
        <v>311</v>
      </c>
      <c r="O143" s="15">
        <v>574</v>
      </c>
      <c r="P143" s="15">
        <v>2232</v>
      </c>
      <c r="Q143" s="15">
        <v>1</v>
      </c>
      <c r="R143" s="15">
        <v>529</v>
      </c>
      <c r="S143" s="15">
        <v>558</v>
      </c>
      <c r="T143" s="15">
        <v>8.8000000000000007</v>
      </c>
      <c r="U143" s="15">
        <v>9.3000000000000007</v>
      </c>
    </row>
    <row r="144" spans="1:21" x14ac:dyDescent="0.4">
      <c r="A144" s="12" t="s">
        <v>254</v>
      </c>
      <c r="B144" s="9">
        <v>4319703577</v>
      </c>
      <c r="C144" s="10">
        <v>42502</v>
      </c>
      <c r="D144" s="11">
        <v>17</v>
      </c>
      <c r="E144" s="11">
        <v>0.01</v>
      </c>
      <c r="F144" s="11">
        <v>0.01</v>
      </c>
      <c r="G144" s="11">
        <v>0</v>
      </c>
      <c r="H144" s="11">
        <v>0</v>
      </c>
      <c r="I144" s="11">
        <v>0</v>
      </c>
      <c r="J144" s="11">
        <v>0.01</v>
      </c>
      <c r="K144" s="11">
        <v>0</v>
      </c>
      <c r="L144" s="11">
        <v>0</v>
      </c>
      <c r="M144" s="11">
        <v>0</v>
      </c>
      <c r="N144" s="11">
        <v>2</v>
      </c>
      <c r="O144" s="11">
        <v>0</v>
      </c>
      <c r="P144" s="11">
        <v>257</v>
      </c>
      <c r="Q144" s="11">
        <v>1</v>
      </c>
      <c r="R144" s="11">
        <v>302</v>
      </c>
      <c r="S144" s="11">
        <v>321</v>
      </c>
      <c r="T144" s="11">
        <v>5</v>
      </c>
      <c r="U144" s="11">
        <v>5.4</v>
      </c>
    </row>
    <row r="145" spans="1:21" x14ac:dyDescent="0.4">
      <c r="A145" s="16" t="s">
        <v>255</v>
      </c>
      <c r="B145" s="13">
        <v>4388161847</v>
      </c>
      <c r="C145" s="14">
        <v>42475</v>
      </c>
      <c r="D145" s="15">
        <v>8758</v>
      </c>
      <c r="E145" s="15">
        <v>6.73</v>
      </c>
      <c r="F145" s="15">
        <v>6.73</v>
      </c>
      <c r="G145" s="15">
        <v>0</v>
      </c>
      <c r="H145" s="15">
        <v>0</v>
      </c>
      <c r="I145" s="15">
        <v>0</v>
      </c>
      <c r="J145" s="15">
        <v>6.73</v>
      </c>
      <c r="K145" s="15">
        <v>0</v>
      </c>
      <c r="L145" s="15">
        <v>0</v>
      </c>
      <c r="M145" s="15">
        <v>0</v>
      </c>
      <c r="N145" s="15">
        <v>299</v>
      </c>
      <c r="O145" s="15">
        <v>837</v>
      </c>
      <c r="P145" s="15">
        <v>3066</v>
      </c>
      <c r="Q145" s="15">
        <v>1</v>
      </c>
      <c r="R145" s="15">
        <v>499</v>
      </c>
      <c r="S145" s="15">
        <v>526</v>
      </c>
      <c r="T145" s="15">
        <v>8.3000000000000007</v>
      </c>
      <c r="U145" s="15">
        <v>8.8000000000000007</v>
      </c>
    </row>
    <row r="146" spans="1:21" x14ac:dyDescent="0.4">
      <c r="A146" s="12" t="s">
        <v>256</v>
      </c>
      <c r="B146" s="9">
        <v>4388161847</v>
      </c>
      <c r="C146" s="10">
        <v>42476</v>
      </c>
      <c r="D146" s="11">
        <v>6580</v>
      </c>
      <c r="E146" s="11">
        <v>5.0599999999999996</v>
      </c>
      <c r="F146" s="11">
        <v>5.0599999999999996</v>
      </c>
      <c r="G146" s="11">
        <v>0</v>
      </c>
      <c r="H146" s="11">
        <v>0.21</v>
      </c>
      <c r="I146" s="11">
        <v>0.4</v>
      </c>
      <c r="J146" s="11">
        <v>4.45</v>
      </c>
      <c r="K146" s="11">
        <v>0</v>
      </c>
      <c r="L146" s="11">
        <v>6</v>
      </c>
      <c r="M146" s="11">
        <v>9</v>
      </c>
      <c r="N146" s="11">
        <v>253</v>
      </c>
      <c r="O146" s="11">
        <v>609</v>
      </c>
      <c r="P146" s="11">
        <v>3073</v>
      </c>
      <c r="Q146" s="11">
        <v>2</v>
      </c>
      <c r="R146" s="11">
        <v>426</v>
      </c>
      <c r="S146" s="11">
        <v>448</v>
      </c>
      <c r="T146" s="11">
        <v>7.1</v>
      </c>
      <c r="U146" s="11">
        <v>7.5</v>
      </c>
    </row>
    <row r="147" spans="1:21" x14ac:dyDescent="0.4">
      <c r="A147" s="16" t="s">
        <v>257</v>
      </c>
      <c r="B147" s="13">
        <v>4388161847</v>
      </c>
      <c r="C147" s="14">
        <v>42477</v>
      </c>
      <c r="D147" s="15">
        <v>4660</v>
      </c>
      <c r="E147" s="15">
        <v>3.58</v>
      </c>
      <c r="F147" s="15">
        <v>3.58</v>
      </c>
      <c r="G147" s="15">
        <v>0</v>
      </c>
      <c r="H147" s="15">
        <v>0</v>
      </c>
      <c r="I147" s="15">
        <v>0</v>
      </c>
      <c r="J147" s="15">
        <v>3.58</v>
      </c>
      <c r="K147" s="15">
        <v>0</v>
      </c>
      <c r="L147" s="15">
        <v>0</v>
      </c>
      <c r="M147" s="15">
        <v>0</v>
      </c>
      <c r="N147" s="15">
        <v>201</v>
      </c>
      <c r="O147" s="15">
        <v>721</v>
      </c>
      <c r="P147" s="15">
        <v>2572</v>
      </c>
      <c r="Q147" s="15">
        <v>2</v>
      </c>
      <c r="R147" s="15">
        <v>619</v>
      </c>
      <c r="S147" s="15">
        <v>641</v>
      </c>
      <c r="T147" s="15">
        <v>10.3</v>
      </c>
      <c r="U147" s="15">
        <v>10.7</v>
      </c>
    </row>
    <row r="148" spans="1:21" x14ac:dyDescent="0.4">
      <c r="A148" s="12" t="s">
        <v>258</v>
      </c>
      <c r="B148" s="9">
        <v>4388161847</v>
      </c>
      <c r="C148" s="10">
        <v>42478</v>
      </c>
      <c r="D148" s="11">
        <v>11009</v>
      </c>
      <c r="E148" s="11">
        <v>9.1</v>
      </c>
      <c r="F148" s="11">
        <v>9.1</v>
      </c>
      <c r="G148" s="11">
        <v>0</v>
      </c>
      <c r="H148" s="11">
        <v>3.56</v>
      </c>
      <c r="I148" s="11">
        <v>0.4</v>
      </c>
      <c r="J148" s="11">
        <v>5.14</v>
      </c>
      <c r="K148" s="11">
        <v>0</v>
      </c>
      <c r="L148" s="11">
        <v>27</v>
      </c>
      <c r="M148" s="11">
        <v>8</v>
      </c>
      <c r="N148" s="11">
        <v>239</v>
      </c>
      <c r="O148" s="11">
        <v>1017</v>
      </c>
      <c r="P148" s="11">
        <v>3274</v>
      </c>
      <c r="Q148" s="11">
        <v>1</v>
      </c>
      <c r="R148" s="11">
        <v>99</v>
      </c>
      <c r="S148" s="11">
        <v>104</v>
      </c>
      <c r="T148" s="11">
        <v>1.7</v>
      </c>
      <c r="U148" s="11">
        <v>1.7</v>
      </c>
    </row>
    <row r="149" spans="1:21" x14ac:dyDescent="0.4">
      <c r="A149" s="16" t="s">
        <v>259</v>
      </c>
      <c r="B149" s="13">
        <v>4388161847</v>
      </c>
      <c r="C149" s="14">
        <v>42479</v>
      </c>
      <c r="D149" s="15">
        <v>10181</v>
      </c>
      <c r="E149" s="15">
        <v>7.83</v>
      </c>
      <c r="F149" s="15">
        <v>7.83</v>
      </c>
      <c r="G149" s="15">
        <v>0</v>
      </c>
      <c r="H149" s="15">
        <v>1.37</v>
      </c>
      <c r="I149" s="15">
        <v>0.69</v>
      </c>
      <c r="J149" s="15">
        <v>5.77</v>
      </c>
      <c r="K149" s="15">
        <v>0</v>
      </c>
      <c r="L149" s="15">
        <v>20</v>
      </c>
      <c r="M149" s="15">
        <v>16</v>
      </c>
      <c r="N149" s="15">
        <v>249</v>
      </c>
      <c r="O149" s="15">
        <v>704</v>
      </c>
      <c r="P149" s="15">
        <v>3015</v>
      </c>
      <c r="Q149" s="15">
        <v>1</v>
      </c>
      <c r="R149" s="15">
        <v>329</v>
      </c>
      <c r="S149" s="15">
        <v>338</v>
      </c>
      <c r="T149" s="15">
        <v>5.5</v>
      </c>
      <c r="U149" s="15">
        <v>5.6</v>
      </c>
    </row>
    <row r="150" spans="1:21" x14ac:dyDescent="0.4">
      <c r="A150" s="12" t="s">
        <v>260</v>
      </c>
      <c r="B150" s="9">
        <v>4388161847</v>
      </c>
      <c r="C150" s="10">
        <v>42480</v>
      </c>
      <c r="D150" s="11">
        <v>10553</v>
      </c>
      <c r="E150" s="11">
        <v>8.1199999999999992</v>
      </c>
      <c r="F150" s="11">
        <v>8.1199999999999992</v>
      </c>
      <c r="G150" s="11">
        <v>0</v>
      </c>
      <c r="H150" s="11">
        <v>1.1000000000000001</v>
      </c>
      <c r="I150" s="11">
        <v>1.72</v>
      </c>
      <c r="J150" s="11">
        <v>5.29</v>
      </c>
      <c r="K150" s="11">
        <v>0</v>
      </c>
      <c r="L150" s="11">
        <v>19</v>
      </c>
      <c r="M150" s="11">
        <v>42</v>
      </c>
      <c r="N150" s="11">
        <v>228</v>
      </c>
      <c r="O150" s="11">
        <v>696</v>
      </c>
      <c r="P150" s="11">
        <v>3083</v>
      </c>
      <c r="Q150" s="11">
        <v>1</v>
      </c>
      <c r="R150" s="11">
        <v>421</v>
      </c>
      <c r="S150" s="11">
        <v>451</v>
      </c>
      <c r="T150" s="11">
        <v>7</v>
      </c>
      <c r="U150" s="11">
        <v>7.5</v>
      </c>
    </row>
    <row r="151" spans="1:21" x14ac:dyDescent="0.4">
      <c r="A151" s="16" t="s">
        <v>261</v>
      </c>
      <c r="B151" s="13">
        <v>4388161847</v>
      </c>
      <c r="C151" s="14">
        <v>42481</v>
      </c>
      <c r="D151" s="15">
        <v>10055</v>
      </c>
      <c r="E151" s="15">
        <v>7.73</v>
      </c>
      <c r="F151" s="15">
        <v>7.73</v>
      </c>
      <c r="G151" s="15">
        <v>0</v>
      </c>
      <c r="H151" s="15">
        <v>0.37</v>
      </c>
      <c r="I151" s="15">
        <v>0.39</v>
      </c>
      <c r="J151" s="15">
        <v>6.98</v>
      </c>
      <c r="K151" s="15">
        <v>0</v>
      </c>
      <c r="L151" s="15">
        <v>7</v>
      </c>
      <c r="M151" s="15">
        <v>12</v>
      </c>
      <c r="N151" s="15">
        <v>272</v>
      </c>
      <c r="O151" s="15">
        <v>853</v>
      </c>
      <c r="P151" s="15">
        <v>3069</v>
      </c>
      <c r="Q151" s="15">
        <v>1</v>
      </c>
      <c r="R151" s="15">
        <v>442</v>
      </c>
      <c r="S151" s="15">
        <v>458</v>
      </c>
      <c r="T151" s="15">
        <v>7.4</v>
      </c>
      <c r="U151" s="15">
        <v>7.6</v>
      </c>
    </row>
    <row r="152" spans="1:21" x14ac:dyDescent="0.4">
      <c r="A152" s="12" t="s">
        <v>262</v>
      </c>
      <c r="B152" s="9">
        <v>4388161847</v>
      </c>
      <c r="C152" s="10">
        <v>42482</v>
      </c>
      <c r="D152" s="11">
        <v>12139</v>
      </c>
      <c r="E152" s="11">
        <v>9.34</v>
      </c>
      <c r="F152" s="11">
        <v>9.34</v>
      </c>
      <c r="G152" s="11">
        <v>0</v>
      </c>
      <c r="H152" s="11">
        <v>3.3</v>
      </c>
      <c r="I152" s="11">
        <v>1.1100000000000001</v>
      </c>
      <c r="J152" s="11">
        <v>4.92</v>
      </c>
      <c r="K152" s="11">
        <v>0</v>
      </c>
      <c r="L152" s="11">
        <v>77</v>
      </c>
      <c r="M152" s="11">
        <v>25</v>
      </c>
      <c r="N152" s="11">
        <v>220</v>
      </c>
      <c r="O152" s="11">
        <v>945</v>
      </c>
      <c r="P152" s="11">
        <v>3544</v>
      </c>
      <c r="Q152" s="11">
        <v>1</v>
      </c>
      <c r="R152" s="11">
        <v>82</v>
      </c>
      <c r="S152" s="11">
        <v>85</v>
      </c>
      <c r="T152" s="11">
        <v>1.4</v>
      </c>
      <c r="U152" s="11">
        <v>1.4</v>
      </c>
    </row>
    <row r="153" spans="1:21" x14ac:dyDescent="0.4">
      <c r="A153" s="16" t="s">
        <v>263</v>
      </c>
      <c r="B153" s="13">
        <v>4388161847</v>
      </c>
      <c r="C153" s="14">
        <v>42483</v>
      </c>
      <c r="D153" s="15">
        <v>13236</v>
      </c>
      <c r="E153" s="15">
        <v>10.18</v>
      </c>
      <c r="F153" s="15">
        <v>10.18</v>
      </c>
      <c r="G153" s="15">
        <v>0</v>
      </c>
      <c r="H153" s="15">
        <v>4.5</v>
      </c>
      <c r="I153" s="15">
        <v>0.32</v>
      </c>
      <c r="J153" s="15">
        <v>5.35</v>
      </c>
      <c r="K153" s="15">
        <v>0</v>
      </c>
      <c r="L153" s="15">
        <v>58</v>
      </c>
      <c r="M153" s="15">
        <v>5</v>
      </c>
      <c r="N153" s="15">
        <v>215</v>
      </c>
      <c r="O153" s="15">
        <v>749</v>
      </c>
      <c r="P153" s="15">
        <v>3306</v>
      </c>
      <c r="Q153" s="15">
        <v>1</v>
      </c>
      <c r="R153" s="15">
        <v>478</v>
      </c>
      <c r="S153" s="15">
        <v>501</v>
      </c>
      <c r="T153" s="15">
        <v>8</v>
      </c>
      <c r="U153" s="15">
        <v>8.4</v>
      </c>
    </row>
    <row r="154" spans="1:21" x14ac:dyDescent="0.4">
      <c r="A154" s="12" t="s">
        <v>264</v>
      </c>
      <c r="B154" s="9">
        <v>4388161847</v>
      </c>
      <c r="C154" s="10">
        <v>42484</v>
      </c>
      <c r="D154" s="11">
        <v>10243</v>
      </c>
      <c r="E154" s="11">
        <v>7.88</v>
      </c>
      <c r="F154" s="11">
        <v>7.88</v>
      </c>
      <c r="G154" s="11">
        <v>0</v>
      </c>
      <c r="H154" s="11">
        <v>1.08</v>
      </c>
      <c r="I154" s="11">
        <v>0.51</v>
      </c>
      <c r="J154" s="11">
        <v>6.3</v>
      </c>
      <c r="K154" s="11">
        <v>0</v>
      </c>
      <c r="L154" s="11">
        <v>14</v>
      </c>
      <c r="M154" s="11">
        <v>8</v>
      </c>
      <c r="N154" s="11">
        <v>239</v>
      </c>
      <c r="O154" s="11">
        <v>584</v>
      </c>
      <c r="P154" s="11">
        <v>2885</v>
      </c>
      <c r="Q154" s="11">
        <v>3</v>
      </c>
      <c r="R154" s="11">
        <v>552</v>
      </c>
      <c r="S154" s="11">
        <v>595</v>
      </c>
      <c r="T154" s="11">
        <v>9.1999999999999993</v>
      </c>
      <c r="U154" s="11">
        <v>9.9</v>
      </c>
    </row>
    <row r="155" spans="1:21" x14ac:dyDescent="0.4">
      <c r="A155" s="16" t="s">
        <v>265</v>
      </c>
      <c r="B155" s="13">
        <v>4388161847</v>
      </c>
      <c r="C155" s="14">
        <v>42486</v>
      </c>
      <c r="D155" s="15">
        <v>9461</v>
      </c>
      <c r="E155" s="15">
        <v>7.28</v>
      </c>
      <c r="F155" s="15">
        <v>7.28</v>
      </c>
      <c r="G155" s="15">
        <v>0</v>
      </c>
      <c r="H155" s="15">
        <v>0.94</v>
      </c>
      <c r="I155" s="15">
        <v>1.06</v>
      </c>
      <c r="J155" s="15">
        <v>5.27</v>
      </c>
      <c r="K155" s="15">
        <v>0</v>
      </c>
      <c r="L155" s="15">
        <v>14</v>
      </c>
      <c r="M155" s="15">
        <v>23</v>
      </c>
      <c r="N155" s="15">
        <v>224</v>
      </c>
      <c r="O155" s="15">
        <v>673</v>
      </c>
      <c r="P155" s="15">
        <v>2929</v>
      </c>
      <c r="Q155" s="15">
        <v>1</v>
      </c>
      <c r="R155" s="15">
        <v>319</v>
      </c>
      <c r="S155" s="15">
        <v>346</v>
      </c>
      <c r="T155" s="15">
        <v>5.3</v>
      </c>
      <c r="U155" s="15">
        <v>5.8</v>
      </c>
    </row>
    <row r="156" spans="1:21" x14ac:dyDescent="0.4">
      <c r="A156" s="12" t="s">
        <v>266</v>
      </c>
      <c r="B156" s="9">
        <v>4388161847</v>
      </c>
      <c r="C156" s="10">
        <v>42487</v>
      </c>
      <c r="D156" s="11">
        <v>11193</v>
      </c>
      <c r="E156" s="11">
        <v>8.61</v>
      </c>
      <c r="F156" s="11">
        <v>8.61</v>
      </c>
      <c r="G156" s="11">
        <v>0</v>
      </c>
      <c r="H156" s="11">
        <v>0.7</v>
      </c>
      <c r="I156" s="11">
        <v>2.5099999999999998</v>
      </c>
      <c r="J156" s="11">
        <v>5.39</v>
      </c>
      <c r="K156" s="11">
        <v>0</v>
      </c>
      <c r="L156" s="11">
        <v>11</v>
      </c>
      <c r="M156" s="11">
        <v>48</v>
      </c>
      <c r="N156" s="11">
        <v>241</v>
      </c>
      <c r="O156" s="11">
        <v>684</v>
      </c>
      <c r="P156" s="11">
        <v>3074</v>
      </c>
      <c r="Q156" s="11">
        <v>1</v>
      </c>
      <c r="R156" s="11">
        <v>439</v>
      </c>
      <c r="S156" s="11">
        <v>500</v>
      </c>
      <c r="T156" s="11">
        <v>7.3</v>
      </c>
      <c r="U156" s="11">
        <v>8.3000000000000007</v>
      </c>
    </row>
    <row r="157" spans="1:21" x14ac:dyDescent="0.4">
      <c r="A157" s="16" t="s">
        <v>267</v>
      </c>
      <c r="B157" s="13">
        <v>4388161847</v>
      </c>
      <c r="C157" s="14">
        <v>42488</v>
      </c>
      <c r="D157" s="15">
        <v>10074</v>
      </c>
      <c r="E157" s="15">
        <v>7.75</v>
      </c>
      <c r="F157" s="15">
        <v>7.75</v>
      </c>
      <c r="G157" s="15">
        <v>0</v>
      </c>
      <c r="H157" s="15">
        <v>1.29</v>
      </c>
      <c r="I157" s="15">
        <v>0.43</v>
      </c>
      <c r="J157" s="15">
        <v>6.03</v>
      </c>
      <c r="K157" s="15">
        <v>0</v>
      </c>
      <c r="L157" s="15">
        <v>19</v>
      </c>
      <c r="M157" s="15">
        <v>9</v>
      </c>
      <c r="N157" s="15">
        <v>234</v>
      </c>
      <c r="O157" s="15">
        <v>878</v>
      </c>
      <c r="P157" s="15">
        <v>2969</v>
      </c>
      <c r="Q157" s="15">
        <v>1</v>
      </c>
      <c r="R157" s="15">
        <v>428</v>
      </c>
      <c r="S157" s="15">
        <v>458</v>
      </c>
      <c r="T157" s="15">
        <v>7.1</v>
      </c>
      <c r="U157" s="15">
        <v>7.6</v>
      </c>
    </row>
    <row r="158" spans="1:21" x14ac:dyDescent="0.4">
      <c r="A158" s="12" t="s">
        <v>268</v>
      </c>
      <c r="B158" s="9">
        <v>4388161847</v>
      </c>
      <c r="C158" s="10">
        <v>42490</v>
      </c>
      <c r="D158" s="11">
        <v>12533</v>
      </c>
      <c r="E158" s="11">
        <v>9.64</v>
      </c>
      <c r="F158" s="11">
        <v>9.64</v>
      </c>
      <c r="G158" s="11">
        <v>0</v>
      </c>
      <c r="H158" s="11">
        <v>0.7</v>
      </c>
      <c r="I158" s="11">
        <v>2</v>
      </c>
      <c r="J158" s="11">
        <v>6.94</v>
      </c>
      <c r="K158" s="11">
        <v>0</v>
      </c>
      <c r="L158" s="11">
        <v>14</v>
      </c>
      <c r="M158" s="11">
        <v>43</v>
      </c>
      <c r="N158" s="11">
        <v>300</v>
      </c>
      <c r="O158" s="11">
        <v>537</v>
      </c>
      <c r="P158" s="11">
        <v>3283</v>
      </c>
      <c r="Q158" s="11">
        <v>2</v>
      </c>
      <c r="R158" s="11">
        <v>409</v>
      </c>
      <c r="S158" s="11">
        <v>430</v>
      </c>
      <c r="T158" s="11">
        <v>6.8</v>
      </c>
      <c r="U158" s="11">
        <v>7.2</v>
      </c>
    </row>
    <row r="159" spans="1:21" x14ac:dyDescent="0.4">
      <c r="A159" s="16" t="s">
        <v>269</v>
      </c>
      <c r="B159" s="13">
        <v>4388161847</v>
      </c>
      <c r="C159" s="14">
        <v>42491</v>
      </c>
      <c r="D159" s="15">
        <v>10255</v>
      </c>
      <c r="E159" s="15">
        <v>7.89</v>
      </c>
      <c r="F159" s="15">
        <v>7.89</v>
      </c>
      <c r="G159" s="15">
        <v>0</v>
      </c>
      <c r="H159" s="15">
        <v>1.01</v>
      </c>
      <c r="I159" s="15">
        <v>0.68</v>
      </c>
      <c r="J159" s="15">
        <v>6.2</v>
      </c>
      <c r="K159" s="15">
        <v>0</v>
      </c>
      <c r="L159" s="15">
        <v>12</v>
      </c>
      <c r="M159" s="15">
        <v>15</v>
      </c>
      <c r="N159" s="15">
        <v>241</v>
      </c>
      <c r="O159" s="15">
        <v>579</v>
      </c>
      <c r="P159" s="15">
        <v>2926</v>
      </c>
      <c r="Q159" s="15">
        <v>1</v>
      </c>
      <c r="R159" s="15">
        <v>547</v>
      </c>
      <c r="S159" s="15">
        <v>597</v>
      </c>
      <c r="T159" s="15">
        <v>9.1</v>
      </c>
      <c r="U159" s="15">
        <v>10</v>
      </c>
    </row>
    <row r="160" spans="1:21" x14ac:dyDescent="0.4">
      <c r="A160" s="12" t="s">
        <v>270</v>
      </c>
      <c r="B160" s="9">
        <v>4388161847</v>
      </c>
      <c r="C160" s="10">
        <v>42492</v>
      </c>
      <c r="D160" s="11">
        <v>10096</v>
      </c>
      <c r="E160" s="11">
        <v>8.4</v>
      </c>
      <c r="F160" s="11">
        <v>8.4</v>
      </c>
      <c r="G160" s="11">
        <v>0</v>
      </c>
      <c r="H160" s="11">
        <v>3.77</v>
      </c>
      <c r="I160" s="11">
        <v>0.08</v>
      </c>
      <c r="J160" s="11">
        <v>4.55</v>
      </c>
      <c r="K160" s="11">
        <v>0</v>
      </c>
      <c r="L160" s="11">
        <v>33</v>
      </c>
      <c r="M160" s="11">
        <v>4</v>
      </c>
      <c r="N160" s="11">
        <v>204</v>
      </c>
      <c r="O160" s="11">
        <v>935</v>
      </c>
      <c r="P160" s="11">
        <v>3147</v>
      </c>
      <c r="Q160" s="11">
        <v>2</v>
      </c>
      <c r="R160" s="11">
        <v>368</v>
      </c>
      <c r="S160" s="11">
        <v>376</v>
      </c>
      <c r="T160" s="11">
        <v>6.1</v>
      </c>
      <c r="U160" s="11">
        <v>6.3</v>
      </c>
    </row>
    <row r="161" spans="1:21" x14ac:dyDescent="0.4">
      <c r="A161" s="16" t="s">
        <v>271</v>
      </c>
      <c r="B161" s="13">
        <v>4388161847</v>
      </c>
      <c r="C161" s="14">
        <v>42494</v>
      </c>
      <c r="D161" s="15">
        <v>12375</v>
      </c>
      <c r="E161" s="15">
        <v>9.52</v>
      </c>
      <c r="F161" s="15">
        <v>9.52</v>
      </c>
      <c r="G161" s="15">
        <v>0</v>
      </c>
      <c r="H161" s="15">
        <v>2.79</v>
      </c>
      <c r="I161" s="15">
        <v>0.93</v>
      </c>
      <c r="J161" s="15">
        <v>5.8</v>
      </c>
      <c r="K161" s="15">
        <v>0</v>
      </c>
      <c r="L161" s="15">
        <v>35</v>
      </c>
      <c r="M161" s="15">
        <v>21</v>
      </c>
      <c r="N161" s="15">
        <v>251</v>
      </c>
      <c r="O161" s="15">
        <v>632</v>
      </c>
      <c r="P161" s="15">
        <v>3162</v>
      </c>
      <c r="Q161" s="15">
        <v>1</v>
      </c>
      <c r="R161" s="15">
        <v>390</v>
      </c>
      <c r="S161" s="15">
        <v>414</v>
      </c>
      <c r="T161" s="15">
        <v>6.5</v>
      </c>
      <c r="U161" s="15">
        <v>6.9</v>
      </c>
    </row>
    <row r="162" spans="1:21" x14ac:dyDescent="0.4">
      <c r="A162" s="12" t="s">
        <v>272</v>
      </c>
      <c r="B162" s="9">
        <v>4388161847</v>
      </c>
      <c r="C162" s="10">
        <v>42495</v>
      </c>
      <c r="D162" s="11">
        <v>9603</v>
      </c>
      <c r="E162" s="11">
        <v>7.38</v>
      </c>
      <c r="F162" s="11">
        <v>7.38</v>
      </c>
      <c r="G162" s="11">
        <v>0</v>
      </c>
      <c r="H162" s="11">
        <v>0.63</v>
      </c>
      <c r="I162" s="11">
        <v>1.67</v>
      </c>
      <c r="J162" s="11">
        <v>5.09</v>
      </c>
      <c r="K162" s="11">
        <v>0</v>
      </c>
      <c r="L162" s="11">
        <v>12</v>
      </c>
      <c r="M162" s="11">
        <v>39</v>
      </c>
      <c r="N162" s="11">
        <v>199</v>
      </c>
      <c r="O162" s="11">
        <v>896</v>
      </c>
      <c r="P162" s="11">
        <v>2899</v>
      </c>
      <c r="Q162" s="11">
        <v>1</v>
      </c>
      <c r="R162" s="11">
        <v>471</v>
      </c>
      <c r="S162" s="11">
        <v>495</v>
      </c>
      <c r="T162" s="11">
        <v>7.9</v>
      </c>
      <c r="U162" s="11">
        <v>8.3000000000000007</v>
      </c>
    </row>
    <row r="163" spans="1:21" x14ac:dyDescent="0.4">
      <c r="A163" s="16" t="s">
        <v>273</v>
      </c>
      <c r="B163" s="13">
        <v>4388161847</v>
      </c>
      <c r="C163" s="14">
        <v>42497</v>
      </c>
      <c r="D163" s="15">
        <v>22770</v>
      </c>
      <c r="E163" s="15">
        <v>17.54</v>
      </c>
      <c r="F163" s="15">
        <v>17.54</v>
      </c>
      <c r="G163" s="15">
        <v>0</v>
      </c>
      <c r="H163" s="15">
        <v>9.4499999999999993</v>
      </c>
      <c r="I163" s="15">
        <v>2.77</v>
      </c>
      <c r="J163" s="15">
        <v>5.33</v>
      </c>
      <c r="K163" s="15">
        <v>0</v>
      </c>
      <c r="L163" s="15">
        <v>120</v>
      </c>
      <c r="M163" s="15">
        <v>56</v>
      </c>
      <c r="N163" s="15">
        <v>260</v>
      </c>
      <c r="O163" s="15">
        <v>508</v>
      </c>
      <c r="P163" s="15">
        <v>4022</v>
      </c>
      <c r="Q163" s="15">
        <v>1</v>
      </c>
      <c r="R163" s="15">
        <v>472</v>
      </c>
      <c r="S163" s="15">
        <v>496</v>
      </c>
      <c r="T163" s="15">
        <v>7.9</v>
      </c>
      <c r="U163" s="15">
        <v>8.3000000000000007</v>
      </c>
    </row>
    <row r="164" spans="1:21" x14ac:dyDescent="0.4">
      <c r="A164" s="12" t="s">
        <v>274</v>
      </c>
      <c r="B164" s="9">
        <v>4388161847</v>
      </c>
      <c r="C164" s="10">
        <v>42498</v>
      </c>
      <c r="D164" s="11">
        <v>17298</v>
      </c>
      <c r="E164" s="11">
        <v>14.38</v>
      </c>
      <c r="F164" s="11">
        <v>14.38</v>
      </c>
      <c r="G164" s="11">
        <v>0</v>
      </c>
      <c r="H164" s="11">
        <v>9.89</v>
      </c>
      <c r="I164" s="11">
        <v>1.26</v>
      </c>
      <c r="J164" s="11">
        <v>3.23</v>
      </c>
      <c r="K164" s="11">
        <v>0</v>
      </c>
      <c r="L164" s="11">
        <v>107</v>
      </c>
      <c r="M164" s="11">
        <v>38</v>
      </c>
      <c r="N164" s="11">
        <v>178</v>
      </c>
      <c r="O164" s="11">
        <v>576</v>
      </c>
      <c r="P164" s="11">
        <v>3934</v>
      </c>
      <c r="Q164" s="11">
        <v>2</v>
      </c>
      <c r="R164" s="11">
        <v>529</v>
      </c>
      <c r="S164" s="11">
        <v>541</v>
      </c>
      <c r="T164" s="11">
        <v>8.8000000000000007</v>
      </c>
      <c r="U164" s="11">
        <v>9</v>
      </c>
    </row>
    <row r="165" spans="1:21" x14ac:dyDescent="0.4">
      <c r="A165" s="16" t="s">
        <v>275</v>
      </c>
      <c r="B165" s="13">
        <v>4388161847</v>
      </c>
      <c r="C165" s="14">
        <v>42499</v>
      </c>
      <c r="D165" s="15">
        <v>10218</v>
      </c>
      <c r="E165" s="15">
        <v>7.86</v>
      </c>
      <c r="F165" s="15">
        <v>7.86</v>
      </c>
      <c r="G165" s="15">
        <v>0</v>
      </c>
      <c r="H165" s="15">
        <v>0.34</v>
      </c>
      <c r="I165" s="15">
        <v>0.73</v>
      </c>
      <c r="J165" s="15">
        <v>6.79</v>
      </c>
      <c r="K165" s="15">
        <v>0</v>
      </c>
      <c r="L165" s="15">
        <v>6</v>
      </c>
      <c r="M165" s="15">
        <v>19</v>
      </c>
      <c r="N165" s="15">
        <v>258</v>
      </c>
      <c r="O165" s="15">
        <v>1020</v>
      </c>
      <c r="P165" s="15">
        <v>3013</v>
      </c>
      <c r="Q165" s="15">
        <v>1</v>
      </c>
      <c r="R165" s="15">
        <v>62</v>
      </c>
      <c r="S165" s="15">
        <v>65</v>
      </c>
      <c r="T165" s="15">
        <v>1</v>
      </c>
      <c r="U165" s="15">
        <v>1.1000000000000001</v>
      </c>
    </row>
    <row r="166" spans="1:21" x14ac:dyDescent="0.4">
      <c r="A166" s="12" t="s">
        <v>276</v>
      </c>
      <c r="B166" s="9">
        <v>4388161847</v>
      </c>
      <c r="C166" s="10">
        <v>42500</v>
      </c>
      <c r="D166" s="11">
        <v>10299</v>
      </c>
      <c r="E166" s="11">
        <v>7.92</v>
      </c>
      <c r="F166" s="11">
        <v>7.92</v>
      </c>
      <c r="G166" s="11">
        <v>0</v>
      </c>
      <c r="H166" s="11">
        <v>0.81</v>
      </c>
      <c r="I166" s="11">
        <v>0.65</v>
      </c>
      <c r="J166" s="11">
        <v>6.46</v>
      </c>
      <c r="K166" s="11">
        <v>0</v>
      </c>
      <c r="L166" s="11">
        <v>13</v>
      </c>
      <c r="M166" s="11">
        <v>14</v>
      </c>
      <c r="N166" s="11">
        <v>267</v>
      </c>
      <c r="O166" s="11">
        <v>648</v>
      </c>
      <c r="P166" s="11">
        <v>3061</v>
      </c>
      <c r="Q166" s="11">
        <v>1</v>
      </c>
      <c r="R166" s="11">
        <v>354</v>
      </c>
      <c r="S166" s="11">
        <v>375</v>
      </c>
      <c r="T166" s="11">
        <v>5.9</v>
      </c>
      <c r="U166" s="11">
        <v>6.3</v>
      </c>
    </row>
    <row r="167" spans="1:21" x14ac:dyDescent="0.4">
      <c r="A167" s="16" t="s">
        <v>277</v>
      </c>
      <c r="B167" s="13">
        <v>4388161847</v>
      </c>
      <c r="C167" s="14">
        <v>42501</v>
      </c>
      <c r="D167" s="15">
        <v>10201</v>
      </c>
      <c r="E167" s="15">
        <v>7.84</v>
      </c>
      <c r="F167" s="15">
        <v>7.84</v>
      </c>
      <c r="G167" s="15">
        <v>0</v>
      </c>
      <c r="H167" s="15">
        <v>0.53</v>
      </c>
      <c r="I167" s="15">
        <v>0.79</v>
      </c>
      <c r="J167" s="15">
        <v>6.53</v>
      </c>
      <c r="K167" s="15">
        <v>0</v>
      </c>
      <c r="L167" s="15">
        <v>8</v>
      </c>
      <c r="M167" s="15">
        <v>18</v>
      </c>
      <c r="N167" s="15">
        <v>256</v>
      </c>
      <c r="O167" s="15">
        <v>858</v>
      </c>
      <c r="P167" s="15">
        <v>2954</v>
      </c>
      <c r="Q167" s="15">
        <v>1</v>
      </c>
      <c r="R167" s="15">
        <v>469</v>
      </c>
      <c r="S167" s="15">
        <v>494</v>
      </c>
      <c r="T167" s="15">
        <v>7.8</v>
      </c>
      <c r="U167" s="15">
        <v>8.1999999999999993</v>
      </c>
    </row>
    <row r="168" spans="1:21" x14ac:dyDescent="0.4">
      <c r="A168" s="12" t="s">
        <v>278</v>
      </c>
      <c r="B168" s="9">
        <v>4445114986</v>
      </c>
      <c r="C168" s="10">
        <v>42472</v>
      </c>
      <c r="D168" s="11">
        <v>3276</v>
      </c>
      <c r="E168" s="11">
        <v>2.2000000000000002</v>
      </c>
      <c r="F168" s="11">
        <v>2.2000000000000002</v>
      </c>
      <c r="G168" s="11">
        <v>0</v>
      </c>
      <c r="H168" s="11">
        <v>0</v>
      </c>
      <c r="I168" s="11">
        <v>0</v>
      </c>
      <c r="J168" s="11">
        <v>2.2000000000000002</v>
      </c>
      <c r="K168" s="11">
        <v>0</v>
      </c>
      <c r="L168" s="11">
        <v>0</v>
      </c>
      <c r="M168" s="11">
        <v>0</v>
      </c>
      <c r="N168" s="11">
        <v>196</v>
      </c>
      <c r="O168" s="11">
        <v>787</v>
      </c>
      <c r="P168" s="11">
        <v>2113</v>
      </c>
      <c r="Q168" s="11">
        <v>2</v>
      </c>
      <c r="R168" s="11">
        <v>429</v>
      </c>
      <c r="S168" s="11">
        <v>457</v>
      </c>
      <c r="T168" s="11">
        <v>7.2</v>
      </c>
      <c r="U168" s="11">
        <v>7.6</v>
      </c>
    </row>
    <row r="169" spans="1:21" x14ac:dyDescent="0.4">
      <c r="A169" s="16" t="s">
        <v>279</v>
      </c>
      <c r="B169" s="13">
        <v>4445114986</v>
      </c>
      <c r="C169" s="14">
        <v>42473</v>
      </c>
      <c r="D169" s="15">
        <v>2961</v>
      </c>
      <c r="E169" s="15">
        <v>1.99</v>
      </c>
      <c r="F169" s="15">
        <v>1.99</v>
      </c>
      <c r="G169" s="15">
        <v>0</v>
      </c>
      <c r="H169" s="15">
        <v>0</v>
      </c>
      <c r="I169" s="15">
        <v>0</v>
      </c>
      <c r="J169" s="15">
        <v>1.99</v>
      </c>
      <c r="K169" s="15">
        <v>0</v>
      </c>
      <c r="L169" s="15">
        <v>0</v>
      </c>
      <c r="M169" s="15">
        <v>0</v>
      </c>
      <c r="N169" s="15">
        <v>194</v>
      </c>
      <c r="O169" s="15">
        <v>840</v>
      </c>
      <c r="P169" s="15">
        <v>2095</v>
      </c>
      <c r="Q169" s="15">
        <v>2</v>
      </c>
      <c r="R169" s="15">
        <v>370</v>
      </c>
      <c r="S169" s="15">
        <v>406</v>
      </c>
      <c r="T169" s="15">
        <v>6.2</v>
      </c>
      <c r="U169" s="15">
        <v>6.8</v>
      </c>
    </row>
    <row r="170" spans="1:21" x14ac:dyDescent="0.4">
      <c r="A170" s="12" t="s">
        <v>280</v>
      </c>
      <c r="B170" s="9">
        <v>4445114986</v>
      </c>
      <c r="C170" s="10">
        <v>42474</v>
      </c>
      <c r="D170" s="11">
        <v>3974</v>
      </c>
      <c r="E170" s="11">
        <v>2.67</v>
      </c>
      <c r="F170" s="11">
        <v>2.67</v>
      </c>
      <c r="G170" s="11">
        <v>0</v>
      </c>
      <c r="H170" s="11">
        <v>0</v>
      </c>
      <c r="I170" s="11">
        <v>0</v>
      </c>
      <c r="J170" s="11">
        <v>2.67</v>
      </c>
      <c r="K170" s="11">
        <v>0</v>
      </c>
      <c r="L170" s="11">
        <v>0</v>
      </c>
      <c r="M170" s="11">
        <v>0</v>
      </c>
      <c r="N170" s="11">
        <v>231</v>
      </c>
      <c r="O170" s="11">
        <v>717</v>
      </c>
      <c r="P170" s="11">
        <v>2194</v>
      </c>
      <c r="Q170" s="11">
        <v>1</v>
      </c>
      <c r="R170" s="11">
        <v>441</v>
      </c>
      <c r="S170" s="11">
        <v>492</v>
      </c>
      <c r="T170" s="11">
        <v>7.4</v>
      </c>
      <c r="U170" s="11">
        <v>8.1999999999999993</v>
      </c>
    </row>
    <row r="171" spans="1:21" x14ac:dyDescent="0.4">
      <c r="A171" s="16" t="s">
        <v>281</v>
      </c>
      <c r="B171" s="13">
        <v>4445114986</v>
      </c>
      <c r="C171" s="14">
        <v>42475</v>
      </c>
      <c r="D171" s="15">
        <v>7198</v>
      </c>
      <c r="E171" s="15">
        <v>4.83</v>
      </c>
      <c r="F171" s="15">
        <v>4.83</v>
      </c>
      <c r="G171" s="15">
        <v>0</v>
      </c>
      <c r="H171" s="15">
        <v>0</v>
      </c>
      <c r="I171" s="15">
        <v>0</v>
      </c>
      <c r="J171" s="15">
        <v>4.83</v>
      </c>
      <c r="K171" s="15">
        <v>0</v>
      </c>
      <c r="L171" s="15">
        <v>0</v>
      </c>
      <c r="M171" s="15">
        <v>0</v>
      </c>
      <c r="N171" s="15">
        <v>350</v>
      </c>
      <c r="O171" s="15">
        <v>711</v>
      </c>
      <c r="P171" s="15">
        <v>2496</v>
      </c>
      <c r="Q171" s="15">
        <v>2</v>
      </c>
      <c r="R171" s="15">
        <v>337</v>
      </c>
      <c r="S171" s="15">
        <v>379</v>
      </c>
      <c r="T171" s="15">
        <v>5.6</v>
      </c>
      <c r="U171" s="15">
        <v>6.3</v>
      </c>
    </row>
    <row r="172" spans="1:21" x14ac:dyDescent="0.4">
      <c r="A172" s="12" t="s">
        <v>282</v>
      </c>
      <c r="B172" s="9">
        <v>4445114986</v>
      </c>
      <c r="C172" s="10">
        <v>42476</v>
      </c>
      <c r="D172" s="11">
        <v>3945</v>
      </c>
      <c r="E172" s="11">
        <v>2.65</v>
      </c>
      <c r="F172" s="11">
        <v>2.65</v>
      </c>
      <c r="G172" s="11">
        <v>0</v>
      </c>
      <c r="H172" s="11">
        <v>0</v>
      </c>
      <c r="I172" s="11">
        <v>0</v>
      </c>
      <c r="J172" s="11">
        <v>2.65</v>
      </c>
      <c r="K172" s="11">
        <v>0</v>
      </c>
      <c r="L172" s="11">
        <v>0</v>
      </c>
      <c r="M172" s="11">
        <v>0</v>
      </c>
      <c r="N172" s="11">
        <v>225</v>
      </c>
      <c r="O172" s="11">
        <v>716</v>
      </c>
      <c r="P172" s="11">
        <v>2180</v>
      </c>
      <c r="Q172" s="11">
        <v>1</v>
      </c>
      <c r="R172" s="11">
        <v>462</v>
      </c>
      <c r="S172" s="11">
        <v>499</v>
      </c>
      <c r="T172" s="11">
        <v>7.7</v>
      </c>
      <c r="U172" s="11">
        <v>8.3000000000000007</v>
      </c>
    </row>
    <row r="173" spans="1:21" x14ac:dyDescent="0.4">
      <c r="A173" s="16" t="s">
        <v>283</v>
      </c>
      <c r="B173" s="13">
        <v>4445114986</v>
      </c>
      <c r="C173" s="14">
        <v>42477</v>
      </c>
      <c r="D173" s="15">
        <v>2268</v>
      </c>
      <c r="E173" s="15">
        <v>1.52</v>
      </c>
      <c r="F173" s="15">
        <v>1.52</v>
      </c>
      <c r="G173" s="15">
        <v>0</v>
      </c>
      <c r="H173" s="15">
        <v>0</v>
      </c>
      <c r="I173" s="15">
        <v>0</v>
      </c>
      <c r="J173" s="15">
        <v>1.52</v>
      </c>
      <c r="K173" s="15">
        <v>0</v>
      </c>
      <c r="L173" s="15">
        <v>0</v>
      </c>
      <c r="M173" s="15">
        <v>0</v>
      </c>
      <c r="N173" s="15">
        <v>114</v>
      </c>
      <c r="O173" s="15">
        <v>1219</v>
      </c>
      <c r="P173" s="15">
        <v>1933</v>
      </c>
      <c r="Q173" s="15">
        <v>1</v>
      </c>
      <c r="R173" s="15">
        <v>98</v>
      </c>
      <c r="S173" s="15">
        <v>107</v>
      </c>
      <c r="T173" s="15">
        <v>1.6</v>
      </c>
      <c r="U173" s="15">
        <v>1.8</v>
      </c>
    </row>
    <row r="174" spans="1:21" x14ac:dyDescent="0.4">
      <c r="A174" s="12" t="s">
        <v>284</v>
      </c>
      <c r="B174" s="9">
        <v>4445114986</v>
      </c>
      <c r="C174" s="10">
        <v>42479</v>
      </c>
      <c r="D174" s="11">
        <v>2064</v>
      </c>
      <c r="E174" s="11">
        <v>1.39</v>
      </c>
      <c r="F174" s="11">
        <v>1.39</v>
      </c>
      <c r="G174" s="11">
        <v>0</v>
      </c>
      <c r="H174" s="11">
        <v>0</v>
      </c>
      <c r="I174" s="11">
        <v>0</v>
      </c>
      <c r="J174" s="11">
        <v>1.39</v>
      </c>
      <c r="K174" s="11">
        <v>0</v>
      </c>
      <c r="L174" s="11">
        <v>0</v>
      </c>
      <c r="M174" s="11">
        <v>0</v>
      </c>
      <c r="N174" s="11">
        <v>121</v>
      </c>
      <c r="O174" s="11">
        <v>895</v>
      </c>
      <c r="P174" s="11">
        <v>1954</v>
      </c>
      <c r="Q174" s="11">
        <v>2</v>
      </c>
      <c r="R174" s="11">
        <v>388</v>
      </c>
      <c r="S174" s="11">
        <v>424</v>
      </c>
      <c r="T174" s="11">
        <v>6.5</v>
      </c>
      <c r="U174" s="11">
        <v>7.1</v>
      </c>
    </row>
    <row r="175" spans="1:21" x14ac:dyDescent="0.4">
      <c r="A175" s="16" t="s">
        <v>285</v>
      </c>
      <c r="B175" s="13">
        <v>4445114986</v>
      </c>
      <c r="C175" s="14">
        <v>42480</v>
      </c>
      <c r="D175" s="15">
        <v>2072</v>
      </c>
      <c r="E175" s="15">
        <v>1.39</v>
      </c>
      <c r="F175" s="15">
        <v>1.39</v>
      </c>
      <c r="G175" s="15">
        <v>0</v>
      </c>
      <c r="H175" s="15">
        <v>0</v>
      </c>
      <c r="I175" s="15">
        <v>0</v>
      </c>
      <c r="J175" s="15">
        <v>1.39</v>
      </c>
      <c r="K175" s="15">
        <v>0</v>
      </c>
      <c r="L175" s="15">
        <v>0</v>
      </c>
      <c r="M175" s="15">
        <v>0</v>
      </c>
      <c r="N175" s="15">
        <v>137</v>
      </c>
      <c r="O175" s="15">
        <v>841</v>
      </c>
      <c r="P175" s="15">
        <v>1974</v>
      </c>
      <c r="Q175" s="15">
        <v>1</v>
      </c>
      <c r="R175" s="15">
        <v>439</v>
      </c>
      <c r="S175" s="15">
        <v>462</v>
      </c>
      <c r="T175" s="15">
        <v>7.3</v>
      </c>
      <c r="U175" s="15">
        <v>7.7</v>
      </c>
    </row>
    <row r="176" spans="1:21" x14ac:dyDescent="0.4">
      <c r="A176" s="12" t="s">
        <v>286</v>
      </c>
      <c r="B176" s="9">
        <v>4445114986</v>
      </c>
      <c r="C176" s="10">
        <v>42481</v>
      </c>
      <c r="D176" s="11">
        <v>3809</v>
      </c>
      <c r="E176" s="11">
        <v>2.56</v>
      </c>
      <c r="F176" s="11">
        <v>2.56</v>
      </c>
      <c r="G176" s="11">
        <v>0</v>
      </c>
      <c r="H176" s="11">
        <v>0</v>
      </c>
      <c r="I176" s="11">
        <v>0</v>
      </c>
      <c r="J176" s="11">
        <v>2.54</v>
      </c>
      <c r="K176" s="11">
        <v>0</v>
      </c>
      <c r="L176" s="11">
        <v>0</v>
      </c>
      <c r="M176" s="11">
        <v>0</v>
      </c>
      <c r="N176" s="11">
        <v>215</v>
      </c>
      <c r="O176" s="11">
        <v>756</v>
      </c>
      <c r="P176" s="11">
        <v>2150</v>
      </c>
      <c r="Q176" s="11">
        <v>1</v>
      </c>
      <c r="R176" s="11">
        <v>436</v>
      </c>
      <c r="S176" s="11">
        <v>469</v>
      </c>
      <c r="T176" s="11">
        <v>7.3</v>
      </c>
      <c r="U176" s="11">
        <v>7.8</v>
      </c>
    </row>
    <row r="177" spans="1:21" x14ac:dyDescent="0.4">
      <c r="A177" s="16" t="s">
        <v>287</v>
      </c>
      <c r="B177" s="13">
        <v>4445114986</v>
      </c>
      <c r="C177" s="14">
        <v>42482</v>
      </c>
      <c r="D177" s="15">
        <v>6831</v>
      </c>
      <c r="E177" s="15">
        <v>4.58</v>
      </c>
      <c r="F177" s="15">
        <v>4.58</v>
      </c>
      <c r="G177" s="15">
        <v>0</v>
      </c>
      <c r="H177" s="15">
        <v>0</v>
      </c>
      <c r="I177" s="15">
        <v>0</v>
      </c>
      <c r="J177" s="15">
        <v>4.58</v>
      </c>
      <c r="K177" s="15">
        <v>0</v>
      </c>
      <c r="L177" s="15">
        <v>0</v>
      </c>
      <c r="M177" s="15">
        <v>0</v>
      </c>
      <c r="N177" s="15">
        <v>317</v>
      </c>
      <c r="O177" s="15">
        <v>706</v>
      </c>
      <c r="P177" s="15">
        <v>2432</v>
      </c>
      <c r="Q177" s="15">
        <v>1</v>
      </c>
      <c r="R177" s="15">
        <v>388</v>
      </c>
      <c r="S177" s="15">
        <v>417</v>
      </c>
      <c r="T177" s="15">
        <v>6.5</v>
      </c>
      <c r="U177" s="15">
        <v>7</v>
      </c>
    </row>
    <row r="178" spans="1:21" x14ac:dyDescent="0.4">
      <c r="A178" s="12" t="s">
        <v>288</v>
      </c>
      <c r="B178" s="9">
        <v>4445114986</v>
      </c>
      <c r="C178" s="10">
        <v>42485</v>
      </c>
      <c r="D178" s="11">
        <v>3385</v>
      </c>
      <c r="E178" s="11">
        <v>2.27</v>
      </c>
      <c r="F178" s="11">
        <v>2.27</v>
      </c>
      <c r="G178" s="11">
        <v>0</v>
      </c>
      <c r="H178" s="11">
        <v>0</v>
      </c>
      <c r="I178" s="11">
        <v>0</v>
      </c>
      <c r="J178" s="11">
        <v>2.27</v>
      </c>
      <c r="K178" s="11">
        <v>0</v>
      </c>
      <c r="L178" s="11">
        <v>0</v>
      </c>
      <c r="M178" s="11">
        <v>0</v>
      </c>
      <c r="N178" s="11">
        <v>179</v>
      </c>
      <c r="O178" s="11">
        <v>916</v>
      </c>
      <c r="P178" s="11">
        <v>2070</v>
      </c>
      <c r="Q178" s="11">
        <v>1</v>
      </c>
      <c r="R178" s="11">
        <v>328</v>
      </c>
      <c r="S178" s="11">
        <v>345</v>
      </c>
      <c r="T178" s="11">
        <v>5.5</v>
      </c>
      <c r="U178" s="11">
        <v>5.8</v>
      </c>
    </row>
    <row r="179" spans="1:21" x14ac:dyDescent="0.4">
      <c r="A179" s="16" t="s">
        <v>289</v>
      </c>
      <c r="B179" s="13">
        <v>4445114986</v>
      </c>
      <c r="C179" s="14">
        <v>42486</v>
      </c>
      <c r="D179" s="15">
        <v>6326</v>
      </c>
      <c r="E179" s="15">
        <v>4.41</v>
      </c>
      <c r="F179" s="15">
        <v>4.41</v>
      </c>
      <c r="G179" s="15">
        <v>0</v>
      </c>
      <c r="H179" s="15">
        <v>2.41</v>
      </c>
      <c r="I179" s="15">
        <v>0.04</v>
      </c>
      <c r="J179" s="15">
        <v>1.96</v>
      </c>
      <c r="K179" s="15">
        <v>0</v>
      </c>
      <c r="L179" s="15">
        <v>29</v>
      </c>
      <c r="M179" s="15">
        <v>1</v>
      </c>
      <c r="N179" s="15">
        <v>180</v>
      </c>
      <c r="O179" s="15">
        <v>839</v>
      </c>
      <c r="P179" s="15">
        <v>2291</v>
      </c>
      <c r="Q179" s="15">
        <v>2</v>
      </c>
      <c r="R179" s="15">
        <v>353</v>
      </c>
      <c r="S179" s="15">
        <v>391</v>
      </c>
      <c r="T179" s="15">
        <v>5.9</v>
      </c>
      <c r="U179" s="15">
        <v>6.5</v>
      </c>
    </row>
    <row r="180" spans="1:21" x14ac:dyDescent="0.4">
      <c r="A180" s="12" t="s">
        <v>290</v>
      </c>
      <c r="B180" s="9">
        <v>4445114986</v>
      </c>
      <c r="C180" s="10">
        <v>42487</v>
      </c>
      <c r="D180" s="11">
        <v>7243</v>
      </c>
      <c r="E180" s="11">
        <v>5.03</v>
      </c>
      <c r="F180" s="11">
        <v>5.03</v>
      </c>
      <c r="G180" s="11">
        <v>0</v>
      </c>
      <c r="H180" s="11">
        <v>2.62</v>
      </c>
      <c r="I180" s="11">
        <v>0.03</v>
      </c>
      <c r="J180" s="11">
        <v>2.38</v>
      </c>
      <c r="K180" s="11">
        <v>0</v>
      </c>
      <c r="L180" s="11">
        <v>32</v>
      </c>
      <c r="M180" s="11">
        <v>1</v>
      </c>
      <c r="N180" s="11">
        <v>194</v>
      </c>
      <c r="O180" s="11">
        <v>839</v>
      </c>
      <c r="P180" s="11">
        <v>2361</v>
      </c>
      <c r="Q180" s="11">
        <v>1</v>
      </c>
      <c r="R180" s="11">
        <v>332</v>
      </c>
      <c r="S180" s="11">
        <v>374</v>
      </c>
      <c r="T180" s="11">
        <v>5.5</v>
      </c>
      <c r="U180" s="11">
        <v>6.2</v>
      </c>
    </row>
    <row r="181" spans="1:21" x14ac:dyDescent="0.4">
      <c r="A181" s="16" t="s">
        <v>291</v>
      </c>
      <c r="B181" s="13">
        <v>4445114986</v>
      </c>
      <c r="C181" s="14">
        <v>42488</v>
      </c>
      <c r="D181" s="15">
        <v>4493</v>
      </c>
      <c r="E181" s="15">
        <v>3.01</v>
      </c>
      <c r="F181" s="15">
        <v>3.01</v>
      </c>
      <c r="G181" s="15">
        <v>0</v>
      </c>
      <c r="H181" s="15">
        <v>0</v>
      </c>
      <c r="I181" s="15">
        <v>0</v>
      </c>
      <c r="J181" s="15">
        <v>3.01</v>
      </c>
      <c r="K181" s="15">
        <v>0</v>
      </c>
      <c r="L181" s="15">
        <v>0</v>
      </c>
      <c r="M181" s="15">
        <v>0</v>
      </c>
      <c r="N181" s="15">
        <v>236</v>
      </c>
      <c r="O181" s="15">
        <v>762</v>
      </c>
      <c r="P181" s="15">
        <v>2203</v>
      </c>
      <c r="Q181" s="15">
        <v>1</v>
      </c>
      <c r="R181" s="15">
        <v>419</v>
      </c>
      <c r="S181" s="15">
        <v>442</v>
      </c>
      <c r="T181" s="15">
        <v>7</v>
      </c>
      <c r="U181" s="15">
        <v>7.4</v>
      </c>
    </row>
    <row r="182" spans="1:21" x14ac:dyDescent="0.4">
      <c r="A182" s="12" t="s">
        <v>292</v>
      </c>
      <c r="B182" s="9">
        <v>4445114986</v>
      </c>
      <c r="C182" s="10">
        <v>42489</v>
      </c>
      <c r="D182" s="11">
        <v>4676</v>
      </c>
      <c r="E182" s="11">
        <v>3.14</v>
      </c>
      <c r="F182" s="11">
        <v>3.14</v>
      </c>
      <c r="G182" s="11">
        <v>0</v>
      </c>
      <c r="H182" s="11">
        <v>0</v>
      </c>
      <c r="I182" s="11">
        <v>0</v>
      </c>
      <c r="J182" s="11">
        <v>3.13</v>
      </c>
      <c r="K182" s="11">
        <v>0</v>
      </c>
      <c r="L182" s="11">
        <v>0</v>
      </c>
      <c r="M182" s="11">
        <v>0</v>
      </c>
      <c r="N182" s="11">
        <v>226</v>
      </c>
      <c r="O182" s="11">
        <v>1106</v>
      </c>
      <c r="P182" s="11">
        <v>2196</v>
      </c>
      <c r="Q182" s="11">
        <v>1</v>
      </c>
      <c r="R182" s="11">
        <v>106</v>
      </c>
      <c r="S182" s="11">
        <v>108</v>
      </c>
      <c r="T182" s="11">
        <v>1.8</v>
      </c>
      <c r="U182" s="11">
        <v>1.8</v>
      </c>
    </row>
    <row r="183" spans="1:21" x14ac:dyDescent="0.4">
      <c r="A183" s="16" t="s">
        <v>293</v>
      </c>
      <c r="B183" s="13">
        <v>4445114986</v>
      </c>
      <c r="C183" s="14">
        <v>42490</v>
      </c>
      <c r="D183" s="15">
        <v>6222</v>
      </c>
      <c r="E183" s="15">
        <v>4.18</v>
      </c>
      <c r="F183" s="15">
        <v>4.18</v>
      </c>
      <c r="G183" s="15">
        <v>0</v>
      </c>
      <c r="H183" s="15">
        <v>0</v>
      </c>
      <c r="I183" s="15">
        <v>0</v>
      </c>
      <c r="J183" s="15">
        <v>4.18</v>
      </c>
      <c r="K183" s="15">
        <v>0</v>
      </c>
      <c r="L183" s="15">
        <v>0</v>
      </c>
      <c r="M183" s="15">
        <v>0</v>
      </c>
      <c r="N183" s="15">
        <v>290</v>
      </c>
      <c r="O183" s="15">
        <v>797</v>
      </c>
      <c r="P183" s="15">
        <v>2363</v>
      </c>
      <c r="Q183" s="15">
        <v>1</v>
      </c>
      <c r="R183" s="15">
        <v>322</v>
      </c>
      <c r="S183" s="15">
        <v>353</v>
      </c>
      <c r="T183" s="15">
        <v>5.4</v>
      </c>
      <c r="U183" s="15">
        <v>5.9</v>
      </c>
    </row>
    <row r="184" spans="1:21" x14ac:dyDescent="0.4">
      <c r="A184" s="12" t="s">
        <v>294</v>
      </c>
      <c r="B184" s="9">
        <v>4445114986</v>
      </c>
      <c r="C184" s="10">
        <v>42491</v>
      </c>
      <c r="D184" s="11">
        <v>5232</v>
      </c>
      <c r="E184" s="11">
        <v>3.51</v>
      </c>
      <c r="F184" s="11">
        <v>3.51</v>
      </c>
      <c r="G184" s="11">
        <v>0</v>
      </c>
      <c r="H184" s="11">
        <v>0</v>
      </c>
      <c r="I184" s="11">
        <v>0</v>
      </c>
      <c r="J184" s="11">
        <v>3.51</v>
      </c>
      <c r="K184" s="11">
        <v>0</v>
      </c>
      <c r="L184" s="11">
        <v>0</v>
      </c>
      <c r="M184" s="11">
        <v>0</v>
      </c>
      <c r="N184" s="11">
        <v>240</v>
      </c>
      <c r="O184" s="11">
        <v>741</v>
      </c>
      <c r="P184" s="11">
        <v>2246</v>
      </c>
      <c r="Q184" s="11">
        <v>2</v>
      </c>
      <c r="R184" s="11">
        <v>439</v>
      </c>
      <c r="S184" s="11">
        <v>459</v>
      </c>
      <c r="T184" s="11">
        <v>7.3</v>
      </c>
      <c r="U184" s="11">
        <v>7.7</v>
      </c>
    </row>
    <row r="185" spans="1:21" x14ac:dyDescent="0.4">
      <c r="A185" s="16" t="s">
        <v>295</v>
      </c>
      <c r="B185" s="13">
        <v>4445114986</v>
      </c>
      <c r="C185" s="14">
        <v>42492</v>
      </c>
      <c r="D185" s="15">
        <v>6910</v>
      </c>
      <c r="E185" s="15">
        <v>4.75</v>
      </c>
      <c r="F185" s="15">
        <v>4.75</v>
      </c>
      <c r="G185" s="15">
        <v>0</v>
      </c>
      <c r="H185" s="15">
        <v>2.21</v>
      </c>
      <c r="I185" s="15">
        <v>0.19</v>
      </c>
      <c r="J185" s="15">
        <v>2.35</v>
      </c>
      <c r="K185" s="15">
        <v>0</v>
      </c>
      <c r="L185" s="15">
        <v>27</v>
      </c>
      <c r="M185" s="15">
        <v>4</v>
      </c>
      <c r="N185" s="15">
        <v>200</v>
      </c>
      <c r="O185" s="15">
        <v>667</v>
      </c>
      <c r="P185" s="15">
        <v>2336</v>
      </c>
      <c r="Q185" s="15">
        <v>1</v>
      </c>
      <c r="R185" s="15">
        <v>502</v>
      </c>
      <c r="S185" s="15">
        <v>542</v>
      </c>
      <c r="T185" s="15">
        <v>8.4</v>
      </c>
      <c r="U185" s="15">
        <v>9</v>
      </c>
    </row>
    <row r="186" spans="1:21" x14ac:dyDescent="0.4">
      <c r="A186" s="12" t="s">
        <v>296</v>
      </c>
      <c r="B186" s="9">
        <v>4445114986</v>
      </c>
      <c r="C186" s="10">
        <v>42493</v>
      </c>
      <c r="D186" s="11">
        <v>7502</v>
      </c>
      <c r="E186" s="11">
        <v>5.18</v>
      </c>
      <c r="F186" s="11">
        <v>5.18</v>
      </c>
      <c r="G186" s="11">
        <v>0</v>
      </c>
      <c r="H186" s="11">
        <v>2.48</v>
      </c>
      <c r="I186" s="11">
        <v>0.11</v>
      </c>
      <c r="J186" s="11">
        <v>2.58</v>
      </c>
      <c r="K186" s="11">
        <v>0</v>
      </c>
      <c r="L186" s="11">
        <v>30</v>
      </c>
      <c r="M186" s="11">
        <v>2</v>
      </c>
      <c r="N186" s="11">
        <v>233</v>
      </c>
      <c r="O186" s="11">
        <v>725</v>
      </c>
      <c r="P186" s="11">
        <v>2421</v>
      </c>
      <c r="Q186" s="11">
        <v>2</v>
      </c>
      <c r="R186" s="11">
        <v>417</v>
      </c>
      <c r="S186" s="11">
        <v>450</v>
      </c>
      <c r="T186" s="11">
        <v>7</v>
      </c>
      <c r="U186" s="11">
        <v>7.5</v>
      </c>
    </row>
    <row r="187" spans="1:21" x14ac:dyDescent="0.4">
      <c r="A187" s="16" t="s">
        <v>297</v>
      </c>
      <c r="B187" s="13">
        <v>4445114986</v>
      </c>
      <c r="C187" s="14">
        <v>42494</v>
      </c>
      <c r="D187" s="15">
        <v>2923</v>
      </c>
      <c r="E187" s="15">
        <v>1.96</v>
      </c>
      <c r="F187" s="15">
        <v>1.96</v>
      </c>
      <c r="G187" s="15">
        <v>0</v>
      </c>
      <c r="H187" s="15">
        <v>0</v>
      </c>
      <c r="I187" s="15">
        <v>0</v>
      </c>
      <c r="J187" s="15">
        <v>1.96</v>
      </c>
      <c r="K187" s="15">
        <v>0</v>
      </c>
      <c r="L187" s="15">
        <v>0</v>
      </c>
      <c r="M187" s="15">
        <v>0</v>
      </c>
      <c r="N187" s="15">
        <v>180</v>
      </c>
      <c r="O187" s="15">
        <v>897</v>
      </c>
      <c r="P187" s="15">
        <v>2070</v>
      </c>
      <c r="Q187" s="15">
        <v>2</v>
      </c>
      <c r="R187" s="15">
        <v>337</v>
      </c>
      <c r="S187" s="15">
        <v>363</v>
      </c>
      <c r="T187" s="15">
        <v>5.6</v>
      </c>
      <c r="U187" s="15">
        <v>6.1</v>
      </c>
    </row>
    <row r="188" spans="1:21" x14ac:dyDescent="0.4">
      <c r="A188" s="12" t="s">
        <v>298</v>
      </c>
      <c r="B188" s="9">
        <v>4445114986</v>
      </c>
      <c r="C188" s="10">
        <v>42495</v>
      </c>
      <c r="D188" s="11">
        <v>3800</v>
      </c>
      <c r="E188" s="11">
        <v>2.5499999999999998</v>
      </c>
      <c r="F188" s="11">
        <v>2.5499999999999998</v>
      </c>
      <c r="G188" s="11">
        <v>0</v>
      </c>
      <c r="H188" s="11">
        <v>0.12</v>
      </c>
      <c r="I188" s="11">
        <v>0.24</v>
      </c>
      <c r="J188" s="11">
        <v>2.1800000000000002</v>
      </c>
      <c r="K188" s="11">
        <v>0</v>
      </c>
      <c r="L188" s="11">
        <v>2</v>
      </c>
      <c r="M188" s="11">
        <v>6</v>
      </c>
      <c r="N188" s="11">
        <v>185</v>
      </c>
      <c r="O188" s="11">
        <v>734</v>
      </c>
      <c r="P188" s="11">
        <v>2120</v>
      </c>
      <c r="Q188" s="11">
        <v>2</v>
      </c>
      <c r="R188" s="11">
        <v>462</v>
      </c>
      <c r="S188" s="11">
        <v>513</v>
      </c>
      <c r="T188" s="11">
        <v>7.7</v>
      </c>
      <c r="U188" s="11">
        <v>8.6</v>
      </c>
    </row>
    <row r="189" spans="1:21" x14ac:dyDescent="0.4">
      <c r="A189" s="16" t="s">
        <v>299</v>
      </c>
      <c r="B189" s="13">
        <v>4445114986</v>
      </c>
      <c r="C189" s="14">
        <v>42496</v>
      </c>
      <c r="D189" s="15">
        <v>4514</v>
      </c>
      <c r="E189" s="15">
        <v>3.03</v>
      </c>
      <c r="F189" s="15">
        <v>3.03</v>
      </c>
      <c r="G189" s="15">
        <v>0</v>
      </c>
      <c r="H189" s="15">
        <v>0</v>
      </c>
      <c r="I189" s="15">
        <v>0</v>
      </c>
      <c r="J189" s="15">
        <v>3.03</v>
      </c>
      <c r="K189" s="15">
        <v>0</v>
      </c>
      <c r="L189" s="15">
        <v>0</v>
      </c>
      <c r="M189" s="15">
        <v>0</v>
      </c>
      <c r="N189" s="15">
        <v>229</v>
      </c>
      <c r="O189" s="15">
        <v>809</v>
      </c>
      <c r="P189" s="15">
        <v>2211</v>
      </c>
      <c r="Q189" s="15">
        <v>2</v>
      </c>
      <c r="R189" s="15">
        <v>374</v>
      </c>
      <c r="S189" s="15">
        <v>402</v>
      </c>
      <c r="T189" s="15">
        <v>6.2</v>
      </c>
      <c r="U189" s="15">
        <v>6.7</v>
      </c>
    </row>
    <row r="190" spans="1:21" x14ac:dyDescent="0.4">
      <c r="A190" s="12" t="s">
        <v>300</v>
      </c>
      <c r="B190" s="9">
        <v>4445114986</v>
      </c>
      <c r="C190" s="10">
        <v>42497</v>
      </c>
      <c r="D190" s="11">
        <v>5183</v>
      </c>
      <c r="E190" s="11">
        <v>3.59</v>
      </c>
      <c r="F190" s="11">
        <v>3.59</v>
      </c>
      <c r="G190" s="11">
        <v>0</v>
      </c>
      <c r="H190" s="11">
        <v>2.13</v>
      </c>
      <c r="I190" s="11">
        <v>0.19</v>
      </c>
      <c r="J190" s="11">
        <v>1.25</v>
      </c>
      <c r="K190" s="11">
        <v>0</v>
      </c>
      <c r="L190" s="11">
        <v>26</v>
      </c>
      <c r="M190" s="11">
        <v>4</v>
      </c>
      <c r="N190" s="11">
        <v>108</v>
      </c>
      <c r="O190" s="11">
        <v>866</v>
      </c>
      <c r="P190" s="11">
        <v>2123</v>
      </c>
      <c r="Q190" s="11">
        <v>2</v>
      </c>
      <c r="R190" s="11">
        <v>401</v>
      </c>
      <c r="S190" s="11">
        <v>436</v>
      </c>
      <c r="T190" s="11">
        <v>6.7</v>
      </c>
      <c r="U190" s="11">
        <v>7.3</v>
      </c>
    </row>
    <row r="191" spans="1:21" x14ac:dyDescent="0.4">
      <c r="A191" s="16" t="s">
        <v>301</v>
      </c>
      <c r="B191" s="13">
        <v>4445114986</v>
      </c>
      <c r="C191" s="14">
        <v>42498</v>
      </c>
      <c r="D191" s="15">
        <v>7303</v>
      </c>
      <c r="E191" s="15">
        <v>4.9000000000000004</v>
      </c>
      <c r="F191" s="15">
        <v>4.9000000000000004</v>
      </c>
      <c r="G191" s="15">
        <v>0</v>
      </c>
      <c r="H191" s="15">
        <v>0</v>
      </c>
      <c r="I191" s="15">
        <v>0.25</v>
      </c>
      <c r="J191" s="15">
        <v>4.6500000000000004</v>
      </c>
      <c r="K191" s="15">
        <v>0</v>
      </c>
      <c r="L191" s="15">
        <v>0</v>
      </c>
      <c r="M191" s="15">
        <v>8</v>
      </c>
      <c r="N191" s="15">
        <v>308</v>
      </c>
      <c r="O191" s="15">
        <v>733</v>
      </c>
      <c r="P191" s="15">
        <v>2423</v>
      </c>
      <c r="Q191" s="15">
        <v>1</v>
      </c>
      <c r="R191" s="15">
        <v>361</v>
      </c>
      <c r="S191" s="15">
        <v>391</v>
      </c>
      <c r="T191" s="15">
        <v>6</v>
      </c>
      <c r="U191" s="15">
        <v>6.5</v>
      </c>
    </row>
    <row r="192" spans="1:21" x14ac:dyDescent="0.4">
      <c r="A192" s="12" t="s">
        <v>302</v>
      </c>
      <c r="B192" s="9">
        <v>4445114986</v>
      </c>
      <c r="C192" s="10">
        <v>42499</v>
      </c>
      <c r="D192" s="11">
        <v>5275</v>
      </c>
      <c r="E192" s="11">
        <v>3.54</v>
      </c>
      <c r="F192" s="11">
        <v>3.54</v>
      </c>
      <c r="G192" s="11">
        <v>0</v>
      </c>
      <c r="H192" s="11">
        <v>0</v>
      </c>
      <c r="I192" s="11">
        <v>0</v>
      </c>
      <c r="J192" s="11">
        <v>3.54</v>
      </c>
      <c r="K192" s="11">
        <v>0</v>
      </c>
      <c r="L192" s="11">
        <v>0</v>
      </c>
      <c r="M192" s="11">
        <v>0</v>
      </c>
      <c r="N192" s="11">
        <v>266</v>
      </c>
      <c r="O192" s="11">
        <v>641</v>
      </c>
      <c r="P192" s="11">
        <v>2281</v>
      </c>
      <c r="Q192" s="11">
        <v>1</v>
      </c>
      <c r="R192" s="11">
        <v>457</v>
      </c>
      <c r="S192" s="11">
        <v>533</v>
      </c>
      <c r="T192" s="11">
        <v>7.6</v>
      </c>
      <c r="U192" s="11">
        <v>8.9</v>
      </c>
    </row>
    <row r="193" spans="1:21" x14ac:dyDescent="0.4">
      <c r="A193" s="16" t="s">
        <v>303</v>
      </c>
      <c r="B193" s="13">
        <v>4445114986</v>
      </c>
      <c r="C193" s="14">
        <v>42500</v>
      </c>
      <c r="D193" s="15">
        <v>3915</v>
      </c>
      <c r="E193" s="15">
        <v>2.63</v>
      </c>
      <c r="F193" s="15">
        <v>2.63</v>
      </c>
      <c r="G193" s="15">
        <v>0</v>
      </c>
      <c r="H193" s="15">
        <v>0</v>
      </c>
      <c r="I193" s="15">
        <v>0</v>
      </c>
      <c r="J193" s="15">
        <v>2.63</v>
      </c>
      <c r="K193" s="15">
        <v>0</v>
      </c>
      <c r="L193" s="15">
        <v>0</v>
      </c>
      <c r="M193" s="15">
        <v>0</v>
      </c>
      <c r="N193" s="15">
        <v>231</v>
      </c>
      <c r="O193" s="15">
        <v>783</v>
      </c>
      <c r="P193" s="15">
        <v>2181</v>
      </c>
      <c r="Q193" s="15">
        <v>1</v>
      </c>
      <c r="R193" s="15">
        <v>405</v>
      </c>
      <c r="S193" s="15">
        <v>426</v>
      </c>
      <c r="T193" s="15">
        <v>6.8</v>
      </c>
      <c r="U193" s="15">
        <v>7.1</v>
      </c>
    </row>
    <row r="194" spans="1:21" x14ac:dyDescent="0.4">
      <c r="A194" s="12" t="s">
        <v>304</v>
      </c>
      <c r="B194" s="9">
        <v>4445114986</v>
      </c>
      <c r="C194" s="10">
        <v>42501</v>
      </c>
      <c r="D194" s="11">
        <v>9105</v>
      </c>
      <c r="E194" s="11">
        <v>6.11</v>
      </c>
      <c r="F194" s="11">
        <v>6.11</v>
      </c>
      <c r="G194" s="11">
        <v>0</v>
      </c>
      <c r="H194" s="11">
        <v>2.25</v>
      </c>
      <c r="I194" s="11">
        <v>1</v>
      </c>
      <c r="J194" s="11">
        <v>2.86</v>
      </c>
      <c r="K194" s="11">
        <v>0</v>
      </c>
      <c r="L194" s="11">
        <v>34</v>
      </c>
      <c r="M194" s="11">
        <v>22</v>
      </c>
      <c r="N194" s="11">
        <v>232</v>
      </c>
      <c r="O194" s="11">
        <v>622</v>
      </c>
      <c r="P194" s="11">
        <v>2499</v>
      </c>
      <c r="Q194" s="11">
        <v>1</v>
      </c>
      <c r="R194" s="11">
        <v>499</v>
      </c>
      <c r="S194" s="11">
        <v>530</v>
      </c>
      <c r="T194" s="11">
        <v>8.3000000000000007</v>
      </c>
      <c r="U194" s="11">
        <v>8.8000000000000007</v>
      </c>
    </row>
    <row r="195" spans="1:21" x14ac:dyDescent="0.4">
      <c r="A195" s="16" t="s">
        <v>305</v>
      </c>
      <c r="B195" s="13">
        <v>4445114986</v>
      </c>
      <c r="C195" s="14">
        <v>42502</v>
      </c>
      <c r="D195" s="15">
        <v>768</v>
      </c>
      <c r="E195" s="15">
        <v>0.52</v>
      </c>
      <c r="F195" s="15">
        <v>0.52</v>
      </c>
      <c r="G195" s="15">
        <v>0</v>
      </c>
      <c r="H195" s="15">
        <v>0</v>
      </c>
      <c r="I195" s="15">
        <v>0</v>
      </c>
      <c r="J195" s="15">
        <v>0.52</v>
      </c>
      <c r="K195" s="15">
        <v>0</v>
      </c>
      <c r="L195" s="15">
        <v>0</v>
      </c>
      <c r="M195" s="15">
        <v>0</v>
      </c>
      <c r="N195" s="15">
        <v>58</v>
      </c>
      <c r="O195" s="15">
        <v>380</v>
      </c>
      <c r="P195" s="15">
        <v>1212</v>
      </c>
      <c r="Q195" s="15">
        <v>1</v>
      </c>
      <c r="R195" s="15">
        <v>483</v>
      </c>
      <c r="S195" s="15">
        <v>501</v>
      </c>
      <c r="T195" s="15">
        <v>8.1</v>
      </c>
      <c r="U195" s="15">
        <v>8.4</v>
      </c>
    </row>
    <row r="196" spans="1:21" x14ac:dyDescent="0.4">
      <c r="A196" s="12" t="s">
        <v>306</v>
      </c>
      <c r="B196" s="9">
        <v>4558609924</v>
      </c>
      <c r="C196" s="10">
        <v>42481</v>
      </c>
      <c r="D196" s="11">
        <v>13743</v>
      </c>
      <c r="E196" s="11">
        <v>9.08</v>
      </c>
      <c r="F196" s="11">
        <v>9.08</v>
      </c>
      <c r="G196" s="11">
        <v>0</v>
      </c>
      <c r="H196" s="11">
        <v>0.42</v>
      </c>
      <c r="I196" s="11">
        <v>0.97</v>
      </c>
      <c r="J196" s="11">
        <v>7.7</v>
      </c>
      <c r="K196" s="11">
        <v>0</v>
      </c>
      <c r="L196" s="11">
        <v>6</v>
      </c>
      <c r="M196" s="11">
        <v>21</v>
      </c>
      <c r="N196" s="11">
        <v>432</v>
      </c>
      <c r="O196" s="11">
        <v>844</v>
      </c>
      <c r="P196" s="11">
        <v>2486</v>
      </c>
      <c r="Q196" s="11">
        <v>1</v>
      </c>
      <c r="R196" s="11">
        <v>126</v>
      </c>
      <c r="S196" s="11">
        <v>137</v>
      </c>
      <c r="T196" s="11">
        <v>2.1</v>
      </c>
      <c r="U196" s="11">
        <v>2.2999999999999998</v>
      </c>
    </row>
    <row r="197" spans="1:21" x14ac:dyDescent="0.4">
      <c r="A197" s="16" t="s">
        <v>307</v>
      </c>
      <c r="B197" s="13">
        <v>4558609924</v>
      </c>
      <c r="C197" s="14">
        <v>42486</v>
      </c>
      <c r="D197" s="15">
        <v>9148</v>
      </c>
      <c r="E197" s="15">
        <v>6.05</v>
      </c>
      <c r="F197" s="15">
        <v>6.05</v>
      </c>
      <c r="G197" s="15">
        <v>0</v>
      </c>
      <c r="H197" s="15">
        <v>0.43</v>
      </c>
      <c r="I197" s="15">
        <v>2.0299999999999998</v>
      </c>
      <c r="J197" s="15">
        <v>3.59</v>
      </c>
      <c r="K197" s="15">
        <v>0</v>
      </c>
      <c r="L197" s="15">
        <v>12</v>
      </c>
      <c r="M197" s="15">
        <v>41</v>
      </c>
      <c r="N197" s="15">
        <v>283</v>
      </c>
      <c r="O197" s="15">
        <v>1062</v>
      </c>
      <c r="P197" s="15">
        <v>2223</v>
      </c>
      <c r="Q197" s="15">
        <v>1</v>
      </c>
      <c r="R197" s="15">
        <v>103</v>
      </c>
      <c r="S197" s="15">
        <v>121</v>
      </c>
      <c r="T197" s="15">
        <v>1.7</v>
      </c>
      <c r="U197" s="15">
        <v>2</v>
      </c>
    </row>
    <row r="198" spans="1:21" x14ac:dyDescent="0.4">
      <c r="A198" s="12" t="s">
        <v>308</v>
      </c>
      <c r="B198" s="9">
        <v>4558609924</v>
      </c>
      <c r="C198" s="10">
        <v>42489</v>
      </c>
      <c r="D198" s="11">
        <v>7833</v>
      </c>
      <c r="E198" s="11">
        <v>5.18</v>
      </c>
      <c r="F198" s="11">
        <v>5.18</v>
      </c>
      <c r="G198" s="11">
        <v>0</v>
      </c>
      <c r="H198" s="11">
        <v>1.02</v>
      </c>
      <c r="I198" s="11">
        <v>1.85</v>
      </c>
      <c r="J198" s="11">
        <v>2.31</v>
      </c>
      <c r="K198" s="11">
        <v>0</v>
      </c>
      <c r="L198" s="11">
        <v>15</v>
      </c>
      <c r="M198" s="11">
        <v>29</v>
      </c>
      <c r="N198" s="11">
        <v>197</v>
      </c>
      <c r="O198" s="11">
        <v>1096</v>
      </c>
      <c r="P198" s="11">
        <v>1918</v>
      </c>
      <c r="Q198" s="11">
        <v>1</v>
      </c>
      <c r="R198" s="11">
        <v>171</v>
      </c>
      <c r="S198" s="11">
        <v>179</v>
      </c>
      <c r="T198" s="11">
        <v>2.9</v>
      </c>
      <c r="U198" s="11">
        <v>3</v>
      </c>
    </row>
    <row r="199" spans="1:21" x14ac:dyDescent="0.4">
      <c r="A199" s="16" t="s">
        <v>83</v>
      </c>
      <c r="B199" s="13">
        <v>4558609924</v>
      </c>
      <c r="C199" s="14">
        <v>42491</v>
      </c>
      <c r="D199" s="15">
        <v>3428</v>
      </c>
      <c r="E199" s="15">
        <v>2.27</v>
      </c>
      <c r="F199" s="15">
        <v>2.27</v>
      </c>
      <c r="G199" s="15">
        <v>0</v>
      </c>
      <c r="H199" s="15">
        <v>0</v>
      </c>
      <c r="I199" s="15">
        <v>0</v>
      </c>
      <c r="J199" s="15">
        <v>2.27</v>
      </c>
      <c r="K199" s="15">
        <v>0</v>
      </c>
      <c r="L199" s="15">
        <v>0</v>
      </c>
      <c r="M199" s="15">
        <v>0</v>
      </c>
      <c r="N199" s="15">
        <v>190</v>
      </c>
      <c r="O199" s="15">
        <v>1121</v>
      </c>
      <c r="P199" s="15">
        <v>1692</v>
      </c>
      <c r="Q199" s="15">
        <v>1</v>
      </c>
      <c r="R199" s="15">
        <v>115</v>
      </c>
      <c r="S199" s="15">
        <v>129</v>
      </c>
      <c r="T199" s="15">
        <v>1.9</v>
      </c>
      <c r="U199" s="15">
        <v>2.2000000000000002</v>
      </c>
    </row>
    <row r="200" spans="1:21" x14ac:dyDescent="0.4">
      <c r="A200" s="12" t="s">
        <v>309</v>
      </c>
      <c r="B200" s="9">
        <v>4558609924</v>
      </c>
      <c r="C200" s="10">
        <v>42498</v>
      </c>
      <c r="D200" s="11">
        <v>6543</v>
      </c>
      <c r="E200" s="11">
        <v>4.33</v>
      </c>
      <c r="F200" s="11">
        <v>4.33</v>
      </c>
      <c r="G200" s="11">
        <v>0</v>
      </c>
      <c r="H200" s="11">
        <v>1.8</v>
      </c>
      <c r="I200" s="11">
        <v>0.5</v>
      </c>
      <c r="J200" s="11">
        <v>2.02</v>
      </c>
      <c r="K200" s="11">
        <v>0</v>
      </c>
      <c r="L200" s="11">
        <v>66</v>
      </c>
      <c r="M200" s="11">
        <v>35</v>
      </c>
      <c r="N200" s="11">
        <v>238</v>
      </c>
      <c r="O200" s="11">
        <v>1019</v>
      </c>
      <c r="P200" s="11">
        <v>2666</v>
      </c>
      <c r="Q200" s="11">
        <v>1</v>
      </c>
      <c r="R200" s="11">
        <v>123</v>
      </c>
      <c r="S200" s="11">
        <v>134</v>
      </c>
      <c r="T200" s="11">
        <v>2.1</v>
      </c>
      <c r="U200" s="11">
        <v>2.2000000000000002</v>
      </c>
    </row>
    <row r="201" spans="1:21" x14ac:dyDescent="0.4">
      <c r="A201" s="16" t="s">
        <v>310</v>
      </c>
      <c r="B201" s="13">
        <v>4702921684</v>
      </c>
      <c r="C201" s="14">
        <v>42472</v>
      </c>
      <c r="D201" s="15">
        <v>7213</v>
      </c>
      <c r="E201" s="15">
        <v>5.88</v>
      </c>
      <c r="F201" s="15">
        <v>5.88</v>
      </c>
      <c r="G201" s="15">
        <v>0</v>
      </c>
      <c r="H201" s="15">
        <v>0</v>
      </c>
      <c r="I201" s="15">
        <v>0</v>
      </c>
      <c r="J201" s="15">
        <v>5.85</v>
      </c>
      <c r="K201" s="15">
        <v>0</v>
      </c>
      <c r="L201" s="15">
        <v>0</v>
      </c>
      <c r="M201" s="15">
        <v>0</v>
      </c>
      <c r="N201" s="15">
        <v>263</v>
      </c>
      <c r="O201" s="15">
        <v>718</v>
      </c>
      <c r="P201" s="15">
        <v>2947</v>
      </c>
      <c r="Q201" s="15">
        <v>1</v>
      </c>
      <c r="R201" s="15">
        <v>425</v>
      </c>
      <c r="S201" s="15">
        <v>439</v>
      </c>
      <c r="T201" s="15">
        <v>7.1</v>
      </c>
      <c r="U201" s="15">
        <v>7.3</v>
      </c>
    </row>
    <row r="202" spans="1:21" x14ac:dyDescent="0.4">
      <c r="A202" s="12" t="s">
        <v>311</v>
      </c>
      <c r="B202" s="9">
        <v>4702921684</v>
      </c>
      <c r="C202" s="10">
        <v>42473</v>
      </c>
      <c r="D202" s="11">
        <v>6877</v>
      </c>
      <c r="E202" s="11">
        <v>5.58</v>
      </c>
      <c r="F202" s="11">
        <v>5.58</v>
      </c>
      <c r="G202" s="11">
        <v>0</v>
      </c>
      <c r="H202" s="11">
        <v>0</v>
      </c>
      <c r="I202" s="11">
        <v>0</v>
      </c>
      <c r="J202" s="11">
        <v>5.58</v>
      </c>
      <c r="K202" s="11">
        <v>0</v>
      </c>
      <c r="L202" s="11">
        <v>0</v>
      </c>
      <c r="M202" s="11">
        <v>0</v>
      </c>
      <c r="N202" s="11">
        <v>258</v>
      </c>
      <c r="O202" s="11">
        <v>777</v>
      </c>
      <c r="P202" s="11">
        <v>2898</v>
      </c>
      <c r="Q202" s="11">
        <v>2</v>
      </c>
      <c r="R202" s="11">
        <v>400</v>
      </c>
      <c r="S202" s="11">
        <v>430</v>
      </c>
      <c r="T202" s="11">
        <v>6.7</v>
      </c>
      <c r="U202" s="11">
        <v>7.2</v>
      </c>
    </row>
    <row r="203" spans="1:21" x14ac:dyDescent="0.4">
      <c r="A203" s="16" t="s">
        <v>312</v>
      </c>
      <c r="B203" s="13">
        <v>4702921684</v>
      </c>
      <c r="C203" s="14">
        <v>42474</v>
      </c>
      <c r="D203" s="15">
        <v>7860</v>
      </c>
      <c r="E203" s="15">
        <v>6.37</v>
      </c>
      <c r="F203" s="15">
        <v>6.37</v>
      </c>
      <c r="G203" s="15">
        <v>0</v>
      </c>
      <c r="H203" s="15">
        <v>0</v>
      </c>
      <c r="I203" s="15">
        <v>0</v>
      </c>
      <c r="J203" s="15">
        <v>6.37</v>
      </c>
      <c r="K203" s="15">
        <v>0</v>
      </c>
      <c r="L203" s="15">
        <v>0</v>
      </c>
      <c r="M203" s="15">
        <v>0</v>
      </c>
      <c r="N203" s="15">
        <v>271</v>
      </c>
      <c r="O203" s="15">
        <v>772</v>
      </c>
      <c r="P203" s="15">
        <v>2984</v>
      </c>
      <c r="Q203" s="15">
        <v>1</v>
      </c>
      <c r="R203" s="15">
        <v>384</v>
      </c>
      <c r="S203" s="15">
        <v>415</v>
      </c>
      <c r="T203" s="15">
        <v>6.4</v>
      </c>
      <c r="U203" s="15">
        <v>6.9</v>
      </c>
    </row>
    <row r="204" spans="1:21" x14ac:dyDescent="0.4">
      <c r="A204" s="12" t="s">
        <v>313</v>
      </c>
      <c r="B204" s="9">
        <v>4702921684</v>
      </c>
      <c r="C204" s="10">
        <v>42475</v>
      </c>
      <c r="D204" s="11">
        <v>6506</v>
      </c>
      <c r="E204" s="11">
        <v>5.28</v>
      </c>
      <c r="F204" s="11">
        <v>5.28</v>
      </c>
      <c r="G204" s="11">
        <v>0</v>
      </c>
      <c r="H204" s="11">
        <v>7.0000000000000007E-2</v>
      </c>
      <c r="I204" s="11">
        <v>0.42</v>
      </c>
      <c r="J204" s="11">
        <v>4.79</v>
      </c>
      <c r="K204" s="11">
        <v>0</v>
      </c>
      <c r="L204" s="11">
        <v>1</v>
      </c>
      <c r="M204" s="11">
        <v>8</v>
      </c>
      <c r="N204" s="11">
        <v>256</v>
      </c>
      <c r="O204" s="11">
        <v>944</v>
      </c>
      <c r="P204" s="11">
        <v>2896</v>
      </c>
      <c r="Q204" s="11">
        <v>1</v>
      </c>
      <c r="R204" s="11">
        <v>253</v>
      </c>
      <c r="S204" s="11">
        <v>257</v>
      </c>
      <c r="T204" s="11">
        <v>4.2</v>
      </c>
      <c r="U204" s="11">
        <v>4.3</v>
      </c>
    </row>
    <row r="205" spans="1:21" x14ac:dyDescent="0.4">
      <c r="A205" s="16" t="s">
        <v>314</v>
      </c>
      <c r="B205" s="13">
        <v>4702921684</v>
      </c>
      <c r="C205" s="14">
        <v>42476</v>
      </c>
      <c r="D205" s="15">
        <v>11140</v>
      </c>
      <c r="E205" s="15">
        <v>9.0299999999999994</v>
      </c>
      <c r="F205" s="15">
        <v>9.0299999999999994</v>
      </c>
      <c r="G205" s="15">
        <v>0</v>
      </c>
      <c r="H205" s="15">
        <v>0.24</v>
      </c>
      <c r="I205" s="15">
        <v>1.25</v>
      </c>
      <c r="J205" s="15">
        <v>7.54</v>
      </c>
      <c r="K205" s="15">
        <v>0</v>
      </c>
      <c r="L205" s="15">
        <v>3</v>
      </c>
      <c r="M205" s="15">
        <v>24</v>
      </c>
      <c r="N205" s="15">
        <v>335</v>
      </c>
      <c r="O205" s="15">
        <v>556</v>
      </c>
      <c r="P205" s="15">
        <v>3328</v>
      </c>
      <c r="Q205" s="15">
        <v>2</v>
      </c>
      <c r="R205" s="15">
        <v>382</v>
      </c>
      <c r="S205" s="15">
        <v>406</v>
      </c>
      <c r="T205" s="15">
        <v>6.4</v>
      </c>
      <c r="U205" s="15">
        <v>6.8</v>
      </c>
    </row>
    <row r="206" spans="1:21" x14ac:dyDescent="0.4">
      <c r="A206" s="12" t="s">
        <v>315</v>
      </c>
      <c r="B206" s="9">
        <v>4702921684</v>
      </c>
      <c r="C206" s="10">
        <v>42477</v>
      </c>
      <c r="D206" s="11">
        <v>12692</v>
      </c>
      <c r="E206" s="11">
        <v>10.29</v>
      </c>
      <c r="F206" s="11">
        <v>10.29</v>
      </c>
      <c r="G206" s="11">
        <v>0</v>
      </c>
      <c r="H206" s="11">
        <v>0.96</v>
      </c>
      <c r="I206" s="11">
        <v>3.46</v>
      </c>
      <c r="J206" s="11">
        <v>5.88</v>
      </c>
      <c r="K206" s="11">
        <v>0</v>
      </c>
      <c r="L206" s="11">
        <v>12</v>
      </c>
      <c r="M206" s="11">
        <v>66</v>
      </c>
      <c r="N206" s="11">
        <v>302</v>
      </c>
      <c r="O206" s="11">
        <v>437</v>
      </c>
      <c r="P206" s="11">
        <v>3394</v>
      </c>
      <c r="Q206" s="11">
        <v>1</v>
      </c>
      <c r="R206" s="11">
        <v>591</v>
      </c>
      <c r="S206" s="11">
        <v>612</v>
      </c>
      <c r="T206" s="11">
        <v>9.9</v>
      </c>
      <c r="U206" s="11">
        <v>10.199999999999999</v>
      </c>
    </row>
    <row r="207" spans="1:21" x14ac:dyDescent="0.4">
      <c r="A207" s="16" t="s">
        <v>316</v>
      </c>
      <c r="B207" s="13">
        <v>4702921684</v>
      </c>
      <c r="C207" s="14">
        <v>42478</v>
      </c>
      <c r="D207" s="15">
        <v>9105</v>
      </c>
      <c r="E207" s="15">
        <v>7.38</v>
      </c>
      <c r="F207" s="15">
        <v>7.38</v>
      </c>
      <c r="G207" s="15">
        <v>0</v>
      </c>
      <c r="H207" s="15">
        <v>1.82</v>
      </c>
      <c r="I207" s="15">
        <v>1.49</v>
      </c>
      <c r="J207" s="15">
        <v>4.07</v>
      </c>
      <c r="K207" s="15">
        <v>0</v>
      </c>
      <c r="L207" s="15">
        <v>22</v>
      </c>
      <c r="M207" s="15">
        <v>30</v>
      </c>
      <c r="N207" s="15">
        <v>191</v>
      </c>
      <c r="O207" s="15">
        <v>890</v>
      </c>
      <c r="P207" s="15">
        <v>3013</v>
      </c>
      <c r="Q207" s="15">
        <v>1</v>
      </c>
      <c r="R207" s="15">
        <v>293</v>
      </c>
      <c r="S207" s="15">
        <v>312</v>
      </c>
      <c r="T207" s="15">
        <v>4.9000000000000004</v>
      </c>
      <c r="U207" s="15">
        <v>5.2</v>
      </c>
    </row>
    <row r="208" spans="1:21" x14ac:dyDescent="0.4">
      <c r="A208" s="12" t="s">
        <v>317</v>
      </c>
      <c r="B208" s="9">
        <v>4702921684</v>
      </c>
      <c r="C208" s="10">
        <v>42479</v>
      </c>
      <c r="D208" s="11">
        <v>6708</v>
      </c>
      <c r="E208" s="11">
        <v>5.44</v>
      </c>
      <c r="F208" s="11">
        <v>5.44</v>
      </c>
      <c r="G208" s="11">
        <v>0</v>
      </c>
      <c r="H208" s="11">
        <v>0.88</v>
      </c>
      <c r="I208" s="11">
        <v>0.37</v>
      </c>
      <c r="J208" s="11">
        <v>4.1900000000000004</v>
      </c>
      <c r="K208" s="11">
        <v>0</v>
      </c>
      <c r="L208" s="11">
        <v>10</v>
      </c>
      <c r="M208" s="11">
        <v>8</v>
      </c>
      <c r="N208" s="11">
        <v>179</v>
      </c>
      <c r="O208" s="11">
        <v>757</v>
      </c>
      <c r="P208" s="11">
        <v>2812</v>
      </c>
      <c r="Q208" s="11">
        <v>1</v>
      </c>
      <c r="R208" s="11">
        <v>457</v>
      </c>
      <c r="S208" s="11">
        <v>487</v>
      </c>
      <c r="T208" s="11">
        <v>7.6</v>
      </c>
      <c r="U208" s="11">
        <v>8.1</v>
      </c>
    </row>
    <row r="209" spans="1:21" x14ac:dyDescent="0.4">
      <c r="A209" s="16" t="s">
        <v>318</v>
      </c>
      <c r="B209" s="13">
        <v>4702921684</v>
      </c>
      <c r="C209" s="14">
        <v>42480</v>
      </c>
      <c r="D209" s="15">
        <v>8793</v>
      </c>
      <c r="E209" s="15">
        <v>7.13</v>
      </c>
      <c r="F209" s="15">
        <v>7.13</v>
      </c>
      <c r="G209" s="15">
        <v>0</v>
      </c>
      <c r="H209" s="15">
        <v>0.16</v>
      </c>
      <c r="I209" s="15">
        <v>1.23</v>
      </c>
      <c r="J209" s="15">
        <v>5.73</v>
      </c>
      <c r="K209" s="15">
        <v>0</v>
      </c>
      <c r="L209" s="15">
        <v>2</v>
      </c>
      <c r="M209" s="15">
        <v>29</v>
      </c>
      <c r="N209" s="15">
        <v>260</v>
      </c>
      <c r="O209" s="15">
        <v>717</v>
      </c>
      <c r="P209" s="15">
        <v>3061</v>
      </c>
      <c r="Q209" s="15">
        <v>1</v>
      </c>
      <c r="R209" s="15">
        <v>454</v>
      </c>
      <c r="S209" s="15">
        <v>468</v>
      </c>
      <c r="T209" s="15">
        <v>7.6</v>
      </c>
      <c r="U209" s="15">
        <v>7.8</v>
      </c>
    </row>
    <row r="210" spans="1:21" x14ac:dyDescent="0.4">
      <c r="A210" s="12" t="s">
        <v>319</v>
      </c>
      <c r="B210" s="9">
        <v>4702921684</v>
      </c>
      <c r="C210" s="10">
        <v>42481</v>
      </c>
      <c r="D210" s="11">
        <v>6530</v>
      </c>
      <c r="E210" s="11">
        <v>5.3</v>
      </c>
      <c r="F210" s="11">
        <v>5.3</v>
      </c>
      <c r="G210" s="11">
        <v>0</v>
      </c>
      <c r="H210" s="11">
        <v>0.31</v>
      </c>
      <c r="I210" s="11">
        <v>2.0499999999999998</v>
      </c>
      <c r="J210" s="11">
        <v>2.94</v>
      </c>
      <c r="K210" s="11">
        <v>0</v>
      </c>
      <c r="L210" s="11">
        <v>4</v>
      </c>
      <c r="M210" s="11">
        <v>41</v>
      </c>
      <c r="N210" s="11">
        <v>144</v>
      </c>
      <c r="O210" s="11">
        <v>901</v>
      </c>
      <c r="P210" s="11">
        <v>2729</v>
      </c>
      <c r="Q210" s="11">
        <v>1</v>
      </c>
      <c r="R210" s="11">
        <v>425</v>
      </c>
      <c r="S210" s="11">
        <v>434</v>
      </c>
      <c r="T210" s="11">
        <v>7.1</v>
      </c>
      <c r="U210" s="11">
        <v>7.2</v>
      </c>
    </row>
    <row r="211" spans="1:21" x14ac:dyDescent="0.4">
      <c r="A211" s="16" t="s">
        <v>320</v>
      </c>
      <c r="B211" s="13">
        <v>4702921684</v>
      </c>
      <c r="C211" s="14">
        <v>42483</v>
      </c>
      <c r="D211" s="15">
        <v>15126</v>
      </c>
      <c r="E211" s="15">
        <v>12.27</v>
      </c>
      <c r="F211" s="15">
        <v>12.27</v>
      </c>
      <c r="G211" s="15">
        <v>0</v>
      </c>
      <c r="H211" s="15">
        <v>0.76</v>
      </c>
      <c r="I211" s="15">
        <v>3.24</v>
      </c>
      <c r="J211" s="15">
        <v>8.27</v>
      </c>
      <c r="K211" s="15">
        <v>0</v>
      </c>
      <c r="L211" s="15">
        <v>9</v>
      </c>
      <c r="M211" s="15">
        <v>66</v>
      </c>
      <c r="N211" s="15">
        <v>408</v>
      </c>
      <c r="O211" s="15">
        <v>469</v>
      </c>
      <c r="P211" s="15">
        <v>3691</v>
      </c>
      <c r="Q211" s="15">
        <v>1</v>
      </c>
      <c r="R211" s="15">
        <v>465</v>
      </c>
      <c r="S211" s="15">
        <v>475</v>
      </c>
      <c r="T211" s="15">
        <v>7.8</v>
      </c>
      <c r="U211" s="15">
        <v>7.9</v>
      </c>
    </row>
    <row r="212" spans="1:21" x14ac:dyDescent="0.4">
      <c r="A212" s="12" t="s">
        <v>321</v>
      </c>
      <c r="B212" s="9">
        <v>4702921684</v>
      </c>
      <c r="C212" s="10">
        <v>42484</v>
      </c>
      <c r="D212" s="11">
        <v>15050</v>
      </c>
      <c r="E212" s="11">
        <v>12.22</v>
      </c>
      <c r="F212" s="11">
        <v>12.22</v>
      </c>
      <c r="G212" s="11">
        <v>0</v>
      </c>
      <c r="H212" s="11">
        <v>1.2</v>
      </c>
      <c r="I212" s="11">
        <v>5.12</v>
      </c>
      <c r="J212" s="11">
        <v>5.88</v>
      </c>
      <c r="K212" s="11">
        <v>0</v>
      </c>
      <c r="L212" s="11">
        <v>15</v>
      </c>
      <c r="M212" s="11">
        <v>95</v>
      </c>
      <c r="N212" s="11">
        <v>281</v>
      </c>
      <c r="O212" s="11">
        <v>542</v>
      </c>
      <c r="P212" s="11">
        <v>3538</v>
      </c>
      <c r="Q212" s="11">
        <v>1</v>
      </c>
      <c r="R212" s="11">
        <v>480</v>
      </c>
      <c r="S212" s="11">
        <v>506</v>
      </c>
      <c r="T212" s="11">
        <v>8</v>
      </c>
      <c r="U212" s="11">
        <v>8.4</v>
      </c>
    </row>
    <row r="213" spans="1:21" x14ac:dyDescent="0.4">
      <c r="A213" s="16" t="s">
        <v>322</v>
      </c>
      <c r="B213" s="13">
        <v>4702921684</v>
      </c>
      <c r="C213" s="14">
        <v>42485</v>
      </c>
      <c r="D213" s="15">
        <v>9167</v>
      </c>
      <c r="E213" s="15">
        <v>7.43</v>
      </c>
      <c r="F213" s="15">
        <v>7.43</v>
      </c>
      <c r="G213" s="15">
        <v>0</v>
      </c>
      <c r="H213" s="15">
        <v>0.49</v>
      </c>
      <c r="I213" s="15">
        <v>0.82</v>
      </c>
      <c r="J213" s="15">
        <v>6.11</v>
      </c>
      <c r="K213" s="15">
        <v>0</v>
      </c>
      <c r="L213" s="15">
        <v>6</v>
      </c>
      <c r="M213" s="15">
        <v>15</v>
      </c>
      <c r="N213" s="15">
        <v>270</v>
      </c>
      <c r="O213" s="15">
        <v>730</v>
      </c>
      <c r="P213" s="15">
        <v>3064</v>
      </c>
      <c r="Q213" s="15">
        <v>1</v>
      </c>
      <c r="R213" s="15">
        <v>370</v>
      </c>
      <c r="S213" s="15">
        <v>380</v>
      </c>
      <c r="T213" s="15">
        <v>6.2</v>
      </c>
      <c r="U213" s="15">
        <v>6.3</v>
      </c>
    </row>
    <row r="214" spans="1:21" x14ac:dyDescent="0.4">
      <c r="A214" s="12" t="s">
        <v>323</v>
      </c>
      <c r="B214" s="9">
        <v>4702921684</v>
      </c>
      <c r="C214" s="10">
        <v>42486</v>
      </c>
      <c r="D214" s="11">
        <v>6108</v>
      </c>
      <c r="E214" s="11">
        <v>4.95</v>
      </c>
      <c r="F214" s="11">
        <v>4.95</v>
      </c>
      <c r="G214" s="11">
        <v>0</v>
      </c>
      <c r="H214" s="11">
        <v>7.0000000000000007E-2</v>
      </c>
      <c r="I214" s="11">
        <v>0.35</v>
      </c>
      <c r="J214" s="11">
        <v>4.54</v>
      </c>
      <c r="K214" s="11">
        <v>0</v>
      </c>
      <c r="L214" s="11">
        <v>1</v>
      </c>
      <c r="M214" s="11">
        <v>8</v>
      </c>
      <c r="N214" s="11">
        <v>216</v>
      </c>
      <c r="O214" s="11">
        <v>765</v>
      </c>
      <c r="P214" s="11">
        <v>2784</v>
      </c>
      <c r="Q214" s="11">
        <v>1</v>
      </c>
      <c r="R214" s="11">
        <v>421</v>
      </c>
      <c r="S214" s="11">
        <v>429</v>
      </c>
      <c r="T214" s="11">
        <v>7</v>
      </c>
      <c r="U214" s="11">
        <v>7.2</v>
      </c>
    </row>
    <row r="215" spans="1:21" x14ac:dyDescent="0.4">
      <c r="A215" s="16" t="s">
        <v>324</v>
      </c>
      <c r="B215" s="13">
        <v>4702921684</v>
      </c>
      <c r="C215" s="14">
        <v>42487</v>
      </c>
      <c r="D215" s="15">
        <v>7047</v>
      </c>
      <c r="E215" s="15">
        <v>5.72</v>
      </c>
      <c r="F215" s="15">
        <v>5.72</v>
      </c>
      <c r="G215" s="15">
        <v>0</v>
      </c>
      <c r="H215" s="15">
        <v>0.09</v>
      </c>
      <c r="I215" s="15">
        <v>0.8</v>
      </c>
      <c r="J215" s="15">
        <v>4.78</v>
      </c>
      <c r="K215" s="15">
        <v>0</v>
      </c>
      <c r="L215" s="15">
        <v>1</v>
      </c>
      <c r="M215" s="15">
        <v>16</v>
      </c>
      <c r="N215" s="15">
        <v>238</v>
      </c>
      <c r="O215" s="15">
        <v>733</v>
      </c>
      <c r="P215" s="15">
        <v>2908</v>
      </c>
      <c r="Q215" s="15">
        <v>1</v>
      </c>
      <c r="R215" s="15">
        <v>432</v>
      </c>
      <c r="S215" s="15">
        <v>449</v>
      </c>
      <c r="T215" s="15">
        <v>7.2</v>
      </c>
      <c r="U215" s="15">
        <v>7.5</v>
      </c>
    </row>
    <row r="216" spans="1:21" x14ac:dyDescent="0.4">
      <c r="A216" s="12" t="s">
        <v>325</v>
      </c>
      <c r="B216" s="9">
        <v>4702921684</v>
      </c>
      <c r="C216" s="10">
        <v>42488</v>
      </c>
      <c r="D216" s="11">
        <v>9023</v>
      </c>
      <c r="E216" s="11">
        <v>7.32</v>
      </c>
      <c r="F216" s="11">
        <v>7.32</v>
      </c>
      <c r="G216" s="11">
        <v>0</v>
      </c>
      <c r="H216" s="11">
        <v>1.1299999999999999</v>
      </c>
      <c r="I216" s="11">
        <v>0.42</v>
      </c>
      <c r="J216" s="11">
        <v>5.77</v>
      </c>
      <c r="K216" s="11">
        <v>0</v>
      </c>
      <c r="L216" s="11">
        <v>14</v>
      </c>
      <c r="M216" s="11">
        <v>9</v>
      </c>
      <c r="N216" s="11">
        <v>232</v>
      </c>
      <c r="O216" s="11">
        <v>738</v>
      </c>
      <c r="P216" s="11">
        <v>3033</v>
      </c>
      <c r="Q216" s="11">
        <v>1</v>
      </c>
      <c r="R216" s="11">
        <v>442</v>
      </c>
      <c r="S216" s="11">
        <v>461</v>
      </c>
      <c r="T216" s="11">
        <v>7.4</v>
      </c>
      <c r="U216" s="11">
        <v>7.7</v>
      </c>
    </row>
    <row r="217" spans="1:21" x14ac:dyDescent="0.4">
      <c r="A217" s="16" t="s">
        <v>326</v>
      </c>
      <c r="B217" s="13">
        <v>4702921684</v>
      </c>
      <c r="C217" s="14">
        <v>42489</v>
      </c>
      <c r="D217" s="15">
        <v>9930</v>
      </c>
      <c r="E217" s="15">
        <v>8.0500000000000007</v>
      </c>
      <c r="F217" s="15">
        <v>8.0500000000000007</v>
      </c>
      <c r="G217" s="15">
        <v>0</v>
      </c>
      <c r="H217" s="15">
        <v>1.06</v>
      </c>
      <c r="I217" s="15">
        <v>0.92</v>
      </c>
      <c r="J217" s="15">
        <v>6.07</v>
      </c>
      <c r="K217" s="15">
        <v>0</v>
      </c>
      <c r="L217" s="15">
        <v>12</v>
      </c>
      <c r="M217" s="15">
        <v>19</v>
      </c>
      <c r="N217" s="15">
        <v>267</v>
      </c>
      <c r="O217" s="15">
        <v>692</v>
      </c>
      <c r="P217" s="15">
        <v>3165</v>
      </c>
      <c r="Q217" s="15">
        <v>1</v>
      </c>
      <c r="R217" s="15">
        <v>433</v>
      </c>
      <c r="S217" s="15">
        <v>447</v>
      </c>
      <c r="T217" s="15">
        <v>7.2</v>
      </c>
      <c r="U217" s="15">
        <v>7.5</v>
      </c>
    </row>
    <row r="218" spans="1:21" x14ac:dyDescent="0.4">
      <c r="A218" s="12" t="s">
        <v>327</v>
      </c>
      <c r="B218" s="9">
        <v>4702921684</v>
      </c>
      <c r="C218" s="10">
        <v>42490</v>
      </c>
      <c r="D218" s="11">
        <v>10144</v>
      </c>
      <c r="E218" s="11">
        <v>8.23</v>
      </c>
      <c r="F218" s="11">
        <v>8.23</v>
      </c>
      <c r="G218" s="11">
        <v>0</v>
      </c>
      <c r="H218" s="11">
        <v>0.32</v>
      </c>
      <c r="I218" s="11">
        <v>2.0299999999999998</v>
      </c>
      <c r="J218" s="11">
        <v>5.88</v>
      </c>
      <c r="K218" s="11">
        <v>0</v>
      </c>
      <c r="L218" s="11">
        <v>4</v>
      </c>
      <c r="M218" s="11">
        <v>36</v>
      </c>
      <c r="N218" s="11">
        <v>263</v>
      </c>
      <c r="O218" s="11">
        <v>728</v>
      </c>
      <c r="P218" s="11">
        <v>3115</v>
      </c>
      <c r="Q218" s="11">
        <v>1</v>
      </c>
      <c r="R218" s="11">
        <v>479</v>
      </c>
      <c r="S218" s="11">
        <v>501</v>
      </c>
      <c r="T218" s="11">
        <v>8</v>
      </c>
      <c r="U218" s="11">
        <v>8.4</v>
      </c>
    </row>
    <row r="219" spans="1:21" x14ac:dyDescent="0.4">
      <c r="A219" s="16" t="s">
        <v>328</v>
      </c>
      <c r="B219" s="13">
        <v>4702921684</v>
      </c>
      <c r="C219" s="14">
        <v>42493</v>
      </c>
      <c r="D219" s="15">
        <v>9454</v>
      </c>
      <c r="E219" s="15">
        <v>7.67</v>
      </c>
      <c r="F219" s="15">
        <v>7.67</v>
      </c>
      <c r="G219" s="15">
        <v>0</v>
      </c>
      <c r="H219" s="15">
        <v>0</v>
      </c>
      <c r="I219" s="15">
        <v>0</v>
      </c>
      <c r="J219" s="15">
        <v>7.67</v>
      </c>
      <c r="K219" s="15">
        <v>0</v>
      </c>
      <c r="L219" s="15">
        <v>0</v>
      </c>
      <c r="M219" s="15">
        <v>0</v>
      </c>
      <c r="N219" s="15">
        <v>313</v>
      </c>
      <c r="O219" s="15">
        <v>729</v>
      </c>
      <c r="P219" s="15">
        <v>3145</v>
      </c>
      <c r="Q219" s="15">
        <v>1</v>
      </c>
      <c r="R219" s="15">
        <v>327</v>
      </c>
      <c r="S219" s="15">
        <v>373</v>
      </c>
      <c r="T219" s="15">
        <v>5.5</v>
      </c>
      <c r="U219" s="15">
        <v>6.2</v>
      </c>
    </row>
    <row r="220" spans="1:21" x14ac:dyDescent="0.4">
      <c r="A220" s="12" t="s">
        <v>329</v>
      </c>
      <c r="B220" s="9">
        <v>4702921684</v>
      </c>
      <c r="C220" s="10">
        <v>42494</v>
      </c>
      <c r="D220" s="11">
        <v>8161</v>
      </c>
      <c r="E220" s="11">
        <v>6.62</v>
      </c>
      <c r="F220" s="11">
        <v>6.62</v>
      </c>
      <c r="G220" s="11">
        <v>0</v>
      </c>
      <c r="H220" s="11">
        <v>0.34</v>
      </c>
      <c r="I220" s="11">
        <v>0.73</v>
      </c>
      <c r="J220" s="11">
        <v>5.54</v>
      </c>
      <c r="K220" s="11">
        <v>0</v>
      </c>
      <c r="L220" s="11">
        <v>4</v>
      </c>
      <c r="M220" s="11">
        <v>15</v>
      </c>
      <c r="N220" s="11">
        <v>251</v>
      </c>
      <c r="O220" s="11">
        <v>757</v>
      </c>
      <c r="P220" s="11">
        <v>3004</v>
      </c>
      <c r="Q220" s="11">
        <v>1</v>
      </c>
      <c r="R220" s="11">
        <v>412</v>
      </c>
      <c r="S220" s="11">
        <v>434</v>
      </c>
      <c r="T220" s="11">
        <v>6.9</v>
      </c>
      <c r="U220" s="11">
        <v>7.2</v>
      </c>
    </row>
    <row r="221" spans="1:21" x14ac:dyDescent="0.4">
      <c r="A221" s="16" t="s">
        <v>330</v>
      </c>
      <c r="B221" s="13">
        <v>4702921684</v>
      </c>
      <c r="C221" s="14">
        <v>42495</v>
      </c>
      <c r="D221" s="15">
        <v>8614</v>
      </c>
      <c r="E221" s="15">
        <v>6.99</v>
      </c>
      <c r="F221" s="15">
        <v>6.99</v>
      </c>
      <c r="G221" s="15">
        <v>0</v>
      </c>
      <c r="H221" s="15">
        <v>0.67</v>
      </c>
      <c r="I221" s="15">
        <v>0.22</v>
      </c>
      <c r="J221" s="15">
        <v>6.09</v>
      </c>
      <c r="K221" s="15">
        <v>0</v>
      </c>
      <c r="L221" s="15">
        <v>8</v>
      </c>
      <c r="M221" s="15">
        <v>5</v>
      </c>
      <c r="N221" s="15">
        <v>241</v>
      </c>
      <c r="O221" s="15">
        <v>745</v>
      </c>
      <c r="P221" s="15">
        <v>3006</v>
      </c>
      <c r="Q221" s="15">
        <v>1</v>
      </c>
      <c r="R221" s="15">
        <v>414</v>
      </c>
      <c r="S221" s="15">
        <v>428</v>
      </c>
      <c r="T221" s="15">
        <v>6.9</v>
      </c>
      <c r="U221" s="15">
        <v>7.1</v>
      </c>
    </row>
    <row r="222" spans="1:21" x14ac:dyDescent="0.4">
      <c r="A222" s="12" t="s">
        <v>331</v>
      </c>
      <c r="B222" s="9">
        <v>4702921684</v>
      </c>
      <c r="C222" s="10">
        <v>42496</v>
      </c>
      <c r="D222" s="11">
        <v>6943</v>
      </c>
      <c r="E222" s="11">
        <v>5.63</v>
      </c>
      <c r="F222" s="11">
        <v>5.63</v>
      </c>
      <c r="G222" s="11">
        <v>0</v>
      </c>
      <c r="H222" s="11">
        <v>0.08</v>
      </c>
      <c r="I222" s="11">
        <v>0.66</v>
      </c>
      <c r="J222" s="11">
        <v>4.87</v>
      </c>
      <c r="K222" s="11">
        <v>0</v>
      </c>
      <c r="L222" s="11">
        <v>1</v>
      </c>
      <c r="M222" s="11">
        <v>16</v>
      </c>
      <c r="N222" s="11">
        <v>207</v>
      </c>
      <c r="O222" s="11">
        <v>682</v>
      </c>
      <c r="P222" s="11">
        <v>2859</v>
      </c>
      <c r="Q222" s="11">
        <v>1</v>
      </c>
      <c r="R222" s="11">
        <v>404</v>
      </c>
      <c r="S222" s="11">
        <v>449</v>
      </c>
      <c r="T222" s="11">
        <v>6.7</v>
      </c>
      <c r="U222" s="11">
        <v>7.5</v>
      </c>
    </row>
    <row r="223" spans="1:21" x14ac:dyDescent="0.4">
      <c r="A223" s="16" t="s">
        <v>332</v>
      </c>
      <c r="B223" s="13">
        <v>4702921684</v>
      </c>
      <c r="C223" s="14">
        <v>42497</v>
      </c>
      <c r="D223" s="15">
        <v>14370</v>
      </c>
      <c r="E223" s="15">
        <v>11.65</v>
      </c>
      <c r="F223" s="15">
        <v>11.65</v>
      </c>
      <c r="G223" s="15">
        <v>0</v>
      </c>
      <c r="H223" s="15">
        <v>0.37</v>
      </c>
      <c r="I223" s="15">
        <v>2.31</v>
      </c>
      <c r="J223" s="15">
        <v>8.9700000000000006</v>
      </c>
      <c r="K223" s="15">
        <v>0</v>
      </c>
      <c r="L223" s="15">
        <v>5</v>
      </c>
      <c r="M223" s="15">
        <v>46</v>
      </c>
      <c r="N223" s="15">
        <v>439</v>
      </c>
      <c r="O223" s="15">
        <v>577</v>
      </c>
      <c r="P223" s="15">
        <v>3683</v>
      </c>
      <c r="Q223" s="15">
        <v>1</v>
      </c>
      <c r="R223" s="15">
        <v>520</v>
      </c>
      <c r="S223" s="15">
        <v>543</v>
      </c>
      <c r="T223" s="15">
        <v>8.6999999999999993</v>
      </c>
      <c r="U223" s="15">
        <v>9.1</v>
      </c>
    </row>
    <row r="224" spans="1:21" x14ac:dyDescent="0.4">
      <c r="A224" s="12" t="s">
        <v>333</v>
      </c>
      <c r="B224" s="9">
        <v>4702921684</v>
      </c>
      <c r="C224" s="10">
        <v>42499</v>
      </c>
      <c r="D224" s="11">
        <v>8232</v>
      </c>
      <c r="E224" s="11">
        <v>6.68</v>
      </c>
      <c r="F224" s="11">
        <v>6.68</v>
      </c>
      <c r="G224" s="11">
        <v>0</v>
      </c>
      <c r="H224" s="11">
        <v>0</v>
      </c>
      <c r="I224" s="11">
        <v>0.56999999999999995</v>
      </c>
      <c r="J224" s="11">
        <v>6.1</v>
      </c>
      <c r="K224" s="11">
        <v>0</v>
      </c>
      <c r="L224" s="11">
        <v>0</v>
      </c>
      <c r="M224" s="11">
        <v>12</v>
      </c>
      <c r="N224" s="11">
        <v>253</v>
      </c>
      <c r="O224" s="11">
        <v>746</v>
      </c>
      <c r="P224" s="11">
        <v>2990</v>
      </c>
      <c r="Q224" s="11">
        <v>1</v>
      </c>
      <c r="R224" s="11">
        <v>435</v>
      </c>
      <c r="S224" s="11">
        <v>458</v>
      </c>
      <c r="T224" s="11">
        <v>7.3</v>
      </c>
      <c r="U224" s="11">
        <v>7.6</v>
      </c>
    </row>
    <row r="225" spans="1:21" x14ac:dyDescent="0.4">
      <c r="A225" s="16" t="s">
        <v>334</v>
      </c>
      <c r="B225" s="13">
        <v>4702921684</v>
      </c>
      <c r="C225" s="14">
        <v>42500</v>
      </c>
      <c r="D225" s="15">
        <v>10613</v>
      </c>
      <c r="E225" s="15">
        <v>8.61</v>
      </c>
      <c r="F225" s="15">
        <v>8.61</v>
      </c>
      <c r="G225" s="15">
        <v>0</v>
      </c>
      <c r="H225" s="15">
        <v>0.08</v>
      </c>
      <c r="I225" s="15">
        <v>1.88</v>
      </c>
      <c r="J225" s="15">
        <v>6.65</v>
      </c>
      <c r="K225" s="15">
        <v>0</v>
      </c>
      <c r="L225" s="15">
        <v>1</v>
      </c>
      <c r="M225" s="15">
        <v>37</v>
      </c>
      <c r="N225" s="15">
        <v>262</v>
      </c>
      <c r="O225" s="15">
        <v>701</v>
      </c>
      <c r="P225" s="15">
        <v>3172</v>
      </c>
      <c r="Q225" s="15">
        <v>1</v>
      </c>
      <c r="R225" s="15">
        <v>416</v>
      </c>
      <c r="S225" s="15">
        <v>431</v>
      </c>
      <c r="T225" s="15">
        <v>6.9</v>
      </c>
      <c r="U225" s="15">
        <v>7.2</v>
      </c>
    </row>
    <row r="226" spans="1:21" x14ac:dyDescent="0.4">
      <c r="A226" s="12" t="s">
        <v>335</v>
      </c>
      <c r="B226" s="9">
        <v>4702921684</v>
      </c>
      <c r="C226" s="10">
        <v>42501</v>
      </c>
      <c r="D226" s="11">
        <v>9810</v>
      </c>
      <c r="E226" s="11">
        <v>7.96</v>
      </c>
      <c r="F226" s="11">
        <v>7.96</v>
      </c>
      <c r="G226" s="11">
        <v>0</v>
      </c>
      <c r="H226" s="11">
        <v>0.78</v>
      </c>
      <c r="I226" s="11">
        <v>2.16</v>
      </c>
      <c r="J226" s="11">
        <v>4.9800000000000004</v>
      </c>
      <c r="K226" s="11">
        <v>0</v>
      </c>
      <c r="L226" s="11">
        <v>10</v>
      </c>
      <c r="M226" s="11">
        <v>41</v>
      </c>
      <c r="N226" s="11">
        <v>235</v>
      </c>
      <c r="O226" s="11">
        <v>784</v>
      </c>
      <c r="P226" s="11">
        <v>3069</v>
      </c>
      <c r="Q226" s="11">
        <v>1</v>
      </c>
      <c r="R226" s="11">
        <v>354</v>
      </c>
      <c r="S226" s="11">
        <v>366</v>
      </c>
      <c r="T226" s="11">
        <v>5.9</v>
      </c>
      <c r="U226" s="11">
        <v>6.1</v>
      </c>
    </row>
    <row r="227" spans="1:21" x14ac:dyDescent="0.4">
      <c r="A227" s="16" t="s">
        <v>336</v>
      </c>
      <c r="B227" s="13">
        <v>4702921684</v>
      </c>
      <c r="C227" s="14">
        <v>42502</v>
      </c>
      <c r="D227" s="15">
        <v>2752</v>
      </c>
      <c r="E227" s="15">
        <v>2.23</v>
      </c>
      <c r="F227" s="15">
        <v>2.23</v>
      </c>
      <c r="G227" s="15">
        <v>0</v>
      </c>
      <c r="H227" s="15">
        <v>0</v>
      </c>
      <c r="I227" s="15">
        <v>0</v>
      </c>
      <c r="J227" s="15">
        <v>2.23</v>
      </c>
      <c r="K227" s="15">
        <v>0</v>
      </c>
      <c r="L227" s="15">
        <v>0</v>
      </c>
      <c r="M227" s="15">
        <v>0</v>
      </c>
      <c r="N227" s="15">
        <v>68</v>
      </c>
      <c r="O227" s="15">
        <v>241</v>
      </c>
      <c r="P227" s="15">
        <v>1240</v>
      </c>
      <c r="Q227" s="15">
        <v>1</v>
      </c>
      <c r="R227" s="15">
        <v>404</v>
      </c>
      <c r="S227" s="15">
        <v>442</v>
      </c>
      <c r="T227" s="15">
        <v>6.7</v>
      </c>
      <c r="U227" s="15">
        <v>7.4</v>
      </c>
    </row>
    <row r="228" spans="1:21" x14ac:dyDescent="0.4">
      <c r="A228" s="12" t="s">
        <v>337</v>
      </c>
      <c r="B228" s="9">
        <v>5553957443</v>
      </c>
      <c r="C228" s="10">
        <v>42472</v>
      </c>
      <c r="D228" s="11">
        <v>11596</v>
      </c>
      <c r="E228" s="11">
        <v>7.57</v>
      </c>
      <c r="F228" s="11">
        <v>7.57</v>
      </c>
      <c r="G228" s="11">
        <v>0</v>
      </c>
      <c r="H228" s="11">
        <v>1.37</v>
      </c>
      <c r="I228" s="11">
        <v>0.79</v>
      </c>
      <c r="J228" s="11">
        <v>5.41</v>
      </c>
      <c r="K228" s="11">
        <v>0</v>
      </c>
      <c r="L228" s="11">
        <v>19</v>
      </c>
      <c r="M228" s="11">
        <v>13</v>
      </c>
      <c r="N228" s="11">
        <v>277</v>
      </c>
      <c r="O228" s="11">
        <v>767</v>
      </c>
      <c r="P228" s="11">
        <v>2026</v>
      </c>
      <c r="Q228" s="11">
        <v>1</v>
      </c>
      <c r="R228" s="11">
        <v>441</v>
      </c>
      <c r="S228" s="11">
        <v>464</v>
      </c>
      <c r="T228" s="11">
        <v>7.4</v>
      </c>
      <c r="U228" s="11">
        <v>7.7</v>
      </c>
    </row>
    <row r="229" spans="1:21" x14ac:dyDescent="0.4">
      <c r="A229" s="16" t="s">
        <v>338</v>
      </c>
      <c r="B229" s="13">
        <v>5553957443</v>
      </c>
      <c r="C229" s="14">
        <v>42473</v>
      </c>
      <c r="D229" s="15">
        <v>4832</v>
      </c>
      <c r="E229" s="15">
        <v>3.16</v>
      </c>
      <c r="F229" s="15">
        <v>3.16</v>
      </c>
      <c r="G229" s="15">
        <v>0</v>
      </c>
      <c r="H229" s="15">
        <v>0</v>
      </c>
      <c r="I229" s="15">
        <v>0</v>
      </c>
      <c r="J229" s="15">
        <v>3.16</v>
      </c>
      <c r="K229" s="15">
        <v>0</v>
      </c>
      <c r="L229" s="15">
        <v>0</v>
      </c>
      <c r="M229" s="15">
        <v>0</v>
      </c>
      <c r="N229" s="15">
        <v>226</v>
      </c>
      <c r="O229" s="15">
        <v>647</v>
      </c>
      <c r="P229" s="15">
        <v>1718</v>
      </c>
      <c r="Q229" s="15">
        <v>2</v>
      </c>
      <c r="R229" s="15">
        <v>455</v>
      </c>
      <c r="S229" s="15">
        <v>488</v>
      </c>
      <c r="T229" s="15">
        <v>7.6</v>
      </c>
      <c r="U229" s="15">
        <v>8.1</v>
      </c>
    </row>
    <row r="230" spans="1:21" x14ac:dyDescent="0.4">
      <c r="A230" s="12" t="s">
        <v>339</v>
      </c>
      <c r="B230" s="9">
        <v>5553957443</v>
      </c>
      <c r="C230" s="10">
        <v>42474</v>
      </c>
      <c r="D230" s="11">
        <v>17022</v>
      </c>
      <c r="E230" s="11">
        <v>11.12</v>
      </c>
      <c r="F230" s="11">
        <v>11.12</v>
      </c>
      <c r="G230" s="11">
        <v>0</v>
      </c>
      <c r="H230" s="11">
        <v>4</v>
      </c>
      <c r="I230" s="11">
        <v>2.4500000000000002</v>
      </c>
      <c r="J230" s="11">
        <v>4.67</v>
      </c>
      <c r="K230" s="11">
        <v>0</v>
      </c>
      <c r="L230" s="11">
        <v>61</v>
      </c>
      <c r="M230" s="11">
        <v>41</v>
      </c>
      <c r="N230" s="11">
        <v>256</v>
      </c>
      <c r="O230" s="11">
        <v>693</v>
      </c>
      <c r="P230" s="11">
        <v>2324</v>
      </c>
      <c r="Q230" s="11">
        <v>1</v>
      </c>
      <c r="R230" s="11">
        <v>357</v>
      </c>
      <c r="S230" s="11">
        <v>418</v>
      </c>
      <c r="T230" s="11">
        <v>6</v>
      </c>
      <c r="U230" s="11">
        <v>7</v>
      </c>
    </row>
    <row r="231" spans="1:21" x14ac:dyDescent="0.4">
      <c r="A231" s="16" t="s">
        <v>340</v>
      </c>
      <c r="B231" s="13">
        <v>5553957443</v>
      </c>
      <c r="C231" s="14">
        <v>42475</v>
      </c>
      <c r="D231" s="15">
        <v>16556</v>
      </c>
      <c r="E231" s="15">
        <v>10.86</v>
      </c>
      <c r="F231" s="15">
        <v>10.86</v>
      </c>
      <c r="G231" s="15">
        <v>0</v>
      </c>
      <c r="H231" s="15">
        <v>4.16</v>
      </c>
      <c r="I231" s="15">
        <v>1.98</v>
      </c>
      <c r="J231" s="15">
        <v>4.71</v>
      </c>
      <c r="K231" s="15">
        <v>0</v>
      </c>
      <c r="L231" s="15">
        <v>58</v>
      </c>
      <c r="M231" s="15">
        <v>38</v>
      </c>
      <c r="N231" s="15">
        <v>239</v>
      </c>
      <c r="O231" s="15">
        <v>689</v>
      </c>
      <c r="P231" s="15">
        <v>2254</v>
      </c>
      <c r="Q231" s="15">
        <v>1</v>
      </c>
      <c r="R231" s="15">
        <v>377</v>
      </c>
      <c r="S231" s="15">
        <v>409</v>
      </c>
      <c r="T231" s="15">
        <v>6.3</v>
      </c>
      <c r="U231" s="15">
        <v>6.8</v>
      </c>
    </row>
    <row r="232" spans="1:21" x14ac:dyDescent="0.4">
      <c r="A232" s="12" t="s">
        <v>341</v>
      </c>
      <c r="B232" s="9">
        <v>5553957443</v>
      </c>
      <c r="C232" s="10">
        <v>42476</v>
      </c>
      <c r="D232" s="11">
        <v>5771</v>
      </c>
      <c r="E232" s="11">
        <v>3.77</v>
      </c>
      <c r="F232" s="11">
        <v>3.77</v>
      </c>
      <c r="G232" s="11">
        <v>0</v>
      </c>
      <c r="H232" s="11">
        <v>0</v>
      </c>
      <c r="I232" s="11">
        <v>0</v>
      </c>
      <c r="J232" s="11">
        <v>3.77</v>
      </c>
      <c r="K232" s="11">
        <v>0</v>
      </c>
      <c r="L232" s="11">
        <v>0</v>
      </c>
      <c r="M232" s="11">
        <v>0</v>
      </c>
      <c r="N232" s="11">
        <v>288</v>
      </c>
      <c r="O232" s="11">
        <v>521</v>
      </c>
      <c r="P232" s="11">
        <v>1831</v>
      </c>
      <c r="Q232" s="11">
        <v>2</v>
      </c>
      <c r="R232" s="11">
        <v>651</v>
      </c>
      <c r="S232" s="11">
        <v>686</v>
      </c>
      <c r="T232" s="11">
        <v>10.9</v>
      </c>
      <c r="U232" s="11">
        <v>11.4</v>
      </c>
    </row>
    <row r="233" spans="1:21" x14ac:dyDescent="0.4">
      <c r="A233" s="16" t="s">
        <v>342</v>
      </c>
      <c r="B233" s="13">
        <v>5553957443</v>
      </c>
      <c r="C233" s="14">
        <v>42477</v>
      </c>
      <c r="D233" s="15">
        <v>655</v>
      </c>
      <c r="E233" s="15">
        <v>0.43</v>
      </c>
      <c r="F233" s="15">
        <v>0.43</v>
      </c>
      <c r="G233" s="15">
        <v>0</v>
      </c>
      <c r="H233" s="15">
        <v>0</v>
      </c>
      <c r="I233" s="15">
        <v>0</v>
      </c>
      <c r="J233" s="15">
        <v>0.43</v>
      </c>
      <c r="K233" s="15">
        <v>0</v>
      </c>
      <c r="L233" s="15">
        <v>0</v>
      </c>
      <c r="M233" s="15">
        <v>0</v>
      </c>
      <c r="N233" s="15">
        <v>46</v>
      </c>
      <c r="O233" s="15">
        <v>943</v>
      </c>
      <c r="P233" s="15">
        <v>1397</v>
      </c>
      <c r="Q233" s="15">
        <v>1</v>
      </c>
      <c r="R233" s="15">
        <v>350</v>
      </c>
      <c r="S233" s="15">
        <v>402</v>
      </c>
      <c r="T233" s="15">
        <v>5.8</v>
      </c>
      <c r="U233" s="15">
        <v>6.7</v>
      </c>
    </row>
    <row r="234" spans="1:21" x14ac:dyDescent="0.4">
      <c r="A234" s="12" t="s">
        <v>343</v>
      </c>
      <c r="B234" s="9">
        <v>5553957443</v>
      </c>
      <c r="C234" s="10">
        <v>42478</v>
      </c>
      <c r="D234" s="11">
        <v>3727</v>
      </c>
      <c r="E234" s="11">
        <v>2.4300000000000002</v>
      </c>
      <c r="F234" s="11">
        <v>2.4300000000000002</v>
      </c>
      <c r="G234" s="11">
        <v>0</v>
      </c>
      <c r="H234" s="11">
        <v>0</v>
      </c>
      <c r="I234" s="11">
        <v>0</v>
      </c>
      <c r="J234" s="11">
        <v>2.4300000000000002</v>
      </c>
      <c r="K234" s="11">
        <v>0</v>
      </c>
      <c r="L234" s="11">
        <v>0</v>
      </c>
      <c r="M234" s="11">
        <v>0</v>
      </c>
      <c r="N234" s="11">
        <v>206</v>
      </c>
      <c r="O234" s="11">
        <v>622</v>
      </c>
      <c r="P234" s="11">
        <v>1683</v>
      </c>
      <c r="Q234" s="11">
        <v>2</v>
      </c>
      <c r="R234" s="11">
        <v>520</v>
      </c>
      <c r="S234" s="11">
        <v>541</v>
      </c>
      <c r="T234" s="11">
        <v>8.6999999999999993</v>
      </c>
      <c r="U234" s="11">
        <v>9</v>
      </c>
    </row>
    <row r="235" spans="1:21" x14ac:dyDescent="0.4">
      <c r="A235" s="16" t="s">
        <v>344</v>
      </c>
      <c r="B235" s="13">
        <v>5553957443</v>
      </c>
      <c r="C235" s="14">
        <v>42479</v>
      </c>
      <c r="D235" s="15">
        <v>15482</v>
      </c>
      <c r="E235" s="15">
        <v>10.11</v>
      </c>
      <c r="F235" s="15">
        <v>10.11</v>
      </c>
      <c r="G235" s="15">
        <v>0</v>
      </c>
      <c r="H235" s="15">
        <v>4.28</v>
      </c>
      <c r="I235" s="15">
        <v>1.66</v>
      </c>
      <c r="J235" s="15">
        <v>4.18</v>
      </c>
      <c r="K235" s="15">
        <v>0</v>
      </c>
      <c r="L235" s="15">
        <v>69</v>
      </c>
      <c r="M235" s="15">
        <v>28</v>
      </c>
      <c r="N235" s="15">
        <v>249</v>
      </c>
      <c r="O235" s="15">
        <v>756</v>
      </c>
      <c r="P235" s="15">
        <v>2284</v>
      </c>
      <c r="Q235" s="15">
        <v>1</v>
      </c>
      <c r="R235" s="15">
        <v>357</v>
      </c>
      <c r="S235" s="15">
        <v>410</v>
      </c>
      <c r="T235" s="15">
        <v>6</v>
      </c>
      <c r="U235" s="15">
        <v>6.8</v>
      </c>
    </row>
    <row r="236" spans="1:21" x14ac:dyDescent="0.4">
      <c r="A236" s="12" t="s">
        <v>345</v>
      </c>
      <c r="B236" s="9">
        <v>5553957443</v>
      </c>
      <c r="C236" s="10">
        <v>42480</v>
      </c>
      <c r="D236" s="11">
        <v>2713</v>
      </c>
      <c r="E236" s="11">
        <v>1.77</v>
      </c>
      <c r="F236" s="11">
        <v>1.77</v>
      </c>
      <c r="G236" s="11">
        <v>0</v>
      </c>
      <c r="H236" s="11">
        <v>0</v>
      </c>
      <c r="I236" s="11">
        <v>0</v>
      </c>
      <c r="J236" s="11">
        <v>1.77</v>
      </c>
      <c r="K236" s="11">
        <v>0</v>
      </c>
      <c r="L236" s="11">
        <v>0</v>
      </c>
      <c r="M236" s="11">
        <v>0</v>
      </c>
      <c r="N236" s="11">
        <v>148</v>
      </c>
      <c r="O236" s="11">
        <v>598</v>
      </c>
      <c r="P236" s="11">
        <v>1570</v>
      </c>
      <c r="Q236" s="11">
        <v>1</v>
      </c>
      <c r="R236" s="11">
        <v>658</v>
      </c>
      <c r="S236" s="11">
        <v>678</v>
      </c>
      <c r="T236" s="11">
        <v>11</v>
      </c>
      <c r="U236" s="11">
        <v>11.3</v>
      </c>
    </row>
    <row r="237" spans="1:21" x14ac:dyDescent="0.4">
      <c r="A237" s="16" t="s">
        <v>346</v>
      </c>
      <c r="B237" s="13">
        <v>5553957443</v>
      </c>
      <c r="C237" s="14">
        <v>42481</v>
      </c>
      <c r="D237" s="15">
        <v>12346</v>
      </c>
      <c r="E237" s="15">
        <v>8.06</v>
      </c>
      <c r="F237" s="15">
        <v>8.06</v>
      </c>
      <c r="G237" s="15">
        <v>0</v>
      </c>
      <c r="H237" s="15">
        <v>2.95</v>
      </c>
      <c r="I237" s="15">
        <v>2.16</v>
      </c>
      <c r="J237" s="15">
        <v>2.96</v>
      </c>
      <c r="K237" s="15">
        <v>0</v>
      </c>
      <c r="L237" s="15">
        <v>47</v>
      </c>
      <c r="M237" s="15">
        <v>42</v>
      </c>
      <c r="N237" s="15">
        <v>177</v>
      </c>
      <c r="O237" s="15">
        <v>801</v>
      </c>
      <c r="P237" s="15">
        <v>2066</v>
      </c>
      <c r="Q237" s="15">
        <v>1</v>
      </c>
      <c r="R237" s="15">
        <v>399</v>
      </c>
      <c r="S237" s="15">
        <v>431</v>
      </c>
      <c r="T237" s="15">
        <v>6.7</v>
      </c>
      <c r="U237" s="15">
        <v>7.2</v>
      </c>
    </row>
    <row r="238" spans="1:21" x14ac:dyDescent="0.4">
      <c r="A238" s="12" t="s">
        <v>347</v>
      </c>
      <c r="B238" s="9">
        <v>5553957443</v>
      </c>
      <c r="C238" s="10">
        <v>42482</v>
      </c>
      <c r="D238" s="11">
        <v>11682</v>
      </c>
      <c r="E238" s="11">
        <v>7.63</v>
      </c>
      <c r="F238" s="11">
        <v>7.63</v>
      </c>
      <c r="G238" s="11">
        <v>0</v>
      </c>
      <c r="H238" s="11">
        <v>1.38</v>
      </c>
      <c r="I238" s="11">
        <v>0.63</v>
      </c>
      <c r="J238" s="11">
        <v>5.6</v>
      </c>
      <c r="K238" s="11">
        <v>0</v>
      </c>
      <c r="L238" s="11">
        <v>25</v>
      </c>
      <c r="M238" s="11">
        <v>16</v>
      </c>
      <c r="N238" s="11">
        <v>270</v>
      </c>
      <c r="O238" s="11">
        <v>781</v>
      </c>
      <c r="P238" s="11">
        <v>2105</v>
      </c>
      <c r="Q238" s="11">
        <v>1</v>
      </c>
      <c r="R238" s="11">
        <v>322</v>
      </c>
      <c r="S238" s="11">
        <v>353</v>
      </c>
      <c r="T238" s="11">
        <v>5.4</v>
      </c>
      <c r="U238" s="11">
        <v>5.9</v>
      </c>
    </row>
    <row r="239" spans="1:21" x14ac:dyDescent="0.4">
      <c r="A239" s="16" t="s">
        <v>348</v>
      </c>
      <c r="B239" s="13">
        <v>5553957443</v>
      </c>
      <c r="C239" s="14">
        <v>42483</v>
      </c>
      <c r="D239" s="15">
        <v>4112</v>
      </c>
      <c r="E239" s="15">
        <v>2.69</v>
      </c>
      <c r="F239" s="15">
        <v>2.69</v>
      </c>
      <c r="G239" s="15">
        <v>0</v>
      </c>
      <c r="H239" s="15">
        <v>0</v>
      </c>
      <c r="I239" s="15">
        <v>0</v>
      </c>
      <c r="J239" s="15">
        <v>2.68</v>
      </c>
      <c r="K239" s="15">
        <v>0</v>
      </c>
      <c r="L239" s="15">
        <v>0</v>
      </c>
      <c r="M239" s="15">
        <v>0</v>
      </c>
      <c r="N239" s="15">
        <v>272</v>
      </c>
      <c r="O239" s="15">
        <v>443</v>
      </c>
      <c r="P239" s="15">
        <v>1776</v>
      </c>
      <c r="Q239" s="15">
        <v>2</v>
      </c>
      <c r="R239" s="15">
        <v>631</v>
      </c>
      <c r="S239" s="15">
        <v>725</v>
      </c>
      <c r="T239" s="15">
        <v>10.5</v>
      </c>
      <c r="U239" s="15">
        <v>12.1</v>
      </c>
    </row>
    <row r="240" spans="1:21" x14ac:dyDescent="0.4">
      <c r="A240" s="12" t="s">
        <v>349</v>
      </c>
      <c r="B240" s="9">
        <v>5553957443</v>
      </c>
      <c r="C240" s="10">
        <v>42484</v>
      </c>
      <c r="D240" s="11">
        <v>1807</v>
      </c>
      <c r="E240" s="11">
        <v>1.18</v>
      </c>
      <c r="F240" s="11">
        <v>1.18</v>
      </c>
      <c r="G240" s="11">
        <v>0</v>
      </c>
      <c r="H240" s="11">
        <v>0</v>
      </c>
      <c r="I240" s="11">
        <v>0</v>
      </c>
      <c r="J240" s="11">
        <v>1.18</v>
      </c>
      <c r="K240" s="11">
        <v>0</v>
      </c>
      <c r="L240" s="11">
        <v>0</v>
      </c>
      <c r="M240" s="11">
        <v>0</v>
      </c>
      <c r="N240" s="11">
        <v>104</v>
      </c>
      <c r="O240" s="11">
        <v>582</v>
      </c>
      <c r="P240" s="11">
        <v>1507</v>
      </c>
      <c r="Q240" s="11">
        <v>2</v>
      </c>
      <c r="R240" s="11">
        <v>553</v>
      </c>
      <c r="S240" s="11">
        <v>640</v>
      </c>
      <c r="T240" s="11">
        <v>9.1999999999999993</v>
      </c>
      <c r="U240" s="11">
        <v>10.7</v>
      </c>
    </row>
    <row r="241" spans="1:21" x14ac:dyDescent="0.4">
      <c r="A241" s="16" t="s">
        <v>350</v>
      </c>
      <c r="B241" s="13">
        <v>5553957443</v>
      </c>
      <c r="C241" s="14">
        <v>42485</v>
      </c>
      <c r="D241" s="15">
        <v>10946</v>
      </c>
      <c r="E241" s="15">
        <v>7.19</v>
      </c>
      <c r="F241" s="15">
        <v>7.19</v>
      </c>
      <c r="G241" s="15">
        <v>0</v>
      </c>
      <c r="H241" s="15">
        <v>2.93</v>
      </c>
      <c r="I241" s="15">
        <v>0.56999999999999995</v>
      </c>
      <c r="J241" s="15">
        <v>3.69</v>
      </c>
      <c r="K241" s="15">
        <v>0</v>
      </c>
      <c r="L241" s="15">
        <v>51</v>
      </c>
      <c r="M241" s="15">
        <v>11</v>
      </c>
      <c r="N241" s="15">
        <v>201</v>
      </c>
      <c r="O241" s="15">
        <v>732</v>
      </c>
      <c r="P241" s="15">
        <v>2033</v>
      </c>
      <c r="Q241" s="15">
        <v>1</v>
      </c>
      <c r="R241" s="15">
        <v>433</v>
      </c>
      <c r="S241" s="15">
        <v>468</v>
      </c>
      <c r="T241" s="15">
        <v>7.2</v>
      </c>
      <c r="U241" s="15">
        <v>7.8</v>
      </c>
    </row>
    <row r="242" spans="1:21" x14ac:dyDescent="0.4">
      <c r="A242" s="12" t="s">
        <v>351</v>
      </c>
      <c r="B242" s="9">
        <v>5553957443</v>
      </c>
      <c r="C242" s="10">
        <v>42486</v>
      </c>
      <c r="D242" s="11">
        <v>11886</v>
      </c>
      <c r="E242" s="11">
        <v>7.76</v>
      </c>
      <c r="F242" s="11">
        <v>7.76</v>
      </c>
      <c r="G242" s="11">
        <v>0</v>
      </c>
      <c r="H242" s="11">
        <v>2.37</v>
      </c>
      <c r="I242" s="11">
        <v>0.93</v>
      </c>
      <c r="J242" s="11">
        <v>4.46</v>
      </c>
      <c r="K242" s="11">
        <v>0</v>
      </c>
      <c r="L242" s="11">
        <v>40</v>
      </c>
      <c r="M242" s="11">
        <v>18</v>
      </c>
      <c r="N242" s="11">
        <v>238</v>
      </c>
      <c r="O242" s="11">
        <v>750</v>
      </c>
      <c r="P242" s="11">
        <v>2093</v>
      </c>
      <c r="Q242" s="11">
        <v>1</v>
      </c>
      <c r="R242" s="11">
        <v>412</v>
      </c>
      <c r="S242" s="11">
        <v>453</v>
      </c>
      <c r="T242" s="11">
        <v>6.9</v>
      </c>
      <c r="U242" s="11">
        <v>7.6</v>
      </c>
    </row>
    <row r="243" spans="1:21" x14ac:dyDescent="0.4">
      <c r="A243" s="16" t="s">
        <v>352</v>
      </c>
      <c r="B243" s="13">
        <v>5553957443</v>
      </c>
      <c r="C243" s="14">
        <v>42487</v>
      </c>
      <c r="D243" s="15">
        <v>10538</v>
      </c>
      <c r="E243" s="15">
        <v>6.88</v>
      </c>
      <c r="F243" s="15">
        <v>6.88</v>
      </c>
      <c r="G243" s="15">
        <v>0</v>
      </c>
      <c r="H243" s="15">
        <v>1.1399999999999999</v>
      </c>
      <c r="I243" s="15">
        <v>1</v>
      </c>
      <c r="J243" s="15">
        <v>4.74</v>
      </c>
      <c r="K243" s="15">
        <v>0</v>
      </c>
      <c r="L243" s="15">
        <v>16</v>
      </c>
      <c r="M243" s="15">
        <v>16</v>
      </c>
      <c r="N243" s="15">
        <v>206</v>
      </c>
      <c r="O243" s="15">
        <v>745</v>
      </c>
      <c r="P243" s="15">
        <v>1922</v>
      </c>
      <c r="Q243" s="15">
        <v>1</v>
      </c>
      <c r="R243" s="15">
        <v>347</v>
      </c>
      <c r="S243" s="15">
        <v>391</v>
      </c>
      <c r="T243" s="15">
        <v>5.8</v>
      </c>
      <c r="U243" s="15">
        <v>6.5</v>
      </c>
    </row>
    <row r="244" spans="1:21" x14ac:dyDescent="0.4">
      <c r="A244" s="12" t="s">
        <v>353</v>
      </c>
      <c r="B244" s="9">
        <v>5553957443</v>
      </c>
      <c r="C244" s="10">
        <v>42488</v>
      </c>
      <c r="D244" s="11">
        <v>11393</v>
      </c>
      <c r="E244" s="11">
        <v>7.63</v>
      </c>
      <c r="F244" s="11">
        <v>7.63</v>
      </c>
      <c r="G244" s="11">
        <v>0</v>
      </c>
      <c r="H244" s="11">
        <v>3.71</v>
      </c>
      <c r="I244" s="11">
        <v>0.75</v>
      </c>
      <c r="J244" s="11">
        <v>3.17</v>
      </c>
      <c r="K244" s="11">
        <v>0</v>
      </c>
      <c r="L244" s="11">
        <v>49</v>
      </c>
      <c r="M244" s="11">
        <v>13</v>
      </c>
      <c r="N244" s="11">
        <v>165</v>
      </c>
      <c r="O244" s="11">
        <v>727</v>
      </c>
      <c r="P244" s="11">
        <v>1999</v>
      </c>
      <c r="Q244" s="11">
        <v>1</v>
      </c>
      <c r="R244" s="11">
        <v>421</v>
      </c>
      <c r="S244" s="11">
        <v>457</v>
      </c>
      <c r="T244" s="11">
        <v>7</v>
      </c>
      <c r="U244" s="11">
        <v>7.6</v>
      </c>
    </row>
    <row r="245" spans="1:21" x14ac:dyDescent="0.4">
      <c r="A245" s="16" t="s">
        <v>354</v>
      </c>
      <c r="B245" s="13">
        <v>5553957443</v>
      </c>
      <c r="C245" s="14">
        <v>42489</v>
      </c>
      <c r="D245" s="15">
        <v>12764</v>
      </c>
      <c r="E245" s="15">
        <v>8.33</v>
      </c>
      <c r="F245" s="15">
        <v>8.33</v>
      </c>
      <c r="G245" s="15">
        <v>0</v>
      </c>
      <c r="H245" s="15">
        <v>2.79</v>
      </c>
      <c r="I245" s="15">
        <v>0.64</v>
      </c>
      <c r="J245" s="15">
        <v>4.91</v>
      </c>
      <c r="K245" s="15">
        <v>0</v>
      </c>
      <c r="L245" s="15">
        <v>46</v>
      </c>
      <c r="M245" s="15">
        <v>15</v>
      </c>
      <c r="N245" s="15">
        <v>270</v>
      </c>
      <c r="O245" s="15">
        <v>709</v>
      </c>
      <c r="P245" s="15">
        <v>2169</v>
      </c>
      <c r="Q245" s="15">
        <v>1</v>
      </c>
      <c r="R245" s="15">
        <v>450</v>
      </c>
      <c r="S245" s="15">
        <v>495</v>
      </c>
      <c r="T245" s="15">
        <v>7.5</v>
      </c>
      <c r="U245" s="15">
        <v>8.3000000000000007</v>
      </c>
    </row>
    <row r="246" spans="1:21" x14ac:dyDescent="0.4">
      <c r="A246" s="12" t="s">
        <v>355</v>
      </c>
      <c r="B246" s="9">
        <v>5553957443</v>
      </c>
      <c r="C246" s="10">
        <v>42490</v>
      </c>
      <c r="D246" s="11">
        <v>1202</v>
      </c>
      <c r="E246" s="11">
        <v>0.78</v>
      </c>
      <c r="F246" s="11">
        <v>0.78</v>
      </c>
      <c r="G246" s="11">
        <v>0</v>
      </c>
      <c r="H246" s="11">
        <v>0</v>
      </c>
      <c r="I246" s="11">
        <v>0</v>
      </c>
      <c r="J246" s="11">
        <v>0.78</v>
      </c>
      <c r="K246" s="11">
        <v>0</v>
      </c>
      <c r="L246" s="11">
        <v>0</v>
      </c>
      <c r="M246" s="11">
        <v>0</v>
      </c>
      <c r="N246" s="11">
        <v>84</v>
      </c>
      <c r="O246" s="11">
        <v>506</v>
      </c>
      <c r="P246" s="11">
        <v>1463</v>
      </c>
      <c r="Q246" s="11">
        <v>2</v>
      </c>
      <c r="R246" s="11">
        <v>775</v>
      </c>
      <c r="S246" s="11">
        <v>843</v>
      </c>
      <c r="T246" s="11">
        <v>12.9</v>
      </c>
      <c r="U246" s="11">
        <v>14.1</v>
      </c>
    </row>
    <row r="247" spans="1:21" x14ac:dyDescent="0.4">
      <c r="A247" s="16" t="s">
        <v>356</v>
      </c>
      <c r="B247" s="13">
        <v>5553957443</v>
      </c>
      <c r="C247" s="14">
        <v>42491</v>
      </c>
      <c r="D247" s="15">
        <v>5164</v>
      </c>
      <c r="E247" s="15">
        <v>3.37</v>
      </c>
      <c r="F247" s="15">
        <v>3.37</v>
      </c>
      <c r="G247" s="15">
        <v>0</v>
      </c>
      <c r="H247" s="15">
        <v>0</v>
      </c>
      <c r="I247" s="15">
        <v>0</v>
      </c>
      <c r="J247" s="15">
        <v>3.37</v>
      </c>
      <c r="K247" s="15">
        <v>0</v>
      </c>
      <c r="L247" s="15">
        <v>0</v>
      </c>
      <c r="M247" s="15">
        <v>0</v>
      </c>
      <c r="N247" s="15">
        <v>237</v>
      </c>
      <c r="O247" s="15">
        <v>436</v>
      </c>
      <c r="P247" s="15">
        <v>1747</v>
      </c>
      <c r="Q247" s="15">
        <v>2</v>
      </c>
      <c r="R247" s="15">
        <v>622</v>
      </c>
      <c r="S247" s="15">
        <v>686</v>
      </c>
      <c r="T247" s="15">
        <v>10.4</v>
      </c>
      <c r="U247" s="15">
        <v>11.4</v>
      </c>
    </row>
    <row r="248" spans="1:21" x14ac:dyDescent="0.4">
      <c r="A248" s="12" t="s">
        <v>357</v>
      </c>
      <c r="B248" s="9">
        <v>5553957443</v>
      </c>
      <c r="C248" s="10">
        <v>42492</v>
      </c>
      <c r="D248" s="11">
        <v>9769</v>
      </c>
      <c r="E248" s="11">
        <v>6.38</v>
      </c>
      <c r="F248" s="11">
        <v>6.38</v>
      </c>
      <c r="G248" s="11">
        <v>0</v>
      </c>
      <c r="H248" s="11">
        <v>1.06</v>
      </c>
      <c r="I248" s="11">
        <v>0.41</v>
      </c>
      <c r="J248" s="11">
        <v>4.9000000000000004</v>
      </c>
      <c r="K248" s="11">
        <v>0</v>
      </c>
      <c r="L248" s="11">
        <v>23</v>
      </c>
      <c r="M248" s="11">
        <v>9</v>
      </c>
      <c r="N248" s="11">
        <v>227</v>
      </c>
      <c r="O248" s="11">
        <v>724</v>
      </c>
      <c r="P248" s="11">
        <v>1996</v>
      </c>
      <c r="Q248" s="11">
        <v>1</v>
      </c>
      <c r="R248" s="11">
        <v>409</v>
      </c>
      <c r="S248" s="11">
        <v>471</v>
      </c>
      <c r="T248" s="11">
        <v>6.8</v>
      </c>
      <c r="U248" s="11">
        <v>7.9</v>
      </c>
    </row>
    <row r="249" spans="1:21" x14ac:dyDescent="0.4">
      <c r="A249" s="16" t="s">
        <v>358</v>
      </c>
      <c r="B249" s="13">
        <v>5553957443</v>
      </c>
      <c r="C249" s="14">
        <v>42493</v>
      </c>
      <c r="D249" s="15">
        <v>12848</v>
      </c>
      <c r="E249" s="15">
        <v>8.39</v>
      </c>
      <c r="F249" s="15">
        <v>8.39</v>
      </c>
      <c r="G249" s="15">
        <v>0</v>
      </c>
      <c r="H249" s="15">
        <v>1.5</v>
      </c>
      <c r="I249" s="15">
        <v>1.2</v>
      </c>
      <c r="J249" s="15">
        <v>5.68</v>
      </c>
      <c r="K249" s="15">
        <v>0</v>
      </c>
      <c r="L249" s="15">
        <v>26</v>
      </c>
      <c r="M249" s="15">
        <v>29</v>
      </c>
      <c r="N249" s="15">
        <v>247</v>
      </c>
      <c r="O249" s="15">
        <v>812</v>
      </c>
      <c r="P249" s="15">
        <v>2116</v>
      </c>
      <c r="Q249" s="15">
        <v>1</v>
      </c>
      <c r="R249" s="15">
        <v>380</v>
      </c>
      <c r="S249" s="15">
        <v>429</v>
      </c>
      <c r="T249" s="15">
        <v>6.3</v>
      </c>
      <c r="U249" s="15">
        <v>7.2</v>
      </c>
    </row>
    <row r="250" spans="1:21" x14ac:dyDescent="0.4">
      <c r="A250" s="12" t="s">
        <v>359</v>
      </c>
      <c r="B250" s="9">
        <v>5553957443</v>
      </c>
      <c r="C250" s="10">
        <v>42494</v>
      </c>
      <c r="D250" s="11">
        <v>4249</v>
      </c>
      <c r="E250" s="11">
        <v>2.77</v>
      </c>
      <c r="F250" s="11">
        <v>2.77</v>
      </c>
      <c r="G250" s="11">
        <v>0</v>
      </c>
      <c r="H250" s="11">
        <v>0</v>
      </c>
      <c r="I250" s="11">
        <v>0</v>
      </c>
      <c r="J250" s="11">
        <v>2.77</v>
      </c>
      <c r="K250" s="11">
        <v>0</v>
      </c>
      <c r="L250" s="11">
        <v>0</v>
      </c>
      <c r="M250" s="11">
        <v>0</v>
      </c>
      <c r="N250" s="11">
        <v>224</v>
      </c>
      <c r="O250" s="11">
        <v>651</v>
      </c>
      <c r="P250" s="11">
        <v>1698</v>
      </c>
      <c r="Q250" s="11">
        <v>1</v>
      </c>
      <c r="R250" s="11">
        <v>447</v>
      </c>
      <c r="S250" s="11">
        <v>470</v>
      </c>
      <c r="T250" s="11">
        <v>7.5</v>
      </c>
      <c r="U250" s="11">
        <v>7.8</v>
      </c>
    </row>
    <row r="251" spans="1:21" x14ac:dyDescent="0.4">
      <c r="A251" s="16" t="s">
        <v>360</v>
      </c>
      <c r="B251" s="13">
        <v>5553957443</v>
      </c>
      <c r="C251" s="14">
        <v>42495</v>
      </c>
      <c r="D251" s="15">
        <v>14331</v>
      </c>
      <c r="E251" s="15">
        <v>9.51</v>
      </c>
      <c r="F251" s="15">
        <v>9.51</v>
      </c>
      <c r="G251" s="15">
        <v>0</v>
      </c>
      <c r="H251" s="15">
        <v>3.43</v>
      </c>
      <c r="I251" s="15">
        <v>1.66</v>
      </c>
      <c r="J251" s="15">
        <v>4.43</v>
      </c>
      <c r="K251" s="15">
        <v>0</v>
      </c>
      <c r="L251" s="15">
        <v>44</v>
      </c>
      <c r="M251" s="15">
        <v>29</v>
      </c>
      <c r="N251" s="15">
        <v>241</v>
      </c>
      <c r="O251" s="15">
        <v>692</v>
      </c>
      <c r="P251" s="15">
        <v>2156</v>
      </c>
      <c r="Q251" s="15">
        <v>1</v>
      </c>
      <c r="R251" s="15">
        <v>419</v>
      </c>
      <c r="S251" s="15">
        <v>464</v>
      </c>
      <c r="T251" s="15">
        <v>7</v>
      </c>
      <c r="U251" s="15">
        <v>7.7</v>
      </c>
    </row>
    <row r="252" spans="1:21" x14ac:dyDescent="0.4">
      <c r="A252" s="12" t="s">
        <v>361</v>
      </c>
      <c r="B252" s="9">
        <v>5553957443</v>
      </c>
      <c r="C252" s="10">
        <v>42496</v>
      </c>
      <c r="D252" s="11">
        <v>9632</v>
      </c>
      <c r="E252" s="11">
        <v>6.29</v>
      </c>
      <c r="F252" s="11">
        <v>6.29</v>
      </c>
      <c r="G252" s="11">
        <v>0</v>
      </c>
      <c r="H252" s="11">
        <v>1.52</v>
      </c>
      <c r="I252" s="11">
        <v>0.54</v>
      </c>
      <c r="J252" s="11">
        <v>4.2300000000000004</v>
      </c>
      <c r="K252" s="11">
        <v>0</v>
      </c>
      <c r="L252" s="11">
        <v>21</v>
      </c>
      <c r="M252" s="11">
        <v>9</v>
      </c>
      <c r="N252" s="11">
        <v>229</v>
      </c>
      <c r="O252" s="11">
        <v>761</v>
      </c>
      <c r="P252" s="11">
        <v>1916</v>
      </c>
      <c r="Q252" s="11">
        <v>1</v>
      </c>
      <c r="R252" s="11">
        <v>400</v>
      </c>
      <c r="S252" s="11">
        <v>434</v>
      </c>
      <c r="T252" s="11">
        <v>6.7</v>
      </c>
      <c r="U252" s="11">
        <v>7.2</v>
      </c>
    </row>
    <row r="253" spans="1:21" x14ac:dyDescent="0.4">
      <c r="A253" s="16" t="s">
        <v>362</v>
      </c>
      <c r="B253" s="13">
        <v>5553957443</v>
      </c>
      <c r="C253" s="14">
        <v>42497</v>
      </c>
      <c r="D253" s="15">
        <v>1868</v>
      </c>
      <c r="E253" s="15">
        <v>1.22</v>
      </c>
      <c r="F253" s="15">
        <v>1.22</v>
      </c>
      <c r="G253" s="15">
        <v>0</v>
      </c>
      <c r="H253" s="15">
        <v>0</v>
      </c>
      <c r="I253" s="15">
        <v>0</v>
      </c>
      <c r="J253" s="15">
        <v>1.22</v>
      </c>
      <c r="K253" s="15">
        <v>0</v>
      </c>
      <c r="L253" s="15">
        <v>0</v>
      </c>
      <c r="M253" s="15">
        <v>0</v>
      </c>
      <c r="N253" s="15">
        <v>96</v>
      </c>
      <c r="O253" s="15">
        <v>902</v>
      </c>
      <c r="P253" s="15">
        <v>1494</v>
      </c>
      <c r="Q253" s="15">
        <v>1</v>
      </c>
      <c r="R253" s="15">
        <v>442</v>
      </c>
      <c r="S253" s="15">
        <v>470</v>
      </c>
      <c r="T253" s="15">
        <v>7.4</v>
      </c>
      <c r="U253" s="15">
        <v>7.8</v>
      </c>
    </row>
    <row r="254" spans="1:21" x14ac:dyDescent="0.4">
      <c r="A254" s="12" t="s">
        <v>363</v>
      </c>
      <c r="B254" s="9">
        <v>5553957443</v>
      </c>
      <c r="C254" s="10">
        <v>42498</v>
      </c>
      <c r="D254" s="11">
        <v>6083</v>
      </c>
      <c r="E254" s="11">
        <v>4</v>
      </c>
      <c r="F254" s="11">
        <v>4</v>
      </c>
      <c r="G254" s="11">
        <v>0</v>
      </c>
      <c r="H254" s="11">
        <v>0.22</v>
      </c>
      <c r="I254" s="11">
        <v>0.47</v>
      </c>
      <c r="J254" s="11">
        <v>3.3</v>
      </c>
      <c r="K254" s="11">
        <v>0</v>
      </c>
      <c r="L254" s="11">
        <v>3</v>
      </c>
      <c r="M254" s="11">
        <v>8</v>
      </c>
      <c r="N254" s="11">
        <v>210</v>
      </c>
      <c r="O254" s="11">
        <v>505</v>
      </c>
      <c r="P254" s="11">
        <v>1762</v>
      </c>
      <c r="Q254" s="11">
        <v>1</v>
      </c>
      <c r="R254" s="11">
        <v>568</v>
      </c>
      <c r="S254" s="11">
        <v>608</v>
      </c>
      <c r="T254" s="11">
        <v>9.5</v>
      </c>
      <c r="U254" s="11">
        <v>10.1</v>
      </c>
    </row>
    <row r="255" spans="1:21" x14ac:dyDescent="0.4">
      <c r="A255" s="16" t="s">
        <v>364</v>
      </c>
      <c r="B255" s="13">
        <v>5553957443</v>
      </c>
      <c r="C255" s="14">
        <v>42499</v>
      </c>
      <c r="D255" s="15">
        <v>11611</v>
      </c>
      <c r="E255" s="15">
        <v>7.58</v>
      </c>
      <c r="F255" s="15">
        <v>7.58</v>
      </c>
      <c r="G255" s="15">
        <v>0</v>
      </c>
      <c r="H255" s="15">
        <v>2.13</v>
      </c>
      <c r="I255" s="15">
        <v>0.89</v>
      </c>
      <c r="J255" s="15">
        <v>4.5599999999999996</v>
      </c>
      <c r="K255" s="15">
        <v>0</v>
      </c>
      <c r="L255" s="15">
        <v>59</v>
      </c>
      <c r="M255" s="15">
        <v>22</v>
      </c>
      <c r="N255" s="15">
        <v>251</v>
      </c>
      <c r="O255" s="15">
        <v>667</v>
      </c>
      <c r="P255" s="15">
        <v>2272</v>
      </c>
      <c r="Q255" s="15">
        <v>1</v>
      </c>
      <c r="R255" s="15">
        <v>453</v>
      </c>
      <c r="S255" s="15">
        <v>494</v>
      </c>
      <c r="T255" s="15">
        <v>7.6</v>
      </c>
      <c r="U255" s="15">
        <v>8.1999999999999993</v>
      </c>
    </row>
    <row r="256" spans="1:21" x14ac:dyDescent="0.4">
      <c r="A256" s="12" t="s">
        <v>365</v>
      </c>
      <c r="B256" s="9">
        <v>5553957443</v>
      </c>
      <c r="C256" s="10">
        <v>42500</v>
      </c>
      <c r="D256" s="11">
        <v>16358</v>
      </c>
      <c r="E256" s="11">
        <v>10.71</v>
      </c>
      <c r="F256" s="11">
        <v>10.71</v>
      </c>
      <c r="G256" s="11">
        <v>0</v>
      </c>
      <c r="H256" s="11">
        <v>3.87</v>
      </c>
      <c r="I256" s="11">
        <v>1.61</v>
      </c>
      <c r="J256" s="11">
        <v>5.2</v>
      </c>
      <c r="K256" s="11">
        <v>0</v>
      </c>
      <c r="L256" s="11">
        <v>61</v>
      </c>
      <c r="M256" s="11">
        <v>40</v>
      </c>
      <c r="N256" s="11">
        <v>265</v>
      </c>
      <c r="O256" s="11">
        <v>707</v>
      </c>
      <c r="P256" s="11">
        <v>2335</v>
      </c>
      <c r="Q256" s="11">
        <v>1</v>
      </c>
      <c r="R256" s="11">
        <v>418</v>
      </c>
      <c r="S256" s="11">
        <v>443</v>
      </c>
      <c r="T256" s="11">
        <v>7</v>
      </c>
      <c r="U256" s="11">
        <v>7.4</v>
      </c>
    </row>
    <row r="257" spans="1:21" x14ac:dyDescent="0.4">
      <c r="A257" s="16" t="s">
        <v>366</v>
      </c>
      <c r="B257" s="13">
        <v>5553957443</v>
      </c>
      <c r="C257" s="14">
        <v>42501</v>
      </c>
      <c r="D257" s="15">
        <v>4926</v>
      </c>
      <c r="E257" s="15">
        <v>3.22</v>
      </c>
      <c r="F257" s="15">
        <v>3.22</v>
      </c>
      <c r="G257" s="15">
        <v>0</v>
      </c>
      <c r="H257" s="15">
        <v>0</v>
      </c>
      <c r="I257" s="15">
        <v>0</v>
      </c>
      <c r="J257" s="15">
        <v>3.22</v>
      </c>
      <c r="K257" s="15">
        <v>0</v>
      </c>
      <c r="L257" s="15">
        <v>0</v>
      </c>
      <c r="M257" s="15">
        <v>0</v>
      </c>
      <c r="N257" s="15">
        <v>195</v>
      </c>
      <c r="O257" s="15">
        <v>628</v>
      </c>
      <c r="P257" s="15">
        <v>1693</v>
      </c>
      <c r="Q257" s="15">
        <v>1</v>
      </c>
      <c r="R257" s="15">
        <v>463</v>
      </c>
      <c r="S257" s="15">
        <v>486</v>
      </c>
      <c r="T257" s="15">
        <v>7.7</v>
      </c>
      <c r="U257" s="15">
        <v>8.1</v>
      </c>
    </row>
    <row r="258" spans="1:21" x14ac:dyDescent="0.4">
      <c r="A258" s="12" t="s">
        <v>367</v>
      </c>
      <c r="B258" s="9">
        <v>5553957443</v>
      </c>
      <c r="C258" s="10">
        <v>42502</v>
      </c>
      <c r="D258" s="11">
        <v>3121</v>
      </c>
      <c r="E258" s="11">
        <v>2.04</v>
      </c>
      <c r="F258" s="11">
        <v>2.04</v>
      </c>
      <c r="G258" s="11">
        <v>0</v>
      </c>
      <c r="H258" s="11">
        <v>0.57999999999999996</v>
      </c>
      <c r="I258" s="11">
        <v>0.4</v>
      </c>
      <c r="J258" s="11">
        <v>1.06</v>
      </c>
      <c r="K258" s="11">
        <v>0</v>
      </c>
      <c r="L258" s="11">
        <v>8</v>
      </c>
      <c r="M258" s="11">
        <v>6</v>
      </c>
      <c r="N258" s="11">
        <v>48</v>
      </c>
      <c r="O258" s="11">
        <v>222</v>
      </c>
      <c r="P258" s="11">
        <v>741</v>
      </c>
      <c r="Q258" s="11">
        <v>1</v>
      </c>
      <c r="R258" s="11">
        <v>438</v>
      </c>
      <c r="S258" s="11">
        <v>475</v>
      </c>
      <c r="T258" s="11">
        <v>7.3</v>
      </c>
      <c r="U258" s="11">
        <v>7.9</v>
      </c>
    </row>
    <row r="259" spans="1:21" x14ac:dyDescent="0.4">
      <c r="A259" s="16" t="s">
        <v>368</v>
      </c>
      <c r="B259" s="13">
        <v>5577150313</v>
      </c>
      <c r="C259" s="14">
        <v>42472</v>
      </c>
      <c r="D259" s="15">
        <v>8135</v>
      </c>
      <c r="E259" s="15">
        <v>6.08</v>
      </c>
      <c r="F259" s="15">
        <v>6.08</v>
      </c>
      <c r="G259" s="15">
        <v>0</v>
      </c>
      <c r="H259" s="15">
        <v>3.6</v>
      </c>
      <c r="I259" s="15">
        <v>0.38</v>
      </c>
      <c r="J259" s="15">
        <v>2.1</v>
      </c>
      <c r="K259" s="15">
        <v>0</v>
      </c>
      <c r="L259" s="15">
        <v>86</v>
      </c>
      <c r="M259" s="15">
        <v>16</v>
      </c>
      <c r="N259" s="15">
        <v>140</v>
      </c>
      <c r="O259" s="15">
        <v>728</v>
      </c>
      <c r="P259" s="15">
        <v>3405</v>
      </c>
      <c r="Q259" s="15">
        <v>1</v>
      </c>
      <c r="R259" s="15">
        <v>419</v>
      </c>
      <c r="S259" s="15">
        <v>438</v>
      </c>
      <c r="T259" s="15">
        <v>7</v>
      </c>
      <c r="U259" s="15">
        <v>7.3</v>
      </c>
    </row>
    <row r="260" spans="1:21" x14ac:dyDescent="0.4">
      <c r="A260" s="12" t="s">
        <v>369</v>
      </c>
      <c r="B260" s="9">
        <v>5577150313</v>
      </c>
      <c r="C260" s="10">
        <v>42473</v>
      </c>
      <c r="D260" s="11">
        <v>5077</v>
      </c>
      <c r="E260" s="11">
        <v>3.79</v>
      </c>
      <c r="F260" s="11">
        <v>3.79</v>
      </c>
      <c r="G260" s="11">
        <v>0</v>
      </c>
      <c r="H260" s="11">
        <v>0.32</v>
      </c>
      <c r="I260" s="11">
        <v>0.22</v>
      </c>
      <c r="J260" s="11">
        <v>3.25</v>
      </c>
      <c r="K260" s="11">
        <v>0</v>
      </c>
      <c r="L260" s="11">
        <v>15</v>
      </c>
      <c r="M260" s="11">
        <v>11</v>
      </c>
      <c r="N260" s="11">
        <v>144</v>
      </c>
      <c r="O260" s="11">
        <v>776</v>
      </c>
      <c r="P260" s="11">
        <v>2551</v>
      </c>
      <c r="Q260" s="11">
        <v>1</v>
      </c>
      <c r="R260" s="11">
        <v>432</v>
      </c>
      <c r="S260" s="11">
        <v>458</v>
      </c>
      <c r="T260" s="11">
        <v>7.2</v>
      </c>
      <c r="U260" s="11">
        <v>7.6</v>
      </c>
    </row>
    <row r="261" spans="1:21" x14ac:dyDescent="0.4">
      <c r="A261" s="16" t="s">
        <v>370</v>
      </c>
      <c r="B261" s="13">
        <v>5577150313</v>
      </c>
      <c r="C261" s="14">
        <v>42474</v>
      </c>
      <c r="D261" s="15">
        <v>8596</v>
      </c>
      <c r="E261" s="15">
        <v>6.42</v>
      </c>
      <c r="F261" s="15">
        <v>6.42</v>
      </c>
      <c r="G261" s="15">
        <v>0</v>
      </c>
      <c r="H261" s="15">
        <v>3.33</v>
      </c>
      <c r="I261" s="15">
        <v>0.31</v>
      </c>
      <c r="J261" s="15">
        <v>2.78</v>
      </c>
      <c r="K261" s="15">
        <v>0</v>
      </c>
      <c r="L261" s="15">
        <v>118</v>
      </c>
      <c r="M261" s="15">
        <v>30</v>
      </c>
      <c r="N261" s="15">
        <v>176</v>
      </c>
      <c r="O261" s="15">
        <v>662</v>
      </c>
      <c r="P261" s="15">
        <v>4022</v>
      </c>
      <c r="Q261" s="15">
        <v>1</v>
      </c>
      <c r="R261" s="15">
        <v>477</v>
      </c>
      <c r="S261" s="15">
        <v>497</v>
      </c>
      <c r="T261" s="15">
        <v>8</v>
      </c>
      <c r="U261" s="15">
        <v>8.3000000000000007</v>
      </c>
    </row>
    <row r="262" spans="1:21" x14ac:dyDescent="0.4">
      <c r="A262" s="12" t="s">
        <v>371</v>
      </c>
      <c r="B262" s="9">
        <v>5577150313</v>
      </c>
      <c r="C262" s="10">
        <v>42475</v>
      </c>
      <c r="D262" s="11">
        <v>12087</v>
      </c>
      <c r="E262" s="11">
        <v>9.08</v>
      </c>
      <c r="F262" s="11">
        <v>9.08</v>
      </c>
      <c r="G262" s="11">
        <v>0</v>
      </c>
      <c r="H262" s="11">
        <v>3.92</v>
      </c>
      <c r="I262" s="11">
        <v>1.6</v>
      </c>
      <c r="J262" s="11">
        <v>3.56</v>
      </c>
      <c r="K262" s="11">
        <v>0</v>
      </c>
      <c r="L262" s="11">
        <v>115</v>
      </c>
      <c r="M262" s="11">
        <v>54</v>
      </c>
      <c r="N262" s="11">
        <v>199</v>
      </c>
      <c r="O262" s="11">
        <v>695</v>
      </c>
      <c r="P262" s="11">
        <v>4005</v>
      </c>
      <c r="Q262" s="11">
        <v>1</v>
      </c>
      <c r="R262" s="11">
        <v>392</v>
      </c>
      <c r="S262" s="11">
        <v>413</v>
      </c>
      <c r="T262" s="11">
        <v>6.5</v>
      </c>
      <c r="U262" s="11">
        <v>6.9</v>
      </c>
    </row>
    <row r="263" spans="1:21" x14ac:dyDescent="0.4">
      <c r="A263" s="16" t="s">
        <v>372</v>
      </c>
      <c r="B263" s="13">
        <v>5577150313</v>
      </c>
      <c r="C263" s="14">
        <v>42476</v>
      </c>
      <c r="D263" s="15">
        <v>14269</v>
      </c>
      <c r="E263" s="15">
        <v>10.66</v>
      </c>
      <c r="F263" s="15">
        <v>10.66</v>
      </c>
      <c r="G263" s="15">
        <v>0</v>
      </c>
      <c r="H263" s="15">
        <v>6.64</v>
      </c>
      <c r="I263" s="15">
        <v>1.28</v>
      </c>
      <c r="J263" s="15">
        <v>2.73</v>
      </c>
      <c r="K263" s="15">
        <v>0</v>
      </c>
      <c r="L263" s="15">
        <v>184</v>
      </c>
      <c r="M263" s="15">
        <v>56</v>
      </c>
      <c r="N263" s="15">
        <v>158</v>
      </c>
      <c r="O263" s="15">
        <v>472</v>
      </c>
      <c r="P263" s="15">
        <v>4274</v>
      </c>
      <c r="Q263" s="15">
        <v>1</v>
      </c>
      <c r="R263" s="15">
        <v>406</v>
      </c>
      <c r="S263" s="15">
        <v>445</v>
      </c>
      <c r="T263" s="15">
        <v>6.8</v>
      </c>
      <c r="U263" s="15">
        <v>7.4</v>
      </c>
    </row>
    <row r="264" spans="1:21" x14ac:dyDescent="0.4">
      <c r="A264" s="12" t="s">
        <v>84</v>
      </c>
      <c r="B264" s="9">
        <v>5577150313</v>
      </c>
      <c r="C264" s="10">
        <v>42477</v>
      </c>
      <c r="D264" s="11">
        <v>12231</v>
      </c>
      <c r="E264" s="11">
        <v>9.14</v>
      </c>
      <c r="F264" s="11">
        <v>9.14</v>
      </c>
      <c r="G264" s="11">
        <v>0</v>
      </c>
      <c r="H264" s="11">
        <v>5.98</v>
      </c>
      <c r="I264" s="11">
        <v>0.83</v>
      </c>
      <c r="J264" s="11">
        <v>2.3199999999999998</v>
      </c>
      <c r="K264" s="11">
        <v>0</v>
      </c>
      <c r="L264" s="11">
        <v>200</v>
      </c>
      <c r="M264" s="11">
        <v>37</v>
      </c>
      <c r="N264" s="11">
        <v>159</v>
      </c>
      <c r="O264" s="11">
        <v>525</v>
      </c>
      <c r="P264" s="11">
        <v>4552</v>
      </c>
      <c r="Q264" s="11">
        <v>1</v>
      </c>
      <c r="R264" s="11">
        <v>549</v>
      </c>
      <c r="S264" s="11">
        <v>583</v>
      </c>
      <c r="T264" s="11">
        <v>9.1999999999999993</v>
      </c>
      <c r="U264" s="11">
        <v>9.6999999999999993</v>
      </c>
    </row>
    <row r="265" spans="1:21" x14ac:dyDescent="0.4">
      <c r="A265" s="16" t="s">
        <v>373</v>
      </c>
      <c r="B265" s="13">
        <v>5577150313</v>
      </c>
      <c r="C265" s="14">
        <v>42478</v>
      </c>
      <c r="D265" s="15">
        <v>9893</v>
      </c>
      <c r="E265" s="15">
        <v>7.39</v>
      </c>
      <c r="F265" s="15">
        <v>7.39</v>
      </c>
      <c r="G265" s="15">
        <v>0</v>
      </c>
      <c r="H265" s="15">
        <v>4.8600000000000003</v>
      </c>
      <c r="I265" s="15">
        <v>0.72</v>
      </c>
      <c r="J265" s="15">
        <v>1.82</v>
      </c>
      <c r="K265" s="15">
        <v>0</v>
      </c>
      <c r="L265" s="15">
        <v>114</v>
      </c>
      <c r="M265" s="15">
        <v>32</v>
      </c>
      <c r="N265" s="15">
        <v>130</v>
      </c>
      <c r="O265" s="15">
        <v>623</v>
      </c>
      <c r="P265" s="15">
        <v>3625</v>
      </c>
      <c r="Q265" s="15">
        <v>1</v>
      </c>
      <c r="R265" s="15">
        <v>527</v>
      </c>
      <c r="S265" s="15">
        <v>553</v>
      </c>
      <c r="T265" s="15">
        <v>8.8000000000000007</v>
      </c>
      <c r="U265" s="15">
        <v>9.1999999999999993</v>
      </c>
    </row>
    <row r="266" spans="1:21" x14ac:dyDescent="0.4">
      <c r="A266" s="12" t="s">
        <v>374</v>
      </c>
      <c r="B266" s="9">
        <v>5577150313</v>
      </c>
      <c r="C266" s="10">
        <v>42479</v>
      </c>
      <c r="D266" s="11">
        <v>12574</v>
      </c>
      <c r="E266" s="11">
        <v>9.42</v>
      </c>
      <c r="F266" s="11">
        <v>9.42</v>
      </c>
      <c r="G266" s="11">
        <v>0</v>
      </c>
      <c r="H266" s="11">
        <v>7.02</v>
      </c>
      <c r="I266" s="11">
        <v>0.64</v>
      </c>
      <c r="J266" s="11">
        <v>1.76</v>
      </c>
      <c r="K266" s="11">
        <v>0</v>
      </c>
      <c r="L266" s="11">
        <v>108</v>
      </c>
      <c r="M266" s="11">
        <v>23</v>
      </c>
      <c r="N266" s="11">
        <v>111</v>
      </c>
      <c r="O266" s="11">
        <v>733</v>
      </c>
      <c r="P266" s="11">
        <v>3501</v>
      </c>
      <c r="Q266" s="11">
        <v>1</v>
      </c>
      <c r="R266" s="11">
        <v>449</v>
      </c>
      <c r="S266" s="11">
        <v>465</v>
      </c>
      <c r="T266" s="11">
        <v>7.5</v>
      </c>
      <c r="U266" s="11">
        <v>7.8</v>
      </c>
    </row>
    <row r="267" spans="1:21" x14ac:dyDescent="0.4">
      <c r="A267" s="16" t="s">
        <v>375</v>
      </c>
      <c r="B267" s="13">
        <v>5577150313</v>
      </c>
      <c r="C267" s="14">
        <v>42480</v>
      </c>
      <c r="D267" s="15">
        <v>8330</v>
      </c>
      <c r="E267" s="15">
        <v>6.22</v>
      </c>
      <c r="F267" s="15">
        <v>6.22</v>
      </c>
      <c r="G267" s="15">
        <v>0</v>
      </c>
      <c r="H267" s="15">
        <v>4.12</v>
      </c>
      <c r="I267" s="15">
        <v>0.34</v>
      </c>
      <c r="J267" s="15">
        <v>1.76</v>
      </c>
      <c r="K267" s="15">
        <v>0</v>
      </c>
      <c r="L267" s="15">
        <v>87</v>
      </c>
      <c r="M267" s="15">
        <v>16</v>
      </c>
      <c r="N267" s="15">
        <v>113</v>
      </c>
      <c r="O267" s="15">
        <v>773</v>
      </c>
      <c r="P267" s="15">
        <v>3192</v>
      </c>
      <c r="Q267" s="15">
        <v>1</v>
      </c>
      <c r="R267" s="15">
        <v>447</v>
      </c>
      <c r="S267" s="15">
        <v>480</v>
      </c>
      <c r="T267" s="15">
        <v>7.5</v>
      </c>
      <c r="U267" s="15">
        <v>8</v>
      </c>
    </row>
    <row r="268" spans="1:21" x14ac:dyDescent="0.4">
      <c r="A268" s="12" t="s">
        <v>376</v>
      </c>
      <c r="B268" s="9">
        <v>5577150313</v>
      </c>
      <c r="C268" s="10">
        <v>42481</v>
      </c>
      <c r="D268" s="11">
        <v>10830</v>
      </c>
      <c r="E268" s="11">
        <v>8.09</v>
      </c>
      <c r="F268" s="11">
        <v>8.09</v>
      </c>
      <c r="G268" s="11">
        <v>0</v>
      </c>
      <c r="H268" s="11">
        <v>3.65</v>
      </c>
      <c r="I268" s="11">
        <v>1.66</v>
      </c>
      <c r="J268" s="11">
        <v>2.78</v>
      </c>
      <c r="K268" s="11">
        <v>0</v>
      </c>
      <c r="L268" s="11">
        <v>110</v>
      </c>
      <c r="M268" s="11">
        <v>74</v>
      </c>
      <c r="N268" s="11">
        <v>175</v>
      </c>
      <c r="O268" s="11">
        <v>670</v>
      </c>
      <c r="P268" s="11">
        <v>4018</v>
      </c>
      <c r="Q268" s="11">
        <v>1</v>
      </c>
      <c r="R268" s="11">
        <v>414</v>
      </c>
      <c r="S268" s="11">
        <v>437</v>
      </c>
      <c r="T268" s="11">
        <v>6.9</v>
      </c>
      <c r="U268" s="11">
        <v>7.3</v>
      </c>
    </row>
    <row r="269" spans="1:21" x14ac:dyDescent="0.4">
      <c r="A269" s="16" t="s">
        <v>377</v>
      </c>
      <c r="B269" s="13">
        <v>5577150313</v>
      </c>
      <c r="C269" s="14">
        <v>42482</v>
      </c>
      <c r="D269" s="15">
        <v>9172</v>
      </c>
      <c r="E269" s="15">
        <v>6.85</v>
      </c>
      <c r="F269" s="15">
        <v>6.85</v>
      </c>
      <c r="G269" s="15">
        <v>0</v>
      </c>
      <c r="H269" s="15">
        <v>2.42</v>
      </c>
      <c r="I269" s="15">
        <v>0.79</v>
      </c>
      <c r="J269" s="15">
        <v>3.3</v>
      </c>
      <c r="K269" s="15">
        <v>0</v>
      </c>
      <c r="L269" s="15">
        <v>62</v>
      </c>
      <c r="M269" s="15">
        <v>30</v>
      </c>
      <c r="N269" s="15">
        <v>200</v>
      </c>
      <c r="O269" s="15">
        <v>823</v>
      </c>
      <c r="P269" s="15">
        <v>3329</v>
      </c>
      <c r="Q269" s="15">
        <v>1</v>
      </c>
      <c r="R269" s="15">
        <v>338</v>
      </c>
      <c r="S269" s="15">
        <v>366</v>
      </c>
      <c r="T269" s="15">
        <v>5.6</v>
      </c>
      <c r="U269" s="15">
        <v>6.1</v>
      </c>
    </row>
    <row r="270" spans="1:21" x14ac:dyDescent="0.4">
      <c r="A270" s="12" t="s">
        <v>378</v>
      </c>
      <c r="B270" s="9">
        <v>5577150313</v>
      </c>
      <c r="C270" s="10">
        <v>42483</v>
      </c>
      <c r="D270" s="11">
        <v>7638</v>
      </c>
      <c r="E270" s="11">
        <v>5.71</v>
      </c>
      <c r="F270" s="11">
        <v>5.71</v>
      </c>
      <c r="G270" s="11">
        <v>0</v>
      </c>
      <c r="H270" s="11">
        <v>1.21</v>
      </c>
      <c r="I270" s="11">
        <v>0.36</v>
      </c>
      <c r="J270" s="11">
        <v>4.1399999999999997</v>
      </c>
      <c r="K270" s="11">
        <v>0</v>
      </c>
      <c r="L270" s="11">
        <v>24</v>
      </c>
      <c r="M270" s="11">
        <v>24</v>
      </c>
      <c r="N270" s="11">
        <v>223</v>
      </c>
      <c r="O270" s="11">
        <v>627</v>
      </c>
      <c r="P270" s="11">
        <v>3152</v>
      </c>
      <c r="Q270" s="11">
        <v>1</v>
      </c>
      <c r="R270" s="11">
        <v>384</v>
      </c>
      <c r="S270" s="11">
        <v>402</v>
      </c>
      <c r="T270" s="11">
        <v>6.4</v>
      </c>
      <c r="U270" s="11">
        <v>6.7</v>
      </c>
    </row>
    <row r="271" spans="1:21" x14ac:dyDescent="0.4">
      <c r="A271" s="16" t="s">
        <v>379</v>
      </c>
      <c r="B271" s="13">
        <v>5577150313</v>
      </c>
      <c r="C271" s="14">
        <v>42484</v>
      </c>
      <c r="D271" s="15">
        <v>15764</v>
      </c>
      <c r="E271" s="15">
        <v>11.78</v>
      </c>
      <c r="F271" s="15">
        <v>11.78</v>
      </c>
      <c r="G271" s="15">
        <v>0</v>
      </c>
      <c r="H271" s="15">
        <v>7.65</v>
      </c>
      <c r="I271" s="15">
        <v>2.15</v>
      </c>
      <c r="J271" s="15">
        <v>1.98</v>
      </c>
      <c r="K271" s="15">
        <v>0</v>
      </c>
      <c r="L271" s="15">
        <v>210</v>
      </c>
      <c r="M271" s="15">
        <v>65</v>
      </c>
      <c r="N271" s="15">
        <v>141</v>
      </c>
      <c r="O271" s="15">
        <v>425</v>
      </c>
      <c r="P271" s="15">
        <v>4392</v>
      </c>
      <c r="Q271" s="15">
        <v>1</v>
      </c>
      <c r="R271" s="15">
        <v>543</v>
      </c>
      <c r="S271" s="15">
        <v>615</v>
      </c>
      <c r="T271" s="15">
        <v>9.1</v>
      </c>
      <c r="U271" s="15">
        <v>10.3</v>
      </c>
    </row>
    <row r="272" spans="1:21" x14ac:dyDescent="0.4">
      <c r="A272" s="12" t="s">
        <v>380</v>
      </c>
      <c r="B272" s="9">
        <v>5577150313</v>
      </c>
      <c r="C272" s="10">
        <v>42485</v>
      </c>
      <c r="D272" s="11">
        <v>6393</v>
      </c>
      <c r="E272" s="11">
        <v>4.78</v>
      </c>
      <c r="F272" s="11">
        <v>4.78</v>
      </c>
      <c r="G272" s="11">
        <v>0</v>
      </c>
      <c r="H272" s="11">
        <v>1.35</v>
      </c>
      <c r="I272" s="11">
        <v>0.67</v>
      </c>
      <c r="J272" s="11">
        <v>2.76</v>
      </c>
      <c r="K272" s="11">
        <v>0</v>
      </c>
      <c r="L272" s="11">
        <v>61</v>
      </c>
      <c r="M272" s="11">
        <v>38</v>
      </c>
      <c r="N272" s="11">
        <v>214</v>
      </c>
      <c r="O272" s="11">
        <v>743</v>
      </c>
      <c r="P272" s="11">
        <v>3374</v>
      </c>
      <c r="Q272" s="11">
        <v>1</v>
      </c>
      <c r="R272" s="11">
        <v>421</v>
      </c>
      <c r="S272" s="11">
        <v>461</v>
      </c>
      <c r="T272" s="11">
        <v>7</v>
      </c>
      <c r="U272" s="11">
        <v>7.7</v>
      </c>
    </row>
    <row r="273" spans="1:21" x14ac:dyDescent="0.4">
      <c r="A273" s="16" t="s">
        <v>381</v>
      </c>
      <c r="B273" s="13">
        <v>5577150313</v>
      </c>
      <c r="C273" s="14">
        <v>42486</v>
      </c>
      <c r="D273" s="15">
        <v>5325</v>
      </c>
      <c r="E273" s="15">
        <v>3.98</v>
      </c>
      <c r="F273" s="15">
        <v>3.98</v>
      </c>
      <c r="G273" s="15">
        <v>0</v>
      </c>
      <c r="H273" s="15">
        <v>0.85</v>
      </c>
      <c r="I273" s="15">
        <v>0.65</v>
      </c>
      <c r="J273" s="15">
        <v>2.4700000000000002</v>
      </c>
      <c r="K273" s="15">
        <v>0</v>
      </c>
      <c r="L273" s="15">
        <v>38</v>
      </c>
      <c r="M273" s="15">
        <v>32</v>
      </c>
      <c r="N273" s="15">
        <v>181</v>
      </c>
      <c r="O273" s="15">
        <v>759</v>
      </c>
      <c r="P273" s="15">
        <v>3088</v>
      </c>
      <c r="Q273" s="15">
        <v>1</v>
      </c>
      <c r="R273" s="15">
        <v>354</v>
      </c>
      <c r="S273" s="15">
        <v>377</v>
      </c>
      <c r="T273" s="15">
        <v>5.9</v>
      </c>
      <c r="U273" s="15">
        <v>6.3</v>
      </c>
    </row>
    <row r="274" spans="1:21" x14ac:dyDescent="0.4">
      <c r="A274" s="12" t="s">
        <v>382</v>
      </c>
      <c r="B274" s="9">
        <v>5577150313</v>
      </c>
      <c r="C274" s="10">
        <v>42487</v>
      </c>
      <c r="D274" s="11">
        <v>6805</v>
      </c>
      <c r="E274" s="11">
        <v>5.14</v>
      </c>
      <c r="F274" s="11">
        <v>5.14</v>
      </c>
      <c r="G274" s="11">
        <v>0</v>
      </c>
      <c r="H274" s="11">
        <v>1.81</v>
      </c>
      <c r="I274" s="11">
        <v>0.4</v>
      </c>
      <c r="J274" s="11">
        <v>2.93</v>
      </c>
      <c r="K274" s="11">
        <v>0</v>
      </c>
      <c r="L274" s="11">
        <v>63</v>
      </c>
      <c r="M274" s="11">
        <v>16</v>
      </c>
      <c r="N274" s="11">
        <v>190</v>
      </c>
      <c r="O274" s="11">
        <v>773</v>
      </c>
      <c r="P274" s="11">
        <v>3294</v>
      </c>
      <c r="Q274" s="11">
        <v>1</v>
      </c>
      <c r="R274" s="11">
        <v>424</v>
      </c>
      <c r="S274" s="11">
        <v>452</v>
      </c>
      <c r="T274" s="11">
        <v>7.1</v>
      </c>
      <c r="U274" s="11">
        <v>7.5</v>
      </c>
    </row>
    <row r="275" spans="1:21" x14ac:dyDescent="0.4">
      <c r="A275" s="16" t="s">
        <v>383</v>
      </c>
      <c r="B275" s="13">
        <v>5577150313</v>
      </c>
      <c r="C275" s="14">
        <v>42488</v>
      </c>
      <c r="D275" s="15">
        <v>9841</v>
      </c>
      <c r="E275" s="15">
        <v>7.43</v>
      </c>
      <c r="F275" s="15">
        <v>7.43</v>
      </c>
      <c r="G275" s="15">
        <v>0</v>
      </c>
      <c r="H275" s="15">
        <v>3.25</v>
      </c>
      <c r="I275" s="15">
        <v>1.17</v>
      </c>
      <c r="J275" s="15">
        <v>3.01</v>
      </c>
      <c r="K275" s="15">
        <v>0</v>
      </c>
      <c r="L275" s="15">
        <v>99</v>
      </c>
      <c r="M275" s="15">
        <v>51</v>
      </c>
      <c r="N275" s="15">
        <v>141</v>
      </c>
      <c r="O275" s="15">
        <v>692</v>
      </c>
      <c r="P275" s="15">
        <v>3580</v>
      </c>
      <c r="Q275" s="15">
        <v>1</v>
      </c>
      <c r="R275" s="15">
        <v>361</v>
      </c>
      <c r="S275" s="15">
        <v>372</v>
      </c>
      <c r="T275" s="15">
        <v>6</v>
      </c>
      <c r="U275" s="15">
        <v>6.2</v>
      </c>
    </row>
    <row r="276" spans="1:21" x14ac:dyDescent="0.4">
      <c r="A276" s="12" t="s">
        <v>384</v>
      </c>
      <c r="B276" s="9">
        <v>5577150313</v>
      </c>
      <c r="C276" s="10">
        <v>42489</v>
      </c>
      <c r="D276" s="11">
        <v>7924</v>
      </c>
      <c r="E276" s="11">
        <v>5.92</v>
      </c>
      <c r="F276" s="11">
        <v>5.92</v>
      </c>
      <c r="G276" s="11">
        <v>0</v>
      </c>
      <c r="H276" s="11">
        <v>2.84</v>
      </c>
      <c r="I276" s="11">
        <v>0.61</v>
      </c>
      <c r="J276" s="11">
        <v>2.4700000000000002</v>
      </c>
      <c r="K276" s="11">
        <v>0</v>
      </c>
      <c r="L276" s="11">
        <v>97</v>
      </c>
      <c r="M276" s="11">
        <v>36</v>
      </c>
      <c r="N276" s="11">
        <v>165</v>
      </c>
      <c r="O276" s="11">
        <v>739</v>
      </c>
      <c r="P276" s="11">
        <v>3544</v>
      </c>
      <c r="Q276" s="11">
        <v>1</v>
      </c>
      <c r="R276" s="11">
        <v>459</v>
      </c>
      <c r="S276" s="11">
        <v>485</v>
      </c>
      <c r="T276" s="11">
        <v>7.7</v>
      </c>
      <c r="U276" s="11">
        <v>8.1</v>
      </c>
    </row>
    <row r="277" spans="1:21" x14ac:dyDescent="0.4">
      <c r="A277" s="16" t="s">
        <v>385</v>
      </c>
      <c r="B277" s="13">
        <v>5577150313</v>
      </c>
      <c r="C277" s="14">
        <v>42490</v>
      </c>
      <c r="D277" s="15">
        <v>12363</v>
      </c>
      <c r="E277" s="15">
        <v>9.24</v>
      </c>
      <c r="F277" s="15">
        <v>9.24</v>
      </c>
      <c r="G277" s="15">
        <v>0</v>
      </c>
      <c r="H277" s="15">
        <v>5.83</v>
      </c>
      <c r="I277" s="15">
        <v>0.79</v>
      </c>
      <c r="J277" s="15">
        <v>2.61</v>
      </c>
      <c r="K277" s="15">
        <v>0</v>
      </c>
      <c r="L277" s="15">
        <v>207</v>
      </c>
      <c r="M277" s="15">
        <v>45</v>
      </c>
      <c r="N277" s="15">
        <v>163</v>
      </c>
      <c r="O277" s="15">
        <v>621</v>
      </c>
      <c r="P277" s="15">
        <v>4501</v>
      </c>
      <c r="Q277" s="15">
        <v>1</v>
      </c>
      <c r="R277" s="15">
        <v>412</v>
      </c>
      <c r="S277" s="15">
        <v>433</v>
      </c>
      <c r="T277" s="15">
        <v>6.9</v>
      </c>
      <c r="U277" s="15">
        <v>7.2</v>
      </c>
    </row>
    <row r="278" spans="1:21" x14ac:dyDescent="0.4">
      <c r="A278" s="12" t="s">
        <v>386</v>
      </c>
      <c r="B278" s="9">
        <v>5577150313</v>
      </c>
      <c r="C278" s="10">
        <v>42491</v>
      </c>
      <c r="D278" s="11">
        <v>13368</v>
      </c>
      <c r="E278" s="11">
        <v>9.99</v>
      </c>
      <c r="F278" s="11">
        <v>9.99</v>
      </c>
      <c r="G278" s="11">
        <v>0</v>
      </c>
      <c r="H278" s="11">
        <v>5.31</v>
      </c>
      <c r="I278" s="11">
        <v>1.44</v>
      </c>
      <c r="J278" s="11">
        <v>3.24</v>
      </c>
      <c r="K278" s="11">
        <v>0</v>
      </c>
      <c r="L278" s="11">
        <v>194</v>
      </c>
      <c r="M278" s="11">
        <v>72</v>
      </c>
      <c r="N278" s="11">
        <v>178</v>
      </c>
      <c r="O278" s="11">
        <v>499</v>
      </c>
      <c r="P278" s="11">
        <v>4546</v>
      </c>
      <c r="Q278" s="11">
        <v>1</v>
      </c>
      <c r="R278" s="11">
        <v>379</v>
      </c>
      <c r="S278" s="11">
        <v>398</v>
      </c>
      <c r="T278" s="11">
        <v>6.3</v>
      </c>
      <c r="U278" s="11">
        <v>6.6</v>
      </c>
    </row>
    <row r="279" spans="1:21" x14ac:dyDescent="0.4">
      <c r="A279" s="16" t="s">
        <v>387</v>
      </c>
      <c r="B279" s="13">
        <v>5577150313</v>
      </c>
      <c r="C279" s="14">
        <v>42492</v>
      </c>
      <c r="D279" s="15">
        <v>7439</v>
      </c>
      <c r="E279" s="15">
        <v>5.56</v>
      </c>
      <c r="F279" s="15">
        <v>5.56</v>
      </c>
      <c r="G279" s="15">
        <v>0</v>
      </c>
      <c r="H279" s="15">
        <v>1.1200000000000001</v>
      </c>
      <c r="I279" s="15">
        <v>0.35</v>
      </c>
      <c r="J279" s="15">
        <v>4.07</v>
      </c>
      <c r="K279" s="15">
        <v>0</v>
      </c>
      <c r="L279" s="15">
        <v>37</v>
      </c>
      <c r="M279" s="15">
        <v>20</v>
      </c>
      <c r="N279" s="15">
        <v>235</v>
      </c>
      <c r="O279" s="15">
        <v>732</v>
      </c>
      <c r="P279" s="15">
        <v>3014</v>
      </c>
      <c r="Q279" s="15">
        <v>2</v>
      </c>
      <c r="R279" s="15">
        <v>525</v>
      </c>
      <c r="S279" s="15">
        <v>553</v>
      </c>
      <c r="T279" s="15">
        <v>8.8000000000000007</v>
      </c>
      <c r="U279" s="15">
        <v>9.1999999999999993</v>
      </c>
    </row>
    <row r="280" spans="1:21" x14ac:dyDescent="0.4">
      <c r="A280" s="12" t="s">
        <v>388</v>
      </c>
      <c r="B280" s="9">
        <v>5577150313</v>
      </c>
      <c r="C280" s="10">
        <v>42493</v>
      </c>
      <c r="D280" s="11">
        <v>11045</v>
      </c>
      <c r="E280" s="11">
        <v>8.25</v>
      </c>
      <c r="F280" s="11">
        <v>8.25</v>
      </c>
      <c r="G280" s="11">
        <v>0</v>
      </c>
      <c r="H280" s="11">
        <v>4.5199999999999996</v>
      </c>
      <c r="I280" s="11">
        <v>0.15</v>
      </c>
      <c r="J280" s="11">
        <v>3.57</v>
      </c>
      <c r="K280" s="11">
        <v>0</v>
      </c>
      <c r="L280" s="11">
        <v>97</v>
      </c>
      <c r="M280" s="11">
        <v>8</v>
      </c>
      <c r="N280" s="11">
        <v>212</v>
      </c>
      <c r="O280" s="11">
        <v>580</v>
      </c>
      <c r="P280" s="11">
        <v>3795</v>
      </c>
      <c r="Q280" s="11">
        <v>1</v>
      </c>
      <c r="R280" s="11">
        <v>508</v>
      </c>
      <c r="S280" s="11">
        <v>543</v>
      </c>
      <c r="T280" s="11">
        <v>8.5</v>
      </c>
      <c r="U280" s="11">
        <v>9.1</v>
      </c>
    </row>
    <row r="281" spans="1:21" x14ac:dyDescent="0.4">
      <c r="A281" s="16" t="s">
        <v>389</v>
      </c>
      <c r="B281" s="13">
        <v>5577150313</v>
      </c>
      <c r="C281" s="14">
        <v>42494</v>
      </c>
      <c r="D281" s="15">
        <v>5206</v>
      </c>
      <c r="E281" s="15">
        <v>3.89</v>
      </c>
      <c r="F281" s="15">
        <v>3.89</v>
      </c>
      <c r="G281" s="15">
        <v>0</v>
      </c>
      <c r="H281" s="15">
        <v>1.56</v>
      </c>
      <c r="I281" s="15">
        <v>0.25</v>
      </c>
      <c r="J281" s="15">
        <v>2.08</v>
      </c>
      <c r="K281" s="15">
        <v>0</v>
      </c>
      <c r="L281" s="15">
        <v>25</v>
      </c>
      <c r="M281" s="15">
        <v>9</v>
      </c>
      <c r="N281" s="15">
        <v>141</v>
      </c>
      <c r="O281" s="15">
        <v>631</v>
      </c>
      <c r="P281" s="15">
        <v>2755</v>
      </c>
      <c r="Q281" s="15">
        <v>1</v>
      </c>
      <c r="R281" s="15">
        <v>603</v>
      </c>
      <c r="S281" s="15">
        <v>634</v>
      </c>
      <c r="T281" s="15">
        <v>10.1</v>
      </c>
      <c r="U281" s="15">
        <v>10.6</v>
      </c>
    </row>
    <row r="282" spans="1:21" x14ac:dyDescent="0.4">
      <c r="A282" s="12" t="s">
        <v>390</v>
      </c>
      <c r="B282" s="9">
        <v>5577150313</v>
      </c>
      <c r="C282" s="10">
        <v>42495</v>
      </c>
      <c r="D282" s="11">
        <v>7550</v>
      </c>
      <c r="E282" s="11">
        <v>5.64</v>
      </c>
      <c r="F282" s="11">
        <v>5.64</v>
      </c>
      <c r="G282" s="11">
        <v>0</v>
      </c>
      <c r="H282" s="11">
        <v>2.5</v>
      </c>
      <c r="I282" s="11">
        <v>0.47</v>
      </c>
      <c r="J282" s="11">
        <v>2.67</v>
      </c>
      <c r="K282" s="11">
        <v>0</v>
      </c>
      <c r="L282" s="11">
        <v>45</v>
      </c>
      <c r="M282" s="11">
        <v>21</v>
      </c>
      <c r="N282" s="11">
        <v>143</v>
      </c>
      <c r="O282" s="11">
        <v>1153</v>
      </c>
      <c r="P282" s="11">
        <v>3004</v>
      </c>
      <c r="Q282" s="11">
        <v>1</v>
      </c>
      <c r="R282" s="11">
        <v>74</v>
      </c>
      <c r="S282" s="11">
        <v>78</v>
      </c>
      <c r="T282" s="11">
        <v>1.2</v>
      </c>
      <c r="U282" s="11">
        <v>1.3</v>
      </c>
    </row>
    <row r="283" spans="1:21" x14ac:dyDescent="0.4">
      <c r="A283" s="16" t="s">
        <v>391</v>
      </c>
      <c r="B283" s="13">
        <v>5577150313</v>
      </c>
      <c r="C283" s="14">
        <v>42500</v>
      </c>
      <c r="D283" s="15">
        <v>8869</v>
      </c>
      <c r="E283" s="15">
        <v>6.65</v>
      </c>
      <c r="F283" s="15">
        <v>6.65</v>
      </c>
      <c r="G283" s="15">
        <v>0</v>
      </c>
      <c r="H283" s="15">
        <v>2.56</v>
      </c>
      <c r="I283" s="15">
        <v>0.75</v>
      </c>
      <c r="J283" s="15">
        <v>3.35</v>
      </c>
      <c r="K283" s="15">
        <v>0</v>
      </c>
      <c r="L283" s="15">
        <v>104</v>
      </c>
      <c r="M283" s="15">
        <v>37</v>
      </c>
      <c r="N283" s="15">
        <v>194</v>
      </c>
      <c r="O283" s="15">
        <v>639</v>
      </c>
      <c r="P283" s="15">
        <v>3841</v>
      </c>
      <c r="Q283" s="15">
        <v>1</v>
      </c>
      <c r="R283" s="15">
        <v>504</v>
      </c>
      <c r="S283" s="15">
        <v>562</v>
      </c>
      <c r="T283" s="15">
        <v>8.4</v>
      </c>
      <c r="U283" s="15">
        <v>9.4</v>
      </c>
    </row>
    <row r="284" spans="1:21" x14ac:dyDescent="0.4">
      <c r="A284" s="12" t="s">
        <v>392</v>
      </c>
      <c r="B284" s="9">
        <v>5577150313</v>
      </c>
      <c r="C284" s="10">
        <v>42501</v>
      </c>
      <c r="D284" s="11">
        <v>4038</v>
      </c>
      <c r="E284" s="11">
        <v>3.04</v>
      </c>
      <c r="F284" s="11">
        <v>3.04</v>
      </c>
      <c r="G284" s="11">
        <v>0</v>
      </c>
      <c r="H284" s="11">
        <v>1.83</v>
      </c>
      <c r="I284" s="11">
        <v>0.3</v>
      </c>
      <c r="J284" s="11">
        <v>0.89</v>
      </c>
      <c r="K284" s="11">
        <v>0</v>
      </c>
      <c r="L284" s="11">
        <v>45</v>
      </c>
      <c r="M284" s="11">
        <v>15</v>
      </c>
      <c r="N284" s="11">
        <v>63</v>
      </c>
      <c r="O284" s="11">
        <v>257</v>
      </c>
      <c r="P284" s="11">
        <v>1665</v>
      </c>
      <c r="Q284" s="11">
        <v>1</v>
      </c>
      <c r="R284" s="11">
        <v>431</v>
      </c>
      <c r="S284" s="11">
        <v>476</v>
      </c>
      <c r="T284" s="11">
        <v>7.2</v>
      </c>
      <c r="U284" s="11">
        <v>7.9</v>
      </c>
    </row>
    <row r="285" spans="1:21" x14ac:dyDescent="0.4">
      <c r="A285" s="16" t="s">
        <v>393</v>
      </c>
      <c r="B285" s="13">
        <v>6117666160</v>
      </c>
      <c r="C285" s="14">
        <v>42476</v>
      </c>
      <c r="D285" s="15">
        <v>14450</v>
      </c>
      <c r="E285" s="15">
        <v>10.91</v>
      </c>
      <c r="F285" s="15">
        <v>10.91</v>
      </c>
      <c r="G285" s="15">
        <v>0</v>
      </c>
      <c r="H285" s="15">
        <v>0.57999999999999996</v>
      </c>
      <c r="I285" s="15">
        <v>0.85</v>
      </c>
      <c r="J285" s="15">
        <v>9.48</v>
      </c>
      <c r="K285" s="15">
        <v>0</v>
      </c>
      <c r="L285" s="15">
        <v>7</v>
      </c>
      <c r="M285" s="15">
        <v>15</v>
      </c>
      <c r="N285" s="15">
        <v>518</v>
      </c>
      <c r="O285" s="15">
        <v>502</v>
      </c>
      <c r="P285" s="15">
        <v>2828</v>
      </c>
      <c r="Q285" s="15">
        <v>1</v>
      </c>
      <c r="R285" s="15">
        <v>380</v>
      </c>
      <c r="S285" s="15">
        <v>398</v>
      </c>
      <c r="T285" s="15">
        <v>6.3</v>
      </c>
      <c r="U285" s="15">
        <v>6.6</v>
      </c>
    </row>
    <row r="286" spans="1:21" x14ac:dyDescent="0.4">
      <c r="A286" s="12" t="s">
        <v>394</v>
      </c>
      <c r="B286" s="9">
        <v>6117666160</v>
      </c>
      <c r="C286" s="10">
        <v>42477</v>
      </c>
      <c r="D286" s="11">
        <v>7150</v>
      </c>
      <c r="E286" s="11">
        <v>5.4</v>
      </c>
      <c r="F286" s="11">
        <v>5.4</v>
      </c>
      <c r="G286" s="11">
        <v>0</v>
      </c>
      <c r="H286" s="11">
        <v>0</v>
      </c>
      <c r="I286" s="11">
        <v>0</v>
      </c>
      <c r="J286" s="11">
        <v>5.4</v>
      </c>
      <c r="K286" s="11">
        <v>0</v>
      </c>
      <c r="L286" s="11">
        <v>0</v>
      </c>
      <c r="M286" s="11">
        <v>0</v>
      </c>
      <c r="N286" s="11">
        <v>312</v>
      </c>
      <c r="O286" s="11">
        <v>702</v>
      </c>
      <c r="P286" s="11">
        <v>2225</v>
      </c>
      <c r="Q286" s="11">
        <v>2</v>
      </c>
      <c r="R286" s="11">
        <v>336</v>
      </c>
      <c r="S286" s="11">
        <v>350</v>
      </c>
      <c r="T286" s="11">
        <v>5.6</v>
      </c>
      <c r="U286" s="11">
        <v>5.8</v>
      </c>
    </row>
    <row r="287" spans="1:21" x14ac:dyDescent="0.4">
      <c r="A287" s="16" t="s">
        <v>395</v>
      </c>
      <c r="B287" s="13">
        <v>6117666160</v>
      </c>
      <c r="C287" s="14">
        <v>42478</v>
      </c>
      <c r="D287" s="15">
        <v>5153</v>
      </c>
      <c r="E287" s="15">
        <v>3.91</v>
      </c>
      <c r="F287" s="15">
        <v>3.91</v>
      </c>
      <c r="G287" s="15">
        <v>0</v>
      </c>
      <c r="H287" s="15">
        <v>0</v>
      </c>
      <c r="I287" s="15">
        <v>0</v>
      </c>
      <c r="J287" s="15">
        <v>3.89</v>
      </c>
      <c r="K287" s="15">
        <v>0</v>
      </c>
      <c r="L287" s="15">
        <v>0</v>
      </c>
      <c r="M287" s="15">
        <v>0</v>
      </c>
      <c r="N287" s="15">
        <v>241</v>
      </c>
      <c r="O287" s="15">
        <v>759</v>
      </c>
      <c r="P287" s="15">
        <v>2018</v>
      </c>
      <c r="Q287" s="15">
        <v>2</v>
      </c>
      <c r="R287" s="15">
        <v>493</v>
      </c>
      <c r="S287" s="15">
        <v>510</v>
      </c>
      <c r="T287" s="15">
        <v>8.1999999999999993</v>
      </c>
      <c r="U287" s="15">
        <v>8.5</v>
      </c>
    </row>
    <row r="288" spans="1:21" x14ac:dyDescent="0.4">
      <c r="A288" s="12" t="s">
        <v>396</v>
      </c>
      <c r="B288" s="9">
        <v>6117666160</v>
      </c>
      <c r="C288" s="10">
        <v>42479</v>
      </c>
      <c r="D288" s="11">
        <v>11135</v>
      </c>
      <c r="E288" s="11">
        <v>8.41</v>
      </c>
      <c r="F288" s="11">
        <v>8.41</v>
      </c>
      <c r="G288" s="11">
        <v>0</v>
      </c>
      <c r="H288" s="11">
        <v>0</v>
      </c>
      <c r="I288" s="11">
        <v>0</v>
      </c>
      <c r="J288" s="11">
        <v>8.41</v>
      </c>
      <c r="K288" s="11">
        <v>0</v>
      </c>
      <c r="L288" s="11">
        <v>0</v>
      </c>
      <c r="M288" s="11">
        <v>0</v>
      </c>
      <c r="N288" s="11">
        <v>480</v>
      </c>
      <c r="O288" s="11">
        <v>425</v>
      </c>
      <c r="P288" s="11">
        <v>2606</v>
      </c>
      <c r="Q288" s="11">
        <v>1</v>
      </c>
      <c r="R288" s="11">
        <v>465</v>
      </c>
      <c r="S288" s="11">
        <v>492</v>
      </c>
      <c r="T288" s="11">
        <v>7.8</v>
      </c>
      <c r="U288" s="11">
        <v>8.1999999999999993</v>
      </c>
    </row>
    <row r="289" spans="1:21" x14ac:dyDescent="0.4">
      <c r="A289" s="16" t="s">
        <v>397</v>
      </c>
      <c r="B289" s="13">
        <v>6117666160</v>
      </c>
      <c r="C289" s="14">
        <v>42480</v>
      </c>
      <c r="D289" s="15">
        <v>10449</v>
      </c>
      <c r="E289" s="15">
        <v>8.02</v>
      </c>
      <c r="F289" s="15">
        <v>8.02</v>
      </c>
      <c r="G289" s="15">
        <v>0</v>
      </c>
      <c r="H289" s="15">
        <v>2.0299999999999998</v>
      </c>
      <c r="I289" s="15">
        <v>0.48</v>
      </c>
      <c r="J289" s="15">
        <v>5.52</v>
      </c>
      <c r="K289" s="15">
        <v>0</v>
      </c>
      <c r="L289" s="15">
        <v>26</v>
      </c>
      <c r="M289" s="15">
        <v>10</v>
      </c>
      <c r="N289" s="15">
        <v>349</v>
      </c>
      <c r="O289" s="15">
        <v>587</v>
      </c>
      <c r="P289" s="15">
        <v>2536</v>
      </c>
      <c r="Q289" s="15">
        <v>1</v>
      </c>
      <c r="R289" s="15">
        <v>474</v>
      </c>
      <c r="S289" s="15">
        <v>502</v>
      </c>
      <c r="T289" s="15">
        <v>7.9</v>
      </c>
      <c r="U289" s="15">
        <v>8.4</v>
      </c>
    </row>
    <row r="290" spans="1:21" x14ac:dyDescent="0.4">
      <c r="A290" s="12" t="s">
        <v>398</v>
      </c>
      <c r="B290" s="9">
        <v>6117666160</v>
      </c>
      <c r="C290" s="10">
        <v>42481</v>
      </c>
      <c r="D290" s="11">
        <v>19542</v>
      </c>
      <c r="E290" s="11">
        <v>15.01</v>
      </c>
      <c r="F290" s="11">
        <v>15.01</v>
      </c>
      <c r="G290" s="11">
        <v>0</v>
      </c>
      <c r="H290" s="11">
        <v>0.98</v>
      </c>
      <c r="I290" s="11">
        <v>0.4</v>
      </c>
      <c r="J290" s="11">
        <v>5.62</v>
      </c>
      <c r="K290" s="11">
        <v>0</v>
      </c>
      <c r="L290" s="11">
        <v>11</v>
      </c>
      <c r="M290" s="11">
        <v>19</v>
      </c>
      <c r="N290" s="11">
        <v>294</v>
      </c>
      <c r="O290" s="11">
        <v>579</v>
      </c>
      <c r="P290" s="11">
        <v>4900</v>
      </c>
      <c r="Q290" s="11">
        <v>1</v>
      </c>
      <c r="R290" s="11">
        <v>508</v>
      </c>
      <c r="S290" s="11">
        <v>550</v>
      </c>
      <c r="T290" s="11">
        <v>8.5</v>
      </c>
      <c r="U290" s="11">
        <v>9.1999999999999993</v>
      </c>
    </row>
    <row r="291" spans="1:21" x14ac:dyDescent="0.4">
      <c r="A291" s="16" t="s">
        <v>399</v>
      </c>
      <c r="B291" s="13">
        <v>6117666160</v>
      </c>
      <c r="C291" s="14">
        <v>42482</v>
      </c>
      <c r="D291" s="15">
        <v>8206</v>
      </c>
      <c r="E291" s="15">
        <v>6.2</v>
      </c>
      <c r="F291" s="15">
        <v>6.2</v>
      </c>
      <c r="G291" s="15">
        <v>0</v>
      </c>
      <c r="H291" s="15">
        <v>0</v>
      </c>
      <c r="I291" s="15">
        <v>0</v>
      </c>
      <c r="J291" s="15">
        <v>6.2</v>
      </c>
      <c r="K291" s="15">
        <v>0</v>
      </c>
      <c r="L291" s="15">
        <v>0</v>
      </c>
      <c r="M291" s="15">
        <v>0</v>
      </c>
      <c r="N291" s="15">
        <v>402</v>
      </c>
      <c r="O291" s="15">
        <v>413</v>
      </c>
      <c r="P291" s="15">
        <v>2409</v>
      </c>
      <c r="Q291" s="15">
        <v>1</v>
      </c>
      <c r="R291" s="15">
        <v>480</v>
      </c>
      <c r="S291" s="15">
        <v>546</v>
      </c>
      <c r="T291" s="15">
        <v>8</v>
      </c>
      <c r="U291" s="15">
        <v>9.1</v>
      </c>
    </row>
    <row r="292" spans="1:21" x14ac:dyDescent="0.4">
      <c r="A292" s="12" t="s">
        <v>400</v>
      </c>
      <c r="B292" s="9">
        <v>6117666160</v>
      </c>
      <c r="C292" s="10">
        <v>42483</v>
      </c>
      <c r="D292" s="11">
        <v>11495</v>
      </c>
      <c r="E292" s="11">
        <v>8.68</v>
      </c>
      <c r="F292" s="11">
        <v>8.68</v>
      </c>
      <c r="G292" s="11">
        <v>0</v>
      </c>
      <c r="H292" s="11">
        <v>0</v>
      </c>
      <c r="I292" s="11">
        <v>0</v>
      </c>
      <c r="J292" s="11">
        <v>8.68</v>
      </c>
      <c r="K292" s="11">
        <v>0</v>
      </c>
      <c r="L292" s="11">
        <v>0</v>
      </c>
      <c r="M292" s="11">
        <v>0</v>
      </c>
      <c r="N292" s="11">
        <v>512</v>
      </c>
      <c r="O292" s="11">
        <v>468</v>
      </c>
      <c r="P292" s="11">
        <v>2651</v>
      </c>
      <c r="Q292" s="11">
        <v>1</v>
      </c>
      <c r="R292" s="11">
        <v>492</v>
      </c>
      <c r="S292" s="11">
        <v>539</v>
      </c>
      <c r="T292" s="11">
        <v>8.1999999999999993</v>
      </c>
      <c r="U292" s="11">
        <v>9</v>
      </c>
    </row>
    <row r="293" spans="1:21" x14ac:dyDescent="0.4">
      <c r="A293" s="16" t="s">
        <v>401</v>
      </c>
      <c r="B293" s="13">
        <v>6117666160</v>
      </c>
      <c r="C293" s="14">
        <v>42484</v>
      </c>
      <c r="D293" s="15">
        <v>7623</v>
      </c>
      <c r="E293" s="15">
        <v>5.76</v>
      </c>
      <c r="F293" s="15">
        <v>5.76</v>
      </c>
      <c r="G293" s="15">
        <v>0</v>
      </c>
      <c r="H293" s="15">
        <v>0</v>
      </c>
      <c r="I293" s="15">
        <v>0</v>
      </c>
      <c r="J293" s="15">
        <v>5.76</v>
      </c>
      <c r="K293" s="15">
        <v>0</v>
      </c>
      <c r="L293" s="15">
        <v>0</v>
      </c>
      <c r="M293" s="15">
        <v>0</v>
      </c>
      <c r="N293" s="15">
        <v>362</v>
      </c>
      <c r="O293" s="15">
        <v>711</v>
      </c>
      <c r="P293" s="15">
        <v>2305</v>
      </c>
      <c r="Q293" s="15">
        <v>1</v>
      </c>
      <c r="R293" s="15">
        <v>353</v>
      </c>
      <c r="S293" s="15">
        <v>367</v>
      </c>
      <c r="T293" s="15">
        <v>5.9</v>
      </c>
      <c r="U293" s="15">
        <v>6.1</v>
      </c>
    </row>
    <row r="294" spans="1:21" x14ac:dyDescent="0.4">
      <c r="A294" s="12" t="s">
        <v>402</v>
      </c>
      <c r="B294" s="9">
        <v>6117666160</v>
      </c>
      <c r="C294" s="10">
        <v>42487</v>
      </c>
      <c r="D294" s="11">
        <v>9411</v>
      </c>
      <c r="E294" s="11">
        <v>7.11</v>
      </c>
      <c r="F294" s="11">
        <v>7.11</v>
      </c>
      <c r="G294" s="11">
        <v>0</v>
      </c>
      <c r="H294" s="11">
        <v>0</v>
      </c>
      <c r="I294" s="11">
        <v>0</v>
      </c>
      <c r="J294" s="11">
        <v>7.11</v>
      </c>
      <c r="K294" s="11">
        <v>0</v>
      </c>
      <c r="L294" s="11">
        <v>0</v>
      </c>
      <c r="M294" s="11">
        <v>0</v>
      </c>
      <c r="N294" s="11">
        <v>458</v>
      </c>
      <c r="O294" s="11">
        <v>417</v>
      </c>
      <c r="P294" s="11">
        <v>2576</v>
      </c>
      <c r="Q294" s="11">
        <v>1</v>
      </c>
      <c r="R294" s="11">
        <v>542</v>
      </c>
      <c r="S294" s="11">
        <v>557</v>
      </c>
      <c r="T294" s="11">
        <v>9</v>
      </c>
      <c r="U294" s="11">
        <v>9.3000000000000007</v>
      </c>
    </row>
    <row r="295" spans="1:21" x14ac:dyDescent="0.4">
      <c r="A295" s="16" t="s">
        <v>403</v>
      </c>
      <c r="B295" s="13">
        <v>6117666160</v>
      </c>
      <c r="C295" s="14">
        <v>42488</v>
      </c>
      <c r="D295" s="15">
        <v>3403</v>
      </c>
      <c r="E295" s="15">
        <v>2.6</v>
      </c>
      <c r="F295" s="15">
        <v>2.6</v>
      </c>
      <c r="G295" s="15">
        <v>0</v>
      </c>
      <c r="H295" s="15">
        <v>0</v>
      </c>
      <c r="I295" s="15">
        <v>0</v>
      </c>
      <c r="J295" s="15">
        <v>2.6</v>
      </c>
      <c r="K295" s="15">
        <v>0</v>
      </c>
      <c r="L295" s="15">
        <v>0</v>
      </c>
      <c r="M295" s="15">
        <v>0</v>
      </c>
      <c r="N295" s="15">
        <v>141</v>
      </c>
      <c r="O295" s="15">
        <v>758</v>
      </c>
      <c r="P295" s="15">
        <v>1879</v>
      </c>
      <c r="Q295" s="15">
        <v>1</v>
      </c>
      <c r="R295" s="15">
        <v>393</v>
      </c>
      <c r="S295" s="15">
        <v>416</v>
      </c>
      <c r="T295" s="15">
        <v>6.6</v>
      </c>
      <c r="U295" s="15">
        <v>6.9</v>
      </c>
    </row>
    <row r="296" spans="1:21" x14ac:dyDescent="0.4">
      <c r="A296" s="12" t="s">
        <v>404</v>
      </c>
      <c r="B296" s="9">
        <v>6117666160</v>
      </c>
      <c r="C296" s="10">
        <v>42489</v>
      </c>
      <c r="D296" s="11">
        <v>9592</v>
      </c>
      <c r="E296" s="11">
        <v>7.24</v>
      </c>
      <c r="F296" s="11">
        <v>7.24</v>
      </c>
      <c r="G296" s="11">
        <v>0</v>
      </c>
      <c r="H296" s="11">
        <v>0</v>
      </c>
      <c r="I296" s="11">
        <v>0</v>
      </c>
      <c r="J296" s="11">
        <v>7.24</v>
      </c>
      <c r="K296" s="11">
        <v>0</v>
      </c>
      <c r="L296" s="11">
        <v>0</v>
      </c>
      <c r="M296" s="11">
        <v>0</v>
      </c>
      <c r="N296" s="11">
        <v>461</v>
      </c>
      <c r="O296" s="11">
        <v>479</v>
      </c>
      <c r="P296" s="11">
        <v>2560</v>
      </c>
      <c r="Q296" s="11">
        <v>1</v>
      </c>
      <c r="R296" s="11">
        <v>600</v>
      </c>
      <c r="S296" s="11">
        <v>636</v>
      </c>
      <c r="T296" s="11">
        <v>10</v>
      </c>
      <c r="U296" s="11">
        <v>10.6</v>
      </c>
    </row>
    <row r="297" spans="1:21" x14ac:dyDescent="0.4">
      <c r="A297" s="16" t="s">
        <v>405</v>
      </c>
      <c r="B297" s="13">
        <v>6117666160</v>
      </c>
      <c r="C297" s="14">
        <v>42491</v>
      </c>
      <c r="D297" s="15">
        <v>8915</v>
      </c>
      <c r="E297" s="15">
        <v>6.73</v>
      </c>
      <c r="F297" s="15">
        <v>6.73</v>
      </c>
      <c r="G297" s="15">
        <v>0</v>
      </c>
      <c r="H297" s="15">
        <v>0</v>
      </c>
      <c r="I297" s="15">
        <v>0</v>
      </c>
      <c r="J297" s="15">
        <v>6.73</v>
      </c>
      <c r="K297" s="15">
        <v>0</v>
      </c>
      <c r="L297" s="15">
        <v>0</v>
      </c>
      <c r="M297" s="15">
        <v>0</v>
      </c>
      <c r="N297" s="15">
        <v>397</v>
      </c>
      <c r="O297" s="15">
        <v>525</v>
      </c>
      <c r="P297" s="15">
        <v>2361</v>
      </c>
      <c r="Q297" s="15">
        <v>1</v>
      </c>
      <c r="R297" s="15">
        <v>507</v>
      </c>
      <c r="S297" s="15">
        <v>575</v>
      </c>
      <c r="T297" s="15">
        <v>8.5</v>
      </c>
      <c r="U297" s="15">
        <v>9.6</v>
      </c>
    </row>
    <row r="298" spans="1:21" x14ac:dyDescent="0.4">
      <c r="A298" s="12" t="s">
        <v>406</v>
      </c>
      <c r="B298" s="9">
        <v>6117666160</v>
      </c>
      <c r="C298" s="10">
        <v>42495</v>
      </c>
      <c r="D298" s="11">
        <v>9799</v>
      </c>
      <c r="E298" s="11">
        <v>7.4</v>
      </c>
      <c r="F298" s="11">
        <v>7.4</v>
      </c>
      <c r="G298" s="11">
        <v>0</v>
      </c>
      <c r="H298" s="11">
        <v>0</v>
      </c>
      <c r="I298" s="11">
        <v>0</v>
      </c>
      <c r="J298" s="11">
        <v>7.4</v>
      </c>
      <c r="K298" s="11">
        <v>0</v>
      </c>
      <c r="L298" s="11">
        <v>0</v>
      </c>
      <c r="M298" s="11">
        <v>0</v>
      </c>
      <c r="N298" s="11">
        <v>487</v>
      </c>
      <c r="O298" s="11">
        <v>479</v>
      </c>
      <c r="P298" s="11">
        <v>2636</v>
      </c>
      <c r="Q298" s="11">
        <v>1</v>
      </c>
      <c r="R298" s="11">
        <v>392</v>
      </c>
      <c r="S298" s="11">
        <v>415</v>
      </c>
      <c r="T298" s="11">
        <v>6.5</v>
      </c>
      <c r="U298" s="11">
        <v>6.9</v>
      </c>
    </row>
    <row r="299" spans="1:21" x14ac:dyDescent="0.4">
      <c r="A299" s="16" t="s">
        <v>407</v>
      </c>
      <c r="B299" s="13">
        <v>6117666160</v>
      </c>
      <c r="C299" s="14">
        <v>42496</v>
      </c>
      <c r="D299" s="15">
        <v>3365</v>
      </c>
      <c r="E299" s="15">
        <v>2.68</v>
      </c>
      <c r="F299" s="15">
        <v>2.68</v>
      </c>
      <c r="G299" s="15">
        <v>0</v>
      </c>
      <c r="H299" s="15">
        <v>0</v>
      </c>
      <c r="I299" s="15">
        <v>0</v>
      </c>
      <c r="J299" s="15">
        <v>2.68</v>
      </c>
      <c r="K299" s="15">
        <v>0</v>
      </c>
      <c r="L299" s="15">
        <v>0</v>
      </c>
      <c r="M299" s="15">
        <v>0</v>
      </c>
      <c r="N299" s="15">
        <v>133</v>
      </c>
      <c r="O299" s="15">
        <v>673</v>
      </c>
      <c r="P299" s="15">
        <v>1838</v>
      </c>
      <c r="Q299" s="15">
        <v>2</v>
      </c>
      <c r="R299" s="15">
        <v>658</v>
      </c>
      <c r="S299" s="15">
        <v>698</v>
      </c>
      <c r="T299" s="15">
        <v>11</v>
      </c>
      <c r="U299" s="15">
        <v>11.6</v>
      </c>
    </row>
    <row r="300" spans="1:21" x14ac:dyDescent="0.4">
      <c r="A300" s="12" t="s">
        <v>408</v>
      </c>
      <c r="B300" s="9">
        <v>6117666160</v>
      </c>
      <c r="C300" s="10">
        <v>42497</v>
      </c>
      <c r="D300" s="11">
        <v>7336</v>
      </c>
      <c r="E300" s="11">
        <v>5.54</v>
      </c>
      <c r="F300" s="11">
        <v>5.54</v>
      </c>
      <c r="G300" s="11">
        <v>0</v>
      </c>
      <c r="H300" s="11">
        <v>0</v>
      </c>
      <c r="I300" s="11">
        <v>0</v>
      </c>
      <c r="J300" s="11">
        <v>5.54</v>
      </c>
      <c r="K300" s="11">
        <v>0</v>
      </c>
      <c r="L300" s="11">
        <v>0</v>
      </c>
      <c r="M300" s="11">
        <v>0</v>
      </c>
      <c r="N300" s="11">
        <v>412</v>
      </c>
      <c r="O300" s="11">
        <v>456</v>
      </c>
      <c r="P300" s="11">
        <v>2469</v>
      </c>
      <c r="Q300" s="11">
        <v>2</v>
      </c>
      <c r="R300" s="11">
        <v>498</v>
      </c>
      <c r="S300" s="11">
        <v>507</v>
      </c>
      <c r="T300" s="11">
        <v>8.3000000000000007</v>
      </c>
      <c r="U300" s="11">
        <v>8.5</v>
      </c>
    </row>
    <row r="301" spans="1:21" x14ac:dyDescent="0.4">
      <c r="A301" s="16" t="s">
        <v>409</v>
      </c>
      <c r="B301" s="13">
        <v>6117666160</v>
      </c>
      <c r="C301" s="14">
        <v>42498</v>
      </c>
      <c r="D301" s="15">
        <v>7328</v>
      </c>
      <c r="E301" s="15">
        <v>5.53</v>
      </c>
      <c r="F301" s="15">
        <v>5.53</v>
      </c>
      <c r="G301" s="15">
        <v>0</v>
      </c>
      <c r="H301" s="15">
        <v>0</v>
      </c>
      <c r="I301" s="15">
        <v>0</v>
      </c>
      <c r="J301" s="15">
        <v>5.53</v>
      </c>
      <c r="K301" s="15">
        <v>0</v>
      </c>
      <c r="L301" s="15">
        <v>0</v>
      </c>
      <c r="M301" s="15">
        <v>0</v>
      </c>
      <c r="N301" s="15">
        <v>318</v>
      </c>
      <c r="O301" s="15">
        <v>517</v>
      </c>
      <c r="P301" s="15">
        <v>2250</v>
      </c>
      <c r="Q301" s="15">
        <v>1</v>
      </c>
      <c r="R301" s="15">
        <v>555</v>
      </c>
      <c r="S301" s="15">
        <v>603</v>
      </c>
      <c r="T301" s="15">
        <v>9.3000000000000007</v>
      </c>
      <c r="U301" s="15">
        <v>10.1</v>
      </c>
    </row>
    <row r="302" spans="1:21" x14ac:dyDescent="0.4">
      <c r="A302" s="12" t="s">
        <v>410</v>
      </c>
      <c r="B302" s="9">
        <v>6117666160</v>
      </c>
      <c r="C302" s="10">
        <v>42499</v>
      </c>
      <c r="D302" s="11">
        <v>4477</v>
      </c>
      <c r="E302" s="11">
        <v>3.38</v>
      </c>
      <c r="F302" s="11">
        <v>3.38</v>
      </c>
      <c r="G302" s="11">
        <v>0</v>
      </c>
      <c r="H302" s="11">
        <v>0</v>
      </c>
      <c r="I302" s="11">
        <v>0</v>
      </c>
      <c r="J302" s="11">
        <v>3.38</v>
      </c>
      <c r="K302" s="11">
        <v>0</v>
      </c>
      <c r="L302" s="11">
        <v>0</v>
      </c>
      <c r="M302" s="11">
        <v>0</v>
      </c>
      <c r="N302" s="11">
        <v>197</v>
      </c>
      <c r="O302" s="11">
        <v>125</v>
      </c>
      <c r="P302" s="11">
        <v>1248</v>
      </c>
      <c r="Q302" s="11">
        <v>1</v>
      </c>
      <c r="R302" s="11">
        <v>492</v>
      </c>
      <c r="S302" s="11">
        <v>522</v>
      </c>
      <c r="T302" s="11">
        <v>8.1999999999999993</v>
      </c>
      <c r="U302" s="11">
        <v>8.6999999999999993</v>
      </c>
    </row>
    <row r="303" spans="1:21" x14ac:dyDescent="0.4">
      <c r="A303" s="16" t="s">
        <v>411</v>
      </c>
      <c r="B303" s="13">
        <v>6775888955</v>
      </c>
      <c r="C303" s="14">
        <v>42473</v>
      </c>
      <c r="D303" s="15">
        <v>4053</v>
      </c>
      <c r="E303" s="15">
        <v>2.91</v>
      </c>
      <c r="F303" s="15">
        <v>2.91</v>
      </c>
      <c r="G303" s="15">
        <v>0</v>
      </c>
      <c r="H303" s="15">
        <v>1.1100000000000001</v>
      </c>
      <c r="I303" s="15">
        <v>0.57999999999999996</v>
      </c>
      <c r="J303" s="15">
        <v>1.22</v>
      </c>
      <c r="K303" s="15">
        <v>0</v>
      </c>
      <c r="L303" s="15">
        <v>17</v>
      </c>
      <c r="M303" s="15">
        <v>18</v>
      </c>
      <c r="N303" s="15">
        <v>85</v>
      </c>
      <c r="O303" s="15">
        <v>1053</v>
      </c>
      <c r="P303" s="15">
        <v>2400</v>
      </c>
      <c r="Q303" s="15">
        <v>1</v>
      </c>
      <c r="R303" s="15">
        <v>235</v>
      </c>
      <c r="S303" s="15">
        <v>260</v>
      </c>
      <c r="T303" s="15">
        <v>3.9</v>
      </c>
      <c r="U303" s="15">
        <v>4.3</v>
      </c>
    </row>
    <row r="304" spans="1:21" x14ac:dyDescent="0.4">
      <c r="A304" s="12" t="s">
        <v>412</v>
      </c>
      <c r="B304" s="9">
        <v>6775888955</v>
      </c>
      <c r="C304" s="10">
        <v>42474</v>
      </c>
      <c r="D304" s="11">
        <v>5162</v>
      </c>
      <c r="E304" s="11">
        <v>3.7</v>
      </c>
      <c r="F304" s="11">
        <v>3.7</v>
      </c>
      <c r="G304" s="11">
        <v>0</v>
      </c>
      <c r="H304" s="11">
        <v>0.87</v>
      </c>
      <c r="I304" s="11">
        <v>0.86</v>
      </c>
      <c r="J304" s="11">
        <v>1.97</v>
      </c>
      <c r="K304" s="11">
        <v>0</v>
      </c>
      <c r="L304" s="11">
        <v>14</v>
      </c>
      <c r="M304" s="11">
        <v>24</v>
      </c>
      <c r="N304" s="11">
        <v>105</v>
      </c>
      <c r="O304" s="11">
        <v>863</v>
      </c>
      <c r="P304" s="11">
        <v>2507</v>
      </c>
      <c r="Q304" s="11">
        <v>1</v>
      </c>
      <c r="R304" s="11">
        <v>423</v>
      </c>
      <c r="S304" s="11">
        <v>441</v>
      </c>
      <c r="T304" s="11">
        <v>7.1</v>
      </c>
      <c r="U304" s="11">
        <v>7.4</v>
      </c>
    </row>
    <row r="305" spans="1:21" x14ac:dyDescent="0.4">
      <c r="A305" s="16" t="s">
        <v>413</v>
      </c>
      <c r="B305" s="13">
        <v>6775888955</v>
      </c>
      <c r="C305" s="14">
        <v>42475</v>
      </c>
      <c r="D305" s="15">
        <v>1282</v>
      </c>
      <c r="E305" s="15">
        <v>0.92</v>
      </c>
      <c r="F305" s="15">
        <v>0.92</v>
      </c>
      <c r="G305" s="15">
        <v>0</v>
      </c>
      <c r="H305" s="15">
        <v>0</v>
      </c>
      <c r="I305" s="15">
        <v>0</v>
      </c>
      <c r="J305" s="15">
        <v>0.92</v>
      </c>
      <c r="K305" s="15">
        <v>0</v>
      </c>
      <c r="L305" s="15">
        <v>0</v>
      </c>
      <c r="M305" s="15">
        <v>0</v>
      </c>
      <c r="N305" s="15">
        <v>58</v>
      </c>
      <c r="O305" s="15">
        <v>976</v>
      </c>
      <c r="P305" s="15">
        <v>2127</v>
      </c>
      <c r="Q305" s="15">
        <v>1</v>
      </c>
      <c r="R305" s="15">
        <v>391</v>
      </c>
      <c r="S305" s="15">
        <v>406</v>
      </c>
      <c r="T305" s="15">
        <v>6.5</v>
      </c>
      <c r="U305" s="15">
        <v>6.8</v>
      </c>
    </row>
    <row r="306" spans="1:21" x14ac:dyDescent="0.4">
      <c r="A306" s="12" t="s">
        <v>85</v>
      </c>
      <c r="B306" s="9">
        <v>6962181067</v>
      </c>
      <c r="C306" s="10">
        <v>42472</v>
      </c>
      <c r="D306" s="11">
        <v>10199</v>
      </c>
      <c r="E306" s="11">
        <v>6.74</v>
      </c>
      <c r="F306" s="11">
        <v>6.74</v>
      </c>
      <c r="G306" s="11">
        <v>0</v>
      </c>
      <c r="H306" s="11">
        <v>3.4</v>
      </c>
      <c r="I306" s="11">
        <v>0.83</v>
      </c>
      <c r="J306" s="11">
        <v>2.5099999999999998</v>
      </c>
      <c r="K306" s="11">
        <v>0</v>
      </c>
      <c r="L306" s="11">
        <v>50</v>
      </c>
      <c r="M306" s="11">
        <v>14</v>
      </c>
      <c r="N306" s="11">
        <v>189</v>
      </c>
      <c r="O306" s="11">
        <v>796</v>
      </c>
      <c r="P306" s="11">
        <v>1994</v>
      </c>
      <c r="Q306" s="11">
        <v>1</v>
      </c>
      <c r="R306" s="11">
        <v>366</v>
      </c>
      <c r="S306" s="11">
        <v>387</v>
      </c>
      <c r="T306" s="11">
        <v>6.1</v>
      </c>
      <c r="U306" s="11">
        <v>6.5</v>
      </c>
    </row>
    <row r="307" spans="1:21" x14ac:dyDescent="0.4">
      <c r="A307" s="16" t="s">
        <v>86</v>
      </c>
      <c r="B307" s="13">
        <v>6962181067</v>
      </c>
      <c r="C307" s="14">
        <v>42473</v>
      </c>
      <c r="D307" s="15">
        <v>5652</v>
      </c>
      <c r="E307" s="15">
        <v>3.74</v>
      </c>
      <c r="F307" s="15">
        <v>3.74</v>
      </c>
      <c r="G307" s="15">
        <v>0</v>
      </c>
      <c r="H307" s="15">
        <v>0.56999999999999995</v>
      </c>
      <c r="I307" s="15">
        <v>1.21</v>
      </c>
      <c r="J307" s="15">
        <v>1.96</v>
      </c>
      <c r="K307" s="15">
        <v>0</v>
      </c>
      <c r="L307" s="15">
        <v>8</v>
      </c>
      <c r="M307" s="15">
        <v>24</v>
      </c>
      <c r="N307" s="15">
        <v>142</v>
      </c>
      <c r="O307" s="15">
        <v>548</v>
      </c>
      <c r="P307" s="15">
        <v>1718</v>
      </c>
      <c r="Q307" s="15">
        <v>3</v>
      </c>
      <c r="R307" s="15">
        <v>630</v>
      </c>
      <c r="S307" s="15">
        <v>679</v>
      </c>
      <c r="T307" s="15">
        <v>10.5</v>
      </c>
      <c r="U307" s="15">
        <v>11.3</v>
      </c>
    </row>
    <row r="308" spans="1:21" x14ac:dyDescent="0.4">
      <c r="A308" s="12" t="s">
        <v>87</v>
      </c>
      <c r="B308" s="9">
        <v>6962181067</v>
      </c>
      <c r="C308" s="10">
        <v>42474</v>
      </c>
      <c r="D308" s="11">
        <v>1551</v>
      </c>
      <c r="E308" s="11">
        <v>1.03</v>
      </c>
      <c r="F308" s="11">
        <v>1.03</v>
      </c>
      <c r="G308" s="11">
        <v>0</v>
      </c>
      <c r="H308" s="11">
        <v>0</v>
      </c>
      <c r="I308" s="11">
        <v>0</v>
      </c>
      <c r="J308" s="11">
        <v>1.03</v>
      </c>
      <c r="K308" s="11">
        <v>0</v>
      </c>
      <c r="L308" s="11">
        <v>0</v>
      </c>
      <c r="M308" s="11">
        <v>0</v>
      </c>
      <c r="N308" s="11">
        <v>86</v>
      </c>
      <c r="O308" s="11">
        <v>862</v>
      </c>
      <c r="P308" s="11">
        <v>1466</v>
      </c>
      <c r="Q308" s="11">
        <v>2</v>
      </c>
      <c r="R308" s="11">
        <v>508</v>
      </c>
      <c r="S308" s="11">
        <v>535</v>
      </c>
      <c r="T308" s="11">
        <v>8.5</v>
      </c>
      <c r="U308" s="11">
        <v>8.9</v>
      </c>
    </row>
    <row r="309" spans="1:21" x14ac:dyDescent="0.4">
      <c r="A309" s="16" t="s">
        <v>88</v>
      </c>
      <c r="B309" s="13">
        <v>6962181067</v>
      </c>
      <c r="C309" s="14">
        <v>42475</v>
      </c>
      <c r="D309" s="15">
        <v>5563</v>
      </c>
      <c r="E309" s="15">
        <v>3.68</v>
      </c>
      <c r="F309" s="15">
        <v>3.68</v>
      </c>
      <c r="G309" s="15">
        <v>0</v>
      </c>
      <c r="H309" s="15">
        <v>0</v>
      </c>
      <c r="I309" s="15">
        <v>0</v>
      </c>
      <c r="J309" s="15">
        <v>3.68</v>
      </c>
      <c r="K309" s="15">
        <v>0</v>
      </c>
      <c r="L309" s="15">
        <v>0</v>
      </c>
      <c r="M309" s="15">
        <v>0</v>
      </c>
      <c r="N309" s="15">
        <v>217</v>
      </c>
      <c r="O309" s="15">
        <v>837</v>
      </c>
      <c r="P309" s="15">
        <v>1756</v>
      </c>
      <c r="Q309" s="15">
        <v>1</v>
      </c>
      <c r="R309" s="15">
        <v>370</v>
      </c>
      <c r="S309" s="15">
        <v>386</v>
      </c>
      <c r="T309" s="15">
        <v>6.2</v>
      </c>
      <c r="U309" s="15">
        <v>6.4</v>
      </c>
    </row>
    <row r="310" spans="1:21" x14ac:dyDescent="0.4">
      <c r="A310" s="12" t="s">
        <v>89</v>
      </c>
      <c r="B310" s="9">
        <v>6962181067</v>
      </c>
      <c r="C310" s="10">
        <v>42476</v>
      </c>
      <c r="D310" s="11">
        <v>13217</v>
      </c>
      <c r="E310" s="11">
        <v>8.74</v>
      </c>
      <c r="F310" s="11">
        <v>8.74</v>
      </c>
      <c r="G310" s="11">
        <v>0</v>
      </c>
      <c r="H310" s="11">
        <v>3.66</v>
      </c>
      <c r="I310" s="11">
        <v>0.19</v>
      </c>
      <c r="J310" s="11">
        <v>4.88</v>
      </c>
      <c r="K310" s="11">
        <v>0</v>
      </c>
      <c r="L310" s="11">
        <v>50</v>
      </c>
      <c r="M310" s="11">
        <v>3</v>
      </c>
      <c r="N310" s="11">
        <v>280</v>
      </c>
      <c r="O310" s="11">
        <v>741</v>
      </c>
      <c r="P310" s="11">
        <v>2173</v>
      </c>
      <c r="Q310" s="11">
        <v>1</v>
      </c>
      <c r="R310" s="11">
        <v>357</v>
      </c>
      <c r="S310" s="11">
        <v>366</v>
      </c>
      <c r="T310" s="11">
        <v>6</v>
      </c>
      <c r="U310" s="11">
        <v>6.1</v>
      </c>
    </row>
    <row r="311" spans="1:21" x14ac:dyDescent="0.4">
      <c r="A311" s="16" t="s">
        <v>90</v>
      </c>
      <c r="B311" s="13">
        <v>6962181067</v>
      </c>
      <c r="C311" s="14">
        <v>42477</v>
      </c>
      <c r="D311" s="15">
        <v>10145</v>
      </c>
      <c r="E311" s="15">
        <v>6.71</v>
      </c>
      <c r="F311" s="15">
        <v>6.71</v>
      </c>
      <c r="G311" s="15">
        <v>0</v>
      </c>
      <c r="H311" s="15">
        <v>0.33</v>
      </c>
      <c r="I311" s="15">
        <v>0.68</v>
      </c>
      <c r="J311" s="15">
        <v>5.69</v>
      </c>
      <c r="K311" s="15">
        <v>0</v>
      </c>
      <c r="L311" s="15">
        <v>5</v>
      </c>
      <c r="M311" s="15">
        <v>13</v>
      </c>
      <c r="N311" s="15">
        <v>295</v>
      </c>
      <c r="O311" s="15">
        <v>634</v>
      </c>
      <c r="P311" s="15">
        <v>2027</v>
      </c>
      <c r="Q311" s="15">
        <v>1</v>
      </c>
      <c r="R311" s="15">
        <v>427</v>
      </c>
      <c r="S311" s="15">
        <v>446</v>
      </c>
      <c r="T311" s="15">
        <v>7.1</v>
      </c>
      <c r="U311" s="15">
        <v>7.4</v>
      </c>
    </row>
    <row r="312" spans="1:21" x14ac:dyDescent="0.4">
      <c r="A312" s="12" t="s">
        <v>91</v>
      </c>
      <c r="B312" s="9">
        <v>6962181067</v>
      </c>
      <c r="C312" s="10">
        <v>42478</v>
      </c>
      <c r="D312" s="11">
        <v>11404</v>
      </c>
      <c r="E312" s="11">
        <v>7.54</v>
      </c>
      <c r="F312" s="11">
        <v>7.54</v>
      </c>
      <c r="G312" s="11">
        <v>0</v>
      </c>
      <c r="H312" s="11">
        <v>0.83</v>
      </c>
      <c r="I312" s="11">
        <v>2.39</v>
      </c>
      <c r="J312" s="11">
        <v>4.32</v>
      </c>
      <c r="K312" s="11">
        <v>0</v>
      </c>
      <c r="L312" s="11">
        <v>13</v>
      </c>
      <c r="M312" s="11">
        <v>42</v>
      </c>
      <c r="N312" s="11">
        <v>238</v>
      </c>
      <c r="O312" s="11">
        <v>689</v>
      </c>
      <c r="P312" s="11">
        <v>2039</v>
      </c>
      <c r="Q312" s="11">
        <v>1</v>
      </c>
      <c r="R312" s="11">
        <v>442</v>
      </c>
      <c r="S312" s="11">
        <v>458</v>
      </c>
      <c r="T312" s="11">
        <v>7.4</v>
      </c>
      <c r="U312" s="11">
        <v>7.6</v>
      </c>
    </row>
    <row r="313" spans="1:21" x14ac:dyDescent="0.4">
      <c r="A313" s="16" t="s">
        <v>92</v>
      </c>
      <c r="B313" s="13">
        <v>6962181067</v>
      </c>
      <c r="C313" s="14">
        <v>42479</v>
      </c>
      <c r="D313" s="15">
        <v>10742</v>
      </c>
      <c r="E313" s="15">
        <v>7.1</v>
      </c>
      <c r="F313" s="15">
        <v>7.1</v>
      </c>
      <c r="G313" s="15">
        <v>0</v>
      </c>
      <c r="H313" s="15">
        <v>2.1</v>
      </c>
      <c r="I313" s="15">
        <v>2.13</v>
      </c>
      <c r="J313" s="15">
        <v>2.87</v>
      </c>
      <c r="K313" s="15">
        <v>0</v>
      </c>
      <c r="L313" s="15">
        <v>35</v>
      </c>
      <c r="M313" s="15">
        <v>41</v>
      </c>
      <c r="N313" s="15">
        <v>195</v>
      </c>
      <c r="O313" s="15">
        <v>659</v>
      </c>
      <c r="P313" s="15">
        <v>2046</v>
      </c>
      <c r="Q313" s="15">
        <v>1</v>
      </c>
      <c r="R313" s="15">
        <v>476</v>
      </c>
      <c r="S313" s="15">
        <v>535</v>
      </c>
      <c r="T313" s="15">
        <v>7.9</v>
      </c>
      <c r="U313" s="15">
        <v>8.9</v>
      </c>
    </row>
    <row r="314" spans="1:21" x14ac:dyDescent="0.4">
      <c r="A314" s="12" t="s">
        <v>93</v>
      </c>
      <c r="B314" s="9">
        <v>6962181067</v>
      </c>
      <c r="C314" s="10">
        <v>42480</v>
      </c>
      <c r="D314" s="11">
        <v>13928</v>
      </c>
      <c r="E314" s="11">
        <v>9.5500000000000007</v>
      </c>
      <c r="F314" s="11">
        <v>9.5500000000000007</v>
      </c>
      <c r="G314" s="11">
        <v>0</v>
      </c>
      <c r="H314" s="11">
        <v>4.28</v>
      </c>
      <c r="I314" s="11">
        <v>0.19</v>
      </c>
      <c r="J314" s="11">
        <v>5.09</v>
      </c>
      <c r="K314" s="11">
        <v>0</v>
      </c>
      <c r="L314" s="11">
        <v>48</v>
      </c>
      <c r="M314" s="11">
        <v>4</v>
      </c>
      <c r="N314" s="11">
        <v>297</v>
      </c>
      <c r="O314" s="11">
        <v>639</v>
      </c>
      <c r="P314" s="11">
        <v>2174</v>
      </c>
      <c r="Q314" s="11">
        <v>1</v>
      </c>
      <c r="R314" s="11">
        <v>418</v>
      </c>
      <c r="S314" s="11">
        <v>424</v>
      </c>
      <c r="T314" s="11">
        <v>7</v>
      </c>
      <c r="U314" s="11">
        <v>7.1</v>
      </c>
    </row>
    <row r="315" spans="1:21" x14ac:dyDescent="0.4">
      <c r="A315" s="16" t="s">
        <v>94</v>
      </c>
      <c r="B315" s="13">
        <v>6962181067</v>
      </c>
      <c r="C315" s="14">
        <v>42481</v>
      </c>
      <c r="D315" s="15">
        <v>11835</v>
      </c>
      <c r="E315" s="15">
        <v>9.7100000000000009</v>
      </c>
      <c r="F315" s="15">
        <v>7.88</v>
      </c>
      <c r="G315" s="15">
        <v>4.0819999999999999</v>
      </c>
      <c r="H315" s="15">
        <v>3.99</v>
      </c>
      <c r="I315" s="15">
        <v>2.1</v>
      </c>
      <c r="J315" s="15">
        <v>3.51</v>
      </c>
      <c r="K315" s="15">
        <v>0.11</v>
      </c>
      <c r="L315" s="15">
        <v>53</v>
      </c>
      <c r="M315" s="15">
        <v>27</v>
      </c>
      <c r="N315" s="15">
        <v>214</v>
      </c>
      <c r="O315" s="15">
        <v>708</v>
      </c>
      <c r="P315" s="15">
        <v>2179</v>
      </c>
      <c r="Q315" s="15">
        <v>1</v>
      </c>
      <c r="R315" s="15">
        <v>451</v>
      </c>
      <c r="S315" s="15">
        <v>457</v>
      </c>
      <c r="T315" s="15">
        <v>7.5</v>
      </c>
      <c r="U315" s="15">
        <v>7.6</v>
      </c>
    </row>
    <row r="316" spans="1:21" x14ac:dyDescent="0.4">
      <c r="A316" s="12" t="s">
        <v>95</v>
      </c>
      <c r="B316" s="9">
        <v>6962181067</v>
      </c>
      <c r="C316" s="10">
        <v>42482</v>
      </c>
      <c r="D316" s="11">
        <v>10725</v>
      </c>
      <c r="E316" s="11">
        <v>7.09</v>
      </c>
      <c r="F316" s="11">
        <v>7.09</v>
      </c>
      <c r="G316" s="11">
        <v>0</v>
      </c>
      <c r="H316" s="11">
        <v>1.77</v>
      </c>
      <c r="I316" s="11">
        <v>1.55</v>
      </c>
      <c r="J316" s="11">
        <v>3.77</v>
      </c>
      <c r="K316" s="11">
        <v>0</v>
      </c>
      <c r="L316" s="11">
        <v>30</v>
      </c>
      <c r="M316" s="11">
        <v>33</v>
      </c>
      <c r="N316" s="11">
        <v>240</v>
      </c>
      <c r="O316" s="11">
        <v>659</v>
      </c>
      <c r="P316" s="11">
        <v>2086</v>
      </c>
      <c r="Q316" s="11">
        <v>1</v>
      </c>
      <c r="R316" s="11">
        <v>425</v>
      </c>
      <c r="S316" s="11">
        <v>435</v>
      </c>
      <c r="T316" s="11">
        <v>7.1</v>
      </c>
      <c r="U316" s="11">
        <v>7.3</v>
      </c>
    </row>
    <row r="317" spans="1:21" x14ac:dyDescent="0.4">
      <c r="A317" s="16" t="s">
        <v>96</v>
      </c>
      <c r="B317" s="13">
        <v>6962181067</v>
      </c>
      <c r="C317" s="14">
        <v>42483</v>
      </c>
      <c r="D317" s="15">
        <v>20031</v>
      </c>
      <c r="E317" s="15">
        <v>13.24</v>
      </c>
      <c r="F317" s="15">
        <v>13.24</v>
      </c>
      <c r="G317" s="15">
        <v>0</v>
      </c>
      <c r="H317" s="15">
        <v>4.2</v>
      </c>
      <c r="I317" s="15">
        <v>2</v>
      </c>
      <c r="J317" s="15">
        <v>7.04</v>
      </c>
      <c r="K317" s="15">
        <v>0</v>
      </c>
      <c r="L317" s="15">
        <v>58</v>
      </c>
      <c r="M317" s="15">
        <v>41</v>
      </c>
      <c r="N317" s="15">
        <v>347</v>
      </c>
      <c r="O317" s="15">
        <v>484</v>
      </c>
      <c r="P317" s="15">
        <v>2571</v>
      </c>
      <c r="Q317" s="15">
        <v>1</v>
      </c>
      <c r="R317" s="15">
        <v>528</v>
      </c>
      <c r="S317" s="15">
        <v>546</v>
      </c>
      <c r="T317" s="15">
        <v>8.8000000000000007</v>
      </c>
      <c r="U317" s="15">
        <v>9.1</v>
      </c>
    </row>
    <row r="318" spans="1:21" x14ac:dyDescent="0.4">
      <c r="A318" s="12" t="s">
        <v>97</v>
      </c>
      <c r="B318" s="9">
        <v>6962181067</v>
      </c>
      <c r="C318" s="10">
        <v>42484</v>
      </c>
      <c r="D318" s="11">
        <v>5029</v>
      </c>
      <c r="E318" s="11">
        <v>3.32</v>
      </c>
      <c r="F318" s="11">
        <v>3.32</v>
      </c>
      <c r="G318" s="11">
        <v>0</v>
      </c>
      <c r="H318" s="11">
        <v>0</v>
      </c>
      <c r="I318" s="11">
        <v>0</v>
      </c>
      <c r="J318" s="11">
        <v>3.32</v>
      </c>
      <c r="K318" s="11">
        <v>0</v>
      </c>
      <c r="L318" s="11">
        <v>0</v>
      </c>
      <c r="M318" s="11">
        <v>0</v>
      </c>
      <c r="N318" s="11">
        <v>199</v>
      </c>
      <c r="O318" s="11">
        <v>720</v>
      </c>
      <c r="P318" s="11">
        <v>1705</v>
      </c>
      <c r="Q318" s="11">
        <v>1</v>
      </c>
      <c r="R318" s="11">
        <v>511</v>
      </c>
      <c r="S318" s="11">
        <v>514</v>
      </c>
      <c r="T318" s="11">
        <v>8.5</v>
      </c>
      <c r="U318" s="11">
        <v>8.6</v>
      </c>
    </row>
    <row r="319" spans="1:21" x14ac:dyDescent="0.4">
      <c r="A319" s="16" t="s">
        <v>98</v>
      </c>
      <c r="B319" s="13">
        <v>6962181067</v>
      </c>
      <c r="C319" s="14">
        <v>42485</v>
      </c>
      <c r="D319" s="15">
        <v>13239</v>
      </c>
      <c r="E319" s="15">
        <v>9.27</v>
      </c>
      <c r="F319" s="15">
        <v>9.08</v>
      </c>
      <c r="G319" s="15">
        <v>2.7850000000000001</v>
      </c>
      <c r="H319" s="15">
        <v>3.02</v>
      </c>
      <c r="I319" s="15">
        <v>1.68</v>
      </c>
      <c r="J319" s="15">
        <v>4.46</v>
      </c>
      <c r="K319" s="15">
        <v>0.1</v>
      </c>
      <c r="L319" s="15">
        <v>35</v>
      </c>
      <c r="M319" s="15">
        <v>31</v>
      </c>
      <c r="N319" s="15">
        <v>282</v>
      </c>
      <c r="O319" s="15">
        <v>637</v>
      </c>
      <c r="P319" s="15">
        <v>2194</v>
      </c>
      <c r="Q319" s="15">
        <v>1</v>
      </c>
      <c r="R319" s="15">
        <v>400</v>
      </c>
      <c r="S319" s="15">
        <v>415</v>
      </c>
      <c r="T319" s="15">
        <v>6.7</v>
      </c>
      <c r="U319" s="15">
        <v>6.9</v>
      </c>
    </row>
    <row r="320" spans="1:21" x14ac:dyDescent="0.4">
      <c r="A320" s="12" t="s">
        <v>414</v>
      </c>
      <c r="B320" s="9">
        <v>6962181067</v>
      </c>
      <c r="C320" s="10">
        <v>42486</v>
      </c>
      <c r="D320" s="11">
        <v>10433</v>
      </c>
      <c r="E320" s="11">
        <v>6.9</v>
      </c>
      <c r="F320" s="11">
        <v>6.9</v>
      </c>
      <c r="G320" s="11">
        <v>0</v>
      </c>
      <c r="H320" s="11">
        <v>2.58</v>
      </c>
      <c r="I320" s="11">
        <v>0.42</v>
      </c>
      <c r="J320" s="11">
        <v>3.9</v>
      </c>
      <c r="K320" s="11">
        <v>0</v>
      </c>
      <c r="L320" s="11">
        <v>36</v>
      </c>
      <c r="M320" s="11">
        <v>7</v>
      </c>
      <c r="N320" s="11">
        <v>254</v>
      </c>
      <c r="O320" s="11">
        <v>680</v>
      </c>
      <c r="P320" s="11">
        <v>2012</v>
      </c>
      <c r="Q320" s="11">
        <v>1</v>
      </c>
      <c r="R320" s="11">
        <v>441</v>
      </c>
      <c r="S320" s="11">
        <v>446</v>
      </c>
      <c r="T320" s="11">
        <v>7.4</v>
      </c>
      <c r="U320" s="11">
        <v>7.4</v>
      </c>
    </row>
    <row r="321" spans="1:21" x14ac:dyDescent="0.4">
      <c r="A321" s="16" t="s">
        <v>99</v>
      </c>
      <c r="B321" s="13">
        <v>6962181067</v>
      </c>
      <c r="C321" s="14">
        <v>42487</v>
      </c>
      <c r="D321" s="15">
        <v>10320</v>
      </c>
      <c r="E321" s="15">
        <v>6.82</v>
      </c>
      <c r="F321" s="15">
        <v>6.82</v>
      </c>
      <c r="G321" s="15">
        <v>0</v>
      </c>
      <c r="H321" s="15">
        <v>0.55000000000000004</v>
      </c>
      <c r="I321" s="15">
        <v>2.02</v>
      </c>
      <c r="J321" s="15">
        <v>4.25</v>
      </c>
      <c r="K321" s="15">
        <v>0</v>
      </c>
      <c r="L321" s="15">
        <v>7</v>
      </c>
      <c r="M321" s="15">
        <v>38</v>
      </c>
      <c r="N321" s="15">
        <v>279</v>
      </c>
      <c r="O321" s="15">
        <v>697</v>
      </c>
      <c r="P321" s="15">
        <v>2034</v>
      </c>
      <c r="Q321" s="15">
        <v>1</v>
      </c>
      <c r="R321" s="15">
        <v>455</v>
      </c>
      <c r="S321" s="15">
        <v>467</v>
      </c>
      <c r="T321" s="15">
        <v>7.6</v>
      </c>
      <c r="U321" s="15">
        <v>7.8</v>
      </c>
    </row>
    <row r="322" spans="1:21" x14ac:dyDescent="0.4">
      <c r="A322" s="12" t="s">
        <v>100</v>
      </c>
      <c r="B322" s="9">
        <v>6962181067</v>
      </c>
      <c r="C322" s="10">
        <v>42488</v>
      </c>
      <c r="D322" s="11">
        <v>12627</v>
      </c>
      <c r="E322" s="11">
        <v>8.35</v>
      </c>
      <c r="F322" s="11">
        <v>8.35</v>
      </c>
      <c r="G322" s="11">
        <v>0</v>
      </c>
      <c r="H322" s="11">
        <v>2.5099999999999998</v>
      </c>
      <c r="I322" s="11">
        <v>0.24</v>
      </c>
      <c r="J322" s="11">
        <v>5.59</v>
      </c>
      <c r="K322" s="11">
        <v>0</v>
      </c>
      <c r="L322" s="11">
        <v>38</v>
      </c>
      <c r="M322" s="11">
        <v>8</v>
      </c>
      <c r="N322" s="11">
        <v>288</v>
      </c>
      <c r="O322" s="11">
        <v>621</v>
      </c>
      <c r="P322" s="11">
        <v>2182</v>
      </c>
      <c r="Q322" s="11">
        <v>1</v>
      </c>
      <c r="R322" s="11">
        <v>440</v>
      </c>
      <c r="S322" s="11">
        <v>453</v>
      </c>
      <c r="T322" s="11">
        <v>7.3</v>
      </c>
      <c r="U322" s="11">
        <v>7.6</v>
      </c>
    </row>
    <row r="323" spans="1:21" x14ac:dyDescent="0.4">
      <c r="A323" s="16" t="s">
        <v>101</v>
      </c>
      <c r="B323" s="13">
        <v>6962181067</v>
      </c>
      <c r="C323" s="14">
        <v>42489</v>
      </c>
      <c r="D323" s="15">
        <v>10762</v>
      </c>
      <c r="E323" s="15">
        <v>7.11</v>
      </c>
      <c r="F323" s="15">
        <v>7.11</v>
      </c>
      <c r="G323" s="15">
        <v>0</v>
      </c>
      <c r="H323" s="15">
        <v>0.82</v>
      </c>
      <c r="I323" s="15">
        <v>0.48</v>
      </c>
      <c r="J323" s="15">
        <v>5.81</v>
      </c>
      <c r="K323" s="15">
        <v>0</v>
      </c>
      <c r="L323" s="15">
        <v>12</v>
      </c>
      <c r="M323" s="15">
        <v>15</v>
      </c>
      <c r="N323" s="15">
        <v>369</v>
      </c>
      <c r="O323" s="15">
        <v>645</v>
      </c>
      <c r="P323" s="15">
        <v>2254</v>
      </c>
      <c r="Q323" s="15">
        <v>1</v>
      </c>
      <c r="R323" s="15">
        <v>433</v>
      </c>
      <c r="S323" s="15">
        <v>447</v>
      </c>
      <c r="T323" s="15">
        <v>7.2</v>
      </c>
      <c r="U323" s="15">
        <v>7.5</v>
      </c>
    </row>
    <row r="324" spans="1:21" x14ac:dyDescent="0.4">
      <c r="A324" s="12" t="s">
        <v>102</v>
      </c>
      <c r="B324" s="9">
        <v>6962181067</v>
      </c>
      <c r="C324" s="10">
        <v>42490</v>
      </c>
      <c r="D324" s="11">
        <v>10081</v>
      </c>
      <c r="E324" s="11">
        <v>6.66</v>
      </c>
      <c r="F324" s="11">
        <v>6.66</v>
      </c>
      <c r="G324" s="11">
        <v>0</v>
      </c>
      <c r="H324" s="11">
        <v>2.2400000000000002</v>
      </c>
      <c r="I324" s="11">
        <v>0.76</v>
      </c>
      <c r="J324" s="11">
        <v>3.67</v>
      </c>
      <c r="K324" s="11">
        <v>0</v>
      </c>
      <c r="L324" s="11">
        <v>32</v>
      </c>
      <c r="M324" s="11">
        <v>16</v>
      </c>
      <c r="N324" s="11">
        <v>237</v>
      </c>
      <c r="O324" s="11">
        <v>731</v>
      </c>
      <c r="P324" s="11">
        <v>2002</v>
      </c>
      <c r="Q324" s="11">
        <v>1</v>
      </c>
      <c r="R324" s="11">
        <v>422</v>
      </c>
      <c r="S324" s="11">
        <v>424</v>
      </c>
      <c r="T324" s="11">
        <v>7</v>
      </c>
      <c r="U324" s="11">
        <v>7.1</v>
      </c>
    </row>
    <row r="325" spans="1:21" x14ac:dyDescent="0.4">
      <c r="A325" s="16" t="s">
        <v>103</v>
      </c>
      <c r="B325" s="13">
        <v>6962181067</v>
      </c>
      <c r="C325" s="14">
        <v>42491</v>
      </c>
      <c r="D325" s="15">
        <v>5454</v>
      </c>
      <c r="E325" s="15">
        <v>3.61</v>
      </c>
      <c r="F325" s="15">
        <v>3.61</v>
      </c>
      <c r="G325" s="15">
        <v>0</v>
      </c>
      <c r="H325" s="15">
        <v>0</v>
      </c>
      <c r="I325" s="15">
        <v>0</v>
      </c>
      <c r="J325" s="15">
        <v>3.61</v>
      </c>
      <c r="K325" s="15">
        <v>0</v>
      </c>
      <c r="L325" s="15">
        <v>0</v>
      </c>
      <c r="M325" s="15">
        <v>0</v>
      </c>
      <c r="N325" s="15">
        <v>215</v>
      </c>
      <c r="O325" s="15">
        <v>722</v>
      </c>
      <c r="P325" s="15">
        <v>1740</v>
      </c>
      <c r="Q325" s="15">
        <v>1</v>
      </c>
      <c r="R325" s="15">
        <v>411</v>
      </c>
      <c r="S325" s="15">
        <v>426</v>
      </c>
      <c r="T325" s="15">
        <v>6.9</v>
      </c>
      <c r="U325" s="15">
        <v>7.1</v>
      </c>
    </row>
    <row r="326" spans="1:21" x14ac:dyDescent="0.4">
      <c r="A326" s="12" t="s">
        <v>104</v>
      </c>
      <c r="B326" s="9">
        <v>6962181067</v>
      </c>
      <c r="C326" s="10">
        <v>42492</v>
      </c>
      <c r="D326" s="11">
        <v>12912</v>
      </c>
      <c r="E326" s="11">
        <v>8.5399999999999991</v>
      </c>
      <c r="F326" s="11">
        <v>8.5399999999999991</v>
      </c>
      <c r="G326" s="11">
        <v>0</v>
      </c>
      <c r="H326" s="11">
        <v>1.2</v>
      </c>
      <c r="I326" s="11">
        <v>2</v>
      </c>
      <c r="J326" s="11">
        <v>5.34</v>
      </c>
      <c r="K326" s="11">
        <v>0</v>
      </c>
      <c r="L326" s="11">
        <v>18</v>
      </c>
      <c r="M326" s="11">
        <v>39</v>
      </c>
      <c r="N326" s="11">
        <v>313</v>
      </c>
      <c r="O326" s="11">
        <v>655</v>
      </c>
      <c r="P326" s="11">
        <v>2162</v>
      </c>
      <c r="Q326" s="11">
        <v>1</v>
      </c>
      <c r="R326" s="11">
        <v>466</v>
      </c>
      <c r="S326" s="11">
        <v>482</v>
      </c>
      <c r="T326" s="11">
        <v>7.8</v>
      </c>
      <c r="U326" s="11">
        <v>8</v>
      </c>
    </row>
    <row r="327" spans="1:21" x14ac:dyDescent="0.4">
      <c r="A327" s="16" t="s">
        <v>105</v>
      </c>
      <c r="B327" s="13">
        <v>6962181067</v>
      </c>
      <c r="C327" s="14">
        <v>42493</v>
      </c>
      <c r="D327" s="15">
        <v>12109</v>
      </c>
      <c r="E327" s="15">
        <v>8.1199999999999992</v>
      </c>
      <c r="F327" s="15">
        <v>8.1199999999999992</v>
      </c>
      <c r="G327" s="15">
        <v>0</v>
      </c>
      <c r="H327" s="15">
        <v>1.74</v>
      </c>
      <c r="I327" s="15">
        <v>2.04</v>
      </c>
      <c r="J327" s="15">
        <v>4.33</v>
      </c>
      <c r="K327" s="15">
        <v>0</v>
      </c>
      <c r="L327" s="15">
        <v>21</v>
      </c>
      <c r="M327" s="15">
        <v>36</v>
      </c>
      <c r="N327" s="15">
        <v>267</v>
      </c>
      <c r="O327" s="15">
        <v>654</v>
      </c>
      <c r="P327" s="15">
        <v>2072</v>
      </c>
      <c r="Q327" s="15">
        <v>1</v>
      </c>
      <c r="R327" s="15">
        <v>394</v>
      </c>
      <c r="S327" s="15">
        <v>418</v>
      </c>
      <c r="T327" s="15">
        <v>6.6</v>
      </c>
      <c r="U327" s="15">
        <v>7</v>
      </c>
    </row>
    <row r="328" spans="1:21" x14ac:dyDescent="0.4">
      <c r="A328" s="12" t="s">
        <v>106</v>
      </c>
      <c r="B328" s="9">
        <v>6962181067</v>
      </c>
      <c r="C328" s="10">
        <v>42494</v>
      </c>
      <c r="D328" s="11">
        <v>10147</v>
      </c>
      <c r="E328" s="11">
        <v>6.71</v>
      </c>
      <c r="F328" s="11">
        <v>6.71</v>
      </c>
      <c r="G328" s="11">
        <v>0</v>
      </c>
      <c r="H328" s="11">
        <v>0.47</v>
      </c>
      <c r="I328" s="11">
        <v>1.68</v>
      </c>
      <c r="J328" s="11">
        <v>4.55</v>
      </c>
      <c r="K328" s="11">
        <v>0</v>
      </c>
      <c r="L328" s="11">
        <v>15</v>
      </c>
      <c r="M328" s="11">
        <v>36</v>
      </c>
      <c r="N328" s="11">
        <v>284</v>
      </c>
      <c r="O328" s="11">
        <v>683</v>
      </c>
      <c r="P328" s="11">
        <v>2086</v>
      </c>
      <c r="Q328" s="11">
        <v>1</v>
      </c>
      <c r="R328" s="11">
        <v>442</v>
      </c>
      <c r="S328" s="11">
        <v>455</v>
      </c>
      <c r="T328" s="11">
        <v>7.4</v>
      </c>
      <c r="U328" s="11">
        <v>7.6</v>
      </c>
    </row>
    <row r="329" spans="1:21" x14ac:dyDescent="0.4">
      <c r="A329" s="16" t="s">
        <v>107</v>
      </c>
      <c r="B329" s="13">
        <v>6962181067</v>
      </c>
      <c r="C329" s="14">
        <v>42495</v>
      </c>
      <c r="D329" s="15">
        <v>10524</v>
      </c>
      <c r="E329" s="15">
        <v>6.96</v>
      </c>
      <c r="F329" s="15">
        <v>6.96</v>
      </c>
      <c r="G329" s="15">
        <v>0</v>
      </c>
      <c r="H329" s="15">
        <v>0.99</v>
      </c>
      <c r="I329" s="15">
        <v>1.1599999999999999</v>
      </c>
      <c r="J329" s="15">
        <v>4.8099999999999996</v>
      </c>
      <c r="K329" s="15">
        <v>0</v>
      </c>
      <c r="L329" s="15">
        <v>14</v>
      </c>
      <c r="M329" s="15">
        <v>22</v>
      </c>
      <c r="N329" s="15">
        <v>305</v>
      </c>
      <c r="O329" s="15">
        <v>591</v>
      </c>
      <c r="P329" s="15">
        <v>2066</v>
      </c>
      <c r="Q329" s="15">
        <v>1</v>
      </c>
      <c r="R329" s="15">
        <v>467</v>
      </c>
      <c r="S329" s="15">
        <v>491</v>
      </c>
      <c r="T329" s="15">
        <v>7.8</v>
      </c>
      <c r="U329" s="15">
        <v>8.1999999999999993</v>
      </c>
    </row>
    <row r="330" spans="1:21" x14ac:dyDescent="0.4">
      <c r="A330" s="12" t="s">
        <v>108</v>
      </c>
      <c r="B330" s="9">
        <v>6962181067</v>
      </c>
      <c r="C330" s="10">
        <v>42496</v>
      </c>
      <c r="D330" s="11">
        <v>5908</v>
      </c>
      <c r="E330" s="11">
        <v>3.91</v>
      </c>
      <c r="F330" s="11">
        <v>3.91</v>
      </c>
      <c r="G330" s="11">
        <v>0</v>
      </c>
      <c r="H330" s="11">
        <v>0</v>
      </c>
      <c r="I330" s="11">
        <v>0</v>
      </c>
      <c r="J330" s="11">
        <v>3.91</v>
      </c>
      <c r="K330" s="11">
        <v>0</v>
      </c>
      <c r="L330" s="11">
        <v>0</v>
      </c>
      <c r="M330" s="11">
        <v>0</v>
      </c>
      <c r="N330" s="11">
        <v>299</v>
      </c>
      <c r="O330" s="11">
        <v>717</v>
      </c>
      <c r="P330" s="11">
        <v>1850</v>
      </c>
      <c r="Q330" s="11">
        <v>1</v>
      </c>
      <c r="R330" s="11">
        <v>443</v>
      </c>
      <c r="S330" s="11">
        <v>462</v>
      </c>
      <c r="T330" s="11">
        <v>7.4</v>
      </c>
      <c r="U330" s="11">
        <v>7.7</v>
      </c>
    </row>
    <row r="331" spans="1:21" x14ac:dyDescent="0.4">
      <c r="A331" s="16" t="s">
        <v>109</v>
      </c>
      <c r="B331" s="13">
        <v>6962181067</v>
      </c>
      <c r="C331" s="14">
        <v>42497</v>
      </c>
      <c r="D331" s="15">
        <v>6815</v>
      </c>
      <c r="E331" s="15">
        <v>4.5</v>
      </c>
      <c r="F331" s="15">
        <v>4.5</v>
      </c>
      <c r="G331" s="15">
        <v>0</v>
      </c>
      <c r="H331" s="15">
        <v>0</v>
      </c>
      <c r="I331" s="15">
        <v>0</v>
      </c>
      <c r="J331" s="15">
        <v>4.5</v>
      </c>
      <c r="K331" s="15">
        <v>0</v>
      </c>
      <c r="L331" s="15">
        <v>0</v>
      </c>
      <c r="M331" s="15">
        <v>0</v>
      </c>
      <c r="N331" s="15">
        <v>328</v>
      </c>
      <c r="O331" s="15">
        <v>745</v>
      </c>
      <c r="P331" s="15">
        <v>1947</v>
      </c>
      <c r="Q331" s="15">
        <v>1</v>
      </c>
      <c r="R331" s="15">
        <v>298</v>
      </c>
      <c r="S331" s="15">
        <v>334</v>
      </c>
      <c r="T331" s="15">
        <v>5</v>
      </c>
      <c r="U331" s="15">
        <v>5.6</v>
      </c>
    </row>
    <row r="332" spans="1:21" x14ac:dyDescent="0.4">
      <c r="A332" s="12" t="s">
        <v>110</v>
      </c>
      <c r="B332" s="9">
        <v>6962181067</v>
      </c>
      <c r="C332" s="10">
        <v>42498</v>
      </c>
      <c r="D332" s="11">
        <v>4188</v>
      </c>
      <c r="E332" s="11">
        <v>2.77</v>
      </c>
      <c r="F332" s="11">
        <v>2.77</v>
      </c>
      <c r="G332" s="11">
        <v>0</v>
      </c>
      <c r="H332" s="11">
        <v>0</v>
      </c>
      <c r="I332" s="11">
        <v>0.52</v>
      </c>
      <c r="J332" s="11">
        <v>2.25</v>
      </c>
      <c r="K332" s="11">
        <v>0</v>
      </c>
      <c r="L332" s="11">
        <v>0</v>
      </c>
      <c r="M332" s="11">
        <v>14</v>
      </c>
      <c r="N332" s="11">
        <v>151</v>
      </c>
      <c r="O332" s="11">
        <v>709</v>
      </c>
      <c r="P332" s="11">
        <v>1659</v>
      </c>
      <c r="Q332" s="11">
        <v>1</v>
      </c>
      <c r="R332" s="11">
        <v>541</v>
      </c>
      <c r="S332" s="11">
        <v>569</v>
      </c>
      <c r="T332" s="11">
        <v>9</v>
      </c>
      <c r="U332" s="11">
        <v>9.5</v>
      </c>
    </row>
    <row r="333" spans="1:21" x14ac:dyDescent="0.4">
      <c r="A333" s="16" t="s">
        <v>111</v>
      </c>
      <c r="B333" s="13">
        <v>6962181067</v>
      </c>
      <c r="C333" s="14">
        <v>42499</v>
      </c>
      <c r="D333" s="15">
        <v>12342</v>
      </c>
      <c r="E333" s="15">
        <v>8.7200000000000006</v>
      </c>
      <c r="F333" s="15">
        <v>8.68</v>
      </c>
      <c r="G333" s="15">
        <v>3.1680000000000001</v>
      </c>
      <c r="H333" s="15">
        <v>3.9</v>
      </c>
      <c r="I333" s="15">
        <v>1.18</v>
      </c>
      <c r="J333" s="15">
        <v>3.65</v>
      </c>
      <c r="K333" s="15">
        <v>0</v>
      </c>
      <c r="L333" s="15">
        <v>43</v>
      </c>
      <c r="M333" s="15">
        <v>21</v>
      </c>
      <c r="N333" s="15">
        <v>231</v>
      </c>
      <c r="O333" s="15">
        <v>607</v>
      </c>
      <c r="P333" s="15">
        <v>2105</v>
      </c>
      <c r="Q333" s="15">
        <v>1</v>
      </c>
      <c r="R333" s="15">
        <v>489</v>
      </c>
      <c r="S333" s="15">
        <v>497</v>
      </c>
      <c r="T333" s="15">
        <v>8.1999999999999993</v>
      </c>
      <c r="U333" s="15">
        <v>8.3000000000000007</v>
      </c>
    </row>
    <row r="334" spans="1:21" x14ac:dyDescent="0.4">
      <c r="A334" s="12" t="s">
        <v>112</v>
      </c>
      <c r="B334" s="9">
        <v>6962181067</v>
      </c>
      <c r="C334" s="10">
        <v>42500</v>
      </c>
      <c r="D334" s="11">
        <v>15448</v>
      </c>
      <c r="E334" s="11">
        <v>10.210000000000001</v>
      </c>
      <c r="F334" s="11">
        <v>10.210000000000001</v>
      </c>
      <c r="G334" s="11">
        <v>0</v>
      </c>
      <c r="H334" s="11">
        <v>3.47</v>
      </c>
      <c r="I334" s="11">
        <v>1.75</v>
      </c>
      <c r="J334" s="11">
        <v>4.99</v>
      </c>
      <c r="K334" s="11">
        <v>0</v>
      </c>
      <c r="L334" s="11">
        <v>62</v>
      </c>
      <c r="M334" s="11">
        <v>34</v>
      </c>
      <c r="N334" s="11">
        <v>275</v>
      </c>
      <c r="O334" s="11">
        <v>626</v>
      </c>
      <c r="P334" s="11">
        <v>2361</v>
      </c>
      <c r="Q334" s="11">
        <v>1</v>
      </c>
      <c r="R334" s="11">
        <v>469</v>
      </c>
      <c r="S334" s="11">
        <v>481</v>
      </c>
      <c r="T334" s="11">
        <v>7.8</v>
      </c>
      <c r="U334" s="11">
        <v>8</v>
      </c>
    </row>
    <row r="335" spans="1:21" x14ac:dyDescent="0.4">
      <c r="A335" s="16" t="s">
        <v>113</v>
      </c>
      <c r="B335" s="13">
        <v>6962181067</v>
      </c>
      <c r="C335" s="14">
        <v>42501</v>
      </c>
      <c r="D335" s="15">
        <v>6722</v>
      </c>
      <c r="E335" s="15">
        <v>4.4400000000000004</v>
      </c>
      <c r="F335" s="15">
        <v>4.4400000000000004</v>
      </c>
      <c r="G335" s="15">
        <v>0</v>
      </c>
      <c r="H335" s="15">
        <v>1.49</v>
      </c>
      <c r="I335" s="15">
        <v>0.31</v>
      </c>
      <c r="J335" s="15">
        <v>2.65</v>
      </c>
      <c r="K335" s="15">
        <v>0</v>
      </c>
      <c r="L335" s="15">
        <v>24</v>
      </c>
      <c r="M335" s="15">
        <v>7</v>
      </c>
      <c r="N335" s="15">
        <v>199</v>
      </c>
      <c r="O335" s="15">
        <v>709</v>
      </c>
      <c r="P335" s="15">
        <v>1855</v>
      </c>
      <c r="Q335" s="15">
        <v>1</v>
      </c>
      <c r="R335" s="15">
        <v>452</v>
      </c>
      <c r="S335" s="15">
        <v>480</v>
      </c>
      <c r="T335" s="15">
        <v>7.5</v>
      </c>
      <c r="U335" s="15">
        <v>8</v>
      </c>
    </row>
    <row r="336" spans="1:21" x14ac:dyDescent="0.4">
      <c r="A336" s="12" t="s">
        <v>114</v>
      </c>
      <c r="B336" s="9">
        <v>6962181067</v>
      </c>
      <c r="C336" s="10">
        <v>42502</v>
      </c>
      <c r="D336" s="11">
        <v>3587</v>
      </c>
      <c r="E336" s="11">
        <v>2.37</v>
      </c>
      <c r="F336" s="11">
        <v>2.37</v>
      </c>
      <c r="G336" s="11">
        <v>0</v>
      </c>
      <c r="H336" s="11">
        <v>0</v>
      </c>
      <c r="I336" s="11">
        <v>0.25</v>
      </c>
      <c r="J336" s="11">
        <v>2.11</v>
      </c>
      <c r="K336" s="11">
        <v>0</v>
      </c>
      <c r="L336" s="11">
        <v>0</v>
      </c>
      <c r="M336" s="11">
        <v>8</v>
      </c>
      <c r="N336" s="11">
        <v>105</v>
      </c>
      <c r="O336" s="11">
        <v>127</v>
      </c>
      <c r="P336" s="11">
        <v>928</v>
      </c>
      <c r="Q336" s="11">
        <v>1</v>
      </c>
      <c r="R336" s="11">
        <v>516</v>
      </c>
      <c r="S336" s="11">
        <v>535</v>
      </c>
      <c r="T336" s="11">
        <v>8.6</v>
      </c>
      <c r="U336" s="11">
        <v>8.9</v>
      </c>
    </row>
    <row r="337" spans="1:21" x14ac:dyDescent="0.4">
      <c r="A337" s="16" t="s">
        <v>415</v>
      </c>
      <c r="B337" s="13">
        <v>7007744171</v>
      </c>
      <c r="C337" s="14">
        <v>42476</v>
      </c>
      <c r="D337" s="15">
        <v>4631</v>
      </c>
      <c r="E337" s="15">
        <v>3.1</v>
      </c>
      <c r="F337" s="15">
        <v>3.1</v>
      </c>
      <c r="G337" s="15">
        <v>0</v>
      </c>
      <c r="H337" s="15">
        <v>0</v>
      </c>
      <c r="I337" s="15">
        <v>0</v>
      </c>
      <c r="J337" s="15">
        <v>3.1</v>
      </c>
      <c r="K337" s="15">
        <v>0</v>
      </c>
      <c r="L337" s="15">
        <v>0</v>
      </c>
      <c r="M337" s="15">
        <v>0</v>
      </c>
      <c r="N337" s="15">
        <v>203</v>
      </c>
      <c r="O337" s="15">
        <v>1155</v>
      </c>
      <c r="P337" s="15">
        <v>2076</v>
      </c>
      <c r="Q337" s="15">
        <v>1</v>
      </c>
      <c r="R337" s="15">
        <v>79</v>
      </c>
      <c r="S337" s="15">
        <v>82</v>
      </c>
      <c r="T337" s="15">
        <v>1.3</v>
      </c>
      <c r="U337" s="15">
        <v>1.4</v>
      </c>
    </row>
    <row r="338" spans="1:21" x14ac:dyDescent="0.4">
      <c r="A338" s="12" t="s">
        <v>416</v>
      </c>
      <c r="B338" s="9">
        <v>7007744171</v>
      </c>
      <c r="C338" s="10">
        <v>42491</v>
      </c>
      <c r="D338" s="11">
        <v>5600</v>
      </c>
      <c r="E338" s="11">
        <v>3.75</v>
      </c>
      <c r="F338" s="11">
        <v>3.75</v>
      </c>
      <c r="G338" s="11">
        <v>0</v>
      </c>
      <c r="H338" s="11">
        <v>0</v>
      </c>
      <c r="I338" s="11">
        <v>0</v>
      </c>
      <c r="J338" s="11">
        <v>3.75</v>
      </c>
      <c r="K338" s="11">
        <v>0</v>
      </c>
      <c r="L338" s="11">
        <v>0</v>
      </c>
      <c r="M338" s="11">
        <v>0</v>
      </c>
      <c r="N338" s="11">
        <v>237</v>
      </c>
      <c r="O338" s="11">
        <v>1142</v>
      </c>
      <c r="P338" s="11">
        <v>2225</v>
      </c>
      <c r="Q338" s="11">
        <v>1</v>
      </c>
      <c r="R338" s="11">
        <v>58</v>
      </c>
      <c r="S338" s="11">
        <v>61</v>
      </c>
      <c r="T338" s="11">
        <v>1</v>
      </c>
      <c r="U338" s="11">
        <v>1</v>
      </c>
    </row>
    <row r="339" spans="1:21" x14ac:dyDescent="0.4">
      <c r="A339" s="16" t="s">
        <v>417</v>
      </c>
      <c r="B339" s="13">
        <v>7086361926</v>
      </c>
      <c r="C339" s="14">
        <v>42472</v>
      </c>
      <c r="D339" s="15">
        <v>11317</v>
      </c>
      <c r="E339" s="15">
        <v>8.41</v>
      </c>
      <c r="F339" s="15">
        <v>8.41</v>
      </c>
      <c r="G339" s="15">
        <v>0</v>
      </c>
      <c r="H339" s="15">
        <v>5.27</v>
      </c>
      <c r="I339" s="15">
        <v>0.15</v>
      </c>
      <c r="J339" s="15">
        <v>2.97</v>
      </c>
      <c r="K339" s="15">
        <v>0</v>
      </c>
      <c r="L339" s="15">
        <v>59</v>
      </c>
      <c r="M339" s="15">
        <v>6</v>
      </c>
      <c r="N339" s="15">
        <v>153</v>
      </c>
      <c r="O339" s="15">
        <v>745</v>
      </c>
      <c r="P339" s="15">
        <v>2772</v>
      </c>
      <c r="Q339" s="15">
        <v>1</v>
      </c>
      <c r="R339" s="15">
        <v>514</v>
      </c>
      <c r="S339" s="15">
        <v>525</v>
      </c>
      <c r="T339" s="15">
        <v>8.6</v>
      </c>
      <c r="U339" s="15">
        <v>8.8000000000000007</v>
      </c>
    </row>
    <row r="340" spans="1:21" x14ac:dyDescent="0.4">
      <c r="A340" s="12" t="s">
        <v>418</v>
      </c>
      <c r="B340" s="9">
        <v>7086361926</v>
      </c>
      <c r="C340" s="10">
        <v>42473</v>
      </c>
      <c r="D340" s="11">
        <v>5813</v>
      </c>
      <c r="E340" s="11">
        <v>3.62</v>
      </c>
      <c r="F340" s="11">
        <v>3.62</v>
      </c>
      <c r="G340" s="11">
        <v>0</v>
      </c>
      <c r="H340" s="11">
        <v>0.56000000000000005</v>
      </c>
      <c r="I340" s="11">
        <v>0.21</v>
      </c>
      <c r="J340" s="11">
        <v>2.84</v>
      </c>
      <c r="K340" s="11">
        <v>0</v>
      </c>
      <c r="L340" s="11">
        <v>31</v>
      </c>
      <c r="M340" s="11">
        <v>26</v>
      </c>
      <c r="N340" s="11">
        <v>155</v>
      </c>
      <c r="O340" s="11">
        <v>744</v>
      </c>
      <c r="P340" s="11">
        <v>2516</v>
      </c>
      <c r="Q340" s="11">
        <v>1</v>
      </c>
      <c r="R340" s="11">
        <v>451</v>
      </c>
      <c r="S340" s="11">
        <v>465</v>
      </c>
      <c r="T340" s="11">
        <v>7.5</v>
      </c>
      <c r="U340" s="11">
        <v>7.8</v>
      </c>
    </row>
    <row r="341" spans="1:21" x14ac:dyDescent="0.4">
      <c r="A341" s="16" t="s">
        <v>419</v>
      </c>
      <c r="B341" s="13">
        <v>7086361926</v>
      </c>
      <c r="C341" s="14">
        <v>42474</v>
      </c>
      <c r="D341" s="15">
        <v>9123</v>
      </c>
      <c r="E341" s="15">
        <v>6.12</v>
      </c>
      <c r="F341" s="15">
        <v>6.12</v>
      </c>
      <c r="G341" s="15">
        <v>0</v>
      </c>
      <c r="H341" s="15">
        <v>2.0299999999999998</v>
      </c>
      <c r="I341" s="15">
        <v>0.33</v>
      </c>
      <c r="J341" s="15">
        <v>3.66</v>
      </c>
      <c r="K341" s="15">
        <v>0</v>
      </c>
      <c r="L341" s="15">
        <v>35</v>
      </c>
      <c r="M341" s="15">
        <v>32</v>
      </c>
      <c r="N341" s="15">
        <v>189</v>
      </c>
      <c r="O341" s="15">
        <v>787</v>
      </c>
      <c r="P341" s="15">
        <v>2734</v>
      </c>
      <c r="Q341" s="15">
        <v>1</v>
      </c>
      <c r="R341" s="15">
        <v>472</v>
      </c>
      <c r="S341" s="15">
        <v>476</v>
      </c>
      <c r="T341" s="15">
        <v>7.9</v>
      </c>
      <c r="U341" s="15">
        <v>7.9</v>
      </c>
    </row>
    <row r="342" spans="1:21" x14ac:dyDescent="0.4">
      <c r="A342" s="12" t="s">
        <v>420</v>
      </c>
      <c r="B342" s="9">
        <v>7086361926</v>
      </c>
      <c r="C342" s="10">
        <v>42475</v>
      </c>
      <c r="D342" s="11">
        <v>8585</v>
      </c>
      <c r="E342" s="11">
        <v>5.67</v>
      </c>
      <c r="F342" s="11">
        <v>5.67</v>
      </c>
      <c r="G342" s="11">
        <v>0</v>
      </c>
      <c r="H342" s="11">
        <v>2.04</v>
      </c>
      <c r="I342" s="11">
        <v>1.1100000000000001</v>
      </c>
      <c r="J342" s="11">
        <v>2.5299999999999998</v>
      </c>
      <c r="K342" s="11">
        <v>0</v>
      </c>
      <c r="L342" s="11">
        <v>30</v>
      </c>
      <c r="M342" s="11">
        <v>21</v>
      </c>
      <c r="N342" s="11">
        <v>139</v>
      </c>
      <c r="O342" s="11">
        <v>864</v>
      </c>
      <c r="P342" s="11">
        <v>2395</v>
      </c>
      <c r="Q342" s="11">
        <v>1</v>
      </c>
      <c r="R342" s="11">
        <v>377</v>
      </c>
      <c r="S342" s="11">
        <v>386</v>
      </c>
      <c r="T342" s="11">
        <v>6.3</v>
      </c>
      <c r="U342" s="11">
        <v>6.4</v>
      </c>
    </row>
    <row r="343" spans="1:21" x14ac:dyDescent="0.4">
      <c r="A343" s="16" t="s">
        <v>421</v>
      </c>
      <c r="B343" s="13">
        <v>7086361926</v>
      </c>
      <c r="C343" s="14">
        <v>42479</v>
      </c>
      <c r="D343" s="15">
        <v>10688</v>
      </c>
      <c r="E343" s="15">
        <v>7.29</v>
      </c>
      <c r="F343" s="15">
        <v>7.29</v>
      </c>
      <c r="G343" s="15">
        <v>0</v>
      </c>
      <c r="H343" s="15">
        <v>3.53</v>
      </c>
      <c r="I343" s="15">
        <v>1.23</v>
      </c>
      <c r="J343" s="15">
        <v>2.5099999999999998</v>
      </c>
      <c r="K343" s="15">
        <v>0</v>
      </c>
      <c r="L343" s="15">
        <v>67</v>
      </c>
      <c r="M343" s="15">
        <v>69</v>
      </c>
      <c r="N343" s="15">
        <v>124</v>
      </c>
      <c r="O343" s="15">
        <v>671</v>
      </c>
      <c r="P343" s="15">
        <v>2944</v>
      </c>
      <c r="Q343" s="15">
        <v>1</v>
      </c>
      <c r="R343" s="15">
        <v>472</v>
      </c>
      <c r="S343" s="15">
        <v>483</v>
      </c>
      <c r="T343" s="15">
        <v>7.9</v>
      </c>
      <c r="U343" s="15">
        <v>8.1</v>
      </c>
    </row>
    <row r="344" spans="1:21" x14ac:dyDescent="0.4">
      <c r="A344" s="12" t="s">
        <v>422</v>
      </c>
      <c r="B344" s="9">
        <v>7086361926</v>
      </c>
      <c r="C344" s="10">
        <v>42480</v>
      </c>
      <c r="D344" s="11">
        <v>14365</v>
      </c>
      <c r="E344" s="11">
        <v>10.64</v>
      </c>
      <c r="F344" s="11">
        <v>10.64</v>
      </c>
      <c r="G344" s="11">
        <v>0</v>
      </c>
      <c r="H344" s="11">
        <v>7.64</v>
      </c>
      <c r="I344" s="11">
        <v>0.45</v>
      </c>
      <c r="J344" s="11">
        <v>2.54</v>
      </c>
      <c r="K344" s="11">
        <v>0</v>
      </c>
      <c r="L344" s="11">
        <v>87</v>
      </c>
      <c r="M344" s="11">
        <v>13</v>
      </c>
      <c r="N344" s="11">
        <v>145</v>
      </c>
      <c r="O344" s="11">
        <v>797</v>
      </c>
      <c r="P344" s="11">
        <v>2997</v>
      </c>
      <c r="Q344" s="11">
        <v>1</v>
      </c>
      <c r="R344" s="11">
        <v>492</v>
      </c>
      <c r="S344" s="11">
        <v>502</v>
      </c>
      <c r="T344" s="11">
        <v>8.1999999999999993</v>
      </c>
      <c r="U344" s="11">
        <v>8.4</v>
      </c>
    </row>
    <row r="345" spans="1:21" x14ac:dyDescent="0.4">
      <c r="A345" s="16" t="s">
        <v>423</v>
      </c>
      <c r="B345" s="13">
        <v>7086361926</v>
      </c>
      <c r="C345" s="14">
        <v>42481</v>
      </c>
      <c r="D345" s="15">
        <v>9469</v>
      </c>
      <c r="E345" s="15">
        <v>6.18</v>
      </c>
      <c r="F345" s="15">
        <v>6.18</v>
      </c>
      <c r="G345" s="15">
        <v>0</v>
      </c>
      <c r="H345" s="15">
        <v>1.36</v>
      </c>
      <c r="I345" s="15">
        <v>0.3</v>
      </c>
      <c r="J345" s="15">
        <v>4.51</v>
      </c>
      <c r="K345" s="15">
        <v>0</v>
      </c>
      <c r="L345" s="15">
        <v>19</v>
      </c>
      <c r="M345" s="15">
        <v>6</v>
      </c>
      <c r="N345" s="15">
        <v>206</v>
      </c>
      <c r="O345" s="15">
        <v>758</v>
      </c>
      <c r="P345" s="15">
        <v>2463</v>
      </c>
      <c r="Q345" s="15">
        <v>1</v>
      </c>
      <c r="R345" s="15">
        <v>390</v>
      </c>
      <c r="S345" s="15">
        <v>411</v>
      </c>
      <c r="T345" s="15">
        <v>6.5</v>
      </c>
      <c r="U345" s="15">
        <v>6.9</v>
      </c>
    </row>
    <row r="346" spans="1:21" x14ac:dyDescent="0.4">
      <c r="A346" s="12" t="s">
        <v>424</v>
      </c>
      <c r="B346" s="9">
        <v>7086361926</v>
      </c>
      <c r="C346" s="10">
        <v>42482</v>
      </c>
      <c r="D346" s="11">
        <v>9753</v>
      </c>
      <c r="E346" s="11">
        <v>6.53</v>
      </c>
      <c r="F346" s="11">
        <v>6.53</v>
      </c>
      <c r="G346" s="11">
        <v>0</v>
      </c>
      <c r="H346" s="11">
        <v>2.87</v>
      </c>
      <c r="I346" s="11">
        <v>0.97</v>
      </c>
      <c r="J346" s="11">
        <v>2.67</v>
      </c>
      <c r="K346" s="11">
        <v>0</v>
      </c>
      <c r="L346" s="11">
        <v>58</v>
      </c>
      <c r="M346" s="11">
        <v>59</v>
      </c>
      <c r="N346" s="11">
        <v>153</v>
      </c>
      <c r="O346" s="11">
        <v>762</v>
      </c>
      <c r="P346" s="11">
        <v>2846</v>
      </c>
      <c r="Q346" s="11">
        <v>1</v>
      </c>
      <c r="R346" s="11">
        <v>428</v>
      </c>
      <c r="S346" s="11">
        <v>448</v>
      </c>
      <c r="T346" s="11">
        <v>7.1</v>
      </c>
      <c r="U346" s="11">
        <v>7.5</v>
      </c>
    </row>
    <row r="347" spans="1:21" x14ac:dyDescent="0.4">
      <c r="A347" s="16" t="s">
        <v>425</v>
      </c>
      <c r="B347" s="13">
        <v>7086361926</v>
      </c>
      <c r="C347" s="14">
        <v>42484</v>
      </c>
      <c r="D347" s="15">
        <v>3520</v>
      </c>
      <c r="E347" s="15">
        <v>2.16</v>
      </c>
      <c r="F347" s="15">
        <v>2.16</v>
      </c>
      <c r="G347" s="15">
        <v>0</v>
      </c>
      <c r="H347" s="15">
        <v>0</v>
      </c>
      <c r="I347" s="15">
        <v>0</v>
      </c>
      <c r="J347" s="15">
        <v>2.15</v>
      </c>
      <c r="K347" s="15">
        <v>0</v>
      </c>
      <c r="L347" s="15">
        <v>0</v>
      </c>
      <c r="M347" s="15">
        <v>0</v>
      </c>
      <c r="N347" s="15">
        <v>125</v>
      </c>
      <c r="O347" s="15">
        <v>566</v>
      </c>
      <c r="P347" s="15">
        <v>2049</v>
      </c>
      <c r="Q347" s="15">
        <v>1</v>
      </c>
      <c r="R347" s="15">
        <v>681</v>
      </c>
      <c r="S347" s="15">
        <v>704</v>
      </c>
      <c r="T347" s="15">
        <v>11.4</v>
      </c>
      <c r="U347" s="15">
        <v>11.7</v>
      </c>
    </row>
    <row r="348" spans="1:21" x14ac:dyDescent="0.4">
      <c r="A348" s="12" t="s">
        <v>426</v>
      </c>
      <c r="B348" s="9">
        <v>7086361926</v>
      </c>
      <c r="C348" s="10">
        <v>42485</v>
      </c>
      <c r="D348" s="11">
        <v>10091</v>
      </c>
      <c r="E348" s="11">
        <v>6.82</v>
      </c>
      <c r="F348" s="11">
        <v>6.82</v>
      </c>
      <c r="G348" s="11">
        <v>0</v>
      </c>
      <c r="H348" s="11">
        <v>3.75</v>
      </c>
      <c r="I348" s="11">
        <v>0.7</v>
      </c>
      <c r="J348" s="11">
        <v>2.37</v>
      </c>
      <c r="K348" s="11">
        <v>0</v>
      </c>
      <c r="L348" s="11">
        <v>69</v>
      </c>
      <c r="M348" s="11">
        <v>39</v>
      </c>
      <c r="N348" s="11">
        <v>129</v>
      </c>
      <c r="O348" s="11">
        <v>706</v>
      </c>
      <c r="P348" s="11">
        <v>2752</v>
      </c>
      <c r="Q348" s="11">
        <v>1</v>
      </c>
      <c r="R348" s="11">
        <v>446</v>
      </c>
      <c r="S348" s="11">
        <v>447</v>
      </c>
      <c r="T348" s="11">
        <v>7.4</v>
      </c>
      <c r="U348" s="11">
        <v>7.5</v>
      </c>
    </row>
    <row r="349" spans="1:21" x14ac:dyDescent="0.4">
      <c r="A349" s="16" t="s">
        <v>427</v>
      </c>
      <c r="B349" s="13">
        <v>7086361926</v>
      </c>
      <c r="C349" s="14">
        <v>42486</v>
      </c>
      <c r="D349" s="15">
        <v>10387</v>
      </c>
      <c r="E349" s="15">
        <v>7.07</v>
      </c>
      <c r="F349" s="15">
        <v>7.07</v>
      </c>
      <c r="G349" s="15">
        <v>0</v>
      </c>
      <c r="H349" s="15">
        <v>4.16</v>
      </c>
      <c r="I349" s="15">
        <v>0.77</v>
      </c>
      <c r="J349" s="15">
        <v>2.12</v>
      </c>
      <c r="K349" s="15">
        <v>0</v>
      </c>
      <c r="L349" s="15">
        <v>70</v>
      </c>
      <c r="M349" s="15">
        <v>33</v>
      </c>
      <c r="N349" s="15">
        <v>132</v>
      </c>
      <c r="O349" s="15">
        <v>726</v>
      </c>
      <c r="P349" s="15">
        <v>2781</v>
      </c>
      <c r="Q349" s="15">
        <v>1</v>
      </c>
      <c r="R349" s="15">
        <v>485</v>
      </c>
      <c r="S349" s="15">
        <v>500</v>
      </c>
      <c r="T349" s="15">
        <v>8.1</v>
      </c>
      <c r="U349" s="15">
        <v>8.3000000000000007</v>
      </c>
    </row>
    <row r="350" spans="1:21" x14ac:dyDescent="0.4">
      <c r="A350" s="12" t="s">
        <v>428</v>
      </c>
      <c r="B350" s="9">
        <v>7086361926</v>
      </c>
      <c r="C350" s="10">
        <v>42487</v>
      </c>
      <c r="D350" s="11">
        <v>11107</v>
      </c>
      <c r="E350" s="11">
        <v>8.34</v>
      </c>
      <c r="F350" s="11">
        <v>8.34</v>
      </c>
      <c r="G350" s="11">
        <v>0</v>
      </c>
      <c r="H350" s="11">
        <v>5.63</v>
      </c>
      <c r="I350" s="11">
        <v>0.18</v>
      </c>
      <c r="J350" s="11">
        <v>2.5299999999999998</v>
      </c>
      <c r="K350" s="11">
        <v>0</v>
      </c>
      <c r="L350" s="11">
        <v>55</v>
      </c>
      <c r="M350" s="11">
        <v>6</v>
      </c>
      <c r="N350" s="11">
        <v>145</v>
      </c>
      <c r="O350" s="11">
        <v>829</v>
      </c>
      <c r="P350" s="11">
        <v>2693</v>
      </c>
      <c r="Q350" s="11">
        <v>1</v>
      </c>
      <c r="R350" s="11">
        <v>469</v>
      </c>
      <c r="S350" s="11">
        <v>479</v>
      </c>
      <c r="T350" s="11">
        <v>7.8</v>
      </c>
      <c r="U350" s="11">
        <v>8</v>
      </c>
    </row>
    <row r="351" spans="1:21" x14ac:dyDescent="0.4">
      <c r="A351" s="16" t="s">
        <v>429</v>
      </c>
      <c r="B351" s="13">
        <v>7086361926</v>
      </c>
      <c r="C351" s="14">
        <v>42488</v>
      </c>
      <c r="D351" s="15">
        <v>11584</v>
      </c>
      <c r="E351" s="15">
        <v>7.8</v>
      </c>
      <c r="F351" s="15">
        <v>7.8</v>
      </c>
      <c r="G351" s="15">
        <v>0</v>
      </c>
      <c r="H351" s="15">
        <v>2.79</v>
      </c>
      <c r="I351" s="15">
        <v>1.64</v>
      </c>
      <c r="J351" s="15">
        <v>3.36</v>
      </c>
      <c r="K351" s="15">
        <v>0</v>
      </c>
      <c r="L351" s="15">
        <v>54</v>
      </c>
      <c r="M351" s="15">
        <v>48</v>
      </c>
      <c r="N351" s="15">
        <v>161</v>
      </c>
      <c r="O351" s="15">
        <v>810</v>
      </c>
      <c r="P351" s="15">
        <v>2862</v>
      </c>
      <c r="Q351" s="15">
        <v>1</v>
      </c>
      <c r="R351" s="15">
        <v>354</v>
      </c>
      <c r="S351" s="15">
        <v>367</v>
      </c>
      <c r="T351" s="15">
        <v>5.9</v>
      </c>
      <c r="U351" s="15">
        <v>6.1</v>
      </c>
    </row>
    <row r="352" spans="1:21" x14ac:dyDescent="0.4">
      <c r="A352" s="12" t="s">
        <v>430</v>
      </c>
      <c r="B352" s="9">
        <v>7086361926</v>
      </c>
      <c r="C352" s="10">
        <v>42490</v>
      </c>
      <c r="D352" s="11">
        <v>14560</v>
      </c>
      <c r="E352" s="11">
        <v>9.41</v>
      </c>
      <c r="F352" s="11">
        <v>9.41</v>
      </c>
      <c r="G352" s="11">
        <v>0</v>
      </c>
      <c r="H352" s="11">
        <v>3.12</v>
      </c>
      <c r="I352" s="11">
        <v>1.04</v>
      </c>
      <c r="J352" s="11">
        <v>5.24</v>
      </c>
      <c r="K352" s="11">
        <v>0</v>
      </c>
      <c r="L352" s="11">
        <v>42</v>
      </c>
      <c r="M352" s="11">
        <v>17</v>
      </c>
      <c r="N352" s="11">
        <v>308</v>
      </c>
      <c r="O352" s="11">
        <v>584</v>
      </c>
      <c r="P352" s="11">
        <v>2995</v>
      </c>
      <c r="Q352" s="11">
        <v>1</v>
      </c>
      <c r="R352" s="11">
        <v>485</v>
      </c>
      <c r="S352" s="11">
        <v>489</v>
      </c>
      <c r="T352" s="11">
        <v>8.1</v>
      </c>
      <c r="U352" s="11">
        <v>8.1999999999999993</v>
      </c>
    </row>
    <row r="353" spans="1:21" x14ac:dyDescent="0.4">
      <c r="A353" s="16" t="s">
        <v>431</v>
      </c>
      <c r="B353" s="13">
        <v>7086361926</v>
      </c>
      <c r="C353" s="14">
        <v>42491</v>
      </c>
      <c r="D353" s="15">
        <v>12390</v>
      </c>
      <c r="E353" s="15">
        <v>8.07</v>
      </c>
      <c r="F353" s="15">
        <v>8.07</v>
      </c>
      <c r="G353" s="15">
        <v>0</v>
      </c>
      <c r="H353" s="15">
        <v>2.2999999999999998</v>
      </c>
      <c r="I353" s="15">
        <v>0.9</v>
      </c>
      <c r="J353" s="15">
        <v>4.8499999999999996</v>
      </c>
      <c r="K353" s="15">
        <v>0</v>
      </c>
      <c r="L353" s="15">
        <v>30</v>
      </c>
      <c r="M353" s="15">
        <v>15</v>
      </c>
      <c r="N353" s="15">
        <v>258</v>
      </c>
      <c r="O353" s="15">
        <v>685</v>
      </c>
      <c r="P353" s="15">
        <v>2730</v>
      </c>
      <c r="Q353" s="15">
        <v>1</v>
      </c>
      <c r="R353" s="15">
        <v>388</v>
      </c>
      <c r="S353" s="15">
        <v>407</v>
      </c>
      <c r="T353" s="15">
        <v>6.5</v>
      </c>
      <c r="U353" s="15">
        <v>6.8</v>
      </c>
    </row>
    <row r="354" spans="1:21" x14ac:dyDescent="0.4">
      <c r="A354" s="12" t="s">
        <v>432</v>
      </c>
      <c r="B354" s="9">
        <v>7086361926</v>
      </c>
      <c r="C354" s="10">
        <v>42492</v>
      </c>
      <c r="D354" s="11">
        <v>10052</v>
      </c>
      <c r="E354" s="11">
        <v>6.81</v>
      </c>
      <c r="F354" s="11">
        <v>6.81</v>
      </c>
      <c r="G354" s="11">
        <v>0</v>
      </c>
      <c r="H354" s="11">
        <v>3.48</v>
      </c>
      <c r="I354" s="11">
        <v>0.66</v>
      </c>
      <c r="J354" s="11">
        <v>2.66</v>
      </c>
      <c r="K354" s="11">
        <v>0</v>
      </c>
      <c r="L354" s="11">
        <v>66</v>
      </c>
      <c r="M354" s="11">
        <v>26</v>
      </c>
      <c r="N354" s="11">
        <v>139</v>
      </c>
      <c r="O354" s="11">
        <v>737</v>
      </c>
      <c r="P354" s="11">
        <v>2754</v>
      </c>
      <c r="Q354" s="11">
        <v>1</v>
      </c>
      <c r="R354" s="11">
        <v>440</v>
      </c>
      <c r="S354" s="11">
        <v>459</v>
      </c>
      <c r="T354" s="11">
        <v>7.3</v>
      </c>
      <c r="U354" s="11">
        <v>7.7</v>
      </c>
    </row>
    <row r="355" spans="1:21" x14ac:dyDescent="0.4">
      <c r="A355" s="16" t="s">
        <v>433</v>
      </c>
      <c r="B355" s="13">
        <v>7086361926</v>
      </c>
      <c r="C355" s="14">
        <v>42493</v>
      </c>
      <c r="D355" s="15">
        <v>10288</v>
      </c>
      <c r="E355" s="15">
        <v>6.76</v>
      </c>
      <c r="F355" s="15">
        <v>6.76</v>
      </c>
      <c r="G355" s="15">
        <v>0</v>
      </c>
      <c r="H355" s="15">
        <v>2.74</v>
      </c>
      <c r="I355" s="15">
        <v>0.85</v>
      </c>
      <c r="J355" s="15">
        <v>3.16</v>
      </c>
      <c r="K355" s="15">
        <v>0</v>
      </c>
      <c r="L355" s="15">
        <v>57</v>
      </c>
      <c r="M355" s="15">
        <v>36</v>
      </c>
      <c r="N355" s="15">
        <v>152</v>
      </c>
      <c r="O355" s="15">
        <v>761</v>
      </c>
      <c r="P355" s="15">
        <v>2754</v>
      </c>
      <c r="Q355" s="15">
        <v>1</v>
      </c>
      <c r="R355" s="15">
        <v>456</v>
      </c>
      <c r="S355" s="15">
        <v>461</v>
      </c>
      <c r="T355" s="15">
        <v>7.6</v>
      </c>
      <c r="U355" s="15">
        <v>7.7</v>
      </c>
    </row>
    <row r="356" spans="1:21" x14ac:dyDescent="0.4">
      <c r="A356" s="12" t="s">
        <v>434</v>
      </c>
      <c r="B356" s="9">
        <v>7086361926</v>
      </c>
      <c r="C356" s="10">
        <v>42494</v>
      </c>
      <c r="D356" s="11">
        <v>10988</v>
      </c>
      <c r="E356" s="11">
        <v>8.31</v>
      </c>
      <c r="F356" s="11">
        <v>8.31</v>
      </c>
      <c r="G356" s="11">
        <v>0</v>
      </c>
      <c r="H356" s="11">
        <v>5.28</v>
      </c>
      <c r="I356" s="11">
        <v>0.12</v>
      </c>
      <c r="J356" s="11">
        <v>2.9</v>
      </c>
      <c r="K356" s="11">
        <v>0</v>
      </c>
      <c r="L356" s="11">
        <v>45</v>
      </c>
      <c r="M356" s="11">
        <v>12</v>
      </c>
      <c r="N356" s="11">
        <v>135</v>
      </c>
      <c r="O356" s="11">
        <v>843</v>
      </c>
      <c r="P356" s="11">
        <v>2655</v>
      </c>
      <c r="Q356" s="11">
        <v>1</v>
      </c>
      <c r="R356" s="11">
        <v>420</v>
      </c>
      <c r="S356" s="11">
        <v>436</v>
      </c>
      <c r="T356" s="11">
        <v>7</v>
      </c>
      <c r="U356" s="11">
        <v>7.3</v>
      </c>
    </row>
    <row r="357" spans="1:21" x14ac:dyDescent="0.4">
      <c r="A357" s="16" t="s">
        <v>435</v>
      </c>
      <c r="B357" s="13">
        <v>7086361926</v>
      </c>
      <c r="C357" s="14">
        <v>42496</v>
      </c>
      <c r="D357" s="15">
        <v>12461</v>
      </c>
      <c r="E357" s="15">
        <v>8.3800000000000008</v>
      </c>
      <c r="F357" s="15">
        <v>8.3800000000000008</v>
      </c>
      <c r="G357" s="15">
        <v>0</v>
      </c>
      <c r="H357" s="15">
        <v>3.82</v>
      </c>
      <c r="I357" s="15">
        <v>1.43</v>
      </c>
      <c r="J357" s="15">
        <v>3.12</v>
      </c>
      <c r="K357" s="15">
        <v>0</v>
      </c>
      <c r="L357" s="15">
        <v>84</v>
      </c>
      <c r="M357" s="15">
        <v>35</v>
      </c>
      <c r="N357" s="15">
        <v>154</v>
      </c>
      <c r="O357" s="15">
        <v>834</v>
      </c>
      <c r="P357" s="15">
        <v>2924</v>
      </c>
      <c r="Q357" s="15">
        <v>1</v>
      </c>
      <c r="R357" s="15">
        <v>322</v>
      </c>
      <c r="S357" s="15">
        <v>333</v>
      </c>
      <c r="T357" s="15">
        <v>5.4</v>
      </c>
      <c r="U357" s="15">
        <v>5.6</v>
      </c>
    </row>
    <row r="358" spans="1:21" x14ac:dyDescent="0.4">
      <c r="A358" s="12" t="s">
        <v>436</v>
      </c>
      <c r="B358" s="9">
        <v>7086361926</v>
      </c>
      <c r="C358" s="10">
        <v>42497</v>
      </c>
      <c r="D358" s="11">
        <v>12827</v>
      </c>
      <c r="E358" s="11">
        <v>8.48</v>
      </c>
      <c r="F358" s="11">
        <v>8.48</v>
      </c>
      <c r="G358" s="11">
        <v>0</v>
      </c>
      <c r="H358" s="11">
        <v>1.46</v>
      </c>
      <c r="I358" s="11">
        <v>2.33</v>
      </c>
      <c r="J358" s="11">
        <v>4.68</v>
      </c>
      <c r="K358" s="11">
        <v>0</v>
      </c>
      <c r="L358" s="11">
        <v>20</v>
      </c>
      <c r="M358" s="11">
        <v>42</v>
      </c>
      <c r="N358" s="11">
        <v>209</v>
      </c>
      <c r="O358" s="11">
        <v>621</v>
      </c>
      <c r="P358" s="11">
        <v>2739</v>
      </c>
      <c r="Q358" s="11">
        <v>1</v>
      </c>
      <c r="R358" s="11">
        <v>530</v>
      </c>
      <c r="S358" s="11">
        <v>548</v>
      </c>
      <c r="T358" s="11">
        <v>8.8000000000000007</v>
      </c>
      <c r="U358" s="11">
        <v>9.1</v>
      </c>
    </row>
    <row r="359" spans="1:21" x14ac:dyDescent="0.4">
      <c r="A359" s="16" t="s">
        <v>437</v>
      </c>
      <c r="B359" s="13">
        <v>7086361926</v>
      </c>
      <c r="C359" s="14">
        <v>42498</v>
      </c>
      <c r="D359" s="15">
        <v>10677</v>
      </c>
      <c r="E359" s="15">
        <v>7.1</v>
      </c>
      <c r="F359" s="15">
        <v>7.1</v>
      </c>
      <c r="G359" s="15">
        <v>0</v>
      </c>
      <c r="H359" s="15">
        <v>2.31</v>
      </c>
      <c r="I359" s="15">
        <v>1.53</v>
      </c>
      <c r="J359" s="15">
        <v>3.25</v>
      </c>
      <c r="K359" s="15">
        <v>0</v>
      </c>
      <c r="L359" s="15">
        <v>32</v>
      </c>
      <c r="M359" s="15">
        <v>27</v>
      </c>
      <c r="N359" s="15">
        <v>147</v>
      </c>
      <c r="O359" s="15">
        <v>695</v>
      </c>
      <c r="P359" s="15">
        <v>2534</v>
      </c>
      <c r="Q359" s="15">
        <v>1</v>
      </c>
      <c r="R359" s="15">
        <v>481</v>
      </c>
      <c r="S359" s="15">
        <v>510</v>
      </c>
      <c r="T359" s="15">
        <v>8</v>
      </c>
      <c r="U359" s="15">
        <v>8.5</v>
      </c>
    </row>
    <row r="360" spans="1:21" x14ac:dyDescent="0.4">
      <c r="A360" s="12" t="s">
        <v>438</v>
      </c>
      <c r="B360" s="9">
        <v>7086361926</v>
      </c>
      <c r="C360" s="10">
        <v>42499</v>
      </c>
      <c r="D360" s="11">
        <v>13566</v>
      </c>
      <c r="E360" s="11">
        <v>9.11</v>
      </c>
      <c r="F360" s="11">
        <v>9.11</v>
      </c>
      <c r="G360" s="11">
        <v>0</v>
      </c>
      <c r="H360" s="11">
        <v>4.26</v>
      </c>
      <c r="I360" s="11">
        <v>1.71</v>
      </c>
      <c r="J360" s="11">
        <v>3.12</v>
      </c>
      <c r="K360" s="11">
        <v>0</v>
      </c>
      <c r="L360" s="11">
        <v>67</v>
      </c>
      <c r="M360" s="11">
        <v>50</v>
      </c>
      <c r="N360" s="11">
        <v>171</v>
      </c>
      <c r="O360" s="11">
        <v>743</v>
      </c>
      <c r="P360" s="11">
        <v>2960</v>
      </c>
      <c r="Q360" s="11">
        <v>1</v>
      </c>
      <c r="R360" s="11">
        <v>427</v>
      </c>
      <c r="S360" s="11">
        <v>438</v>
      </c>
      <c r="T360" s="11">
        <v>7.1</v>
      </c>
      <c r="U360" s="11">
        <v>7.3</v>
      </c>
    </row>
    <row r="361" spans="1:21" x14ac:dyDescent="0.4">
      <c r="A361" s="16" t="s">
        <v>439</v>
      </c>
      <c r="B361" s="13">
        <v>7086361926</v>
      </c>
      <c r="C361" s="14">
        <v>42501</v>
      </c>
      <c r="D361" s="15">
        <v>9572</v>
      </c>
      <c r="E361" s="15">
        <v>6.52</v>
      </c>
      <c r="F361" s="15">
        <v>6.52</v>
      </c>
      <c r="G361" s="15">
        <v>0</v>
      </c>
      <c r="H361" s="15">
        <v>2.89</v>
      </c>
      <c r="I361" s="15">
        <v>1.39</v>
      </c>
      <c r="J361" s="15">
        <v>2.23</v>
      </c>
      <c r="K361" s="15">
        <v>0</v>
      </c>
      <c r="L361" s="15">
        <v>57</v>
      </c>
      <c r="M361" s="15">
        <v>40</v>
      </c>
      <c r="N361" s="15">
        <v>128</v>
      </c>
      <c r="O361" s="15">
        <v>757</v>
      </c>
      <c r="P361" s="15">
        <v>2735</v>
      </c>
      <c r="Q361" s="15">
        <v>1</v>
      </c>
      <c r="R361" s="15">
        <v>451</v>
      </c>
      <c r="S361" s="15">
        <v>463</v>
      </c>
      <c r="T361" s="15">
        <v>7.5</v>
      </c>
      <c r="U361" s="15">
        <v>7.7</v>
      </c>
    </row>
    <row r="362" spans="1:21" x14ac:dyDescent="0.4">
      <c r="A362" s="12" t="s">
        <v>440</v>
      </c>
      <c r="B362" s="9">
        <v>7086361926</v>
      </c>
      <c r="C362" s="10">
        <v>42502</v>
      </c>
      <c r="D362" s="11">
        <v>3789</v>
      </c>
      <c r="E362" s="11">
        <v>2.56</v>
      </c>
      <c r="F362" s="11">
        <v>2.56</v>
      </c>
      <c r="G362" s="11">
        <v>0</v>
      </c>
      <c r="H362" s="11">
        <v>0.38</v>
      </c>
      <c r="I362" s="11">
        <v>0.27</v>
      </c>
      <c r="J362" s="11">
        <v>1.89</v>
      </c>
      <c r="K362" s="11">
        <v>0</v>
      </c>
      <c r="L362" s="11">
        <v>5</v>
      </c>
      <c r="M362" s="11">
        <v>4</v>
      </c>
      <c r="N362" s="11">
        <v>58</v>
      </c>
      <c r="O362" s="11">
        <v>343</v>
      </c>
      <c r="P362" s="11">
        <v>1199</v>
      </c>
      <c r="Q362" s="11">
        <v>1</v>
      </c>
      <c r="R362" s="11">
        <v>444</v>
      </c>
      <c r="S362" s="11">
        <v>457</v>
      </c>
      <c r="T362" s="11">
        <v>7.4</v>
      </c>
      <c r="U362" s="11">
        <v>7.6</v>
      </c>
    </row>
    <row r="363" spans="1:21" x14ac:dyDescent="0.4">
      <c r="A363" s="16" t="s">
        <v>441</v>
      </c>
      <c r="B363" s="13">
        <v>8053475328</v>
      </c>
      <c r="C363" s="14">
        <v>42480</v>
      </c>
      <c r="D363" s="15">
        <v>15108</v>
      </c>
      <c r="E363" s="15">
        <v>12.19</v>
      </c>
      <c r="F363" s="15">
        <v>12.19</v>
      </c>
      <c r="G363" s="15">
        <v>0</v>
      </c>
      <c r="H363" s="15">
        <v>9.58</v>
      </c>
      <c r="I363" s="15">
        <v>0.23</v>
      </c>
      <c r="J363" s="15">
        <v>2.38</v>
      </c>
      <c r="K363" s="15">
        <v>0</v>
      </c>
      <c r="L363" s="15">
        <v>89</v>
      </c>
      <c r="M363" s="15">
        <v>5</v>
      </c>
      <c r="N363" s="15">
        <v>158</v>
      </c>
      <c r="O363" s="15">
        <v>695</v>
      </c>
      <c r="P363" s="15">
        <v>3043</v>
      </c>
      <c r="Q363" s="15">
        <v>1</v>
      </c>
      <c r="R363" s="15">
        <v>486</v>
      </c>
      <c r="S363" s="15">
        <v>493</v>
      </c>
      <c r="T363" s="15">
        <v>8.1</v>
      </c>
      <c r="U363" s="15">
        <v>8.1999999999999993</v>
      </c>
    </row>
    <row r="364" spans="1:21" x14ac:dyDescent="0.4">
      <c r="A364" s="12" t="s">
        <v>442</v>
      </c>
      <c r="B364" s="9">
        <v>8053475328</v>
      </c>
      <c r="C364" s="10">
        <v>42483</v>
      </c>
      <c r="D364" s="11">
        <v>22359</v>
      </c>
      <c r="E364" s="11">
        <v>17.190000000000001</v>
      </c>
      <c r="F364" s="11">
        <v>17.190000000000001</v>
      </c>
      <c r="G364" s="11">
        <v>0</v>
      </c>
      <c r="H364" s="11">
        <v>12.54</v>
      </c>
      <c r="I364" s="11">
        <v>0.63</v>
      </c>
      <c r="J364" s="11">
        <v>4.0199999999999996</v>
      </c>
      <c r="K364" s="11">
        <v>0</v>
      </c>
      <c r="L364" s="11">
        <v>125</v>
      </c>
      <c r="M364" s="11">
        <v>14</v>
      </c>
      <c r="N364" s="11">
        <v>223</v>
      </c>
      <c r="O364" s="11">
        <v>741</v>
      </c>
      <c r="P364" s="11">
        <v>3554</v>
      </c>
      <c r="Q364" s="11">
        <v>1</v>
      </c>
      <c r="R364" s="11">
        <v>331</v>
      </c>
      <c r="S364" s="11">
        <v>337</v>
      </c>
      <c r="T364" s="11">
        <v>5.5</v>
      </c>
      <c r="U364" s="11">
        <v>5.6</v>
      </c>
    </row>
    <row r="365" spans="1:21" x14ac:dyDescent="0.4">
      <c r="A365" s="16" t="s">
        <v>443</v>
      </c>
      <c r="B365" s="13">
        <v>8053475328</v>
      </c>
      <c r="C365" s="14">
        <v>42497</v>
      </c>
      <c r="D365" s="15">
        <v>19769</v>
      </c>
      <c r="E365" s="15">
        <v>15.67</v>
      </c>
      <c r="F365" s="15">
        <v>15.67</v>
      </c>
      <c r="G365" s="15">
        <v>0</v>
      </c>
      <c r="H365" s="15">
        <v>12.44</v>
      </c>
      <c r="I365" s="15">
        <v>0.88</v>
      </c>
      <c r="J365" s="15">
        <v>2.35</v>
      </c>
      <c r="K365" s="15">
        <v>0</v>
      </c>
      <c r="L365" s="15">
        <v>121</v>
      </c>
      <c r="M365" s="15">
        <v>20</v>
      </c>
      <c r="N365" s="15">
        <v>148</v>
      </c>
      <c r="O365" s="15">
        <v>1076</v>
      </c>
      <c r="P365" s="15">
        <v>3331</v>
      </c>
      <c r="Q365" s="15">
        <v>1</v>
      </c>
      <c r="R365" s="15">
        <v>74</v>
      </c>
      <c r="S365" s="15">
        <v>75</v>
      </c>
      <c r="T365" s="15">
        <v>1.2</v>
      </c>
      <c r="U365" s="15">
        <v>1.3</v>
      </c>
    </row>
    <row r="366" spans="1:21" x14ac:dyDescent="0.4">
      <c r="A366" s="12" t="s">
        <v>444</v>
      </c>
      <c r="B366" s="9">
        <v>8378563200</v>
      </c>
      <c r="C366" s="10">
        <v>42472</v>
      </c>
      <c r="D366" s="11">
        <v>7626</v>
      </c>
      <c r="E366" s="11">
        <v>6.05</v>
      </c>
      <c r="F366" s="11">
        <v>6.05</v>
      </c>
      <c r="G366" s="11">
        <v>2.2530000000000001</v>
      </c>
      <c r="H366" s="11">
        <v>0.83</v>
      </c>
      <c r="I366" s="11">
        <v>0.71</v>
      </c>
      <c r="J366" s="11">
        <v>4.5</v>
      </c>
      <c r="K366" s="11">
        <v>0</v>
      </c>
      <c r="L366" s="11">
        <v>65</v>
      </c>
      <c r="M366" s="11">
        <v>15</v>
      </c>
      <c r="N366" s="11">
        <v>156</v>
      </c>
      <c r="O366" s="11">
        <v>723</v>
      </c>
      <c r="P366" s="11">
        <v>3635</v>
      </c>
      <c r="Q366" s="11">
        <v>1</v>
      </c>
      <c r="R366" s="11">
        <v>338</v>
      </c>
      <c r="S366" s="11">
        <v>356</v>
      </c>
      <c r="T366" s="11">
        <v>5.6</v>
      </c>
      <c r="U366" s="11">
        <v>5.9</v>
      </c>
    </row>
    <row r="367" spans="1:21" x14ac:dyDescent="0.4">
      <c r="A367" s="16" t="s">
        <v>445</v>
      </c>
      <c r="B367" s="13">
        <v>8378563200</v>
      </c>
      <c r="C367" s="14">
        <v>42473</v>
      </c>
      <c r="D367" s="15">
        <v>12386</v>
      </c>
      <c r="E367" s="15">
        <v>9.82</v>
      </c>
      <c r="F367" s="15">
        <v>9.82</v>
      </c>
      <c r="G367" s="15">
        <v>2.0920000000000001</v>
      </c>
      <c r="H367" s="15">
        <v>4.96</v>
      </c>
      <c r="I367" s="15">
        <v>0.65</v>
      </c>
      <c r="J367" s="15">
        <v>4.21</v>
      </c>
      <c r="K367" s="15">
        <v>0</v>
      </c>
      <c r="L367" s="15">
        <v>116</v>
      </c>
      <c r="M367" s="15">
        <v>14</v>
      </c>
      <c r="N367" s="15">
        <v>169</v>
      </c>
      <c r="O367" s="15">
        <v>680</v>
      </c>
      <c r="P367" s="15">
        <v>4079</v>
      </c>
      <c r="Q367" s="15">
        <v>2</v>
      </c>
      <c r="R367" s="15">
        <v>447</v>
      </c>
      <c r="S367" s="15">
        <v>487</v>
      </c>
      <c r="T367" s="15">
        <v>7.5</v>
      </c>
      <c r="U367" s="15">
        <v>8.1</v>
      </c>
    </row>
    <row r="368" spans="1:21" x14ac:dyDescent="0.4">
      <c r="A368" s="12" t="s">
        <v>446</v>
      </c>
      <c r="B368" s="9">
        <v>8378563200</v>
      </c>
      <c r="C368" s="10">
        <v>42474</v>
      </c>
      <c r="D368" s="11">
        <v>13318</v>
      </c>
      <c r="E368" s="11">
        <v>10.56</v>
      </c>
      <c r="F368" s="11">
        <v>10.56</v>
      </c>
      <c r="G368" s="11">
        <v>2.2530000000000001</v>
      </c>
      <c r="H368" s="11">
        <v>5.62</v>
      </c>
      <c r="I368" s="11">
        <v>1.03</v>
      </c>
      <c r="J368" s="11">
        <v>3.91</v>
      </c>
      <c r="K368" s="11">
        <v>0</v>
      </c>
      <c r="L368" s="11">
        <v>123</v>
      </c>
      <c r="M368" s="11">
        <v>21</v>
      </c>
      <c r="N368" s="11">
        <v>174</v>
      </c>
      <c r="O368" s="11">
        <v>699</v>
      </c>
      <c r="P368" s="11">
        <v>4163</v>
      </c>
      <c r="Q368" s="11">
        <v>1</v>
      </c>
      <c r="R368" s="11">
        <v>424</v>
      </c>
      <c r="S368" s="11">
        <v>455</v>
      </c>
      <c r="T368" s="11">
        <v>7.1</v>
      </c>
      <c r="U368" s="11">
        <v>7.6</v>
      </c>
    </row>
    <row r="369" spans="1:21" x14ac:dyDescent="0.4">
      <c r="A369" s="16" t="s">
        <v>447</v>
      </c>
      <c r="B369" s="13">
        <v>8378563200</v>
      </c>
      <c r="C369" s="14">
        <v>42475</v>
      </c>
      <c r="D369" s="15">
        <v>14461</v>
      </c>
      <c r="E369" s="15">
        <v>11.47</v>
      </c>
      <c r="F369" s="15">
        <v>11.47</v>
      </c>
      <c r="G369" s="15">
        <v>0</v>
      </c>
      <c r="H369" s="15">
        <v>4.91</v>
      </c>
      <c r="I369" s="15">
        <v>1.1499999999999999</v>
      </c>
      <c r="J369" s="15">
        <v>5.41</v>
      </c>
      <c r="K369" s="15">
        <v>0</v>
      </c>
      <c r="L369" s="15">
        <v>60</v>
      </c>
      <c r="M369" s="15">
        <v>23</v>
      </c>
      <c r="N369" s="15">
        <v>190</v>
      </c>
      <c r="O369" s="15">
        <v>729</v>
      </c>
      <c r="P369" s="15">
        <v>3666</v>
      </c>
      <c r="Q369" s="15">
        <v>1</v>
      </c>
      <c r="R369" s="15">
        <v>513</v>
      </c>
      <c r="S369" s="15">
        <v>533</v>
      </c>
      <c r="T369" s="15">
        <v>8.6</v>
      </c>
      <c r="U369" s="15">
        <v>8.9</v>
      </c>
    </row>
    <row r="370" spans="1:21" x14ac:dyDescent="0.4">
      <c r="A370" s="12" t="s">
        <v>448</v>
      </c>
      <c r="B370" s="9">
        <v>8378563200</v>
      </c>
      <c r="C370" s="10">
        <v>42476</v>
      </c>
      <c r="D370" s="11">
        <v>11207</v>
      </c>
      <c r="E370" s="11">
        <v>8.89</v>
      </c>
      <c r="F370" s="11">
        <v>8.89</v>
      </c>
      <c r="G370" s="11">
        <v>0</v>
      </c>
      <c r="H370" s="11">
        <v>5.37</v>
      </c>
      <c r="I370" s="11">
        <v>1.07</v>
      </c>
      <c r="J370" s="11">
        <v>2.44</v>
      </c>
      <c r="K370" s="11">
        <v>0</v>
      </c>
      <c r="L370" s="11">
        <v>64</v>
      </c>
      <c r="M370" s="11">
        <v>21</v>
      </c>
      <c r="N370" s="11">
        <v>142</v>
      </c>
      <c r="O370" s="11">
        <v>563</v>
      </c>
      <c r="P370" s="11">
        <v>3363</v>
      </c>
      <c r="Q370" s="11">
        <v>2</v>
      </c>
      <c r="R370" s="11">
        <v>611</v>
      </c>
      <c r="S370" s="11">
        <v>689</v>
      </c>
      <c r="T370" s="11">
        <v>10.199999999999999</v>
      </c>
      <c r="U370" s="11">
        <v>11.5</v>
      </c>
    </row>
    <row r="371" spans="1:21" x14ac:dyDescent="0.4">
      <c r="A371" s="16" t="s">
        <v>449</v>
      </c>
      <c r="B371" s="13">
        <v>8378563200</v>
      </c>
      <c r="C371" s="14">
        <v>42477</v>
      </c>
      <c r="D371" s="15">
        <v>2132</v>
      </c>
      <c r="E371" s="15">
        <v>1.69</v>
      </c>
      <c r="F371" s="15">
        <v>1.69</v>
      </c>
      <c r="G371" s="15">
        <v>0</v>
      </c>
      <c r="H371" s="15">
        <v>0</v>
      </c>
      <c r="I371" s="15">
        <v>0</v>
      </c>
      <c r="J371" s="15">
        <v>1.69</v>
      </c>
      <c r="K371" s="15">
        <v>0</v>
      </c>
      <c r="L371" s="15">
        <v>0</v>
      </c>
      <c r="M371" s="15">
        <v>0</v>
      </c>
      <c r="N371" s="15">
        <v>93</v>
      </c>
      <c r="O371" s="15">
        <v>599</v>
      </c>
      <c r="P371" s="15">
        <v>2572</v>
      </c>
      <c r="Q371" s="15">
        <v>2</v>
      </c>
      <c r="R371" s="15">
        <v>525</v>
      </c>
      <c r="S371" s="15">
        <v>591</v>
      </c>
      <c r="T371" s="15">
        <v>8.8000000000000007</v>
      </c>
      <c r="U371" s="15">
        <v>9.9</v>
      </c>
    </row>
    <row r="372" spans="1:21" x14ac:dyDescent="0.4">
      <c r="A372" s="12" t="s">
        <v>450</v>
      </c>
      <c r="B372" s="9">
        <v>8378563200</v>
      </c>
      <c r="C372" s="10">
        <v>42478</v>
      </c>
      <c r="D372" s="11">
        <v>13630</v>
      </c>
      <c r="E372" s="11">
        <v>10.81</v>
      </c>
      <c r="F372" s="11">
        <v>10.81</v>
      </c>
      <c r="G372" s="11">
        <v>2.0920000000000001</v>
      </c>
      <c r="H372" s="11">
        <v>5.05</v>
      </c>
      <c r="I372" s="11">
        <v>0.56000000000000005</v>
      </c>
      <c r="J372" s="11">
        <v>5.2</v>
      </c>
      <c r="K372" s="11">
        <v>0</v>
      </c>
      <c r="L372" s="11">
        <v>117</v>
      </c>
      <c r="M372" s="11">
        <v>10</v>
      </c>
      <c r="N372" s="11">
        <v>174</v>
      </c>
      <c r="O372" s="11">
        <v>720</v>
      </c>
      <c r="P372" s="11">
        <v>4157</v>
      </c>
      <c r="Q372" s="11">
        <v>1</v>
      </c>
      <c r="R372" s="11">
        <v>398</v>
      </c>
      <c r="S372" s="11">
        <v>451</v>
      </c>
      <c r="T372" s="11">
        <v>6.6</v>
      </c>
      <c r="U372" s="11">
        <v>7.5</v>
      </c>
    </row>
    <row r="373" spans="1:21" x14ac:dyDescent="0.4">
      <c r="A373" s="16" t="s">
        <v>451</v>
      </c>
      <c r="B373" s="13">
        <v>8378563200</v>
      </c>
      <c r="C373" s="14">
        <v>42479</v>
      </c>
      <c r="D373" s="15">
        <v>13070</v>
      </c>
      <c r="E373" s="15">
        <v>10.36</v>
      </c>
      <c r="F373" s="15">
        <v>10.36</v>
      </c>
      <c r="G373" s="15">
        <v>2.2530000000000001</v>
      </c>
      <c r="H373" s="15">
        <v>5.3</v>
      </c>
      <c r="I373" s="15">
        <v>0.88</v>
      </c>
      <c r="J373" s="15">
        <v>4.18</v>
      </c>
      <c r="K373" s="15">
        <v>0</v>
      </c>
      <c r="L373" s="15">
        <v>120</v>
      </c>
      <c r="M373" s="15">
        <v>19</v>
      </c>
      <c r="N373" s="15">
        <v>154</v>
      </c>
      <c r="O373" s="15">
        <v>737</v>
      </c>
      <c r="P373" s="15">
        <v>4092</v>
      </c>
      <c r="Q373" s="15">
        <v>1</v>
      </c>
      <c r="R373" s="15">
        <v>387</v>
      </c>
      <c r="S373" s="15">
        <v>421</v>
      </c>
      <c r="T373" s="15">
        <v>6.5</v>
      </c>
      <c r="U373" s="15">
        <v>7</v>
      </c>
    </row>
    <row r="374" spans="1:21" x14ac:dyDescent="0.4">
      <c r="A374" s="12" t="s">
        <v>452</v>
      </c>
      <c r="B374" s="9">
        <v>8378563200</v>
      </c>
      <c r="C374" s="10">
        <v>42480</v>
      </c>
      <c r="D374" s="11">
        <v>9388</v>
      </c>
      <c r="E374" s="11">
        <v>7.44</v>
      </c>
      <c r="F374" s="11">
        <v>7.44</v>
      </c>
      <c r="G374" s="11">
        <v>2.0920000000000001</v>
      </c>
      <c r="H374" s="11">
        <v>2.23</v>
      </c>
      <c r="I374" s="11">
        <v>0.44</v>
      </c>
      <c r="J374" s="11">
        <v>4.78</v>
      </c>
      <c r="K374" s="11">
        <v>0</v>
      </c>
      <c r="L374" s="11">
        <v>82</v>
      </c>
      <c r="M374" s="11">
        <v>8</v>
      </c>
      <c r="N374" s="11">
        <v>169</v>
      </c>
      <c r="O374" s="11">
        <v>763</v>
      </c>
      <c r="P374" s="11">
        <v>3787</v>
      </c>
      <c r="Q374" s="11">
        <v>1</v>
      </c>
      <c r="R374" s="11">
        <v>381</v>
      </c>
      <c r="S374" s="11">
        <v>409</v>
      </c>
      <c r="T374" s="11">
        <v>6.4</v>
      </c>
      <c r="U374" s="11">
        <v>6.8</v>
      </c>
    </row>
    <row r="375" spans="1:21" x14ac:dyDescent="0.4">
      <c r="A375" s="16" t="s">
        <v>453</v>
      </c>
      <c r="B375" s="13">
        <v>8378563200</v>
      </c>
      <c r="C375" s="14">
        <v>42481</v>
      </c>
      <c r="D375" s="15">
        <v>15148</v>
      </c>
      <c r="E375" s="15">
        <v>12.01</v>
      </c>
      <c r="F375" s="15">
        <v>12.01</v>
      </c>
      <c r="G375" s="15">
        <v>2.2530000000000001</v>
      </c>
      <c r="H375" s="15">
        <v>6.9</v>
      </c>
      <c r="I375" s="15">
        <v>0.82</v>
      </c>
      <c r="J375" s="15">
        <v>4.29</v>
      </c>
      <c r="K375" s="15">
        <v>0</v>
      </c>
      <c r="L375" s="15">
        <v>137</v>
      </c>
      <c r="M375" s="15">
        <v>16</v>
      </c>
      <c r="N375" s="15">
        <v>145</v>
      </c>
      <c r="O375" s="15">
        <v>677</v>
      </c>
      <c r="P375" s="15">
        <v>4236</v>
      </c>
      <c r="Q375" s="15">
        <v>1</v>
      </c>
      <c r="R375" s="15">
        <v>396</v>
      </c>
      <c r="S375" s="15">
        <v>417</v>
      </c>
      <c r="T375" s="15">
        <v>6.6</v>
      </c>
      <c r="U375" s="15">
        <v>7</v>
      </c>
    </row>
    <row r="376" spans="1:21" x14ac:dyDescent="0.4">
      <c r="A376" s="12" t="s">
        <v>454</v>
      </c>
      <c r="B376" s="9">
        <v>8378563200</v>
      </c>
      <c r="C376" s="10">
        <v>42482</v>
      </c>
      <c r="D376" s="11">
        <v>12200</v>
      </c>
      <c r="E376" s="11">
        <v>9.67</v>
      </c>
      <c r="F376" s="11">
        <v>9.67</v>
      </c>
      <c r="G376" s="11">
        <v>2.0920000000000001</v>
      </c>
      <c r="H376" s="11">
        <v>4.91</v>
      </c>
      <c r="I376" s="11">
        <v>0.59</v>
      </c>
      <c r="J376" s="11">
        <v>4.18</v>
      </c>
      <c r="K376" s="11">
        <v>0</v>
      </c>
      <c r="L376" s="11">
        <v>113</v>
      </c>
      <c r="M376" s="11">
        <v>12</v>
      </c>
      <c r="N376" s="11">
        <v>159</v>
      </c>
      <c r="O376" s="11">
        <v>769</v>
      </c>
      <c r="P376" s="11">
        <v>4044</v>
      </c>
      <c r="Q376" s="11">
        <v>1</v>
      </c>
      <c r="R376" s="11">
        <v>441</v>
      </c>
      <c r="S376" s="11">
        <v>469</v>
      </c>
      <c r="T376" s="11">
        <v>7.4</v>
      </c>
      <c r="U376" s="11">
        <v>7.8</v>
      </c>
    </row>
    <row r="377" spans="1:21" x14ac:dyDescent="0.4">
      <c r="A377" s="16" t="s">
        <v>455</v>
      </c>
      <c r="B377" s="13">
        <v>8378563200</v>
      </c>
      <c r="C377" s="14">
        <v>42483</v>
      </c>
      <c r="D377" s="15">
        <v>5709</v>
      </c>
      <c r="E377" s="15">
        <v>4.53</v>
      </c>
      <c r="F377" s="15">
        <v>4.53</v>
      </c>
      <c r="G377" s="15">
        <v>0</v>
      </c>
      <c r="H377" s="15">
        <v>1.52</v>
      </c>
      <c r="I377" s="15">
        <v>0.52</v>
      </c>
      <c r="J377" s="15">
        <v>2.48</v>
      </c>
      <c r="K377" s="15">
        <v>0</v>
      </c>
      <c r="L377" s="15">
        <v>19</v>
      </c>
      <c r="M377" s="15">
        <v>10</v>
      </c>
      <c r="N377" s="15">
        <v>136</v>
      </c>
      <c r="O377" s="15">
        <v>740</v>
      </c>
      <c r="P377" s="15">
        <v>2908</v>
      </c>
      <c r="Q377" s="15">
        <v>1</v>
      </c>
      <c r="R377" s="15">
        <v>565</v>
      </c>
      <c r="S377" s="15">
        <v>591</v>
      </c>
      <c r="T377" s="15">
        <v>9.4</v>
      </c>
      <c r="U377" s="15">
        <v>9.9</v>
      </c>
    </row>
    <row r="378" spans="1:21" x14ac:dyDescent="0.4">
      <c r="A378" s="12" t="s">
        <v>456</v>
      </c>
      <c r="B378" s="9">
        <v>8378563200</v>
      </c>
      <c r="C378" s="10">
        <v>42484</v>
      </c>
      <c r="D378" s="11">
        <v>3703</v>
      </c>
      <c r="E378" s="11">
        <v>2.94</v>
      </c>
      <c r="F378" s="11">
        <v>2.94</v>
      </c>
      <c r="G378" s="11">
        <v>0</v>
      </c>
      <c r="H378" s="11">
        <v>0</v>
      </c>
      <c r="I378" s="11">
        <v>0</v>
      </c>
      <c r="J378" s="11">
        <v>2.94</v>
      </c>
      <c r="K378" s="11">
        <v>0</v>
      </c>
      <c r="L378" s="11">
        <v>0</v>
      </c>
      <c r="M378" s="11">
        <v>0</v>
      </c>
      <c r="N378" s="11">
        <v>135</v>
      </c>
      <c r="O378" s="11">
        <v>734</v>
      </c>
      <c r="P378" s="11">
        <v>2741</v>
      </c>
      <c r="Q378" s="11">
        <v>1</v>
      </c>
      <c r="R378" s="11">
        <v>458</v>
      </c>
      <c r="S378" s="11">
        <v>492</v>
      </c>
      <c r="T378" s="11">
        <v>7.6</v>
      </c>
      <c r="U378" s="11">
        <v>8.1999999999999993</v>
      </c>
    </row>
    <row r="379" spans="1:21" x14ac:dyDescent="0.4">
      <c r="A379" s="16" t="s">
        <v>457</v>
      </c>
      <c r="B379" s="13">
        <v>8378563200</v>
      </c>
      <c r="C379" s="14">
        <v>42485</v>
      </c>
      <c r="D379" s="15">
        <v>12405</v>
      </c>
      <c r="E379" s="15">
        <v>9.84</v>
      </c>
      <c r="F379" s="15">
        <v>9.84</v>
      </c>
      <c r="G379" s="15">
        <v>2.0920000000000001</v>
      </c>
      <c r="H379" s="15">
        <v>5.05</v>
      </c>
      <c r="I379" s="15">
        <v>0.87</v>
      </c>
      <c r="J379" s="15">
        <v>3.92</v>
      </c>
      <c r="K379" s="15">
        <v>0</v>
      </c>
      <c r="L379" s="15">
        <v>117</v>
      </c>
      <c r="M379" s="15">
        <v>16</v>
      </c>
      <c r="N379" s="15">
        <v>141</v>
      </c>
      <c r="O379" s="15">
        <v>692</v>
      </c>
      <c r="P379" s="15">
        <v>4005</v>
      </c>
      <c r="Q379" s="15">
        <v>1</v>
      </c>
      <c r="R379" s="15">
        <v>388</v>
      </c>
      <c r="S379" s="15">
        <v>402</v>
      </c>
      <c r="T379" s="15">
        <v>6.5</v>
      </c>
      <c r="U379" s="15">
        <v>6.7</v>
      </c>
    </row>
    <row r="380" spans="1:21" x14ac:dyDescent="0.4">
      <c r="A380" s="12" t="s">
        <v>458</v>
      </c>
      <c r="B380" s="9">
        <v>8378563200</v>
      </c>
      <c r="C380" s="10">
        <v>42486</v>
      </c>
      <c r="D380" s="11">
        <v>16208</v>
      </c>
      <c r="E380" s="11">
        <v>12.85</v>
      </c>
      <c r="F380" s="11">
        <v>12.85</v>
      </c>
      <c r="G380" s="11">
        <v>0</v>
      </c>
      <c r="H380" s="11">
        <v>7.51</v>
      </c>
      <c r="I380" s="11">
        <v>0.92</v>
      </c>
      <c r="J380" s="11">
        <v>4.42</v>
      </c>
      <c r="K380" s="11">
        <v>0</v>
      </c>
      <c r="L380" s="11">
        <v>90</v>
      </c>
      <c r="M380" s="11">
        <v>18</v>
      </c>
      <c r="N380" s="11">
        <v>161</v>
      </c>
      <c r="O380" s="11">
        <v>593</v>
      </c>
      <c r="P380" s="11">
        <v>3763</v>
      </c>
      <c r="Q380" s="11">
        <v>1</v>
      </c>
      <c r="R380" s="11">
        <v>550</v>
      </c>
      <c r="S380" s="11">
        <v>584</v>
      </c>
      <c r="T380" s="11">
        <v>9.1999999999999993</v>
      </c>
      <c r="U380" s="11">
        <v>9.6999999999999993</v>
      </c>
    </row>
    <row r="381" spans="1:21" x14ac:dyDescent="0.4">
      <c r="A381" s="16" t="s">
        <v>459</v>
      </c>
      <c r="B381" s="13">
        <v>8378563200</v>
      </c>
      <c r="C381" s="14">
        <v>42487</v>
      </c>
      <c r="D381" s="15">
        <v>7359</v>
      </c>
      <c r="E381" s="15">
        <v>5.84</v>
      </c>
      <c r="F381" s="15">
        <v>5.84</v>
      </c>
      <c r="G381" s="15">
        <v>0</v>
      </c>
      <c r="H381" s="15">
        <v>0.33</v>
      </c>
      <c r="I381" s="15">
        <v>0.18</v>
      </c>
      <c r="J381" s="15">
        <v>5.33</v>
      </c>
      <c r="K381" s="15">
        <v>0</v>
      </c>
      <c r="L381" s="15">
        <v>4</v>
      </c>
      <c r="M381" s="15">
        <v>4</v>
      </c>
      <c r="N381" s="15">
        <v>192</v>
      </c>
      <c r="O381" s="15">
        <v>676</v>
      </c>
      <c r="P381" s="15">
        <v>3061</v>
      </c>
      <c r="Q381" s="15">
        <v>1</v>
      </c>
      <c r="R381" s="15">
        <v>531</v>
      </c>
      <c r="S381" s="15">
        <v>600</v>
      </c>
      <c r="T381" s="15">
        <v>8.9</v>
      </c>
      <c r="U381" s="15">
        <v>10</v>
      </c>
    </row>
    <row r="382" spans="1:21" x14ac:dyDescent="0.4">
      <c r="A382" s="12" t="s">
        <v>460</v>
      </c>
      <c r="B382" s="9">
        <v>8378563200</v>
      </c>
      <c r="C382" s="10">
        <v>42488</v>
      </c>
      <c r="D382" s="11">
        <v>5417</v>
      </c>
      <c r="E382" s="11">
        <v>4.3</v>
      </c>
      <c r="F382" s="11">
        <v>4.3</v>
      </c>
      <c r="G382" s="11">
        <v>0</v>
      </c>
      <c r="H382" s="11">
        <v>0.9</v>
      </c>
      <c r="I382" s="11">
        <v>0.49</v>
      </c>
      <c r="J382" s="11">
        <v>2.91</v>
      </c>
      <c r="K382" s="11">
        <v>0</v>
      </c>
      <c r="L382" s="11">
        <v>11</v>
      </c>
      <c r="M382" s="11">
        <v>10</v>
      </c>
      <c r="N382" s="11">
        <v>139</v>
      </c>
      <c r="O382" s="11">
        <v>711</v>
      </c>
      <c r="P382" s="11">
        <v>2884</v>
      </c>
      <c r="Q382" s="11">
        <v>1</v>
      </c>
      <c r="R382" s="11">
        <v>506</v>
      </c>
      <c r="S382" s="11">
        <v>556</v>
      </c>
      <c r="T382" s="11">
        <v>8.4</v>
      </c>
      <c r="U382" s="11">
        <v>9.3000000000000007</v>
      </c>
    </row>
    <row r="383" spans="1:21" x14ac:dyDescent="0.4">
      <c r="A383" s="16" t="s">
        <v>461</v>
      </c>
      <c r="B383" s="13">
        <v>8378563200</v>
      </c>
      <c r="C383" s="14">
        <v>42489</v>
      </c>
      <c r="D383" s="15">
        <v>6175</v>
      </c>
      <c r="E383" s="15">
        <v>4.9000000000000004</v>
      </c>
      <c r="F383" s="15">
        <v>4.9000000000000004</v>
      </c>
      <c r="G383" s="15">
        <v>0</v>
      </c>
      <c r="H383" s="15">
        <v>0.25</v>
      </c>
      <c r="I383" s="15">
        <v>0.36</v>
      </c>
      <c r="J383" s="15">
        <v>4.2699999999999996</v>
      </c>
      <c r="K383" s="15">
        <v>0</v>
      </c>
      <c r="L383" s="15">
        <v>3</v>
      </c>
      <c r="M383" s="15">
        <v>7</v>
      </c>
      <c r="N383" s="15">
        <v>172</v>
      </c>
      <c r="O383" s="15">
        <v>767</v>
      </c>
      <c r="P383" s="15">
        <v>2982</v>
      </c>
      <c r="Q383" s="15">
        <v>1</v>
      </c>
      <c r="R383" s="15">
        <v>527</v>
      </c>
      <c r="S383" s="15">
        <v>562</v>
      </c>
      <c r="T383" s="15">
        <v>8.8000000000000007</v>
      </c>
      <c r="U383" s="15">
        <v>9.4</v>
      </c>
    </row>
    <row r="384" spans="1:21" x14ac:dyDescent="0.4">
      <c r="A384" s="12" t="s">
        <v>462</v>
      </c>
      <c r="B384" s="9">
        <v>8378563200</v>
      </c>
      <c r="C384" s="10">
        <v>42490</v>
      </c>
      <c r="D384" s="11">
        <v>2946</v>
      </c>
      <c r="E384" s="11">
        <v>2.34</v>
      </c>
      <c r="F384" s="11">
        <v>2.34</v>
      </c>
      <c r="G384" s="11">
        <v>0</v>
      </c>
      <c r="H384" s="11">
        <v>0</v>
      </c>
      <c r="I384" s="11">
        <v>0</v>
      </c>
      <c r="J384" s="11">
        <v>2.34</v>
      </c>
      <c r="K384" s="11">
        <v>0</v>
      </c>
      <c r="L384" s="11">
        <v>0</v>
      </c>
      <c r="M384" s="11">
        <v>0</v>
      </c>
      <c r="N384" s="11">
        <v>121</v>
      </c>
      <c r="O384" s="11">
        <v>780</v>
      </c>
      <c r="P384" s="11">
        <v>2660</v>
      </c>
      <c r="Q384" s="11">
        <v>1</v>
      </c>
      <c r="R384" s="11">
        <v>468</v>
      </c>
      <c r="S384" s="11">
        <v>555</v>
      </c>
      <c r="T384" s="11">
        <v>7.8</v>
      </c>
      <c r="U384" s="11">
        <v>9.3000000000000007</v>
      </c>
    </row>
    <row r="385" spans="1:21" x14ac:dyDescent="0.4">
      <c r="A385" s="16" t="s">
        <v>463</v>
      </c>
      <c r="B385" s="13">
        <v>8378563200</v>
      </c>
      <c r="C385" s="14">
        <v>42491</v>
      </c>
      <c r="D385" s="15">
        <v>11419</v>
      </c>
      <c r="E385" s="15">
        <v>9.06</v>
      </c>
      <c r="F385" s="15">
        <v>9.06</v>
      </c>
      <c r="G385" s="15">
        <v>0</v>
      </c>
      <c r="H385" s="15">
        <v>6.03</v>
      </c>
      <c r="I385" s="15">
        <v>0.56000000000000005</v>
      </c>
      <c r="J385" s="15">
        <v>2.4700000000000002</v>
      </c>
      <c r="K385" s="15">
        <v>0</v>
      </c>
      <c r="L385" s="15">
        <v>71</v>
      </c>
      <c r="M385" s="15">
        <v>10</v>
      </c>
      <c r="N385" s="15">
        <v>127</v>
      </c>
      <c r="O385" s="15">
        <v>669</v>
      </c>
      <c r="P385" s="15">
        <v>3369</v>
      </c>
      <c r="Q385" s="15">
        <v>1</v>
      </c>
      <c r="R385" s="15">
        <v>475</v>
      </c>
      <c r="S385" s="15">
        <v>539</v>
      </c>
      <c r="T385" s="15">
        <v>7.9</v>
      </c>
      <c r="U385" s="15">
        <v>9</v>
      </c>
    </row>
    <row r="386" spans="1:21" x14ac:dyDescent="0.4">
      <c r="A386" s="12" t="s">
        <v>464</v>
      </c>
      <c r="B386" s="9">
        <v>8378563200</v>
      </c>
      <c r="C386" s="10">
        <v>42492</v>
      </c>
      <c r="D386" s="11">
        <v>6064</v>
      </c>
      <c r="E386" s="11">
        <v>4.8099999999999996</v>
      </c>
      <c r="F386" s="11">
        <v>4.8099999999999996</v>
      </c>
      <c r="G386" s="11">
        <v>2.0920000000000001</v>
      </c>
      <c r="H386" s="11">
        <v>0.63</v>
      </c>
      <c r="I386" s="11">
        <v>0.17</v>
      </c>
      <c r="J386" s="11">
        <v>4.01</v>
      </c>
      <c r="K386" s="11">
        <v>0</v>
      </c>
      <c r="L386" s="11">
        <v>63</v>
      </c>
      <c r="M386" s="11">
        <v>4</v>
      </c>
      <c r="N386" s="11">
        <v>142</v>
      </c>
      <c r="O386" s="11">
        <v>802</v>
      </c>
      <c r="P386" s="11">
        <v>3491</v>
      </c>
      <c r="Q386" s="11">
        <v>1</v>
      </c>
      <c r="R386" s="11">
        <v>351</v>
      </c>
      <c r="S386" s="11">
        <v>385</v>
      </c>
      <c r="T386" s="11">
        <v>5.9</v>
      </c>
      <c r="U386" s="11">
        <v>6.4</v>
      </c>
    </row>
    <row r="387" spans="1:21" x14ac:dyDescent="0.4">
      <c r="A387" s="16" t="s">
        <v>465</v>
      </c>
      <c r="B387" s="13">
        <v>8378563200</v>
      </c>
      <c r="C387" s="14">
        <v>42493</v>
      </c>
      <c r="D387" s="15">
        <v>8712</v>
      </c>
      <c r="E387" s="15">
        <v>6.91</v>
      </c>
      <c r="F387" s="15">
        <v>6.91</v>
      </c>
      <c r="G387" s="15">
        <v>2.2530000000000001</v>
      </c>
      <c r="H387" s="15">
        <v>1.34</v>
      </c>
      <c r="I387" s="15">
        <v>1.06</v>
      </c>
      <c r="J387" s="15">
        <v>4.5</v>
      </c>
      <c r="K387" s="15">
        <v>0</v>
      </c>
      <c r="L387" s="15">
        <v>71</v>
      </c>
      <c r="M387" s="15">
        <v>20</v>
      </c>
      <c r="N387" s="15">
        <v>195</v>
      </c>
      <c r="O387" s="15">
        <v>822</v>
      </c>
      <c r="P387" s="15">
        <v>3784</v>
      </c>
      <c r="Q387" s="15">
        <v>1</v>
      </c>
      <c r="R387" s="15">
        <v>405</v>
      </c>
      <c r="S387" s="15">
        <v>429</v>
      </c>
      <c r="T387" s="15">
        <v>6.8</v>
      </c>
      <c r="U387" s="15">
        <v>7.2</v>
      </c>
    </row>
    <row r="388" spans="1:21" x14ac:dyDescent="0.4">
      <c r="A388" s="12" t="s">
        <v>466</v>
      </c>
      <c r="B388" s="9">
        <v>8378563200</v>
      </c>
      <c r="C388" s="10">
        <v>42494</v>
      </c>
      <c r="D388" s="11">
        <v>7875</v>
      </c>
      <c r="E388" s="11">
        <v>6.24</v>
      </c>
      <c r="F388" s="11">
        <v>6.24</v>
      </c>
      <c r="G388" s="11">
        <v>0</v>
      </c>
      <c r="H388" s="11">
        <v>1.56</v>
      </c>
      <c r="I388" s="11">
        <v>0.49</v>
      </c>
      <c r="J388" s="11">
        <v>4.2</v>
      </c>
      <c r="K388" s="11">
        <v>0</v>
      </c>
      <c r="L388" s="11">
        <v>19</v>
      </c>
      <c r="M388" s="11">
        <v>10</v>
      </c>
      <c r="N388" s="11">
        <v>167</v>
      </c>
      <c r="O388" s="11">
        <v>680</v>
      </c>
      <c r="P388" s="11">
        <v>3110</v>
      </c>
      <c r="Q388" s="11">
        <v>1</v>
      </c>
      <c r="R388" s="11">
        <v>441</v>
      </c>
      <c r="S388" s="11">
        <v>477</v>
      </c>
      <c r="T388" s="11">
        <v>7.4</v>
      </c>
      <c r="U388" s="11">
        <v>8</v>
      </c>
    </row>
    <row r="389" spans="1:21" x14ac:dyDescent="0.4">
      <c r="A389" s="16" t="s">
        <v>467</v>
      </c>
      <c r="B389" s="13">
        <v>8378563200</v>
      </c>
      <c r="C389" s="14">
        <v>42495</v>
      </c>
      <c r="D389" s="15">
        <v>8567</v>
      </c>
      <c r="E389" s="15">
        <v>6.79</v>
      </c>
      <c r="F389" s="15">
        <v>6.79</v>
      </c>
      <c r="G389" s="15">
        <v>2.2530000000000001</v>
      </c>
      <c r="H389" s="15">
        <v>0.89</v>
      </c>
      <c r="I389" s="15">
        <v>0.16</v>
      </c>
      <c r="J389" s="15">
        <v>5.74</v>
      </c>
      <c r="K389" s="15">
        <v>0</v>
      </c>
      <c r="L389" s="15">
        <v>66</v>
      </c>
      <c r="M389" s="15">
        <v>3</v>
      </c>
      <c r="N389" s="15">
        <v>214</v>
      </c>
      <c r="O389" s="15">
        <v>764</v>
      </c>
      <c r="P389" s="15">
        <v>3783</v>
      </c>
      <c r="Q389" s="15">
        <v>1</v>
      </c>
      <c r="R389" s="15">
        <v>381</v>
      </c>
      <c r="S389" s="15">
        <v>417</v>
      </c>
      <c r="T389" s="15">
        <v>6.4</v>
      </c>
      <c r="U389" s="15">
        <v>7</v>
      </c>
    </row>
    <row r="390" spans="1:21" x14ac:dyDescent="0.4">
      <c r="A390" s="12" t="s">
        <v>468</v>
      </c>
      <c r="B390" s="9">
        <v>8378563200</v>
      </c>
      <c r="C390" s="10">
        <v>42496</v>
      </c>
      <c r="D390" s="11">
        <v>7045</v>
      </c>
      <c r="E390" s="11">
        <v>5.59</v>
      </c>
      <c r="F390" s="11">
        <v>5.59</v>
      </c>
      <c r="G390" s="11">
        <v>2.0920000000000001</v>
      </c>
      <c r="H390" s="11">
        <v>1.55</v>
      </c>
      <c r="I390" s="11">
        <v>0.25</v>
      </c>
      <c r="J390" s="11">
        <v>3.78</v>
      </c>
      <c r="K390" s="11">
        <v>0</v>
      </c>
      <c r="L390" s="11">
        <v>74</v>
      </c>
      <c r="M390" s="11">
        <v>5</v>
      </c>
      <c r="N390" s="11">
        <v>166</v>
      </c>
      <c r="O390" s="11">
        <v>831</v>
      </c>
      <c r="P390" s="11">
        <v>3644</v>
      </c>
      <c r="Q390" s="11">
        <v>1</v>
      </c>
      <c r="R390" s="11">
        <v>323</v>
      </c>
      <c r="S390" s="11">
        <v>355</v>
      </c>
      <c r="T390" s="11">
        <v>5.4</v>
      </c>
      <c r="U390" s="11">
        <v>5.9</v>
      </c>
    </row>
    <row r="391" spans="1:21" x14ac:dyDescent="0.4">
      <c r="A391" s="16" t="s">
        <v>469</v>
      </c>
      <c r="B391" s="13">
        <v>8378563200</v>
      </c>
      <c r="C391" s="14">
        <v>42497</v>
      </c>
      <c r="D391" s="15">
        <v>4468</v>
      </c>
      <c r="E391" s="15">
        <v>3.54</v>
      </c>
      <c r="F391" s="15">
        <v>3.54</v>
      </c>
      <c r="G391" s="15">
        <v>0</v>
      </c>
      <c r="H391" s="15">
        <v>0</v>
      </c>
      <c r="I391" s="15">
        <v>0</v>
      </c>
      <c r="J391" s="15">
        <v>3.54</v>
      </c>
      <c r="K391" s="15">
        <v>0</v>
      </c>
      <c r="L391" s="15">
        <v>0</v>
      </c>
      <c r="M391" s="15">
        <v>0</v>
      </c>
      <c r="N391" s="15">
        <v>158</v>
      </c>
      <c r="O391" s="15">
        <v>851</v>
      </c>
      <c r="P391" s="15">
        <v>2799</v>
      </c>
      <c r="Q391" s="15">
        <v>2</v>
      </c>
      <c r="R391" s="15">
        <v>459</v>
      </c>
      <c r="S391" s="15">
        <v>513</v>
      </c>
      <c r="T391" s="15">
        <v>7.7</v>
      </c>
      <c r="U391" s="15">
        <v>8.6</v>
      </c>
    </row>
    <row r="392" spans="1:21" x14ac:dyDescent="0.4">
      <c r="A392" s="12" t="s">
        <v>470</v>
      </c>
      <c r="B392" s="9">
        <v>8378563200</v>
      </c>
      <c r="C392" s="10">
        <v>42498</v>
      </c>
      <c r="D392" s="11">
        <v>2943</v>
      </c>
      <c r="E392" s="11">
        <v>2.33</v>
      </c>
      <c r="F392" s="11">
        <v>2.33</v>
      </c>
      <c r="G392" s="11">
        <v>0</v>
      </c>
      <c r="H392" s="11">
        <v>0</v>
      </c>
      <c r="I392" s="11">
        <v>0</v>
      </c>
      <c r="J392" s="11">
        <v>2.33</v>
      </c>
      <c r="K392" s="11">
        <v>0</v>
      </c>
      <c r="L392" s="11">
        <v>0</v>
      </c>
      <c r="M392" s="11">
        <v>0</v>
      </c>
      <c r="N392" s="11">
        <v>139</v>
      </c>
      <c r="O392" s="11">
        <v>621</v>
      </c>
      <c r="P392" s="11">
        <v>2685</v>
      </c>
      <c r="Q392" s="11">
        <v>1</v>
      </c>
      <c r="R392" s="11">
        <v>545</v>
      </c>
      <c r="S392" s="11">
        <v>606</v>
      </c>
      <c r="T392" s="11">
        <v>9.1</v>
      </c>
      <c r="U392" s="11">
        <v>10.1</v>
      </c>
    </row>
    <row r="393" spans="1:21" x14ac:dyDescent="0.4">
      <c r="A393" s="16" t="s">
        <v>471</v>
      </c>
      <c r="B393" s="13">
        <v>8378563200</v>
      </c>
      <c r="C393" s="14">
        <v>42499</v>
      </c>
      <c r="D393" s="15">
        <v>8382</v>
      </c>
      <c r="E393" s="15">
        <v>6.65</v>
      </c>
      <c r="F393" s="15">
        <v>6.65</v>
      </c>
      <c r="G393" s="15">
        <v>2.0920000000000001</v>
      </c>
      <c r="H393" s="15">
        <v>1.27</v>
      </c>
      <c r="I393" s="15">
        <v>0.66</v>
      </c>
      <c r="J393" s="15">
        <v>4.72</v>
      </c>
      <c r="K393" s="15">
        <v>0</v>
      </c>
      <c r="L393" s="15">
        <v>71</v>
      </c>
      <c r="M393" s="15">
        <v>13</v>
      </c>
      <c r="N393" s="15">
        <v>171</v>
      </c>
      <c r="O393" s="15">
        <v>772</v>
      </c>
      <c r="P393" s="15">
        <v>3721</v>
      </c>
      <c r="Q393" s="15">
        <v>1</v>
      </c>
      <c r="R393" s="15">
        <v>359</v>
      </c>
      <c r="S393" s="15">
        <v>399</v>
      </c>
      <c r="T393" s="15">
        <v>6</v>
      </c>
      <c r="U393" s="15">
        <v>6.7</v>
      </c>
    </row>
    <row r="394" spans="1:21" x14ac:dyDescent="0.4">
      <c r="A394" s="12" t="s">
        <v>472</v>
      </c>
      <c r="B394" s="9">
        <v>8378563200</v>
      </c>
      <c r="C394" s="10">
        <v>42500</v>
      </c>
      <c r="D394" s="11">
        <v>6582</v>
      </c>
      <c r="E394" s="11">
        <v>5.22</v>
      </c>
      <c r="F394" s="11">
        <v>5.22</v>
      </c>
      <c r="G394" s="11">
        <v>2.2530000000000001</v>
      </c>
      <c r="H394" s="11">
        <v>0.66</v>
      </c>
      <c r="I394" s="11">
        <v>0.64</v>
      </c>
      <c r="J394" s="11">
        <v>3.92</v>
      </c>
      <c r="K394" s="11">
        <v>0</v>
      </c>
      <c r="L394" s="11">
        <v>63</v>
      </c>
      <c r="M394" s="11">
        <v>13</v>
      </c>
      <c r="N394" s="11">
        <v>152</v>
      </c>
      <c r="O394" s="11">
        <v>840</v>
      </c>
      <c r="P394" s="11">
        <v>3586</v>
      </c>
      <c r="Q394" s="11">
        <v>1</v>
      </c>
      <c r="R394" s="11">
        <v>342</v>
      </c>
      <c r="S394" s="11">
        <v>391</v>
      </c>
      <c r="T394" s="11">
        <v>5.7</v>
      </c>
      <c r="U394" s="11">
        <v>6.5</v>
      </c>
    </row>
    <row r="395" spans="1:21" x14ac:dyDescent="0.4">
      <c r="A395" s="16" t="s">
        <v>473</v>
      </c>
      <c r="B395" s="13">
        <v>8378563200</v>
      </c>
      <c r="C395" s="14">
        <v>42501</v>
      </c>
      <c r="D395" s="15">
        <v>9143</v>
      </c>
      <c r="E395" s="15">
        <v>7.25</v>
      </c>
      <c r="F395" s="15">
        <v>7.25</v>
      </c>
      <c r="G395" s="15">
        <v>2.0920000000000001</v>
      </c>
      <c r="H395" s="15">
        <v>1.39</v>
      </c>
      <c r="I395" s="15">
        <v>0.59</v>
      </c>
      <c r="J395" s="15">
        <v>5.27</v>
      </c>
      <c r="K395" s="15">
        <v>0</v>
      </c>
      <c r="L395" s="15">
        <v>72</v>
      </c>
      <c r="M395" s="15">
        <v>10</v>
      </c>
      <c r="N395" s="15">
        <v>184</v>
      </c>
      <c r="O395" s="15">
        <v>763</v>
      </c>
      <c r="P395" s="15">
        <v>3788</v>
      </c>
      <c r="Q395" s="15">
        <v>1</v>
      </c>
      <c r="R395" s="15">
        <v>368</v>
      </c>
      <c r="S395" s="15">
        <v>387</v>
      </c>
      <c r="T395" s="15">
        <v>6.1</v>
      </c>
      <c r="U395" s="15">
        <v>6.5</v>
      </c>
    </row>
    <row r="396" spans="1:21" x14ac:dyDescent="0.4">
      <c r="A396" s="12" t="s">
        <v>474</v>
      </c>
      <c r="B396" s="9">
        <v>8378563200</v>
      </c>
      <c r="C396" s="10">
        <v>42502</v>
      </c>
      <c r="D396" s="11">
        <v>4561</v>
      </c>
      <c r="E396" s="11">
        <v>3.62</v>
      </c>
      <c r="F396" s="11">
        <v>3.62</v>
      </c>
      <c r="G396" s="11">
        <v>0</v>
      </c>
      <c r="H396" s="11">
        <v>0.65</v>
      </c>
      <c r="I396" s="11">
        <v>0.27</v>
      </c>
      <c r="J396" s="11">
        <v>2.69</v>
      </c>
      <c r="K396" s="11">
        <v>0</v>
      </c>
      <c r="L396" s="11">
        <v>8</v>
      </c>
      <c r="M396" s="11">
        <v>6</v>
      </c>
      <c r="N396" s="11">
        <v>102</v>
      </c>
      <c r="O396" s="11">
        <v>433</v>
      </c>
      <c r="P396" s="11">
        <v>1976</v>
      </c>
      <c r="Q396" s="11">
        <v>1</v>
      </c>
      <c r="R396" s="11">
        <v>496</v>
      </c>
      <c r="S396" s="11">
        <v>546</v>
      </c>
      <c r="T396" s="11">
        <v>8.3000000000000007</v>
      </c>
      <c r="U396" s="11">
        <v>9.1</v>
      </c>
    </row>
    <row r="397" spans="1:21" x14ac:dyDescent="0.4">
      <c r="A397" s="16" t="s">
        <v>475</v>
      </c>
      <c r="B397" s="13">
        <v>8792009665</v>
      </c>
      <c r="C397" s="14">
        <v>42472</v>
      </c>
      <c r="D397" s="15">
        <v>2564</v>
      </c>
      <c r="E397" s="15">
        <v>1.64</v>
      </c>
      <c r="F397" s="15">
        <v>1.64</v>
      </c>
      <c r="G397" s="15">
        <v>0</v>
      </c>
      <c r="H397" s="15">
        <v>0</v>
      </c>
      <c r="I397" s="15">
        <v>0</v>
      </c>
      <c r="J397" s="15">
        <v>1.64</v>
      </c>
      <c r="K397" s="15">
        <v>0</v>
      </c>
      <c r="L397" s="15">
        <v>0</v>
      </c>
      <c r="M397" s="15">
        <v>0</v>
      </c>
      <c r="N397" s="15">
        <v>116</v>
      </c>
      <c r="O397" s="15">
        <v>831</v>
      </c>
      <c r="P397" s="15">
        <v>2044</v>
      </c>
      <c r="Q397" s="15">
        <v>1</v>
      </c>
      <c r="R397" s="15">
        <v>458</v>
      </c>
      <c r="S397" s="15">
        <v>493</v>
      </c>
      <c r="T397" s="15">
        <v>7.6</v>
      </c>
      <c r="U397" s="15">
        <v>8.1999999999999993</v>
      </c>
    </row>
    <row r="398" spans="1:21" x14ac:dyDescent="0.4">
      <c r="A398" s="12" t="s">
        <v>476</v>
      </c>
      <c r="B398" s="9">
        <v>8792009665</v>
      </c>
      <c r="C398" s="10">
        <v>42473</v>
      </c>
      <c r="D398" s="11">
        <v>1320</v>
      </c>
      <c r="E398" s="11">
        <v>0.84</v>
      </c>
      <c r="F398" s="11">
        <v>0.84</v>
      </c>
      <c r="G398" s="11">
        <v>0</v>
      </c>
      <c r="H398" s="11">
        <v>0</v>
      </c>
      <c r="I398" s="11">
        <v>0</v>
      </c>
      <c r="J398" s="11">
        <v>0.84</v>
      </c>
      <c r="K398" s="11">
        <v>0</v>
      </c>
      <c r="L398" s="11">
        <v>0</v>
      </c>
      <c r="M398" s="11">
        <v>0</v>
      </c>
      <c r="N398" s="11">
        <v>82</v>
      </c>
      <c r="O398" s="11">
        <v>806</v>
      </c>
      <c r="P398" s="11">
        <v>1934</v>
      </c>
      <c r="Q398" s="11">
        <v>1</v>
      </c>
      <c r="R398" s="11">
        <v>531</v>
      </c>
      <c r="S398" s="11">
        <v>552</v>
      </c>
      <c r="T398" s="11">
        <v>8.9</v>
      </c>
      <c r="U398" s="11">
        <v>9.1999999999999993</v>
      </c>
    </row>
    <row r="399" spans="1:21" x14ac:dyDescent="0.4">
      <c r="A399" s="16" t="s">
        <v>477</v>
      </c>
      <c r="B399" s="13">
        <v>8792009665</v>
      </c>
      <c r="C399" s="14">
        <v>42474</v>
      </c>
      <c r="D399" s="15">
        <v>1219</v>
      </c>
      <c r="E399" s="15">
        <v>0.78</v>
      </c>
      <c r="F399" s="15">
        <v>0.78</v>
      </c>
      <c r="G399" s="15">
        <v>0</v>
      </c>
      <c r="H399" s="15">
        <v>0</v>
      </c>
      <c r="I399" s="15">
        <v>0</v>
      </c>
      <c r="J399" s="15">
        <v>0.78</v>
      </c>
      <c r="K399" s="15">
        <v>0</v>
      </c>
      <c r="L399" s="15">
        <v>0</v>
      </c>
      <c r="M399" s="15">
        <v>0</v>
      </c>
      <c r="N399" s="15">
        <v>84</v>
      </c>
      <c r="O399" s="15">
        <v>853</v>
      </c>
      <c r="P399" s="15">
        <v>1963</v>
      </c>
      <c r="Q399" s="15">
        <v>1</v>
      </c>
      <c r="R399" s="15">
        <v>486</v>
      </c>
      <c r="S399" s="15">
        <v>503</v>
      </c>
      <c r="T399" s="15">
        <v>8.1</v>
      </c>
      <c r="U399" s="15">
        <v>8.4</v>
      </c>
    </row>
    <row r="400" spans="1:21" x14ac:dyDescent="0.4">
      <c r="A400" s="12" t="s">
        <v>478</v>
      </c>
      <c r="B400" s="9">
        <v>8792009665</v>
      </c>
      <c r="C400" s="10">
        <v>42475</v>
      </c>
      <c r="D400" s="11">
        <v>2483</v>
      </c>
      <c r="E400" s="11">
        <v>1.59</v>
      </c>
      <c r="F400" s="11">
        <v>1.59</v>
      </c>
      <c r="G400" s="11">
        <v>0</v>
      </c>
      <c r="H400" s="11">
        <v>0</v>
      </c>
      <c r="I400" s="11">
        <v>0</v>
      </c>
      <c r="J400" s="11">
        <v>1.59</v>
      </c>
      <c r="K400" s="11">
        <v>0</v>
      </c>
      <c r="L400" s="11">
        <v>0</v>
      </c>
      <c r="M400" s="11">
        <v>0</v>
      </c>
      <c r="N400" s="11">
        <v>126</v>
      </c>
      <c r="O400" s="11">
        <v>937</v>
      </c>
      <c r="P400" s="11">
        <v>2009</v>
      </c>
      <c r="Q400" s="11">
        <v>1</v>
      </c>
      <c r="R400" s="11">
        <v>363</v>
      </c>
      <c r="S400" s="11">
        <v>377</v>
      </c>
      <c r="T400" s="11">
        <v>6.1</v>
      </c>
      <c r="U400" s="11">
        <v>6.3</v>
      </c>
    </row>
    <row r="401" spans="1:21" x14ac:dyDescent="0.4">
      <c r="A401" s="16" t="s">
        <v>479</v>
      </c>
      <c r="B401" s="13">
        <v>8792009665</v>
      </c>
      <c r="C401" s="14">
        <v>42480</v>
      </c>
      <c r="D401" s="15">
        <v>3147</v>
      </c>
      <c r="E401" s="15">
        <v>2.0099999999999998</v>
      </c>
      <c r="F401" s="15">
        <v>2.0099999999999998</v>
      </c>
      <c r="G401" s="15">
        <v>0</v>
      </c>
      <c r="H401" s="15">
        <v>0</v>
      </c>
      <c r="I401" s="15">
        <v>0.28000000000000003</v>
      </c>
      <c r="J401" s="15">
        <v>1.74</v>
      </c>
      <c r="K401" s="15">
        <v>0</v>
      </c>
      <c r="L401" s="15">
        <v>0</v>
      </c>
      <c r="M401" s="15">
        <v>10</v>
      </c>
      <c r="N401" s="15">
        <v>139</v>
      </c>
      <c r="O401" s="15">
        <v>744</v>
      </c>
      <c r="P401" s="15">
        <v>2188</v>
      </c>
      <c r="Q401" s="15">
        <v>1</v>
      </c>
      <c r="R401" s="15">
        <v>528</v>
      </c>
      <c r="S401" s="15">
        <v>547</v>
      </c>
      <c r="T401" s="15">
        <v>8.8000000000000007</v>
      </c>
      <c r="U401" s="15">
        <v>9.1</v>
      </c>
    </row>
    <row r="402" spans="1:21" x14ac:dyDescent="0.4">
      <c r="A402" s="12" t="s">
        <v>480</v>
      </c>
      <c r="B402" s="9">
        <v>8792009665</v>
      </c>
      <c r="C402" s="10">
        <v>42482</v>
      </c>
      <c r="D402" s="11">
        <v>4068</v>
      </c>
      <c r="E402" s="11">
        <v>2.6</v>
      </c>
      <c r="F402" s="11">
        <v>2.6</v>
      </c>
      <c r="G402" s="11">
        <v>0</v>
      </c>
      <c r="H402" s="11">
        <v>0.05</v>
      </c>
      <c r="I402" s="11">
        <v>0.28000000000000003</v>
      </c>
      <c r="J402" s="11">
        <v>2.27</v>
      </c>
      <c r="K402" s="11">
        <v>0</v>
      </c>
      <c r="L402" s="11">
        <v>1</v>
      </c>
      <c r="M402" s="11">
        <v>20</v>
      </c>
      <c r="N402" s="11">
        <v>195</v>
      </c>
      <c r="O402" s="11">
        <v>817</v>
      </c>
      <c r="P402" s="11">
        <v>2419</v>
      </c>
      <c r="Q402" s="11">
        <v>1</v>
      </c>
      <c r="R402" s="11">
        <v>391</v>
      </c>
      <c r="S402" s="11">
        <v>407</v>
      </c>
      <c r="T402" s="11">
        <v>6.5</v>
      </c>
      <c r="U402" s="11">
        <v>6.8</v>
      </c>
    </row>
    <row r="403" spans="1:21" x14ac:dyDescent="0.4">
      <c r="A403" s="16" t="s">
        <v>481</v>
      </c>
      <c r="B403" s="13">
        <v>8792009665</v>
      </c>
      <c r="C403" s="14">
        <v>42483</v>
      </c>
      <c r="D403" s="15">
        <v>5245</v>
      </c>
      <c r="E403" s="15">
        <v>3.36</v>
      </c>
      <c r="F403" s="15">
        <v>3.36</v>
      </c>
      <c r="G403" s="15">
        <v>0</v>
      </c>
      <c r="H403" s="15">
        <v>0.16</v>
      </c>
      <c r="I403" s="15">
        <v>0.44</v>
      </c>
      <c r="J403" s="15">
        <v>2.75</v>
      </c>
      <c r="K403" s="15">
        <v>0</v>
      </c>
      <c r="L403" s="15">
        <v>8</v>
      </c>
      <c r="M403" s="15">
        <v>45</v>
      </c>
      <c r="N403" s="15">
        <v>232</v>
      </c>
      <c r="O403" s="15">
        <v>795</v>
      </c>
      <c r="P403" s="15">
        <v>2748</v>
      </c>
      <c r="Q403" s="15">
        <v>1</v>
      </c>
      <c r="R403" s="15">
        <v>339</v>
      </c>
      <c r="S403" s="15">
        <v>360</v>
      </c>
      <c r="T403" s="15">
        <v>5.7</v>
      </c>
      <c r="U403" s="15">
        <v>6</v>
      </c>
    </row>
    <row r="404" spans="1:21" x14ac:dyDescent="0.4">
      <c r="A404" s="12" t="s">
        <v>482</v>
      </c>
      <c r="B404" s="9">
        <v>8792009665</v>
      </c>
      <c r="C404" s="10">
        <v>42487</v>
      </c>
      <c r="D404" s="11">
        <v>1758</v>
      </c>
      <c r="E404" s="11">
        <v>1.1299999999999999</v>
      </c>
      <c r="F404" s="11">
        <v>1.1299999999999999</v>
      </c>
      <c r="G404" s="11">
        <v>0</v>
      </c>
      <c r="H404" s="11">
        <v>0</v>
      </c>
      <c r="I404" s="11">
        <v>0</v>
      </c>
      <c r="J404" s="11">
        <v>1.1299999999999999</v>
      </c>
      <c r="K404" s="11">
        <v>0</v>
      </c>
      <c r="L404" s="11">
        <v>0</v>
      </c>
      <c r="M404" s="11">
        <v>0</v>
      </c>
      <c r="N404" s="11">
        <v>112</v>
      </c>
      <c r="O404" s="11">
        <v>900</v>
      </c>
      <c r="P404" s="11">
        <v>2067</v>
      </c>
      <c r="Q404" s="11">
        <v>1</v>
      </c>
      <c r="R404" s="11">
        <v>423</v>
      </c>
      <c r="S404" s="11">
        <v>428</v>
      </c>
      <c r="T404" s="11">
        <v>7.1</v>
      </c>
      <c r="U404" s="11">
        <v>7.1</v>
      </c>
    </row>
    <row r="405" spans="1:21" x14ac:dyDescent="0.4">
      <c r="A405" s="16" t="s">
        <v>483</v>
      </c>
      <c r="B405" s="13">
        <v>8792009665</v>
      </c>
      <c r="C405" s="14">
        <v>42488</v>
      </c>
      <c r="D405" s="15">
        <v>6157</v>
      </c>
      <c r="E405" s="15">
        <v>3.94</v>
      </c>
      <c r="F405" s="15">
        <v>3.94</v>
      </c>
      <c r="G405" s="15">
        <v>0</v>
      </c>
      <c r="H405" s="15">
        <v>0</v>
      </c>
      <c r="I405" s="15">
        <v>0</v>
      </c>
      <c r="J405" s="15">
        <v>3.94</v>
      </c>
      <c r="K405" s="15">
        <v>0</v>
      </c>
      <c r="L405" s="15">
        <v>0</v>
      </c>
      <c r="M405" s="15">
        <v>0</v>
      </c>
      <c r="N405" s="15">
        <v>310</v>
      </c>
      <c r="O405" s="15">
        <v>714</v>
      </c>
      <c r="P405" s="15">
        <v>2780</v>
      </c>
      <c r="Q405" s="15">
        <v>1</v>
      </c>
      <c r="R405" s="15">
        <v>402</v>
      </c>
      <c r="S405" s="15">
        <v>416</v>
      </c>
      <c r="T405" s="15">
        <v>6.7</v>
      </c>
      <c r="U405" s="15">
        <v>6.9</v>
      </c>
    </row>
    <row r="406" spans="1:21" x14ac:dyDescent="0.4">
      <c r="A406" s="12" t="s">
        <v>484</v>
      </c>
      <c r="B406" s="9">
        <v>8792009665</v>
      </c>
      <c r="C406" s="10">
        <v>42489</v>
      </c>
      <c r="D406" s="11">
        <v>8360</v>
      </c>
      <c r="E406" s="11">
        <v>5.35</v>
      </c>
      <c r="F406" s="11">
        <v>5.35</v>
      </c>
      <c r="G406" s="11">
        <v>0</v>
      </c>
      <c r="H406" s="11">
        <v>0.14000000000000001</v>
      </c>
      <c r="I406" s="11">
        <v>0.28000000000000003</v>
      </c>
      <c r="J406" s="11">
        <v>4.93</v>
      </c>
      <c r="K406" s="11">
        <v>0</v>
      </c>
      <c r="L406" s="11">
        <v>6</v>
      </c>
      <c r="M406" s="11">
        <v>14</v>
      </c>
      <c r="N406" s="11">
        <v>380</v>
      </c>
      <c r="O406" s="11">
        <v>634</v>
      </c>
      <c r="P406" s="11">
        <v>3101</v>
      </c>
      <c r="Q406" s="11">
        <v>1</v>
      </c>
      <c r="R406" s="11">
        <v>398</v>
      </c>
      <c r="S406" s="11">
        <v>406</v>
      </c>
      <c r="T406" s="11">
        <v>6.6</v>
      </c>
      <c r="U406" s="11">
        <v>6.8</v>
      </c>
    </row>
    <row r="407" spans="1:21" x14ac:dyDescent="0.4">
      <c r="A407" s="16" t="s">
        <v>485</v>
      </c>
      <c r="B407" s="13">
        <v>8792009665</v>
      </c>
      <c r="C407" s="14">
        <v>42490</v>
      </c>
      <c r="D407" s="15">
        <v>7174</v>
      </c>
      <c r="E407" s="15">
        <v>4.59</v>
      </c>
      <c r="F407" s="15">
        <v>4.59</v>
      </c>
      <c r="G407" s="15">
        <v>0</v>
      </c>
      <c r="H407" s="15">
        <v>0.33</v>
      </c>
      <c r="I407" s="15">
        <v>0.36</v>
      </c>
      <c r="J407" s="15">
        <v>3.91</v>
      </c>
      <c r="K407" s="15">
        <v>0</v>
      </c>
      <c r="L407" s="15">
        <v>10</v>
      </c>
      <c r="M407" s="15">
        <v>20</v>
      </c>
      <c r="N407" s="15">
        <v>301</v>
      </c>
      <c r="O407" s="15">
        <v>749</v>
      </c>
      <c r="P407" s="15">
        <v>2896</v>
      </c>
      <c r="Q407" s="15">
        <v>1</v>
      </c>
      <c r="R407" s="15">
        <v>343</v>
      </c>
      <c r="S407" s="15">
        <v>360</v>
      </c>
      <c r="T407" s="15">
        <v>5.7</v>
      </c>
      <c r="U407" s="15">
        <v>6</v>
      </c>
    </row>
    <row r="408" spans="1:21" x14ac:dyDescent="0.4">
      <c r="A408" s="12" t="s">
        <v>486</v>
      </c>
      <c r="B408" s="9">
        <v>8792009665</v>
      </c>
      <c r="C408" s="10">
        <v>42491</v>
      </c>
      <c r="D408" s="11">
        <v>1619</v>
      </c>
      <c r="E408" s="11">
        <v>1.04</v>
      </c>
      <c r="F408" s="11">
        <v>1.04</v>
      </c>
      <c r="G408" s="11">
        <v>0</v>
      </c>
      <c r="H408" s="11">
        <v>0</v>
      </c>
      <c r="I408" s="11">
        <v>0</v>
      </c>
      <c r="J408" s="11">
        <v>1.04</v>
      </c>
      <c r="K408" s="11">
        <v>0</v>
      </c>
      <c r="L408" s="11">
        <v>0</v>
      </c>
      <c r="M408" s="11">
        <v>0</v>
      </c>
      <c r="N408" s="11">
        <v>79</v>
      </c>
      <c r="O408" s="11">
        <v>834</v>
      </c>
      <c r="P408" s="11">
        <v>1962</v>
      </c>
      <c r="Q408" s="11">
        <v>1</v>
      </c>
      <c r="R408" s="11">
        <v>503</v>
      </c>
      <c r="S408" s="11">
        <v>527</v>
      </c>
      <c r="T408" s="11">
        <v>8.4</v>
      </c>
      <c r="U408" s="11">
        <v>8.8000000000000007</v>
      </c>
    </row>
    <row r="409" spans="1:21" x14ac:dyDescent="0.4">
      <c r="A409" s="16" t="s">
        <v>487</v>
      </c>
      <c r="B409" s="13">
        <v>8792009665</v>
      </c>
      <c r="C409" s="14">
        <v>42492</v>
      </c>
      <c r="D409" s="15">
        <v>1831</v>
      </c>
      <c r="E409" s="15">
        <v>1.17</v>
      </c>
      <c r="F409" s="15">
        <v>1.17</v>
      </c>
      <c r="G409" s="15">
        <v>0</v>
      </c>
      <c r="H409" s="15">
        <v>0</v>
      </c>
      <c r="I409" s="15">
        <v>0</v>
      </c>
      <c r="J409" s="15">
        <v>1.17</v>
      </c>
      <c r="K409" s="15">
        <v>0</v>
      </c>
      <c r="L409" s="15">
        <v>0</v>
      </c>
      <c r="M409" s="15">
        <v>0</v>
      </c>
      <c r="N409" s="15">
        <v>101</v>
      </c>
      <c r="O409" s="15">
        <v>916</v>
      </c>
      <c r="P409" s="15">
        <v>2015</v>
      </c>
      <c r="Q409" s="15">
        <v>1</v>
      </c>
      <c r="R409" s="15">
        <v>415</v>
      </c>
      <c r="S409" s="15">
        <v>423</v>
      </c>
      <c r="T409" s="15">
        <v>6.9</v>
      </c>
      <c r="U409" s="15">
        <v>7.1</v>
      </c>
    </row>
    <row r="410" spans="1:21" x14ac:dyDescent="0.4">
      <c r="A410" s="12" t="s">
        <v>488</v>
      </c>
      <c r="B410" s="9">
        <v>8792009665</v>
      </c>
      <c r="C410" s="10">
        <v>42493</v>
      </c>
      <c r="D410" s="11">
        <v>2421</v>
      </c>
      <c r="E410" s="11">
        <v>1.55</v>
      </c>
      <c r="F410" s="11">
        <v>1.55</v>
      </c>
      <c r="G410" s="11">
        <v>0</v>
      </c>
      <c r="H410" s="11">
        <v>0</v>
      </c>
      <c r="I410" s="11">
        <v>0</v>
      </c>
      <c r="J410" s="11">
        <v>1.55</v>
      </c>
      <c r="K410" s="11">
        <v>0</v>
      </c>
      <c r="L410" s="11">
        <v>0</v>
      </c>
      <c r="M410" s="11">
        <v>0</v>
      </c>
      <c r="N410" s="11">
        <v>156</v>
      </c>
      <c r="O410" s="11">
        <v>739</v>
      </c>
      <c r="P410" s="11">
        <v>2297</v>
      </c>
      <c r="Q410" s="11">
        <v>1</v>
      </c>
      <c r="R410" s="11">
        <v>516</v>
      </c>
      <c r="S410" s="11">
        <v>545</v>
      </c>
      <c r="T410" s="11">
        <v>8.6</v>
      </c>
      <c r="U410" s="11">
        <v>9.1</v>
      </c>
    </row>
    <row r="411" spans="1:21" x14ac:dyDescent="0.4">
      <c r="A411" s="16" t="s">
        <v>489</v>
      </c>
      <c r="B411" s="13">
        <v>8792009665</v>
      </c>
      <c r="C411" s="14">
        <v>42494</v>
      </c>
      <c r="D411" s="15">
        <v>2283</v>
      </c>
      <c r="E411" s="15">
        <v>1.46</v>
      </c>
      <c r="F411" s="15">
        <v>1.46</v>
      </c>
      <c r="G411" s="15">
        <v>0</v>
      </c>
      <c r="H411" s="15">
        <v>0</v>
      </c>
      <c r="I411" s="15">
        <v>0</v>
      </c>
      <c r="J411" s="15">
        <v>1.46</v>
      </c>
      <c r="K411" s="15">
        <v>0</v>
      </c>
      <c r="L411" s="15">
        <v>0</v>
      </c>
      <c r="M411" s="15">
        <v>0</v>
      </c>
      <c r="N411" s="15">
        <v>129</v>
      </c>
      <c r="O411" s="15">
        <v>848</v>
      </c>
      <c r="P411" s="15">
        <v>2067</v>
      </c>
      <c r="Q411" s="15">
        <v>1</v>
      </c>
      <c r="R411" s="15">
        <v>439</v>
      </c>
      <c r="S411" s="15">
        <v>463</v>
      </c>
      <c r="T411" s="15">
        <v>7.3</v>
      </c>
      <c r="U411" s="15">
        <v>7.7</v>
      </c>
    </row>
  </sheetData>
  <phoneticPr fontId="18"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F07B-89D2-4001-A860-977E7267A655}">
  <sheetPr>
    <tabColor rgb="FF00B0F0"/>
  </sheetPr>
  <dimension ref="A1:B411"/>
  <sheetViews>
    <sheetView zoomScale="130" zoomScaleNormal="130" workbookViewId="0">
      <selection activeCell="K5" sqref="K5"/>
    </sheetView>
  </sheetViews>
  <sheetFormatPr defaultRowHeight="17.399999999999999" x14ac:dyDescent="0.4"/>
  <cols>
    <col min="1" max="1" width="17.59765625" bestFit="1" customWidth="1"/>
    <col min="2" max="2" width="19.296875" bestFit="1" customWidth="1"/>
    <col min="3" max="4" width="15.59765625" bestFit="1" customWidth="1"/>
  </cols>
  <sheetData>
    <row r="1" spans="1:2" x14ac:dyDescent="0.4">
      <c r="A1" s="6" t="s">
        <v>23</v>
      </c>
      <c r="B1" s="6" t="s">
        <v>3</v>
      </c>
    </row>
    <row r="2" spans="1:2" x14ac:dyDescent="0.4">
      <c r="A2" s="7">
        <v>728</v>
      </c>
      <c r="B2" s="7">
        <v>327</v>
      </c>
    </row>
    <row r="3" spans="1:2" x14ac:dyDescent="0.4">
      <c r="A3" s="8">
        <v>776</v>
      </c>
      <c r="B3" s="8">
        <v>384</v>
      </c>
    </row>
    <row r="4" spans="1:2" x14ac:dyDescent="0.4">
      <c r="A4" s="7">
        <v>726</v>
      </c>
      <c r="B4" s="7">
        <v>412</v>
      </c>
    </row>
    <row r="5" spans="1:2" x14ac:dyDescent="0.4">
      <c r="A5" s="8">
        <v>773</v>
      </c>
      <c r="B5" s="8">
        <v>340</v>
      </c>
    </row>
    <row r="6" spans="1:2" x14ac:dyDescent="0.4">
      <c r="A6" s="7">
        <v>539</v>
      </c>
      <c r="B6" s="7">
        <v>700</v>
      </c>
    </row>
    <row r="7" spans="1:2" x14ac:dyDescent="0.4">
      <c r="A7" s="8">
        <v>775</v>
      </c>
      <c r="B7" s="8">
        <v>304</v>
      </c>
    </row>
    <row r="8" spans="1:2" x14ac:dyDescent="0.4">
      <c r="A8" s="7">
        <v>818</v>
      </c>
      <c r="B8" s="7">
        <v>360</v>
      </c>
    </row>
    <row r="9" spans="1:2" x14ac:dyDescent="0.4">
      <c r="A9" s="8">
        <v>838</v>
      </c>
      <c r="B9" s="8">
        <v>325</v>
      </c>
    </row>
    <row r="10" spans="1:2" x14ac:dyDescent="0.4">
      <c r="A10" s="7">
        <v>732</v>
      </c>
      <c r="B10" s="7">
        <v>361</v>
      </c>
    </row>
    <row r="11" spans="1:2" x14ac:dyDescent="0.4">
      <c r="A11" s="8">
        <v>709</v>
      </c>
      <c r="B11" s="8">
        <v>430</v>
      </c>
    </row>
    <row r="12" spans="1:2" x14ac:dyDescent="0.4">
      <c r="A12" s="7">
        <v>814</v>
      </c>
      <c r="B12" s="7">
        <v>277</v>
      </c>
    </row>
    <row r="13" spans="1:2" x14ac:dyDescent="0.4">
      <c r="A13" s="8">
        <v>833</v>
      </c>
      <c r="B13" s="8">
        <v>245</v>
      </c>
    </row>
    <row r="14" spans="1:2" x14ac:dyDescent="0.4">
      <c r="A14" s="7">
        <v>782</v>
      </c>
      <c r="B14" s="7">
        <v>366</v>
      </c>
    </row>
    <row r="15" spans="1:2" x14ac:dyDescent="0.4">
      <c r="A15" s="8">
        <v>815</v>
      </c>
      <c r="B15" s="8">
        <v>341</v>
      </c>
    </row>
    <row r="16" spans="1:2" x14ac:dyDescent="0.4">
      <c r="A16" s="7">
        <v>712</v>
      </c>
      <c r="B16" s="7">
        <v>404</v>
      </c>
    </row>
    <row r="17" spans="1:2" x14ac:dyDescent="0.4">
      <c r="A17" s="8">
        <v>730</v>
      </c>
      <c r="B17" s="8">
        <v>369</v>
      </c>
    </row>
    <row r="18" spans="1:2" x14ac:dyDescent="0.4">
      <c r="A18" s="7">
        <v>798</v>
      </c>
      <c r="B18" s="7">
        <v>277</v>
      </c>
    </row>
    <row r="19" spans="1:2" x14ac:dyDescent="0.4">
      <c r="A19" s="8">
        <v>816</v>
      </c>
      <c r="B19" s="8">
        <v>273</v>
      </c>
    </row>
    <row r="20" spans="1:2" x14ac:dyDescent="0.4">
      <c r="A20" s="7">
        <v>857</v>
      </c>
      <c r="B20" s="7">
        <v>247</v>
      </c>
    </row>
    <row r="21" spans="1:2" x14ac:dyDescent="0.4">
      <c r="A21" s="8">
        <v>754</v>
      </c>
      <c r="B21" s="8">
        <v>334</v>
      </c>
    </row>
    <row r="22" spans="1:2" x14ac:dyDescent="0.4">
      <c r="A22" s="7">
        <v>833</v>
      </c>
      <c r="B22" s="7">
        <v>331</v>
      </c>
    </row>
    <row r="23" spans="1:2" x14ac:dyDescent="0.4">
      <c r="A23" s="8">
        <v>574</v>
      </c>
      <c r="B23" s="8">
        <v>594</v>
      </c>
    </row>
    <row r="24" spans="1:2" x14ac:dyDescent="0.4">
      <c r="A24" s="7">
        <v>835</v>
      </c>
      <c r="B24" s="7">
        <v>338</v>
      </c>
    </row>
    <row r="25" spans="1:2" x14ac:dyDescent="0.4">
      <c r="A25" s="8">
        <v>746</v>
      </c>
      <c r="B25" s="8">
        <v>383</v>
      </c>
    </row>
    <row r="26" spans="1:2" x14ac:dyDescent="0.4">
      <c r="A26" s="7">
        <v>669</v>
      </c>
      <c r="B26" s="7">
        <v>285</v>
      </c>
    </row>
    <row r="27" spans="1:2" x14ac:dyDescent="0.4">
      <c r="A27" s="8">
        <v>1193</v>
      </c>
      <c r="B27" s="8">
        <v>119</v>
      </c>
    </row>
    <row r="28" spans="1:2" x14ac:dyDescent="0.4">
      <c r="A28" s="7">
        <v>816</v>
      </c>
      <c r="B28" s="7">
        <v>124</v>
      </c>
    </row>
    <row r="29" spans="1:2" x14ac:dyDescent="0.4">
      <c r="A29" s="8">
        <v>682</v>
      </c>
      <c r="B29" s="8">
        <v>796</v>
      </c>
    </row>
    <row r="30" spans="1:2" x14ac:dyDescent="0.4">
      <c r="A30" s="7">
        <v>991</v>
      </c>
      <c r="B30" s="7">
        <v>137</v>
      </c>
    </row>
    <row r="31" spans="1:2" x14ac:dyDescent="0.4">
      <c r="A31" s="8">
        <v>527</v>
      </c>
      <c r="B31" s="8">
        <v>644</v>
      </c>
    </row>
    <row r="32" spans="1:2" x14ac:dyDescent="0.4">
      <c r="A32" s="7">
        <v>218</v>
      </c>
      <c r="B32" s="7">
        <v>722</v>
      </c>
    </row>
    <row r="33" spans="1:2" x14ac:dyDescent="0.4">
      <c r="A33" s="8">
        <v>585</v>
      </c>
      <c r="B33" s="8">
        <v>590</v>
      </c>
    </row>
    <row r="34" spans="1:2" x14ac:dyDescent="0.4">
      <c r="A34" s="7">
        <v>734</v>
      </c>
      <c r="B34" s="7">
        <v>750</v>
      </c>
    </row>
    <row r="35" spans="1:2" x14ac:dyDescent="0.4">
      <c r="A35" s="8">
        <v>986</v>
      </c>
      <c r="B35" s="8">
        <v>398</v>
      </c>
    </row>
    <row r="36" spans="1:2" x14ac:dyDescent="0.4">
      <c r="A36" s="7">
        <v>941</v>
      </c>
      <c r="B36" s="7">
        <v>475</v>
      </c>
    </row>
    <row r="37" spans="1:2" x14ac:dyDescent="0.4">
      <c r="A37" s="8">
        <v>1058</v>
      </c>
      <c r="B37" s="8">
        <v>296</v>
      </c>
    </row>
    <row r="38" spans="1:2" x14ac:dyDescent="0.4">
      <c r="A38" s="7">
        <v>1167</v>
      </c>
      <c r="B38" s="7">
        <v>166</v>
      </c>
    </row>
    <row r="39" spans="1:2" x14ac:dyDescent="0.4">
      <c r="A39" s="8">
        <v>706</v>
      </c>
      <c r="B39" s="8">
        <v>503</v>
      </c>
    </row>
    <row r="40" spans="1:2" x14ac:dyDescent="0.4">
      <c r="A40" s="7">
        <v>663</v>
      </c>
      <c r="B40" s="7">
        <v>531</v>
      </c>
    </row>
    <row r="41" spans="1:2" x14ac:dyDescent="0.4">
      <c r="A41" s="8">
        <v>653</v>
      </c>
      <c r="B41" s="8">
        <v>545</v>
      </c>
    </row>
    <row r="42" spans="1:2" x14ac:dyDescent="0.4">
      <c r="A42" s="7">
        <v>687</v>
      </c>
      <c r="B42" s="7">
        <v>523</v>
      </c>
    </row>
    <row r="43" spans="1:2" x14ac:dyDescent="0.4">
      <c r="A43" s="8">
        <v>728</v>
      </c>
      <c r="B43" s="8">
        <v>524</v>
      </c>
    </row>
    <row r="44" spans="1:2" x14ac:dyDescent="0.4">
      <c r="A44" s="7">
        <v>1053</v>
      </c>
      <c r="B44" s="7">
        <v>437</v>
      </c>
    </row>
    <row r="45" spans="1:2" x14ac:dyDescent="0.4">
      <c r="A45" s="8">
        <v>785</v>
      </c>
      <c r="B45" s="8">
        <v>498</v>
      </c>
    </row>
    <row r="46" spans="1:2" x14ac:dyDescent="0.4">
      <c r="A46" s="7">
        <v>623</v>
      </c>
      <c r="B46" s="7">
        <v>461</v>
      </c>
    </row>
    <row r="47" spans="1:2" x14ac:dyDescent="0.4">
      <c r="A47" s="8">
        <v>749</v>
      </c>
      <c r="B47" s="8">
        <v>477</v>
      </c>
    </row>
    <row r="48" spans="1:2" x14ac:dyDescent="0.4">
      <c r="A48" s="7">
        <v>712</v>
      </c>
      <c r="B48" s="7">
        <v>520</v>
      </c>
    </row>
    <row r="49" spans="1:2" x14ac:dyDescent="0.4">
      <c r="A49" s="8">
        <v>458</v>
      </c>
      <c r="B49" s="8">
        <v>522</v>
      </c>
    </row>
    <row r="50" spans="1:2" x14ac:dyDescent="0.4">
      <c r="A50" s="7">
        <v>704</v>
      </c>
      <c r="B50" s="7">
        <v>555</v>
      </c>
    </row>
    <row r="51" spans="1:2" x14ac:dyDescent="0.4">
      <c r="A51" s="8">
        <v>821</v>
      </c>
      <c r="B51" s="8">
        <v>506</v>
      </c>
    </row>
    <row r="52" spans="1:2" x14ac:dyDescent="0.4">
      <c r="A52" s="7">
        <v>586</v>
      </c>
      <c r="B52" s="7">
        <v>508</v>
      </c>
    </row>
    <row r="53" spans="1:2" x14ac:dyDescent="0.4">
      <c r="A53" s="8">
        <v>626</v>
      </c>
      <c r="B53" s="8">
        <v>513</v>
      </c>
    </row>
    <row r="54" spans="1:2" x14ac:dyDescent="0.4">
      <c r="A54" s="7">
        <v>492</v>
      </c>
      <c r="B54" s="7">
        <v>490</v>
      </c>
    </row>
    <row r="55" spans="1:2" x14ac:dyDescent="0.4">
      <c r="A55" s="8">
        <v>594</v>
      </c>
      <c r="B55" s="8">
        <v>573</v>
      </c>
    </row>
    <row r="56" spans="1:2" x14ac:dyDescent="0.4">
      <c r="A56" s="7">
        <v>716</v>
      </c>
      <c r="B56" s="7">
        <v>527</v>
      </c>
    </row>
    <row r="57" spans="1:2" x14ac:dyDescent="0.4">
      <c r="A57" s="8">
        <v>716</v>
      </c>
      <c r="B57" s="8">
        <v>511</v>
      </c>
    </row>
    <row r="58" spans="1:2" x14ac:dyDescent="0.4">
      <c r="A58" s="7">
        <v>530</v>
      </c>
      <c r="B58" s="7">
        <v>538</v>
      </c>
    </row>
    <row r="59" spans="1:2" x14ac:dyDescent="0.4">
      <c r="A59" s="8">
        <v>479</v>
      </c>
      <c r="B59" s="8">
        <v>468</v>
      </c>
    </row>
    <row r="60" spans="1:2" x14ac:dyDescent="0.4">
      <c r="A60" s="7">
        <v>511</v>
      </c>
      <c r="B60" s="7">
        <v>524</v>
      </c>
    </row>
    <row r="61" spans="1:2" x14ac:dyDescent="0.4">
      <c r="A61" s="8">
        <v>665</v>
      </c>
      <c r="B61" s="8">
        <v>511</v>
      </c>
    </row>
    <row r="62" spans="1:2" x14ac:dyDescent="0.4">
      <c r="A62" s="7">
        <v>610</v>
      </c>
      <c r="B62" s="7">
        <v>541</v>
      </c>
    </row>
    <row r="63" spans="1:2" x14ac:dyDescent="0.4">
      <c r="A63" s="8">
        <v>543</v>
      </c>
      <c r="B63" s="8">
        <v>531</v>
      </c>
    </row>
    <row r="64" spans="1:2" x14ac:dyDescent="0.4">
      <c r="A64" s="7">
        <v>1002</v>
      </c>
      <c r="B64" s="7">
        <v>357</v>
      </c>
    </row>
    <row r="65" spans="1:2" x14ac:dyDescent="0.4">
      <c r="A65" s="8">
        <v>569</v>
      </c>
      <c r="B65" s="8">
        <v>523</v>
      </c>
    </row>
    <row r="66" spans="1:2" x14ac:dyDescent="0.4">
      <c r="A66" s="7">
        <v>330</v>
      </c>
      <c r="B66" s="7">
        <v>456</v>
      </c>
    </row>
    <row r="67" spans="1:2" x14ac:dyDescent="0.4">
      <c r="A67" s="8">
        <v>1129</v>
      </c>
      <c r="B67" s="8">
        <v>61</v>
      </c>
    </row>
    <row r="68" spans="1:2" x14ac:dyDescent="0.4">
      <c r="A68" s="7">
        <v>676</v>
      </c>
      <c r="B68" s="7">
        <v>467</v>
      </c>
    </row>
    <row r="69" spans="1:2" x14ac:dyDescent="0.4">
      <c r="A69" s="8">
        <v>705</v>
      </c>
      <c r="B69" s="8">
        <v>445</v>
      </c>
    </row>
    <row r="70" spans="1:2" x14ac:dyDescent="0.4">
      <c r="A70" s="7">
        <v>720</v>
      </c>
      <c r="B70" s="7">
        <v>452</v>
      </c>
    </row>
    <row r="71" spans="1:2" x14ac:dyDescent="0.4">
      <c r="A71" s="8">
        <v>508</v>
      </c>
      <c r="B71" s="8">
        <v>556</v>
      </c>
    </row>
    <row r="72" spans="1:2" x14ac:dyDescent="0.4">
      <c r="A72" s="7">
        <v>678</v>
      </c>
      <c r="B72" s="7">
        <v>500</v>
      </c>
    </row>
    <row r="73" spans="1:2" x14ac:dyDescent="0.4">
      <c r="A73" s="8">
        <v>648</v>
      </c>
      <c r="B73" s="8">
        <v>465</v>
      </c>
    </row>
    <row r="74" spans="1:2" x14ac:dyDescent="0.4">
      <c r="A74" s="7">
        <v>761</v>
      </c>
      <c r="B74" s="7">
        <v>460</v>
      </c>
    </row>
    <row r="75" spans="1:2" x14ac:dyDescent="0.4">
      <c r="A75" s="8">
        <v>781</v>
      </c>
      <c r="B75" s="8">
        <v>405</v>
      </c>
    </row>
    <row r="76" spans="1:2" x14ac:dyDescent="0.4">
      <c r="A76" s="7">
        <v>591</v>
      </c>
      <c r="B76" s="7">
        <v>374</v>
      </c>
    </row>
    <row r="77" spans="1:2" x14ac:dyDescent="0.4">
      <c r="A77" s="8">
        <v>584</v>
      </c>
      <c r="B77" s="8">
        <v>442</v>
      </c>
    </row>
    <row r="78" spans="1:2" x14ac:dyDescent="0.4">
      <c r="A78" s="7">
        <v>653</v>
      </c>
      <c r="B78" s="7">
        <v>433</v>
      </c>
    </row>
    <row r="79" spans="1:2" x14ac:dyDescent="0.4">
      <c r="A79" s="8">
        <v>732</v>
      </c>
      <c r="B79" s="8">
        <v>436</v>
      </c>
    </row>
    <row r="80" spans="1:2" x14ac:dyDescent="0.4">
      <c r="A80" s="7">
        <v>623</v>
      </c>
      <c r="B80" s="7">
        <v>448</v>
      </c>
    </row>
    <row r="81" spans="1:2" x14ac:dyDescent="0.4">
      <c r="A81" s="8">
        <v>764</v>
      </c>
      <c r="B81" s="8">
        <v>408</v>
      </c>
    </row>
    <row r="82" spans="1:2" x14ac:dyDescent="0.4">
      <c r="A82" s="7">
        <v>2</v>
      </c>
      <c r="B82" s="7">
        <v>411</v>
      </c>
    </row>
    <row r="83" spans="1:2" x14ac:dyDescent="0.4">
      <c r="A83" s="8">
        <v>777</v>
      </c>
      <c r="B83" s="8">
        <v>274</v>
      </c>
    </row>
    <row r="84" spans="1:2" x14ac:dyDescent="0.4">
      <c r="A84" s="7">
        <v>754</v>
      </c>
      <c r="B84" s="7">
        <v>295</v>
      </c>
    </row>
    <row r="85" spans="1:2" x14ac:dyDescent="0.4">
      <c r="A85" s="8">
        <v>801</v>
      </c>
      <c r="B85" s="8">
        <v>291</v>
      </c>
    </row>
    <row r="86" spans="1:2" x14ac:dyDescent="0.4">
      <c r="A86" s="7">
        <v>644</v>
      </c>
      <c r="B86" s="7">
        <v>424</v>
      </c>
    </row>
    <row r="87" spans="1:2" x14ac:dyDescent="0.4">
      <c r="A87" s="8">
        <v>663</v>
      </c>
      <c r="B87" s="8">
        <v>283</v>
      </c>
    </row>
    <row r="88" spans="1:2" x14ac:dyDescent="0.4">
      <c r="A88" s="7">
        <v>600</v>
      </c>
      <c r="B88" s="7">
        <v>381</v>
      </c>
    </row>
    <row r="89" spans="1:2" x14ac:dyDescent="0.4">
      <c r="A89" s="8">
        <v>605</v>
      </c>
      <c r="B89" s="8">
        <v>412</v>
      </c>
    </row>
    <row r="90" spans="1:2" x14ac:dyDescent="0.4">
      <c r="A90" s="7">
        <v>738</v>
      </c>
      <c r="B90" s="7">
        <v>219</v>
      </c>
    </row>
    <row r="91" spans="1:2" x14ac:dyDescent="0.4">
      <c r="A91" s="8">
        <v>845</v>
      </c>
      <c r="B91" s="8">
        <v>152</v>
      </c>
    </row>
    <row r="92" spans="1:2" x14ac:dyDescent="0.4">
      <c r="A92" s="7">
        <v>712</v>
      </c>
      <c r="B92" s="7">
        <v>332</v>
      </c>
    </row>
    <row r="93" spans="1:2" x14ac:dyDescent="0.4">
      <c r="A93" s="8">
        <v>731</v>
      </c>
      <c r="B93" s="8">
        <v>355</v>
      </c>
    </row>
    <row r="94" spans="1:2" x14ac:dyDescent="0.4">
      <c r="A94" s="7">
        <v>724</v>
      </c>
      <c r="B94" s="7">
        <v>235</v>
      </c>
    </row>
    <row r="95" spans="1:2" x14ac:dyDescent="0.4">
      <c r="A95" s="8">
        <v>660</v>
      </c>
      <c r="B95" s="8">
        <v>310</v>
      </c>
    </row>
    <row r="96" spans="1:2" x14ac:dyDescent="0.4">
      <c r="A96" s="7">
        <v>781</v>
      </c>
      <c r="B96" s="7">
        <v>262</v>
      </c>
    </row>
    <row r="97" spans="1:2" x14ac:dyDescent="0.4">
      <c r="A97" s="8">
        <v>797</v>
      </c>
      <c r="B97" s="8">
        <v>250</v>
      </c>
    </row>
    <row r="98" spans="1:2" x14ac:dyDescent="0.4">
      <c r="A98" s="7">
        <v>714</v>
      </c>
      <c r="B98" s="7">
        <v>349</v>
      </c>
    </row>
    <row r="99" spans="1:2" x14ac:dyDescent="0.4">
      <c r="A99" s="8">
        <v>804</v>
      </c>
      <c r="B99" s="8">
        <v>261</v>
      </c>
    </row>
    <row r="100" spans="1:2" x14ac:dyDescent="0.4">
      <c r="A100" s="7">
        <v>744</v>
      </c>
      <c r="B100" s="7">
        <v>333</v>
      </c>
    </row>
    <row r="101" spans="1:2" x14ac:dyDescent="0.4">
      <c r="A101" s="8">
        <v>687</v>
      </c>
      <c r="B101" s="8">
        <v>237</v>
      </c>
    </row>
    <row r="102" spans="1:2" x14ac:dyDescent="0.4">
      <c r="A102" s="7">
        <v>691</v>
      </c>
      <c r="B102" s="7">
        <v>383</v>
      </c>
    </row>
    <row r="103" spans="1:2" x14ac:dyDescent="0.4">
      <c r="A103" s="8">
        <v>713</v>
      </c>
      <c r="B103" s="8">
        <v>230</v>
      </c>
    </row>
    <row r="104" spans="1:2" x14ac:dyDescent="0.4">
      <c r="A104" s="7">
        <v>594</v>
      </c>
      <c r="B104" s="7">
        <v>292</v>
      </c>
    </row>
    <row r="105" spans="1:2" x14ac:dyDescent="0.4">
      <c r="A105" s="8">
        <v>852</v>
      </c>
      <c r="B105" s="8">
        <v>213</v>
      </c>
    </row>
    <row r="106" spans="1:2" x14ac:dyDescent="0.4">
      <c r="A106" s="7">
        <v>680</v>
      </c>
      <c r="B106" s="7">
        <v>318</v>
      </c>
    </row>
    <row r="107" spans="1:2" x14ac:dyDescent="0.4">
      <c r="A107" s="8">
        <v>676</v>
      </c>
      <c r="B107" s="8">
        <v>323</v>
      </c>
    </row>
    <row r="108" spans="1:2" x14ac:dyDescent="0.4">
      <c r="A108" s="7">
        <v>703</v>
      </c>
      <c r="B108" s="7">
        <v>237</v>
      </c>
    </row>
    <row r="109" spans="1:2" x14ac:dyDescent="0.4">
      <c r="A109" s="8">
        <v>688</v>
      </c>
      <c r="B109" s="8">
        <v>259</v>
      </c>
    </row>
    <row r="110" spans="1:2" x14ac:dyDescent="0.4">
      <c r="A110" s="7">
        <v>676</v>
      </c>
      <c r="B110" s="7">
        <v>312</v>
      </c>
    </row>
    <row r="111" spans="1:2" x14ac:dyDescent="0.4">
      <c r="A111" s="8">
        <v>712</v>
      </c>
      <c r="B111" s="8">
        <v>501</v>
      </c>
    </row>
    <row r="112" spans="1:2" x14ac:dyDescent="0.4">
      <c r="A112" s="7">
        <v>1222</v>
      </c>
      <c r="B112" s="7">
        <v>77</v>
      </c>
    </row>
    <row r="113" spans="1:2" x14ac:dyDescent="0.4">
      <c r="A113" s="8">
        <v>950</v>
      </c>
      <c r="B113" s="8">
        <v>322</v>
      </c>
    </row>
    <row r="114" spans="1:2" x14ac:dyDescent="0.4">
      <c r="A114" s="7">
        <v>531</v>
      </c>
      <c r="B114" s="7">
        <v>478</v>
      </c>
    </row>
    <row r="115" spans="1:2" x14ac:dyDescent="0.4">
      <c r="A115" s="8">
        <v>916</v>
      </c>
      <c r="B115" s="8">
        <v>226</v>
      </c>
    </row>
    <row r="116" spans="1:2" x14ac:dyDescent="0.4">
      <c r="A116" s="7">
        <v>855</v>
      </c>
      <c r="B116" s="7">
        <v>385</v>
      </c>
    </row>
    <row r="117" spans="1:2" x14ac:dyDescent="0.4">
      <c r="A117" s="8">
        <v>775</v>
      </c>
      <c r="B117" s="8">
        <v>364</v>
      </c>
    </row>
    <row r="118" spans="1:2" x14ac:dyDescent="0.4">
      <c r="A118" s="7">
        <v>774</v>
      </c>
      <c r="B118" s="7">
        <v>442</v>
      </c>
    </row>
    <row r="119" spans="1:2" x14ac:dyDescent="0.4">
      <c r="A119" s="8">
        <v>589</v>
      </c>
      <c r="B119" s="8">
        <v>535</v>
      </c>
    </row>
    <row r="120" spans="1:2" x14ac:dyDescent="0.4">
      <c r="A120" s="7">
        <v>752</v>
      </c>
      <c r="B120" s="7">
        <v>465</v>
      </c>
    </row>
    <row r="121" spans="1:2" x14ac:dyDescent="0.4">
      <c r="A121" s="8">
        <v>724</v>
      </c>
      <c r="B121" s="8">
        <v>506</v>
      </c>
    </row>
    <row r="122" spans="1:2" x14ac:dyDescent="0.4">
      <c r="A122" s="7">
        <v>824</v>
      </c>
      <c r="B122" s="7">
        <v>515</v>
      </c>
    </row>
    <row r="123" spans="1:2" x14ac:dyDescent="0.4">
      <c r="A123" s="8">
        <v>604</v>
      </c>
      <c r="B123" s="8">
        <v>461</v>
      </c>
    </row>
    <row r="124" spans="1:2" x14ac:dyDescent="0.4">
      <c r="A124" s="7">
        <v>671</v>
      </c>
      <c r="B124" s="7">
        <v>523</v>
      </c>
    </row>
    <row r="125" spans="1:2" x14ac:dyDescent="0.4">
      <c r="A125" s="8">
        <v>1265</v>
      </c>
      <c r="B125" s="8">
        <v>59</v>
      </c>
    </row>
    <row r="126" spans="1:2" x14ac:dyDescent="0.4">
      <c r="A126" s="7">
        <v>709</v>
      </c>
      <c r="B126" s="7">
        <v>533</v>
      </c>
    </row>
    <row r="127" spans="1:2" x14ac:dyDescent="0.4">
      <c r="A127" s="8">
        <v>546</v>
      </c>
      <c r="B127" s="8">
        <v>692</v>
      </c>
    </row>
    <row r="128" spans="1:2" x14ac:dyDescent="0.4">
      <c r="A128" s="7">
        <v>692</v>
      </c>
      <c r="B128" s="7">
        <v>467</v>
      </c>
    </row>
    <row r="129" spans="1:2" x14ac:dyDescent="0.4">
      <c r="A129" s="8">
        <v>544</v>
      </c>
      <c r="B129" s="8">
        <v>488</v>
      </c>
    </row>
    <row r="130" spans="1:2" x14ac:dyDescent="0.4">
      <c r="A130" s="7">
        <v>649</v>
      </c>
      <c r="B130" s="7">
        <v>505</v>
      </c>
    </row>
    <row r="131" spans="1:2" x14ac:dyDescent="0.4">
      <c r="A131" s="8">
        <v>680</v>
      </c>
      <c r="B131" s="8">
        <v>286</v>
      </c>
    </row>
    <row r="132" spans="1:2" x14ac:dyDescent="0.4">
      <c r="A132" s="7">
        <v>552</v>
      </c>
      <c r="B132" s="7">
        <v>497</v>
      </c>
    </row>
    <row r="133" spans="1:2" x14ac:dyDescent="0.4">
      <c r="A133" s="8">
        <v>624</v>
      </c>
      <c r="B133" s="8">
        <v>523</v>
      </c>
    </row>
    <row r="134" spans="1:2" x14ac:dyDescent="0.4">
      <c r="A134" s="7">
        <v>695</v>
      </c>
      <c r="B134" s="7">
        <v>490</v>
      </c>
    </row>
    <row r="135" spans="1:2" x14ac:dyDescent="0.4">
      <c r="A135" s="8">
        <v>836</v>
      </c>
      <c r="B135" s="8">
        <v>484</v>
      </c>
    </row>
    <row r="136" spans="1:2" x14ac:dyDescent="0.4">
      <c r="A136" s="7">
        <v>585</v>
      </c>
      <c r="B136" s="7">
        <v>478</v>
      </c>
    </row>
    <row r="137" spans="1:2" x14ac:dyDescent="0.4">
      <c r="A137" s="8">
        <v>669</v>
      </c>
      <c r="B137" s="8">
        <v>474</v>
      </c>
    </row>
    <row r="138" spans="1:2" x14ac:dyDescent="0.4">
      <c r="A138" s="7">
        <v>692</v>
      </c>
      <c r="B138" s="7">
        <v>450</v>
      </c>
    </row>
    <row r="139" spans="1:2" x14ac:dyDescent="0.4">
      <c r="A139" s="8">
        <v>586</v>
      </c>
      <c r="B139" s="8">
        <v>507</v>
      </c>
    </row>
    <row r="140" spans="1:2" x14ac:dyDescent="0.4">
      <c r="A140" s="7">
        <v>603</v>
      </c>
      <c r="B140" s="7">
        <v>602</v>
      </c>
    </row>
    <row r="141" spans="1:2" x14ac:dyDescent="0.4">
      <c r="A141" s="8">
        <v>490</v>
      </c>
      <c r="B141" s="8">
        <v>535</v>
      </c>
    </row>
    <row r="142" spans="1:2" x14ac:dyDescent="0.4">
      <c r="A142" s="7">
        <v>555</v>
      </c>
      <c r="B142" s="7">
        <v>487</v>
      </c>
    </row>
    <row r="143" spans="1:2" x14ac:dyDescent="0.4">
      <c r="A143" s="8">
        <v>574</v>
      </c>
      <c r="B143" s="8">
        <v>529</v>
      </c>
    </row>
    <row r="144" spans="1:2" x14ac:dyDescent="0.4">
      <c r="A144" s="7">
        <v>0</v>
      </c>
      <c r="B144" s="7">
        <v>302</v>
      </c>
    </row>
    <row r="145" spans="1:2" x14ac:dyDescent="0.4">
      <c r="A145" s="8">
        <v>837</v>
      </c>
      <c r="B145" s="8">
        <v>499</v>
      </c>
    </row>
    <row r="146" spans="1:2" x14ac:dyDescent="0.4">
      <c r="A146" s="7">
        <v>609</v>
      </c>
      <c r="B146" s="7">
        <v>426</v>
      </c>
    </row>
    <row r="147" spans="1:2" x14ac:dyDescent="0.4">
      <c r="A147" s="8">
        <v>721</v>
      </c>
      <c r="B147" s="8">
        <v>619</v>
      </c>
    </row>
    <row r="148" spans="1:2" x14ac:dyDescent="0.4">
      <c r="A148" s="7">
        <v>1017</v>
      </c>
      <c r="B148" s="7">
        <v>99</v>
      </c>
    </row>
    <row r="149" spans="1:2" x14ac:dyDescent="0.4">
      <c r="A149" s="8">
        <v>704</v>
      </c>
      <c r="B149" s="8">
        <v>329</v>
      </c>
    </row>
    <row r="150" spans="1:2" x14ac:dyDescent="0.4">
      <c r="A150" s="7">
        <v>696</v>
      </c>
      <c r="B150" s="7">
        <v>421</v>
      </c>
    </row>
    <row r="151" spans="1:2" x14ac:dyDescent="0.4">
      <c r="A151" s="8">
        <v>853</v>
      </c>
      <c r="B151" s="8">
        <v>442</v>
      </c>
    </row>
    <row r="152" spans="1:2" x14ac:dyDescent="0.4">
      <c r="A152" s="7">
        <v>945</v>
      </c>
      <c r="B152" s="7">
        <v>82</v>
      </c>
    </row>
    <row r="153" spans="1:2" x14ac:dyDescent="0.4">
      <c r="A153" s="8">
        <v>749</v>
      </c>
      <c r="B153" s="8">
        <v>478</v>
      </c>
    </row>
    <row r="154" spans="1:2" x14ac:dyDescent="0.4">
      <c r="A154" s="7">
        <v>584</v>
      </c>
      <c r="B154" s="7">
        <v>552</v>
      </c>
    </row>
    <row r="155" spans="1:2" x14ac:dyDescent="0.4">
      <c r="A155" s="8">
        <v>673</v>
      </c>
      <c r="B155" s="8">
        <v>319</v>
      </c>
    </row>
    <row r="156" spans="1:2" x14ac:dyDescent="0.4">
      <c r="A156" s="7">
        <v>684</v>
      </c>
      <c r="B156" s="7">
        <v>439</v>
      </c>
    </row>
    <row r="157" spans="1:2" x14ac:dyDescent="0.4">
      <c r="A157" s="8">
        <v>878</v>
      </c>
      <c r="B157" s="8">
        <v>428</v>
      </c>
    </row>
    <row r="158" spans="1:2" x14ac:dyDescent="0.4">
      <c r="A158" s="7">
        <v>537</v>
      </c>
      <c r="B158" s="7">
        <v>409</v>
      </c>
    </row>
    <row r="159" spans="1:2" x14ac:dyDescent="0.4">
      <c r="A159" s="8">
        <v>579</v>
      </c>
      <c r="B159" s="8">
        <v>547</v>
      </c>
    </row>
    <row r="160" spans="1:2" x14ac:dyDescent="0.4">
      <c r="A160" s="7">
        <v>935</v>
      </c>
      <c r="B160" s="7">
        <v>368</v>
      </c>
    </row>
    <row r="161" spans="1:2" x14ac:dyDescent="0.4">
      <c r="A161" s="8">
        <v>632</v>
      </c>
      <c r="B161" s="8">
        <v>390</v>
      </c>
    </row>
    <row r="162" spans="1:2" x14ac:dyDescent="0.4">
      <c r="A162" s="7">
        <v>896</v>
      </c>
      <c r="B162" s="7">
        <v>471</v>
      </c>
    </row>
    <row r="163" spans="1:2" x14ac:dyDescent="0.4">
      <c r="A163" s="8">
        <v>508</v>
      </c>
      <c r="B163" s="8">
        <v>472</v>
      </c>
    </row>
    <row r="164" spans="1:2" x14ac:dyDescent="0.4">
      <c r="A164" s="7">
        <v>576</v>
      </c>
      <c r="B164" s="7">
        <v>529</v>
      </c>
    </row>
    <row r="165" spans="1:2" x14ac:dyDescent="0.4">
      <c r="A165" s="8">
        <v>1020</v>
      </c>
      <c r="B165" s="8">
        <v>62</v>
      </c>
    </row>
    <row r="166" spans="1:2" x14ac:dyDescent="0.4">
      <c r="A166" s="7">
        <v>648</v>
      </c>
      <c r="B166" s="7">
        <v>354</v>
      </c>
    </row>
    <row r="167" spans="1:2" x14ac:dyDescent="0.4">
      <c r="A167" s="8">
        <v>858</v>
      </c>
      <c r="B167" s="8">
        <v>469</v>
      </c>
    </row>
    <row r="168" spans="1:2" x14ac:dyDescent="0.4">
      <c r="A168" s="7">
        <v>787</v>
      </c>
      <c r="B168" s="7">
        <v>429</v>
      </c>
    </row>
    <row r="169" spans="1:2" x14ac:dyDescent="0.4">
      <c r="A169" s="8">
        <v>840</v>
      </c>
      <c r="B169" s="8">
        <v>370</v>
      </c>
    </row>
    <row r="170" spans="1:2" x14ac:dyDescent="0.4">
      <c r="A170" s="7">
        <v>717</v>
      </c>
      <c r="B170" s="7">
        <v>441</v>
      </c>
    </row>
    <row r="171" spans="1:2" x14ac:dyDescent="0.4">
      <c r="A171" s="8">
        <v>711</v>
      </c>
      <c r="B171" s="8">
        <v>337</v>
      </c>
    </row>
    <row r="172" spans="1:2" x14ac:dyDescent="0.4">
      <c r="A172" s="7">
        <v>716</v>
      </c>
      <c r="B172" s="7">
        <v>462</v>
      </c>
    </row>
    <row r="173" spans="1:2" x14ac:dyDescent="0.4">
      <c r="A173" s="8">
        <v>1219</v>
      </c>
      <c r="B173" s="8">
        <v>98</v>
      </c>
    </row>
    <row r="174" spans="1:2" x14ac:dyDescent="0.4">
      <c r="A174" s="7">
        <v>895</v>
      </c>
      <c r="B174" s="7">
        <v>388</v>
      </c>
    </row>
    <row r="175" spans="1:2" x14ac:dyDescent="0.4">
      <c r="A175" s="8">
        <v>841</v>
      </c>
      <c r="B175" s="8">
        <v>439</v>
      </c>
    </row>
    <row r="176" spans="1:2" x14ac:dyDescent="0.4">
      <c r="A176" s="7">
        <v>756</v>
      </c>
      <c r="B176" s="7">
        <v>436</v>
      </c>
    </row>
    <row r="177" spans="1:2" x14ac:dyDescent="0.4">
      <c r="A177" s="8">
        <v>706</v>
      </c>
      <c r="B177" s="8">
        <v>388</v>
      </c>
    </row>
    <row r="178" spans="1:2" x14ac:dyDescent="0.4">
      <c r="A178" s="7">
        <v>916</v>
      </c>
      <c r="B178" s="7">
        <v>328</v>
      </c>
    </row>
    <row r="179" spans="1:2" x14ac:dyDescent="0.4">
      <c r="A179" s="8">
        <v>839</v>
      </c>
      <c r="B179" s="8">
        <v>353</v>
      </c>
    </row>
    <row r="180" spans="1:2" x14ac:dyDescent="0.4">
      <c r="A180" s="7">
        <v>839</v>
      </c>
      <c r="B180" s="7">
        <v>332</v>
      </c>
    </row>
    <row r="181" spans="1:2" x14ac:dyDescent="0.4">
      <c r="A181" s="8">
        <v>762</v>
      </c>
      <c r="B181" s="8">
        <v>419</v>
      </c>
    </row>
    <row r="182" spans="1:2" x14ac:dyDescent="0.4">
      <c r="A182" s="7">
        <v>1106</v>
      </c>
      <c r="B182" s="7">
        <v>106</v>
      </c>
    </row>
    <row r="183" spans="1:2" x14ac:dyDescent="0.4">
      <c r="A183" s="8">
        <v>797</v>
      </c>
      <c r="B183" s="8">
        <v>322</v>
      </c>
    </row>
    <row r="184" spans="1:2" x14ac:dyDescent="0.4">
      <c r="A184" s="7">
        <v>741</v>
      </c>
      <c r="B184" s="7">
        <v>439</v>
      </c>
    </row>
    <row r="185" spans="1:2" x14ac:dyDescent="0.4">
      <c r="A185" s="8">
        <v>667</v>
      </c>
      <c r="B185" s="8">
        <v>502</v>
      </c>
    </row>
    <row r="186" spans="1:2" x14ac:dyDescent="0.4">
      <c r="A186" s="7">
        <v>725</v>
      </c>
      <c r="B186" s="7">
        <v>417</v>
      </c>
    </row>
    <row r="187" spans="1:2" x14ac:dyDescent="0.4">
      <c r="A187" s="8">
        <v>897</v>
      </c>
      <c r="B187" s="8">
        <v>337</v>
      </c>
    </row>
    <row r="188" spans="1:2" x14ac:dyDescent="0.4">
      <c r="A188" s="7">
        <v>734</v>
      </c>
      <c r="B188" s="7">
        <v>462</v>
      </c>
    </row>
    <row r="189" spans="1:2" x14ac:dyDescent="0.4">
      <c r="A189" s="8">
        <v>809</v>
      </c>
      <c r="B189" s="8">
        <v>374</v>
      </c>
    </row>
    <row r="190" spans="1:2" x14ac:dyDescent="0.4">
      <c r="A190" s="7">
        <v>866</v>
      </c>
      <c r="B190" s="7">
        <v>401</v>
      </c>
    </row>
    <row r="191" spans="1:2" x14ac:dyDescent="0.4">
      <c r="A191" s="8">
        <v>733</v>
      </c>
      <c r="B191" s="8">
        <v>361</v>
      </c>
    </row>
    <row r="192" spans="1:2" x14ac:dyDescent="0.4">
      <c r="A192" s="7">
        <v>641</v>
      </c>
      <c r="B192" s="7">
        <v>457</v>
      </c>
    </row>
    <row r="193" spans="1:2" x14ac:dyDescent="0.4">
      <c r="A193" s="8">
        <v>783</v>
      </c>
      <c r="B193" s="8">
        <v>405</v>
      </c>
    </row>
    <row r="194" spans="1:2" x14ac:dyDescent="0.4">
      <c r="A194" s="7">
        <v>622</v>
      </c>
      <c r="B194" s="7">
        <v>499</v>
      </c>
    </row>
    <row r="195" spans="1:2" x14ac:dyDescent="0.4">
      <c r="A195" s="8">
        <v>380</v>
      </c>
      <c r="B195" s="8">
        <v>483</v>
      </c>
    </row>
    <row r="196" spans="1:2" x14ac:dyDescent="0.4">
      <c r="A196" s="7">
        <v>844</v>
      </c>
      <c r="B196" s="7">
        <v>126</v>
      </c>
    </row>
    <row r="197" spans="1:2" x14ac:dyDescent="0.4">
      <c r="A197" s="8">
        <v>1062</v>
      </c>
      <c r="B197" s="8">
        <v>103</v>
      </c>
    </row>
    <row r="198" spans="1:2" x14ac:dyDescent="0.4">
      <c r="A198" s="7">
        <v>1096</v>
      </c>
      <c r="B198" s="7">
        <v>171</v>
      </c>
    </row>
    <row r="199" spans="1:2" x14ac:dyDescent="0.4">
      <c r="A199" s="8">
        <v>1121</v>
      </c>
      <c r="B199" s="8">
        <v>115</v>
      </c>
    </row>
    <row r="200" spans="1:2" x14ac:dyDescent="0.4">
      <c r="A200" s="7">
        <v>1019</v>
      </c>
      <c r="B200" s="7">
        <v>123</v>
      </c>
    </row>
    <row r="201" spans="1:2" x14ac:dyDescent="0.4">
      <c r="A201" s="8">
        <v>718</v>
      </c>
      <c r="B201" s="8">
        <v>425</v>
      </c>
    </row>
    <row r="202" spans="1:2" x14ac:dyDescent="0.4">
      <c r="A202" s="7">
        <v>777</v>
      </c>
      <c r="B202" s="7">
        <v>400</v>
      </c>
    </row>
    <row r="203" spans="1:2" x14ac:dyDescent="0.4">
      <c r="A203" s="8">
        <v>772</v>
      </c>
      <c r="B203" s="8">
        <v>384</v>
      </c>
    </row>
    <row r="204" spans="1:2" x14ac:dyDescent="0.4">
      <c r="A204" s="7">
        <v>944</v>
      </c>
      <c r="B204" s="7">
        <v>253</v>
      </c>
    </row>
    <row r="205" spans="1:2" x14ac:dyDescent="0.4">
      <c r="A205" s="8">
        <v>556</v>
      </c>
      <c r="B205" s="8">
        <v>382</v>
      </c>
    </row>
    <row r="206" spans="1:2" x14ac:dyDescent="0.4">
      <c r="A206" s="7">
        <v>437</v>
      </c>
      <c r="B206" s="7">
        <v>591</v>
      </c>
    </row>
    <row r="207" spans="1:2" x14ac:dyDescent="0.4">
      <c r="A207" s="8">
        <v>890</v>
      </c>
      <c r="B207" s="8">
        <v>293</v>
      </c>
    </row>
    <row r="208" spans="1:2" x14ac:dyDescent="0.4">
      <c r="A208" s="7">
        <v>757</v>
      </c>
      <c r="B208" s="7">
        <v>457</v>
      </c>
    </row>
    <row r="209" spans="1:2" x14ac:dyDescent="0.4">
      <c r="A209" s="8">
        <v>717</v>
      </c>
      <c r="B209" s="8">
        <v>454</v>
      </c>
    </row>
    <row r="210" spans="1:2" x14ac:dyDescent="0.4">
      <c r="A210" s="7">
        <v>901</v>
      </c>
      <c r="B210" s="7">
        <v>425</v>
      </c>
    </row>
    <row r="211" spans="1:2" x14ac:dyDescent="0.4">
      <c r="A211" s="8">
        <v>469</v>
      </c>
      <c r="B211" s="8">
        <v>465</v>
      </c>
    </row>
    <row r="212" spans="1:2" x14ac:dyDescent="0.4">
      <c r="A212" s="7">
        <v>542</v>
      </c>
      <c r="B212" s="7">
        <v>480</v>
      </c>
    </row>
    <row r="213" spans="1:2" x14ac:dyDescent="0.4">
      <c r="A213" s="8">
        <v>730</v>
      </c>
      <c r="B213" s="8">
        <v>370</v>
      </c>
    </row>
    <row r="214" spans="1:2" x14ac:dyDescent="0.4">
      <c r="A214" s="7">
        <v>765</v>
      </c>
      <c r="B214" s="7">
        <v>421</v>
      </c>
    </row>
    <row r="215" spans="1:2" x14ac:dyDescent="0.4">
      <c r="A215" s="8">
        <v>733</v>
      </c>
      <c r="B215" s="8">
        <v>432</v>
      </c>
    </row>
    <row r="216" spans="1:2" x14ac:dyDescent="0.4">
      <c r="A216" s="7">
        <v>738</v>
      </c>
      <c r="B216" s="7">
        <v>442</v>
      </c>
    </row>
    <row r="217" spans="1:2" x14ac:dyDescent="0.4">
      <c r="A217" s="8">
        <v>692</v>
      </c>
      <c r="B217" s="8">
        <v>433</v>
      </c>
    </row>
    <row r="218" spans="1:2" x14ac:dyDescent="0.4">
      <c r="A218" s="7">
        <v>728</v>
      </c>
      <c r="B218" s="7">
        <v>479</v>
      </c>
    </row>
    <row r="219" spans="1:2" x14ac:dyDescent="0.4">
      <c r="A219" s="8">
        <v>729</v>
      </c>
      <c r="B219" s="8">
        <v>327</v>
      </c>
    </row>
    <row r="220" spans="1:2" x14ac:dyDescent="0.4">
      <c r="A220" s="7">
        <v>757</v>
      </c>
      <c r="B220" s="7">
        <v>412</v>
      </c>
    </row>
    <row r="221" spans="1:2" x14ac:dyDescent="0.4">
      <c r="A221" s="8">
        <v>745</v>
      </c>
      <c r="B221" s="8">
        <v>414</v>
      </c>
    </row>
    <row r="222" spans="1:2" x14ac:dyDescent="0.4">
      <c r="A222" s="7">
        <v>682</v>
      </c>
      <c r="B222" s="7">
        <v>404</v>
      </c>
    </row>
    <row r="223" spans="1:2" x14ac:dyDescent="0.4">
      <c r="A223" s="8">
        <v>577</v>
      </c>
      <c r="B223" s="8">
        <v>520</v>
      </c>
    </row>
    <row r="224" spans="1:2" x14ac:dyDescent="0.4">
      <c r="A224" s="7">
        <v>746</v>
      </c>
      <c r="B224" s="7">
        <v>435</v>
      </c>
    </row>
    <row r="225" spans="1:2" x14ac:dyDescent="0.4">
      <c r="A225" s="8">
        <v>701</v>
      </c>
      <c r="B225" s="8">
        <v>416</v>
      </c>
    </row>
    <row r="226" spans="1:2" x14ac:dyDescent="0.4">
      <c r="A226" s="7">
        <v>784</v>
      </c>
      <c r="B226" s="7">
        <v>354</v>
      </c>
    </row>
    <row r="227" spans="1:2" x14ac:dyDescent="0.4">
      <c r="A227" s="8">
        <v>241</v>
      </c>
      <c r="B227" s="8">
        <v>404</v>
      </c>
    </row>
    <row r="228" spans="1:2" x14ac:dyDescent="0.4">
      <c r="A228" s="7">
        <v>767</v>
      </c>
      <c r="B228" s="7">
        <v>441</v>
      </c>
    </row>
    <row r="229" spans="1:2" x14ac:dyDescent="0.4">
      <c r="A229" s="8">
        <v>647</v>
      </c>
      <c r="B229" s="8">
        <v>455</v>
      </c>
    </row>
    <row r="230" spans="1:2" x14ac:dyDescent="0.4">
      <c r="A230" s="7">
        <v>693</v>
      </c>
      <c r="B230" s="7">
        <v>357</v>
      </c>
    </row>
    <row r="231" spans="1:2" x14ac:dyDescent="0.4">
      <c r="A231" s="8">
        <v>689</v>
      </c>
      <c r="B231" s="8">
        <v>377</v>
      </c>
    </row>
    <row r="232" spans="1:2" x14ac:dyDescent="0.4">
      <c r="A232" s="7">
        <v>521</v>
      </c>
      <c r="B232" s="7">
        <v>651</v>
      </c>
    </row>
    <row r="233" spans="1:2" x14ac:dyDescent="0.4">
      <c r="A233" s="8">
        <v>943</v>
      </c>
      <c r="B233" s="8">
        <v>350</v>
      </c>
    </row>
    <row r="234" spans="1:2" x14ac:dyDescent="0.4">
      <c r="A234" s="7">
        <v>622</v>
      </c>
      <c r="B234" s="7">
        <v>520</v>
      </c>
    </row>
    <row r="235" spans="1:2" x14ac:dyDescent="0.4">
      <c r="A235" s="8">
        <v>756</v>
      </c>
      <c r="B235" s="8">
        <v>357</v>
      </c>
    </row>
    <row r="236" spans="1:2" x14ac:dyDescent="0.4">
      <c r="A236" s="7">
        <v>598</v>
      </c>
      <c r="B236" s="7">
        <v>658</v>
      </c>
    </row>
    <row r="237" spans="1:2" x14ac:dyDescent="0.4">
      <c r="A237" s="8">
        <v>801</v>
      </c>
      <c r="B237" s="8">
        <v>399</v>
      </c>
    </row>
    <row r="238" spans="1:2" x14ac:dyDescent="0.4">
      <c r="A238" s="7">
        <v>781</v>
      </c>
      <c r="B238" s="7">
        <v>322</v>
      </c>
    </row>
    <row r="239" spans="1:2" x14ac:dyDescent="0.4">
      <c r="A239" s="8">
        <v>443</v>
      </c>
      <c r="B239" s="8">
        <v>631</v>
      </c>
    </row>
    <row r="240" spans="1:2" x14ac:dyDescent="0.4">
      <c r="A240" s="7">
        <v>582</v>
      </c>
      <c r="B240" s="7">
        <v>553</v>
      </c>
    </row>
    <row r="241" spans="1:2" x14ac:dyDescent="0.4">
      <c r="A241" s="8">
        <v>732</v>
      </c>
      <c r="B241" s="8">
        <v>433</v>
      </c>
    </row>
    <row r="242" spans="1:2" x14ac:dyDescent="0.4">
      <c r="A242" s="7">
        <v>750</v>
      </c>
      <c r="B242" s="7">
        <v>412</v>
      </c>
    </row>
    <row r="243" spans="1:2" x14ac:dyDescent="0.4">
      <c r="A243" s="8">
        <v>745</v>
      </c>
      <c r="B243" s="8">
        <v>347</v>
      </c>
    </row>
    <row r="244" spans="1:2" x14ac:dyDescent="0.4">
      <c r="A244" s="7">
        <v>727</v>
      </c>
      <c r="B244" s="7">
        <v>421</v>
      </c>
    </row>
    <row r="245" spans="1:2" x14ac:dyDescent="0.4">
      <c r="A245" s="8">
        <v>709</v>
      </c>
      <c r="B245" s="8">
        <v>450</v>
      </c>
    </row>
    <row r="246" spans="1:2" x14ac:dyDescent="0.4">
      <c r="A246" s="7">
        <v>506</v>
      </c>
      <c r="B246" s="7">
        <v>775</v>
      </c>
    </row>
    <row r="247" spans="1:2" x14ac:dyDescent="0.4">
      <c r="A247" s="8">
        <v>436</v>
      </c>
      <c r="B247" s="8">
        <v>622</v>
      </c>
    </row>
    <row r="248" spans="1:2" x14ac:dyDescent="0.4">
      <c r="A248" s="7">
        <v>724</v>
      </c>
      <c r="B248" s="7">
        <v>409</v>
      </c>
    </row>
    <row r="249" spans="1:2" x14ac:dyDescent="0.4">
      <c r="A249" s="8">
        <v>812</v>
      </c>
      <c r="B249" s="8">
        <v>380</v>
      </c>
    </row>
    <row r="250" spans="1:2" x14ac:dyDescent="0.4">
      <c r="A250" s="7">
        <v>651</v>
      </c>
      <c r="B250" s="7">
        <v>447</v>
      </c>
    </row>
    <row r="251" spans="1:2" x14ac:dyDescent="0.4">
      <c r="A251" s="8">
        <v>692</v>
      </c>
      <c r="B251" s="8">
        <v>419</v>
      </c>
    </row>
    <row r="252" spans="1:2" x14ac:dyDescent="0.4">
      <c r="A252" s="7">
        <v>761</v>
      </c>
      <c r="B252" s="7">
        <v>400</v>
      </c>
    </row>
    <row r="253" spans="1:2" x14ac:dyDescent="0.4">
      <c r="A253" s="8">
        <v>902</v>
      </c>
      <c r="B253" s="8">
        <v>442</v>
      </c>
    </row>
    <row r="254" spans="1:2" x14ac:dyDescent="0.4">
      <c r="A254" s="7">
        <v>505</v>
      </c>
      <c r="B254" s="7">
        <v>568</v>
      </c>
    </row>
    <row r="255" spans="1:2" x14ac:dyDescent="0.4">
      <c r="A255" s="8">
        <v>667</v>
      </c>
      <c r="B255" s="8">
        <v>453</v>
      </c>
    </row>
    <row r="256" spans="1:2" x14ac:dyDescent="0.4">
      <c r="A256" s="7">
        <v>707</v>
      </c>
      <c r="B256" s="7">
        <v>418</v>
      </c>
    </row>
    <row r="257" spans="1:2" x14ac:dyDescent="0.4">
      <c r="A257" s="8">
        <v>628</v>
      </c>
      <c r="B257" s="8">
        <v>463</v>
      </c>
    </row>
    <row r="258" spans="1:2" x14ac:dyDescent="0.4">
      <c r="A258" s="7">
        <v>222</v>
      </c>
      <c r="B258" s="7">
        <v>438</v>
      </c>
    </row>
    <row r="259" spans="1:2" x14ac:dyDescent="0.4">
      <c r="A259" s="8">
        <v>728</v>
      </c>
      <c r="B259" s="8">
        <v>419</v>
      </c>
    </row>
    <row r="260" spans="1:2" x14ac:dyDescent="0.4">
      <c r="A260" s="7">
        <v>776</v>
      </c>
      <c r="B260" s="7">
        <v>432</v>
      </c>
    </row>
    <row r="261" spans="1:2" x14ac:dyDescent="0.4">
      <c r="A261" s="8">
        <v>662</v>
      </c>
      <c r="B261" s="8">
        <v>477</v>
      </c>
    </row>
    <row r="262" spans="1:2" x14ac:dyDescent="0.4">
      <c r="A262" s="7">
        <v>695</v>
      </c>
      <c r="B262" s="7">
        <v>392</v>
      </c>
    </row>
    <row r="263" spans="1:2" x14ac:dyDescent="0.4">
      <c r="A263" s="8">
        <v>472</v>
      </c>
      <c r="B263" s="8">
        <v>406</v>
      </c>
    </row>
    <row r="264" spans="1:2" x14ac:dyDescent="0.4">
      <c r="A264" s="7">
        <v>525</v>
      </c>
      <c r="B264" s="7">
        <v>549</v>
      </c>
    </row>
    <row r="265" spans="1:2" x14ac:dyDescent="0.4">
      <c r="A265" s="8">
        <v>623</v>
      </c>
      <c r="B265" s="8">
        <v>527</v>
      </c>
    </row>
    <row r="266" spans="1:2" x14ac:dyDescent="0.4">
      <c r="A266" s="7">
        <v>733</v>
      </c>
      <c r="B266" s="7">
        <v>449</v>
      </c>
    </row>
    <row r="267" spans="1:2" x14ac:dyDescent="0.4">
      <c r="A267" s="8">
        <v>773</v>
      </c>
      <c r="B267" s="8">
        <v>447</v>
      </c>
    </row>
    <row r="268" spans="1:2" x14ac:dyDescent="0.4">
      <c r="A268" s="7">
        <v>670</v>
      </c>
      <c r="B268" s="7">
        <v>414</v>
      </c>
    </row>
    <row r="269" spans="1:2" x14ac:dyDescent="0.4">
      <c r="A269" s="8">
        <v>823</v>
      </c>
      <c r="B269" s="8">
        <v>338</v>
      </c>
    </row>
    <row r="270" spans="1:2" x14ac:dyDescent="0.4">
      <c r="A270" s="7">
        <v>627</v>
      </c>
      <c r="B270" s="7">
        <v>384</v>
      </c>
    </row>
    <row r="271" spans="1:2" x14ac:dyDescent="0.4">
      <c r="A271" s="8">
        <v>425</v>
      </c>
      <c r="B271" s="8">
        <v>543</v>
      </c>
    </row>
    <row r="272" spans="1:2" x14ac:dyDescent="0.4">
      <c r="A272" s="7">
        <v>743</v>
      </c>
      <c r="B272" s="7">
        <v>421</v>
      </c>
    </row>
    <row r="273" spans="1:2" x14ac:dyDescent="0.4">
      <c r="A273" s="8">
        <v>759</v>
      </c>
      <c r="B273" s="8">
        <v>354</v>
      </c>
    </row>
    <row r="274" spans="1:2" x14ac:dyDescent="0.4">
      <c r="A274" s="7">
        <v>773</v>
      </c>
      <c r="B274" s="7">
        <v>424</v>
      </c>
    </row>
    <row r="275" spans="1:2" x14ac:dyDescent="0.4">
      <c r="A275" s="8">
        <v>692</v>
      </c>
      <c r="B275" s="8">
        <v>361</v>
      </c>
    </row>
    <row r="276" spans="1:2" x14ac:dyDescent="0.4">
      <c r="A276" s="7">
        <v>739</v>
      </c>
      <c r="B276" s="7">
        <v>459</v>
      </c>
    </row>
    <row r="277" spans="1:2" x14ac:dyDescent="0.4">
      <c r="A277" s="8">
        <v>621</v>
      </c>
      <c r="B277" s="8">
        <v>412</v>
      </c>
    </row>
    <row r="278" spans="1:2" x14ac:dyDescent="0.4">
      <c r="A278" s="7">
        <v>499</v>
      </c>
      <c r="B278" s="7">
        <v>379</v>
      </c>
    </row>
    <row r="279" spans="1:2" x14ac:dyDescent="0.4">
      <c r="A279" s="8">
        <v>732</v>
      </c>
      <c r="B279" s="8">
        <v>525</v>
      </c>
    </row>
    <row r="280" spans="1:2" x14ac:dyDescent="0.4">
      <c r="A280" s="7">
        <v>580</v>
      </c>
      <c r="B280" s="7">
        <v>508</v>
      </c>
    </row>
    <row r="281" spans="1:2" x14ac:dyDescent="0.4">
      <c r="A281" s="8">
        <v>631</v>
      </c>
      <c r="B281" s="8">
        <v>603</v>
      </c>
    </row>
    <row r="282" spans="1:2" x14ac:dyDescent="0.4">
      <c r="A282" s="7">
        <v>1153</v>
      </c>
      <c r="B282" s="7">
        <v>74</v>
      </c>
    </row>
    <row r="283" spans="1:2" x14ac:dyDescent="0.4">
      <c r="A283" s="8">
        <v>639</v>
      </c>
      <c r="B283" s="8">
        <v>504</v>
      </c>
    </row>
    <row r="284" spans="1:2" x14ac:dyDescent="0.4">
      <c r="A284" s="7">
        <v>257</v>
      </c>
      <c r="B284" s="7">
        <v>431</v>
      </c>
    </row>
    <row r="285" spans="1:2" x14ac:dyDescent="0.4">
      <c r="A285" s="8">
        <v>502</v>
      </c>
      <c r="B285" s="8">
        <v>380</v>
      </c>
    </row>
    <row r="286" spans="1:2" x14ac:dyDescent="0.4">
      <c r="A286" s="7">
        <v>702</v>
      </c>
      <c r="B286" s="7">
        <v>336</v>
      </c>
    </row>
    <row r="287" spans="1:2" x14ac:dyDescent="0.4">
      <c r="A287" s="8">
        <v>759</v>
      </c>
      <c r="B287" s="8">
        <v>493</v>
      </c>
    </row>
    <row r="288" spans="1:2" x14ac:dyDescent="0.4">
      <c r="A288" s="7">
        <v>425</v>
      </c>
      <c r="B288" s="7">
        <v>465</v>
      </c>
    </row>
    <row r="289" spans="1:2" x14ac:dyDescent="0.4">
      <c r="A289" s="8">
        <v>587</v>
      </c>
      <c r="B289" s="8">
        <v>474</v>
      </c>
    </row>
    <row r="290" spans="1:2" x14ac:dyDescent="0.4">
      <c r="A290" s="7">
        <v>579</v>
      </c>
      <c r="B290" s="7">
        <v>508</v>
      </c>
    </row>
    <row r="291" spans="1:2" x14ac:dyDescent="0.4">
      <c r="A291" s="8">
        <v>413</v>
      </c>
      <c r="B291" s="8">
        <v>480</v>
      </c>
    </row>
    <row r="292" spans="1:2" x14ac:dyDescent="0.4">
      <c r="A292" s="7">
        <v>468</v>
      </c>
      <c r="B292" s="7">
        <v>492</v>
      </c>
    </row>
    <row r="293" spans="1:2" x14ac:dyDescent="0.4">
      <c r="A293" s="8">
        <v>711</v>
      </c>
      <c r="B293" s="8">
        <v>353</v>
      </c>
    </row>
    <row r="294" spans="1:2" x14ac:dyDescent="0.4">
      <c r="A294" s="7">
        <v>417</v>
      </c>
      <c r="B294" s="7">
        <v>542</v>
      </c>
    </row>
    <row r="295" spans="1:2" x14ac:dyDescent="0.4">
      <c r="A295" s="8">
        <v>758</v>
      </c>
      <c r="B295" s="8">
        <v>393</v>
      </c>
    </row>
    <row r="296" spans="1:2" x14ac:dyDescent="0.4">
      <c r="A296" s="7">
        <v>479</v>
      </c>
      <c r="B296" s="7">
        <v>600</v>
      </c>
    </row>
    <row r="297" spans="1:2" x14ac:dyDescent="0.4">
      <c r="A297" s="8">
        <v>525</v>
      </c>
      <c r="B297" s="8">
        <v>507</v>
      </c>
    </row>
    <row r="298" spans="1:2" x14ac:dyDescent="0.4">
      <c r="A298" s="7">
        <v>479</v>
      </c>
      <c r="B298" s="7">
        <v>392</v>
      </c>
    </row>
    <row r="299" spans="1:2" x14ac:dyDescent="0.4">
      <c r="A299" s="8">
        <v>673</v>
      </c>
      <c r="B299" s="8">
        <v>658</v>
      </c>
    </row>
    <row r="300" spans="1:2" x14ac:dyDescent="0.4">
      <c r="A300" s="7">
        <v>456</v>
      </c>
      <c r="B300" s="7">
        <v>498</v>
      </c>
    </row>
    <row r="301" spans="1:2" x14ac:dyDescent="0.4">
      <c r="A301" s="8">
        <v>517</v>
      </c>
      <c r="B301" s="8">
        <v>555</v>
      </c>
    </row>
    <row r="302" spans="1:2" x14ac:dyDescent="0.4">
      <c r="A302" s="7">
        <v>125</v>
      </c>
      <c r="B302" s="7">
        <v>492</v>
      </c>
    </row>
    <row r="303" spans="1:2" x14ac:dyDescent="0.4">
      <c r="A303" s="8">
        <v>1053</v>
      </c>
      <c r="B303" s="8">
        <v>235</v>
      </c>
    </row>
    <row r="304" spans="1:2" x14ac:dyDescent="0.4">
      <c r="A304" s="7">
        <v>863</v>
      </c>
      <c r="B304" s="7">
        <v>423</v>
      </c>
    </row>
    <row r="305" spans="1:2" x14ac:dyDescent="0.4">
      <c r="A305" s="8">
        <v>976</v>
      </c>
      <c r="B305" s="8">
        <v>391</v>
      </c>
    </row>
    <row r="306" spans="1:2" x14ac:dyDescent="0.4">
      <c r="A306" s="7">
        <v>796</v>
      </c>
      <c r="B306" s="7">
        <v>366</v>
      </c>
    </row>
    <row r="307" spans="1:2" x14ac:dyDescent="0.4">
      <c r="A307" s="8">
        <v>548</v>
      </c>
      <c r="B307" s="8">
        <v>630</v>
      </c>
    </row>
    <row r="308" spans="1:2" x14ac:dyDescent="0.4">
      <c r="A308" s="7">
        <v>862</v>
      </c>
      <c r="B308" s="7">
        <v>508</v>
      </c>
    </row>
    <row r="309" spans="1:2" x14ac:dyDescent="0.4">
      <c r="A309" s="8">
        <v>837</v>
      </c>
      <c r="B309" s="8">
        <v>370</v>
      </c>
    </row>
    <row r="310" spans="1:2" x14ac:dyDescent="0.4">
      <c r="A310" s="7">
        <v>741</v>
      </c>
      <c r="B310" s="7">
        <v>357</v>
      </c>
    </row>
    <row r="311" spans="1:2" x14ac:dyDescent="0.4">
      <c r="A311" s="8">
        <v>634</v>
      </c>
      <c r="B311" s="8">
        <v>427</v>
      </c>
    </row>
    <row r="312" spans="1:2" x14ac:dyDescent="0.4">
      <c r="A312" s="7">
        <v>689</v>
      </c>
      <c r="B312" s="7">
        <v>442</v>
      </c>
    </row>
    <row r="313" spans="1:2" x14ac:dyDescent="0.4">
      <c r="A313" s="8">
        <v>659</v>
      </c>
      <c r="B313" s="8">
        <v>476</v>
      </c>
    </row>
    <row r="314" spans="1:2" x14ac:dyDescent="0.4">
      <c r="A314" s="7">
        <v>639</v>
      </c>
      <c r="B314" s="7">
        <v>418</v>
      </c>
    </row>
    <row r="315" spans="1:2" x14ac:dyDescent="0.4">
      <c r="A315" s="8">
        <v>708</v>
      </c>
      <c r="B315" s="8">
        <v>451</v>
      </c>
    </row>
    <row r="316" spans="1:2" x14ac:dyDescent="0.4">
      <c r="A316" s="7">
        <v>659</v>
      </c>
      <c r="B316" s="7">
        <v>425</v>
      </c>
    </row>
    <row r="317" spans="1:2" x14ac:dyDescent="0.4">
      <c r="A317" s="8">
        <v>484</v>
      </c>
      <c r="B317" s="8">
        <v>528</v>
      </c>
    </row>
    <row r="318" spans="1:2" x14ac:dyDescent="0.4">
      <c r="A318" s="7">
        <v>720</v>
      </c>
      <c r="B318" s="7">
        <v>511</v>
      </c>
    </row>
    <row r="319" spans="1:2" x14ac:dyDescent="0.4">
      <c r="A319" s="8">
        <v>637</v>
      </c>
      <c r="B319" s="8">
        <v>400</v>
      </c>
    </row>
    <row r="320" spans="1:2" x14ac:dyDescent="0.4">
      <c r="A320" s="7">
        <v>680</v>
      </c>
      <c r="B320" s="7">
        <v>441</v>
      </c>
    </row>
    <row r="321" spans="1:2" x14ac:dyDescent="0.4">
      <c r="A321" s="8">
        <v>697</v>
      </c>
      <c r="B321" s="8">
        <v>455</v>
      </c>
    </row>
    <row r="322" spans="1:2" x14ac:dyDescent="0.4">
      <c r="A322" s="7">
        <v>621</v>
      </c>
      <c r="B322" s="7">
        <v>440</v>
      </c>
    </row>
    <row r="323" spans="1:2" x14ac:dyDescent="0.4">
      <c r="A323" s="8">
        <v>645</v>
      </c>
      <c r="B323" s="8">
        <v>433</v>
      </c>
    </row>
    <row r="324" spans="1:2" x14ac:dyDescent="0.4">
      <c r="A324" s="7">
        <v>731</v>
      </c>
      <c r="B324" s="7">
        <v>422</v>
      </c>
    </row>
    <row r="325" spans="1:2" x14ac:dyDescent="0.4">
      <c r="A325" s="8">
        <v>722</v>
      </c>
      <c r="B325" s="8">
        <v>411</v>
      </c>
    </row>
    <row r="326" spans="1:2" x14ac:dyDescent="0.4">
      <c r="A326" s="7">
        <v>655</v>
      </c>
      <c r="B326" s="7">
        <v>466</v>
      </c>
    </row>
    <row r="327" spans="1:2" x14ac:dyDescent="0.4">
      <c r="A327" s="8">
        <v>654</v>
      </c>
      <c r="B327" s="8">
        <v>394</v>
      </c>
    </row>
    <row r="328" spans="1:2" x14ac:dyDescent="0.4">
      <c r="A328" s="7">
        <v>683</v>
      </c>
      <c r="B328" s="7">
        <v>442</v>
      </c>
    </row>
    <row r="329" spans="1:2" x14ac:dyDescent="0.4">
      <c r="A329" s="8">
        <v>591</v>
      </c>
      <c r="B329" s="8">
        <v>467</v>
      </c>
    </row>
    <row r="330" spans="1:2" x14ac:dyDescent="0.4">
      <c r="A330" s="7">
        <v>717</v>
      </c>
      <c r="B330" s="7">
        <v>443</v>
      </c>
    </row>
    <row r="331" spans="1:2" x14ac:dyDescent="0.4">
      <c r="A331" s="8">
        <v>745</v>
      </c>
      <c r="B331" s="8">
        <v>298</v>
      </c>
    </row>
    <row r="332" spans="1:2" x14ac:dyDescent="0.4">
      <c r="A332" s="7">
        <v>709</v>
      </c>
      <c r="B332" s="7">
        <v>541</v>
      </c>
    </row>
    <row r="333" spans="1:2" x14ac:dyDescent="0.4">
      <c r="A333" s="8">
        <v>607</v>
      </c>
      <c r="B333" s="8">
        <v>489</v>
      </c>
    </row>
    <row r="334" spans="1:2" x14ac:dyDescent="0.4">
      <c r="A334" s="7">
        <v>626</v>
      </c>
      <c r="B334" s="7">
        <v>469</v>
      </c>
    </row>
    <row r="335" spans="1:2" x14ac:dyDescent="0.4">
      <c r="A335" s="8">
        <v>709</v>
      </c>
      <c r="B335" s="8">
        <v>452</v>
      </c>
    </row>
    <row r="336" spans="1:2" x14ac:dyDescent="0.4">
      <c r="A336" s="7">
        <v>127</v>
      </c>
      <c r="B336" s="7">
        <v>516</v>
      </c>
    </row>
    <row r="337" spans="1:2" x14ac:dyDescent="0.4">
      <c r="A337" s="8">
        <v>1155</v>
      </c>
      <c r="B337" s="8">
        <v>79</v>
      </c>
    </row>
    <row r="338" spans="1:2" x14ac:dyDescent="0.4">
      <c r="A338" s="7">
        <v>1142</v>
      </c>
      <c r="B338" s="7">
        <v>58</v>
      </c>
    </row>
    <row r="339" spans="1:2" x14ac:dyDescent="0.4">
      <c r="A339" s="8">
        <v>745</v>
      </c>
      <c r="B339" s="8">
        <v>514</v>
      </c>
    </row>
    <row r="340" spans="1:2" x14ac:dyDescent="0.4">
      <c r="A340" s="7">
        <v>744</v>
      </c>
      <c r="B340" s="7">
        <v>451</v>
      </c>
    </row>
    <row r="341" spans="1:2" x14ac:dyDescent="0.4">
      <c r="A341" s="8">
        <v>787</v>
      </c>
      <c r="B341" s="8">
        <v>472</v>
      </c>
    </row>
    <row r="342" spans="1:2" x14ac:dyDescent="0.4">
      <c r="A342" s="7">
        <v>864</v>
      </c>
      <c r="B342" s="7">
        <v>377</v>
      </c>
    </row>
    <row r="343" spans="1:2" x14ac:dyDescent="0.4">
      <c r="A343" s="8">
        <v>671</v>
      </c>
      <c r="B343" s="8">
        <v>472</v>
      </c>
    </row>
    <row r="344" spans="1:2" x14ac:dyDescent="0.4">
      <c r="A344" s="7">
        <v>797</v>
      </c>
      <c r="B344" s="7">
        <v>492</v>
      </c>
    </row>
    <row r="345" spans="1:2" x14ac:dyDescent="0.4">
      <c r="A345" s="8">
        <v>758</v>
      </c>
      <c r="B345" s="8">
        <v>390</v>
      </c>
    </row>
    <row r="346" spans="1:2" x14ac:dyDescent="0.4">
      <c r="A346" s="7">
        <v>762</v>
      </c>
      <c r="B346" s="7">
        <v>428</v>
      </c>
    </row>
    <row r="347" spans="1:2" x14ac:dyDescent="0.4">
      <c r="A347" s="8">
        <v>566</v>
      </c>
      <c r="B347" s="8">
        <v>681</v>
      </c>
    </row>
    <row r="348" spans="1:2" x14ac:dyDescent="0.4">
      <c r="A348" s="7">
        <v>706</v>
      </c>
      <c r="B348" s="7">
        <v>446</v>
      </c>
    </row>
    <row r="349" spans="1:2" x14ac:dyDescent="0.4">
      <c r="A349" s="8">
        <v>726</v>
      </c>
      <c r="B349" s="8">
        <v>485</v>
      </c>
    </row>
    <row r="350" spans="1:2" x14ac:dyDescent="0.4">
      <c r="A350" s="7">
        <v>829</v>
      </c>
      <c r="B350" s="7">
        <v>469</v>
      </c>
    </row>
    <row r="351" spans="1:2" x14ac:dyDescent="0.4">
      <c r="A351" s="8">
        <v>810</v>
      </c>
      <c r="B351" s="8">
        <v>354</v>
      </c>
    </row>
    <row r="352" spans="1:2" x14ac:dyDescent="0.4">
      <c r="A352" s="7">
        <v>584</v>
      </c>
      <c r="B352" s="7">
        <v>485</v>
      </c>
    </row>
    <row r="353" spans="1:2" x14ac:dyDescent="0.4">
      <c r="A353" s="8">
        <v>685</v>
      </c>
      <c r="B353" s="8">
        <v>388</v>
      </c>
    </row>
    <row r="354" spans="1:2" x14ac:dyDescent="0.4">
      <c r="A354" s="7">
        <v>737</v>
      </c>
      <c r="B354" s="7">
        <v>440</v>
      </c>
    </row>
    <row r="355" spans="1:2" x14ac:dyDescent="0.4">
      <c r="A355" s="8">
        <v>761</v>
      </c>
      <c r="B355" s="8">
        <v>456</v>
      </c>
    </row>
    <row r="356" spans="1:2" x14ac:dyDescent="0.4">
      <c r="A356" s="7">
        <v>843</v>
      </c>
      <c r="B356" s="7">
        <v>420</v>
      </c>
    </row>
    <row r="357" spans="1:2" x14ac:dyDescent="0.4">
      <c r="A357" s="8">
        <v>834</v>
      </c>
      <c r="B357" s="8">
        <v>322</v>
      </c>
    </row>
    <row r="358" spans="1:2" x14ac:dyDescent="0.4">
      <c r="A358" s="7">
        <v>621</v>
      </c>
      <c r="B358" s="7">
        <v>530</v>
      </c>
    </row>
    <row r="359" spans="1:2" x14ac:dyDescent="0.4">
      <c r="A359" s="8">
        <v>695</v>
      </c>
      <c r="B359" s="8">
        <v>481</v>
      </c>
    </row>
    <row r="360" spans="1:2" x14ac:dyDescent="0.4">
      <c r="A360" s="7">
        <v>743</v>
      </c>
      <c r="B360" s="7">
        <v>427</v>
      </c>
    </row>
    <row r="361" spans="1:2" x14ac:dyDescent="0.4">
      <c r="A361" s="8">
        <v>757</v>
      </c>
      <c r="B361" s="8">
        <v>451</v>
      </c>
    </row>
    <row r="362" spans="1:2" x14ac:dyDescent="0.4">
      <c r="A362" s="7">
        <v>343</v>
      </c>
      <c r="B362" s="7">
        <v>444</v>
      </c>
    </row>
    <row r="363" spans="1:2" x14ac:dyDescent="0.4">
      <c r="A363" s="8">
        <v>695</v>
      </c>
      <c r="B363" s="8">
        <v>486</v>
      </c>
    </row>
    <row r="364" spans="1:2" x14ac:dyDescent="0.4">
      <c r="A364" s="7">
        <v>741</v>
      </c>
      <c r="B364" s="7">
        <v>331</v>
      </c>
    </row>
    <row r="365" spans="1:2" x14ac:dyDescent="0.4">
      <c r="A365" s="8">
        <v>1076</v>
      </c>
      <c r="B365" s="8">
        <v>74</v>
      </c>
    </row>
    <row r="366" spans="1:2" x14ac:dyDescent="0.4">
      <c r="A366" s="7">
        <v>723</v>
      </c>
      <c r="B366" s="7">
        <v>338</v>
      </c>
    </row>
    <row r="367" spans="1:2" x14ac:dyDescent="0.4">
      <c r="A367" s="8">
        <v>680</v>
      </c>
      <c r="B367" s="8">
        <v>447</v>
      </c>
    </row>
    <row r="368" spans="1:2" x14ac:dyDescent="0.4">
      <c r="A368" s="7">
        <v>699</v>
      </c>
      <c r="B368" s="7">
        <v>424</v>
      </c>
    </row>
    <row r="369" spans="1:2" x14ac:dyDescent="0.4">
      <c r="A369" s="8">
        <v>729</v>
      </c>
      <c r="B369" s="8">
        <v>513</v>
      </c>
    </row>
    <row r="370" spans="1:2" x14ac:dyDescent="0.4">
      <c r="A370" s="7">
        <v>563</v>
      </c>
      <c r="B370" s="7">
        <v>611</v>
      </c>
    </row>
    <row r="371" spans="1:2" x14ac:dyDescent="0.4">
      <c r="A371" s="8">
        <v>599</v>
      </c>
      <c r="B371" s="8">
        <v>525</v>
      </c>
    </row>
    <row r="372" spans="1:2" x14ac:dyDescent="0.4">
      <c r="A372" s="7">
        <v>720</v>
      </c>
      <c r="B372" s="7">
        <v>398</v>
      </c>
    </row>
    <row r="373" spans="1:2" x14ac:dyDescent="0.4">
      <c r="A373" s="8">
        <v>737</v>
      </c>
      <c r="B373" s="8">
        <v>387</v>
      </c>
    </row>
    <row r="374" spans="1:2" x14ac:dyDescent="0.4">
      <c r="A374" s="7">
        <v>763</v>
      </c>
      <c r="B374" s="7">
        <v>381</v>
      </c>
    </row>
    <row r="375" spans="1:2" x14ac:dyDescent="0.4">
      <c r="A375" s="8">
        <v>677</v>
      </c>
      <c r="B375" s="8">
        <v>396</v>
      </c>
    </row>
    <row r="376" spans="1:2" x14ac:dyDescent="0.4">
      <c r="A376" s="7">
        <v>769</v>
      </c>
      <c r="B376" s="7">
        <v>441</v>
      </c>
    </row>
    <row r="377" spans="1:2" x14ac:dyDescent="0.4">
      <c r="A377" s="8">
        <v>740</v>
      </c>
      <c r="B377" s="8">
        <v>565</v>
      </c>
    </row>
    <row r="378" spans="1:2" x14ac:dyDescent="0.4">
      <c r="A378" s="7">
        <v>734</v>
      </c>
      <c r="B378" s="7">
        <v>458</v>
      </c>
    </row>
    <row r="379" spans="1:2" x14ac:dyDescent="0.4">
      <c r="A379" s="8">
        <v>692</v>
      </c>
      <c r="B379" s="8">
        <v>388</v>
      </c>
    </row>
    <row r="380" spans="1:2" x14ac:dyDescent="0.4">
      <c r="A380" s="7">
        <v>593</v>
      </c>
      <c r="B380" s="7">
        <v>550</v>
      </c>
    </row>
    <row r="381" spans="1:2" x14ac:dyDescent="0.4">
      <c r="A381" s="8">
        <v>676</v>
      </c>
      <c r="B381" s="8">
        <v>531</v>
      </c>
    </row>
    <row r="382" spans="1:2" x14ac:dyDescent="0.4">
      <c r="A382" s="7">
        <v>711</v>
      </c>
      <c r="B382" s="7">
        <v>506</v>
      </c>
    </row>
    <row r="383" spans="1:2" x14ac:dyDescent="0.4">
      <c r="A383" s="8">
        <v>767</v>
      </c>
      <c r="B383" s="8">
        <v>527</v>
      </c>
    </row>
    <row r="384" spans="1:2" x14ac:dyDescent="0.4">
      <c r="A384" s="7">
        <v>780</v>
      </c>
      <c r="B384" s="7">
        <v>468</v>
      </c>
    </row>
    <row r="385" spans="1:2" x14ac:dyDescent="0.4">
      <c r="A385" s="8">
        <v>669</v>
      </c>
      <c r="B385" s="8">
        <v>475</v>
      </c>
    </row>
    <row r="386" spans="1:2" x14ac:dyDescent="0.4">
      <c r="A386" s="7">
        <v>802</v>
      </c>
      <c r="B386" s="7">
        <v>351</v>
      </c>
    </row>
    <row r="387" spans="1:2" x14ac:dyDescent="0.4">
      <c r="A387" s="8">
        <v>822</v>
      </c>
      <c r="B387" s="8">
        <v>405</v>
      </c>
    </row>
    <row r="388" spans="1:2" x14ac:dyDescent="0.4">
      <c r="A388" s="7">
        <v>680</v>
      </c>
      <c r="B388" s="7">
        <v>441</v>
      </c>
    </row>
    <row r="389" spans="1:2" x14ac:dyDescent="0.4">
      <c r="A389" s="8">
        <v>764</v>
      </c>
      <c r="B389" s="8">
        <v>381</v>
      </c>
    </row>
    <row r="390" spans="1:2" x14ac:dyDescent="0.4">
      <c r="A390" s="7">
        <v>831</v>
      </c>
      <c r="B390" s="7">
        <v>323</v>
      </c>
    </row>
    <row r="391" spans="1:2" x14ac:dyDescent="0.4">
      <c r="A391" s="8">
        <v>851</v>
      </c>
      <c r="B391" s="8">
        <v>459</v>
      </c>
    </row>
    <row r="392" spans="1:2" x14ac:dyDescent="0.4">
      <c r="A392" s="7">
        <v>621</v>
      </c>
      <c r="B392" s="7">
        <v>545</v>
      </c>
    </row>
    <row r="393" spans="1:2" x14ac:dyDescent="0.4">
      <c r="A393" s="8">
        <v>772</v>
      </c>
      <c r="B393" s="8">
        <v>359</v>
      </c>
    </row>
    <row r="394" spans="1:2" x14ac:dyDescent="0.4">
      <c r="A394" s="7">
        <v>840</v>
      </c>
      <c r="B394" s="7">
        <v>342</v>
      </c>
    </row>
    <row r="395" spans="1:2" x14ac:dyDescent="0.4">
      <c r="A395" s="8">
        <v>763</v>
      </c>
      <c r="B395" s="8">
        <v>368</v>
      </c>
    </row>
    <row r="396" spans="1:2" x14ac:dyDescent="0.4">
      <c r="A396" s="7">
        <v>433</v>
      </c>
      <c r="B396" s="7">
        <v>496</v>
      </c>
    </row>
    <row r="397" spans="1:2" x14ac:dyDescent="0.4">
      <c r="A397" s="8">
        <v>831</v>
      </c>
      <c r="B397" s="8">
        <v>458</v>
      </c>
    </row>
    <row r="398" spans="1:2" x14ac:dyDescent="0.4">
      <c r="A398" s="7">
        <v>806</v>
      </c>
      <c r="B398" s="7">
        <v>531</v>
      </c>
    </row>
    <row r="399" spans="1:2" x14ac:dyDescent="0.4">
      <c r="A399" s="8">
        <v>853</v>
      </c>
      <c r="B399" s="8">
        <v>486</v>
      </c>
    </row>
    <row r="400" spans="1:2" x14ac:dyDescent="0.4">
      <c r="A400" s="7">
        <v>937</v>
      </c>
      <c r="B400" s="7">
        <v>363</v>
      </c>
    </row>
    <row r="401" spans="1:2" x14ac:dyDescent="0.4">
      <c r="A401" s="8">
        <v>744</v>
      </c>
      <c r="B401" s="8">
        <v>528</v>
      </c>
    </row>
    <row r="402" spans="1:2" x14ac:dyDescent="0.4">
      <c r="A402" s="7">
        <v>817</v>
      </c>
      <c r="B402" s="7">
        <v>391</v>
      </c>
    </row>
    <row r="403" spans="1:2" x14ac:dyDescent="0.4">
      <c r="A403" s="8">
        <v>795</v>
      </c>
      <c r="B403" s="8">
        <v>339</v>
      </c>
    </row>
    <row r="404" spans="1:2" x14ac:dyDescent="0.4">
      <c r="A404" s="7">
        <v>900</v>
      </c>
      <c r="B404" s="7">
        <v>423</v>
      </c>
    </row>
    <row r="405" spans="1:2" x14ac:dyDescent="0.4">
      <c r="A405" s="8">
        <v>714</v>
      </c>
      <c r="B405" s="8">
        <v>402</v>
      </c>
    </row>
    <row r="406" spans="1:2" x14ac:dyDescent="0.4">
      <c r="A406" s="7">
        <v>634</v>
      </c>
      <c r="B406" s="7">
        <v>398</v>
      </c>
    </row>
    <row r="407" spans="1:2" x14ac:dyDescent="0.4">
      <c r="A407" s="8">
        <v>749</v>
      </c>
      <c r="B407" s="8">
        <v>343</v>
      </c>
    </row>
    <row r="408" spans="1:2" x14ac:dyDescent="0.4">
      <c r="A408" s="7">
        <v>834</v>
      </c>
      <c r="B408" s="7">
        <v>503</v>
      </c>
    </row>
    <row r="409" spans="1:2" x14ac:dyDescent="0.4">
      <c r="A409" s="8">
        <v>916</v>
      </c>
      <c r="B409" s="8">
        <v>415</v>
      </c>
    </row>
    <row r="410" spans="1:2" x14ac:dyDescent="0.4">
      <c r="A410" s="7">
        <v>739</v>
      </c>
      <c r="B410" s="7">
        <v>516</v>
      </c>
    </row>
    <row r="411" spans="1:2" x14ac:dyDescent="0.4">
      <c r="A411" s="8">
        <v>848</v>
      </c>
      <c r="B411" s="8">
        <v>439</v>
      </c>
    </row>
  </sheetData>
  <phoneticPr fontId="18"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4BF1-5925-4763-8F6A-6DAEB354A914}">
  <sheetPr>
    <tabColor rgb="FF002060"/>
  </sheetPr>
  <dimension ref="A1:B941"/>
  <sheetViews>
    <sheetView zoomScale="130" zoomScaleNormal="130" workbookViewId="0">
      <selection activeCell="B2" sqref="B2"/>
    </sheetView>
  </sheetViews>
  <sheetFormatPr defaultRowHeight="17.399999999999999" x14ac:dyDescent="0.4"/>
  <cols>
    <col min="1" max="1" width="22.59765625" customWidth="1"/>
    <col min="2" max="2" width="11" bestFit="1" customWidth="1"/>
    <col min="3" max="3" width="11.796875" bestFit="1" customWidth="1"/>
  </cols>
  <sheetData>
    <row r="1" spans="1:2" x14ac:dyDescent="0.4">
      <c r="A1" t="s">
        <v>79</v>
      </c>
      <c r="B1" t="s">
        <v>1034</v>
      </c>
    </row>
    <row r="2" spans="1:2" x14ac:dyDescent="0.4">
      <c r="A2" t="s">
        <v>115</v>
      </c>
      <c r="B2" t="s">
        <v>68</v>
      </c>
    </row>
    <row r="3" spans="1:2" x14ac:dyDescent="0.4">
      <c r="A3" t="s">
        <v>116</v>
      </c>
      <c r="B3" t="s">
        <v>69</v>
      </c>
    </row>
    <row r="4" spans="1:2" x14ac:dyDescent="0.4">
      <c r="A4" t="s">
        <v>524</v>
      </c>
      <c r="B4" t="s">
        <v>70</v>
      </c>
    </row>
    <row r="5" spans="1:2" x14ac:dyDescent="0.4">
      <c r="A5" t="s">
        <v>117</v>
      </c>
      <c r="B5" t="s">
        <v>71</v>
      </c>
    </row>
    <row r="6" spans="1:2" x14ac:dyDescent="0.4">
      <c r="A6" t="s">
        <v>118</v>
      </c>
      <c r="B6" t="s">
        <v>72</v>
      </c>
    </row>
    <row r="7" spans="1:2" x14ac:dyDescent="0.4">
      <c r="A7" t="s">
        <v>119</v>
      </c>
      <c r="B7" t="s">
        <v>73</v>
      </c>
    </row>
    <row r="8" spans="1:2" x14ac:dyDescent="0.4">
      <c r="A8" t="s">
        <v>525</v>
      </c>
      <c r="B8" t="s">
        <v>67</v>
      </c>
    </row>
    <row r="9" spans="1:2" x14ac:dyDescent="0.4">
      <c r="A9" t="s">
        <v>120</v>
      </c>
      <c r="B9" t="s">
        <v>68</v>
      </c>
    </row>
    <row r="10" spans="1:2" x14ac:dyDescent="0.4">
      <c r="A10" t="s">
        <v>121</v>
      </c>
      <c r="B10" t="s">
        <v>69</v>
      </c>
    </row>
    <row r="11" spans="1:2" x14ac:dyDescent="0.4">
      <c r="A11" t="s">
        <v>122</v>
      </c>
      <c r="B11" t="s">
        <v>70</v>
      </c>
    </row>
    <row r="12" spans="1:2" x14ac:dyDescent="0.4">
      <c r="A12" t="s">
        <v>526</v>
      </c>
      <c r="B12" t="s">
        <v>71</v>
      </c>
    </row>
    <row r="13" spans="1:2" x14ac:dyDescent="0.4">
      <c r="A13" t="s">
        <v>123</v>
      </c>
      <c r="B13" t="s">
        <v>72</v>
      </c>
    </row>
    <row r="14" spans="1:2" x14ac:dyDescent="0.4">
      <c r="A14" t="s">
        <v>124</v>
      </c>
      <c r="B14" t="s">
        <v>73</v>
      </c>
    </row>
    <row r="15" spans="1:2" x14ac:dyDescent="0.4">
      <c r="A15" t="s">
        <v>125</v>
      </c>
      <c r="B15" t="s">
        <v>67</v>
      </c>
    </row>
    <row r="16" spans="1:2" x14ac:dyDescent="0.4">
      <c r="A16" t="s">
        <v>126</v>
      </c>
      <c r="B16" t="s">
        <v>68</v>
      </c>
    </row>
    <row r="17" spans="1:2" x14ac:dyDescent="0.4">
      <c r="A17" t="s">
        <v>527</v>
      </c>
      <c r="B17" t="s">
        <v>69</v>
      </c>
    </row>
    <row r="18" spans="1:2" x14ac:dyDescent="0.4">
      <c r="A18" t="s">
        <v>127</v>
      </c>
      <c r="B18" t="s">
        <v>70</v>
      </c>
    </row>
    <row r="19" spans="1:2" x14ac:dyDescent="0.4">
      <c r="A19" t="s">
        <v>128</v>
      </c>
      <c r="B19" t="s">
        <v>71</v>
      </c>
    </row>
    <row r="20" spans="1:2" x14ac:dyDescent="0.4">
      <c r="A20" t="s">
        <v>129</v>
      </c>
      <c r="B20" t="s">
        <v>72</v>
      </c>
    </row>
    <row r="21" spans="1:2" x14ac:dyDescent="0.4">
      <c r="A21" t="s">
        <v>130</v>
      </c>
      <c r="B21" t="s">
        <v>73</v>
      </c>
    </row>
    <row r="22" spans="1:2" x14ac:dyDescent="0.4">
      <c r="A22" t="s">
        <v>80</v>
      </c>
      <c r="B22" t="s">
        <v>67</v>
      </c>
    </row>
    <row r="23" spans="1:2" x14ac:dyDescent="0.4">
      <c r="A23" t="s">
        <v>81</v>
      </c>
      <c r="B23" t="s">
        <v>68</v>
      </c>
    </row>
    <row r="24" spans="1:2" x14ac:dyDescent="0.4">
      <c r="A24" t="s">
        <v>528</v>
      </c>
      <c r="B24" t="s">
        <v>69</v>
      </c>
    </row>
    <row r="25" spans="1:2" x14ac:dyDescent="0.4">
      <c r="A25" t="s">
        <v>131</v>
      </c>
      <c r="B25" t="s">
        <v>70</v>
      </c>
    </row>
    <row r="26" spans="1:2" x14ac:dyDescent="0.4">
      <c r="A26" t="s">
        <v>132</v>
      </c>
      <c r="B26" t="s">
        <v>71</v>
      </c>
    </row>
    <row r="27" spans="1:2" x14ac:dyDescent="0.4">
      <c r="A27" t="s">
        <v>133</v>
      </c>
      <c r="B27" t="s">
        <v>72</v>
      </c>
    </row>
    <row r="28" spans="1:2" x14ac:dyDescent="0.4">
      <c r="A28" t="s">
        <v>134</v>
      </c>
      <c r="B28" t="s">
        <v>73</v>
      </c>
    </row>
    <row r="29" spans="1:2" x14ac:dyDescent="0.4">
      <c r="A29" t="s">
        <v>135</v>
      </c>
      <c r="B29" t="s">
        <v>67</v>
      </c>
    </row>
    <row r="30" spans="1:2" x14ac:dyDescent="0.4">
      <c r="A30" t="s">
        <v>136</v>
      </c>
      <c r="B30" t="s">
        <v>68</v>
      </c>
    </row>
    <row r="31" spans="1:2" x14ac:dyDescent="0.4">
      <c r="A31" t="s">
        <v>137</v>
      </c>
      <c r="B31" t="s">
        <v>69</v>
      </c>
    </row>
    <row r="32" spans="1:2" x14ac:dyDescent="0.4">
      <c r="A32" t="s">
        <v>529</v>
      </c>
      <c r="B32" t="s">
        <v>70</v>
      </c>
    </row>
    <row r="33" spans="1:2" x14ac:dyDescent="0.4">
      <c r="A33" t="s">
        <v>530</v>
      </c>
      <c r="B33" t="s">
        <v>68</v>
      </c>
    </row>
    <row r="34" spans="1:2" x14ac:dyDescent="0.4">
      <c r="A34" t="s">
        <v>531</v>
      </c>
      <c r="B34" t="s">
        <v>69</v>
      </c>
    </row>
    <row r="35" spans="1:2" x14ac:dyDescent="0.4">
      <c r="A35" t="s">
        <v>532</v>
      </c>
      <c r="B35" t="s">
        <v>70</v>
      </c>
    </row>
    <row r="36" spans="1:2" x14ac:dyDescent="0.4">
      <c r="A36" t="s">
        <v>533</v>
      </c>
      <c r="B36" t="s">
        <v>71</v>
      </c>
    </row>
    <row r="37" spans="1:2" x14ac:dyDescent="0.4">
      <c r="A37" t="s">
        <v>534</v>
      </c>
      <c r="B37" t="s">
        <v>72</v>
      </c>
    </row>
    <row r="38" spans="1:2" x14ac:dyDescent="0.4">
      <c r="A38" t="s">
        <v>535</v>
      </c>
      <c r="B38" t="s">
        <v>73</v>
      </c>
    </row>
    <row r="39" spans="1:2" x14ac:dyDescent="0.4">
      <c r="A39" t="s">
        <v>536</v>
      </c>
      <c r="B39" t="s">
        <v>67</v>
      </c>
    </row>
    <row r="40" spans="1:2" x14ac:dyDescent="0.4">
      <c r="A40" t="s">
        <v>537</v>
      </c>
      <c r="B40" t="s">
        <v>68</v>
      </c>
    </row>
    <row r="41" spans="1:2" x14ac:dyDescent="0.4">
      <c r="A41" t="s">
        <v>538</v>
      </c>
      <c r="B41" t="s">
        <v>69</v>
      </c>
    </row>
    <row r="42" spans="1:2" x14ac:dyDescent="0.4">
      <c r="A42" t="s">
        <v>539</v>
      </c>
      <c r="B42" t="s">
        <v>70</v>
      </c>
    </row>
    <row r="43" spans="1:2" x14ac:dyDescent="0.4">
      <c r="A43" t="s">
        <v>540</v>
      </c>
      <c r="B43" t="s">
        <v>71</v>
      </c>
    </row>
    <row r="44" spans="1:2" x14ac:dyDescent="0.4">
      <c r="A44" t="s">
        <v>541</v>
      </c>
      <c r="B44" t="s">
        <v>72</v>
      </c>
    </row>
    <row r="45" spans="1:2" x14ac:dyDescent="0.4">
      <c r="A45" t="s">
        <v>542</v>
      </c>
      <c r="B45" t="s">
        <v>73</v>
      </c>
    </row>
    <row r="46" spans="1:2" x14ac:dyDescent="0.4">
      <c r="A46" t="s">
        <v>543</v>
      </c>
      <c r="B46" t="s">
        <v>67</v>
      </c>
    </row>
    <row r="47" spans="1:2" x14ac:dyDescent="0.4">
      <c r="A47" t="s">
        <v>544</v>
      </c>
      <c r="B47" t="s">
        <v>68</v>
      </c>
    </row>
    <row r="48" spans="1:2" x14ac:dyDescent="0.4">
      <c r="A48" t="s">
        <v>545</v>
      </c>
      <c r="B48" t="s">
        <v>69</v>
      </c>
    </row>
    <row r="49" spans="1:2" x14ac:dyDescent="0.4">
      <c r="A49" t="s">
        <v>546</v>
      </c>
      <c r="B49" t="s">
        <v>70</v>
      </c>
    </row>
    <row r="50" spans="1:2" x14ac:dyDescent="0.4">
      <c r="A50" t="s">
        <v>547</v>
      </c>
      <c r="B50" t="s">
        <v>71</v>
      </c>
    </row>
    <row r="51" spans="1:2" x14ac:dyDescent="0.4">
      <c r="A51" t="s">
        <v>548</v>
      </c>
      <c r="B51" t="s">
        <v>72</v>
      </c>
    </row>
    <row r="52" spans="1:2" x14ac:dyDescent="0.4">
      <c r="A52" t="s">
        <v>549</v>
      </c>
      <c r="B52" t="s">
        <v>73</v>
      </c>
    </row>
    <row r="53" spans="1:2" x14ac:dyDescent="0.4">
      <c r="A53" t="s">
        <v>550</v>
      </c>
      <c r="B53" t="s">
        <v>67</v>
      </c>
    </row>
    <row r="54" spans="1:2" x14ac:dyDescent="0.4">
      <c r="A54" t="s">
        <v>551</v>
      </c>
      <c r="B54" t="s">
        <v>68</v>
      </c>
    </row>
    <row r="55" spans="1:2" x14ac:dyDescent="0.4">
      <c r="A55" t="s">
        <v>552</v>
      </c>
      <c r="B55" t="s">
        <v>69</v>
      </c>
    </row>
    <row r="56" spans="1:2" x14ac:dyDescent="0.4">
      <c r="A56" t="s">
        <v>553</v>
      </c>
      <c r="B56" t="s">
        <v>70</v>
      </c>
    </row>
    <row r="57" spans="1:2" x14ac:dyDescent="0.4">
      <c r="A57" t="s">
        <v>554</v>
      </c>
      <c r="B57" t="s">
        <v>71</v>
      </c>
    </row>
    <row r="58" spans="1:2" x14ac:dyDescent="0.4">
      <c r="A58" t="s">
        <v>555</v>
      </c>
      <c r="B58" t="s">
        <v>72</v>
      </c>
    </row>
    <row r="59" spans="1:2" x14ac:dyDescent="0.4">
      <c r="A59" t="s">
        <v>556</v>
      </c>
      <c r="B59" t="s">
        <v>73</v>
      </c>
    </row>
    <row r="60" spans="1:2" x14ac:dyDescent="0.4">
      <c r="A60" t="s">
        <v>557</v>
      </c>
      <c r="B60" t="s">
        <v>67</v>
      </c>
    </row>
    <row r="61" spans="1:2" x14ac:dyDescent="0.4">
      <c r="A61" t="s">
        <v>558</v>
      </c>
      <c r="B61" t="s">
        <v>68</v>
      </c>
    </row>
    <row r="62" spans="1:2" x14ac:dyDescent="0.4">
      <c r="A62" t="s">
        <v>559</v>
      </c>
      <c r="B62" t="s">
        <v>69</v>
      </c>
    </row>
    <row r="63" spans="1:2" x14ac:dyDescent="0.4">
      <c r="A63" t="s">
        <v>560</v>
      </c>
      <c r="B63" t="s">
        <v>70</v>
      </c>
    </row>
    <row r="64" spans="1:2" x14ac:dyDescent="0.4">
      <c r="A64" t="s">
        <v>561</v>
      </c>
      <c r="B64" t="s">
        <v>68</v>
      </c>
    </row>
    <row r="65" spans="1:2" x14ac:dyDescent="0.4">
      <c r="A65" t="s">
        <v>562</v>
      </c>
      <c r="B65" t="s">
        <v>69</v>
      </c>
    </row>
    <row r="66" spans="1:2" x14ac:dyDescent="0.4">
      <c r="A66" t="s">
        <v>563</v>
      </c>
      <c r="B66" t="s">
        <v>70</v>
      </c>
    </row>
    <row r="67" spans="1:2" x14ac:dyDescent="0.4">
      <c r="A67" t="s">
        <v>564</v>
      </c>
      <c r="B67" t="s">
        <v>71</v>
      </c>
    </row>
    <row r="68" spans="1:2" x14ac:dyDescent="0.4">
      <c r="A68" t="s">
        <v>565</v>
      </c>
      <c r="B68" t="s">
        <v>72</v>
      </c>
    </row>
    <row r="69" spans="1:2" x14ac:dyDescent="0.4">
      <c r="A69" t="s">
        <v>566</v>
      </c>
      <c r="B69" t="s">
        <v>73</v>
      </c>
    </row>
    <row r="70" spans="1:2" x14ac:dyDescent="0.4">
      <c r="A70" t="s">
        <v>567</v>
      </c>
      <c r="B70" t="s">
        <v>67</v>
      </c>
    </row>
    <row r="71" spans="1:2" x14ac:dyDescent="0.4">
      <c r="A71" t="s">
        <v>568</v>
      </c>
      <c r="B71" t="s">
        <v>68</v>
      </c>
    </row>
    <row r="72" spans="1:2" x14ac:dyDescent="0.4">
      <c r="A72" t="s">
        <v>569</v>
      </c>
      <c r="B72" t="s">
        <v>69</v>
      </c>
    </row>
    <row r="73" spans="1:2" x14ac:dyDescent="0.4">
      <c r="A73" t="s">
        <v>570</v>
      </c>
      <c r="B73" t="s">
        <v>70</v>
      </c>
    </row>
    <row r="74" spans="1:2" x14ac:dyDescent="0.4">
      <c r="A74" t="s">
        <v>571</v>
      </c>
      <c r="B74" t="s">
        <v>71</v>
      </c>
    </row>
    <row r="75" spans="1:2" x14ac:dyDescent="0.4">
      <c r="A75" t="s">
        <v>572</v>
      </c>
      <c r="B75" t="s">
        <v>72</v>
      </c>
    </row>
    <row r="76" spans="1:2" x14ac:dyDescent="0.4">
      <c r="A76" t="s">
        <v>573</v>
      </c>
      <c r="B76" t="s">
        <v>73</v>
      </c>
    </row>
    <row r="77" spans="1:2" x14ac:dyDescent="0.4">
      <c r="A77" t="s">
        <v>574</v>
      </c>
      <c r="B77" t="s">
        <v>67</v>
      </c>
    </row>
    <row r="78" spans="1:2" x14ac:dyDescent="0.4">
      <c r="A78" t="s">
        <v>575</v>
      </c>
      <c r="B78" t="s">
        <v>68</v>
      </c>
    </row>
    <row r="79" spans="1:2" x14ac:dyDescent="0.4">
      <c r="A79" t="s">
        <v>576</v>
      </c>
      <c r="B79" t="s">
        <v>69</v>
      </c>
    </row>
    <row r="80" spans="1:2" x14ac:dyDescent="0.4">
      <c r="A80" t="s">
        <v>577</v>
      </c>
      <c r="B80" t="s">
        <v>70</v>
      </c>
    </row>
    <row r="81" spans="1:2" x14ac:dyDescent="0.4">
      <c r="A81" t="s">
        <v>138</v>
      </c>
      <c r="B81" t="s">
        <v>71</v>
      </c>
    </row>
    <row r="82" spans="1:2" x14ac:dyDescent="0.4">
      <c r="A82" t="s">
        <v>139</v>
      </c>
      <c r="B82" t="s">
        <v>72</v>
      </c>
    </row>
    <row r="83" spans="1:2" x14ac:dyDescent="0.4">
      <c r="A83" t="s">
        <v>578</v>
      </c>
      <c r="B83" t="s">
        <v>73</v>
      </c>
    </row>
    <row r="84" spans="1:2" x14ac:dyDescent="0.4">
      <c r="A84" t="s">
        <v>140</v>
      </c>
      <c r="B84" t="s">
        <v>67</v>
      </c>
    </row>
    <row r="85" spans="1:2" x14ac:dyDescent="0.4">
      <c r="A85" t="s">
        <v>579</v>
      </c>
      <c r="B85" t="s">
        <v>68</v>
      </c>
    </row>
    <row r="86" spans="1:2" x14ac:dyDescent="0.4">
      <c r="A86" t="s">
        <v>580</v>
      </c>
      <c r="B86" t="s">
        <v>69</v>
      </c>
    </row>
    <row r="87" spans="1:2" x14ac:dyDescent="0.4">
      <c r="A87" t="s">
        <v>581</v>
      </c>
      <c r="B87" t="s">
        <v>70</v>
      </c>
    </row>
    <row r="88" spans="1:2" x14ac:dyDescent="0.4">
      <c r="A88" t="s">
        <v>582</v>
      </c>
      <c r="B88" t="s">
        <v>71</v>
      </c>
    </row>
    <row r="89" spans="1:2" x14ac:dyDescent="0.4">
      <c r="A89" t="s">
        <v>583</v>
      </c>
      <c r="B89" t="s">
        <v>72</v>
      </c>
    </row>
    <row r="90" spans="1:2" x14ac:dyDescent="0.4">
      <c r="A90" t="s">
        <v>141</v>
      </c>
      <c r="B90" t="s">
        <v>73</v>
      </c>
    </row>
    <row r="91" spans="1:2" x14ac:dyDescent="0.4">
      <c r="A91" t="s">
        <v>584</v>
      </c>
      <c r="B91" t="s">
        <v>67</v>
      </c>
    </row>
    <row r="92" spans="1:2" x14ac:dyDescent="0.4">
      <c r="A92" t="s">
        <v>585</v>
      </c>
      <c r="B92" t="s">
        <v>68</v>
      </c>
    </row>
    <row r="93" spans="1:2" x14ac:dyDescent="0.4">
      <c r="A93" t="s">
        <v>586</v>
      </c>
      <c r="B93" t="s">
        <v>69</v>
      </c>
    </row>
    <row r="94" spans="1:2" x14ac:dyDescent="0.4">
      <c r="A94" t="s">
        <v>587</v>
      </c>
      <c r="B94" t="s">
        <v>68</v>
      </c>
    </row>
    <row r="95" spans="1:2" x14ac:dyDescent="0.4">
      <c r="A95" t="s">
        <v>588</v>
      </c>
      <c r="B95" t="s">
        <v>69</v>
      </c>
    </row>
    <row r="96" spans="1:2" x14ac:dyDescent="0.4">
      <c r="A96" t="s">
        <v>589</v>
      </c>
      <c r="B96" t="s">
        <v>70</v>
      </c>
    </row>
    <row r="97" spans="1:2" x14ac:dyDescent="0.4">
      <c r="A97" t="s">
        <v>142</v>
      </c>
      <c r="B97" t="s">
        <v>71</v>
      </c>
    </row>
    <row r="98" spans="1:2" x14ac:dyDescent="0.4">
      <c r="A98" t="s">
        <v>590</v>
      </c>
      <c r="B98" t="s">
        <v>72</v>
      </c>
    </row>
    <row r="99" spans="1:2" x14ac:dyDescent="0.4">
      <c r="A99" t="s">
        <v>591</v>
      </c>
      <c r="B99" t="s">
        <v>73</v>
      </c>
    </row>
    <row r="100" spans="1:2" x14ac:dyDescent="0.4">
      <c r="A100" t="s">
        <v>592</v>
      </c>
      <c r="B100" t="s">
        <v>67</v>
      </c>
    </row>
    <row r="101" spans="1:2" x14ac:dyDescent="0.4">
      <c r="A101" t="s">
        <v>593</v>
      </c>
      <c r="B101" t="s">
        <v>68</v>
      </c>
    </row>
    <row r="102" spans="1:2" x14ac:dyDescent="0.4">
      <c r="A102" t="s">
        <v>594</v>
      </c>
      <c r="B102" t="s">
        <v>69</v>
      </c>
    </row>
    <row r="103" spans="1:2" x14ac:dyDescent="0.4">
      <c r="A103" t="s">
        <v>595</v>
      </c>
      <c r="B103" t="s">
        <v>70</v>
      </c>
    </row>
    <row r="104" spans="1:2" x14ac:dyDescent="0.4">
      <c r="A104" t="s">
        <v>596</v>
      </c>
      <c r="B104" t="s">
        <v>71</v>
      </c>
    </row>
    <row r="105" spans="1:2" x14ac:dyDescent="0.4">
      <c r="A105" t="s">
        <v>597</v>
      </c>
      <c r="B105" t="s">
        <v>72</v>
      </c>
    </row>
    <row r="106" spans="1:2" x14ac:dyDescent="0.4">
      <c r="A106" t="s">
        <v>598</v>
      </c>
      <c r="B106" t="s">
        <v>73</v>
      </c>
    </row>
    <row r="107" spans="1:2" x14ac:dyDescent="0.4">
      <c r="A107" t="s">
        <v>599</v>
      </c>
      <c r="B107" t="s">
        <v>67</v>
      </c>
    </row>
    <row r="108" spans="1:2" x14ac:dyDescent="0.4">
      <c r="A108" t="s">
        <v>600</v>
      </c>
      <c r="B108" t="s">
        <v>68</v>
      </c>
    </row>
    <row r="109" spans="1:2" x14ac:dyDescent="0.4">
      <c r="A109" t="s">
        <v>601</v>
      </c>
      <c r="B109" t="s">
        <v>69</v>
      </c>
    </row>
    <row r="110" spans="1:2" x14ac:dyDescent="0.4">
      <c r="A110" t="s">
        <v>602</v>
      </c>
      <c r="B110" t="s">
        <v>70</v>
      </c>
    </row>
    <row r="111" spans="1:2" x14ac:dyDescent="0.4">
      <c r="A111" t="s">
        <v>603</v>
      </c>
      <c r="B111" t="s">
        <v>71</v>
      </c>
    </row>
    <row r="112" spans="1:2" x14ac:dyDescent="0.4">
      <c r="A112" t="s">
        <v>143</v>
      </c>
      <c r="B112" t="s">
        <v>72</v>
      </c>
    </row>
    <row r="113" spans="1:2" x14ac:dyDescent="0.4">
      <c r="A113" t="s">
        <v>144</v>
      </c>
      <c r="B113" t="s">
        <v>73</v>
      </c>
    </row>
    <row r="114" spans="1:2" x14ac:dyDescent="0.4">
      <c r="A114" t="s">
        <v>604</v>
      </c>
      <c r="B114" t="s">
        <v>67</v>
      </c>
    </row>
    <row r="115" spans="1:2" x14ac:dyDescent="0.4">
      <c r="A115" t="s">
        <v>605</v>
      </c>
      <c r="B115" t="s">
        <v>68</v>
      </c>
    </row>
    <row r="116" spans="1:2" x14ac:dyDescent="0.4">
      <c r="A116" t="s">
        <v>606</v>
      </c>
      <c r="B116" t="s">
        <v>69</v>
      </c>
    </row>
    <row r="117" spans="1:2" x14ac:dyDescent="0.4">
      <c r="A117" t="s">
        <v>607</v>
      </c>
      <c r="B117" t="s">
        <v>70</v>
      </c>
    </row>
    <row r="118" spans="1:2" x14ac:dyDescent="0.4">
      <c r="A118" t="s">
        <v>608</v>
      </c>
      <c r="B118" t="s">
        <v>71</v>
      </c>
    </row>
    <row r="119" spans="1:2" x14ac:dyDescent="0.4">
      <c r="A119" t="s">
        <v>609</v>
      </c>
      <c r="B119" t="s">
        <v>72</v>
      </c>
    </row>
    <row r="120" spans="1:2" x14ac:dyDescent="0.4">
      <c r="A120" t="s">
        <v>610</v>
      </c>
      <c r="B120" t="s">
        <v>73</v>
      </c>
    </row>
    <row r="121" spans="1:2" x14ac:dyDescent="0.4">
      <c r="A121" t="s">
        <v>611</v>
      </c>
      <c r="B121" t="s">
        <v>67</v>
      </c>
    </row>
    <row r="122" spans="1:2" x14ac:dyDescent="0.4">
      <c r="A122" t="s">
        <v>612</v>
      </c>
      <c r="B122" t="s">
        <v>68</v>
      </c>
    </row>
    <row r="123" spans="1:2" x14ac:dyDescent="0.4">
      <c r="A123" t="s">
        <v>613</v>
      </c>
      <c r="B123" t="s">
        <v>69</v>
      </c>
    </row>
    <row r="124" spans="1:2" x14ac:dyDescent="0.4">
      <c r="A124" t="s">
        <v>614</v>
      </c>
      <c r="B124" t="s">
        <v>70</v>
      </c>
    </row>
    <row r="125" spans="1:2" x14ac:dyDescent="0.4">
      <c r="A125" t="s">
        <v>145</v>
      </c>
      <c r="B125" t="s">
        <v>68</v>
      </c>
    </row>
    <row r="126" spans="1:2" x14ac:dyDescent="0.4">
      <c r="A126" t="s">
        <v>82</v>
      </c>
      <c r="B126" t="s">
        <v>69</v>
      </c>
    </row>
    <row r="127" spans="1:2" x14ac:dyDescent="0.4">
      <c r="A127" t="s">
        <v>615</v>
      </c>
      <c r="B127" t="s">
        <v>70</v>
      </c>
    </row>
    <row r="128" spans="1:2" x14ac:dyDescent="0.4">
      <c r="A128" t="s">
        <v>146</v>
      </c>
      <c r="B128" t="s">
        <v>71</v>
      </c>
    </row>
    <row r="129" spans="1:2" x14ac:dyDescent="0.4">
      <c r="A129" t="s">
        <v>616</v>
      </c>
      <c r="B129" t="s">
        <v>72</v>
      </c>
    </row>
    <row r="130" spans="1:2" x14ac:dyDescent="0.4">
      <c r="A130" t="s">
        <v>617</v>
      </c>
      <c r="B130" t="s">
        <v>73</v>
      </c>
    </row>
    <row r="131" spans="1:2" x14ac:dyDescent="0.4">
      <c r="A131" t="s">
        <v>618</v>
      </c>
      <c r="B131" t="s">
        <v>67</v>
      </c>
    </row>
    <row r="132" spans="1:2" x14ac:dyDescent="0.4">
      <c r="A132" t="s">
        <v>619</v>
      </c>
      <c r="B132" t="s">
        <v>68</v>
      </c>
    </row>
    <row r="133" spans="1:2" x14ac:dyDescent="0.4">
      <c r="A133" t="s">
        <v>620</v>
      </c>
      <c r="B133" t="s">
        <v>69</v>
      </c>
    </row>
    <row r="134" spans="1:2" x14ac:dyDescent="0.4">
      <c r="A134" t="s">
        <v>621</v>
      </c>
      <c r="B134" t="s">
        <v>70</v>
      </c>
    </row>
    <row r="135" spans="1:2" x14ac:dyDescent="0.4">
      <c r="A135" t="s">
        <v>622</v>
      </c>
      <c r="B135" t="s">
        <v>71</v>
      </c>
    </row>
    <row r="136" spans="1:2" x14ac:dyDescent="0.4">
      <c r="A136" t="s">
        <v>623</v>
      </c>
      <c r="B136" t="s">
        <v>72</v>
      </c>
    </row>
    <row r="137" spans="1:2" x14ac:dyDescent="0.4">
      <c r="A137" t="s">
        <v>624</v>
      </c>
      <c r="B137" t="s">
        <v>73</v>
      </c>
    </row>
    <row r="138" spans="1:2" x14ac:dyDescent="0.4">
      <c r="A138" t="s">
        <v>625</v>
      </c>
      <c r="B138" t="s">
        <v>67</v>
      </c>
    </row>
    <row r="139" spans="1:2" x14ac:dyDescent="0.4">
      <c r="A139" t="s">
        <v>147</v>
      </c>
      <c r="B139" t="s">
        <v>68</v>
      </c>
    </row>
    <row r="140" spans="1:2" x14ac:dyDescent="0.4">
      <c r="A140" t="s">
        <v>626</v>
      </c>
      <c r="B140" t="s">
        <v>69</v>
      </c>
    </row>
    <row r="141" spans="1:2" x14ac:dyDescent="0.4">
      <c r="A141" t="s">
        <v>148</v>
      </c>
      <c r="B141" t="s">
        <v>70</v>
      </c>
    </row>
    <row r="142" spans="1:2" x14ac:dyDescent="0.4">
      <c r="A142" t="s">
        <v>627</v>
      </c>
      <c r="B142" t="s">
        <v>71</v>
      </c>
    </row>
    <row r="143" spans="1:2" x14ac:dyDescent="0.4">
      <c r="A143" t="s">
        <v>628</v>
      </c>
      <c r="B143" t="s">
        <v>72</v>
      </c>
    </row>
    <row r="144" spans="1:2" x14ac:dyDescent="0.4">
      <c r="A144" t="s">
        <v>629</v>
      </c>
      <c r="B144" t="s">
        <v>73</v>
      </c>
    </row>
    <row r="145" spans="1:2" x14ac:dyDescent="0.4">
      <c r="A145" t="s">
        <v>630</v>
      </c>
      <c r="B145" t="s">
        <v>67</v>
      </c>
    </row>
    <row r="146" spans="1:2" x14ac:dyDescent="0.4">
      <c r="A146" t="s">
        <v>631</v>
      </c>
      <c r="B146" t="s">
        <v>68</v>
      </c>
    </row>
    <row r="147" spans="1:2" x14ac:dyDescent="0.4">
      <c r="A147" t="s">
        <v>632</v>
      </c>
      <c r="B147" t="s">
        <v>69</v>
      </c>
    </row>
    <row r="148" spans="1:2" x14ac:dyDescent="0.4">
      <c r="A148" t="s">
        <v>633</v>
      </c>
      <c r="B148" t="s">
        <v>70</v>
      </c>
    </row>
    <row r="149" spans="1:2" x14ac:dyDescent="0.4">
      <c r="A149" t="s">
        <v>634</v>
      </c>
      <c r="B149" t="s">
        <v>71</v>
      </c>
    </row>
    <row r="150" spans="1:2" x14ac:dyDescent="0.4">
      <c r="A150" t="s">
        <v>635</v>
      </c>
      <c r="B150" t="s">
        <v>72</v>
      </c>
    </row>
    <row r="151" spans="1:2" x14ac:dyDescent="0.4">
      <c r="A151" t="s">
        <v>636</v>
      </c>
      <c r="B151" t="s">
        <v>73</v>
      </c>
    </row>
    <row r="152" spans="1:2" x14ac:dyDescent="0.4">
      <c r="A152" t="s">
        <v>637</v>
      </c>
      <c r="B152" t="s">
        <v>67</v>
      </c>
    </row>
    <row r="153" spans="1:2" x14ac:dyDescent="0.4">
      <c r="A153" t="s">
        <v>638</v>
      </c>
      <c r="B153" t="s">
        <v>68</v>
      </c>
    </row>
    <row r="154" spans="1:2" x14ac:dyDescent="0.4">
      <c r="A154" t="s">
        <v>639</v>
      </c>
      <c r="B154" t="s">
        <v>69</v>
      </c>
    </row>
    <row r="155" spans="1:2" x14ac:dyDescent="0.4">
      <c r="A155" t="s">
        <v>640</v>
      </c>
      <c r="B155" t="s">
        <v>70</v>
      </c>
    </row>
    <row r="156" spans="1:2" x14ac:dyDescent="0.4">
      <c r="A156" t="s">
        <v>641</v>
      </c>
      <c r="B156" t="s">
        <v>68</v>
      </c>
    </row>
    <row r="157" spans="1:2" x14ac:dyDescent="0.4">
      <c r="A157" t="s">
        <v>642</v>
      </c>
      <c r="B157" t="s">
        <v>69</v>
      </c>
    </row>
    <row r="158" spans="1:2" x14ac:dyDescent="0.4">
      <c r="A158" t="s">
        <v>643</v>
      </c>
      <c r="B158" t="s">
        <v>70</v>
      </c>
    </row>
    <row r="159" spans="1:2" x14ac:dyDescent="0.4">
      <c r="A159" t="s">
        <v>644</v>
      </c>
      <c r="B159" t="s">
        <v>71</v>
      </c>
    </row>
    <row r="160" spans="1:2" x14ac:dyDescent="0.4">
      <c r="A160" t="s">
        <v>645</v>
      </c>
      <c r="B160" t="s">
        <v>72</v>
      </c>
    </row>
    <row r="161" spans="1:2" x14ac:dyDescent="0.4">
      <c r="A161" t="s">
        <v>646</v>
      </c>
      <c r="B161" t="s">
        <v>73</v>
      </c>
    </row>
    <row r="162" spans="1:2" x14ac:dyDescent="0.4">
      <c r="A162" t="s">
        <v>647</v>
      </c>
      <c r="B162" t="s">
        <v>67</v>
      </c>
    </row>
    <row r="163" spans="1:2" x14ac:dyDescent="0.4">
      <c r="A163" t="s">
        <v>648</v>
      </c>
      <c r="B163" t="s">
        <v>68</v>
      </c>
    </row>
    <row r="164" spans="1:2" x14ac:dyDescent="0.4">
      <c r="A164" t="s">
        <v>649</v>
      </c>
      <c r="B164" t="s">
        <v>69</v>
      </c>
    </row>
    <row r="165" spans="1:2" x14ac:dyDescent="0.4">
      <c r="A165" t="s">
        <v>650</v>
      </c>
      <c r="B165" t="s">
        <v>70</v>
      </c>
    </row>
    <row r="166" spans="1:2" x14ac:dyDescent="0.4">
      <c r="A166" t="s">
        <v>651</v>
      </c>
      <c r="B166" t="s">
        <v>71</v>
      </c>
    </row>
    <row r="167" spans="1:2" x14ac:dyDescent="0.4">
      <c r="A167" t="s">
        <v>652</v>
      </c>
      <c r="B167" t="s">
        <v>72</v>
      </c>
    </row>
    <row r="168" spans="1:2" x14ac:dyDescent="0.4">
      <c r="A168" t="s">
        <v>653</v>
      </c>
      <c r="B168" t="s">
        <v>73</v>
      </c>
    </row>
    <row r="169" spans="1:2" x14ac:dyDescent="0.4">
      <c r="A169" t="s">
        <v>654</v>
      </c>
      <c r="B169" t="s">
        <v>67</v>
      </c>
    </row>
    <row r="170" spans="1:2" x14ac:dyDescent="0.4">
      <c r="A170" t="s">
        <v>655</v>
      </c>
      <c r="B170" t="s">
        <v>68</v>
      </c>
    </row>
    <row r="171" spans="1:2" x14ac:dyDescent="0.4">
      <c r="A171" t="s">
        <v>656</v>
      </c>
      <c r="B171" t="s">
        <v>69</v>
      </c>
    </row>
    <row r="172" spans="1:2" x14ac:dyDescent="0.4">
      <c r="A172" t="s">
        <v>657</v>
      </c>
      <c r="B172" t="s">
        <v>70</v>
      </c>
    </row>
    <row r="173" spans="1:2" x14ac:dyDescent="0.4">
      <c r="A173" t="s">
        <v>658</v>
      </c>
      <c r="B173" t="s">
        <v>71</v>
      </c>
    </row>
    <row r="174" spans="1:2" x14ac:dyDescent="0.4">
      <c r="A174" t="s">
        <v>659</v>
      </c>
      <c r="B174" t="s">
        <v>72</v>
      </c>
    </row>
    <row r="175" spans="1:2" x14ac:dyDescent="0.4">
      <c r="A175" t="s">
        <v>660</v>
      </c>
      <c r="B175" t="s">
        <v>73</v>
      </c>
    </row>
    <row r="176" spans="1:2" x14ac:dyDescent="0.4">
      <c r="A176" t="s">
        <v>661</v>
      </c>
      <c r="B176" t="s">
        <v>67</v>
      </c>
    </row>
    <row r="177" spans="1:2" x14ac:dyDescent="0.4">
      <c r="A177" t="s">
        <v>662</v>
      </c>
      <c r="B177" t="s">
        <v>68</v>
      </c>
    </row>
    <row r="178" spans="1:2" x14ac:dyDescent="0.4">
      <c r="A178" t="s">
        <v>663</v>
      </c>
      <c r="B178" t="s">
        <v>69</v>
      </c>
    </row>
    <row r="179" spans="1:2" x14ac:dyDescent="0.4">
      <c r="A179" t="s">
        <v>664</v>
      </c>
      <c r="B179" t="s">
        <v>70</v>
      </c>
    </row>
    <row r="180" spans="1:2" x14ac:dyDescent="0.4">
      <c r="A180" t="s">
        <v>665</v>
      </c>
      <c r="B180" t="s">
        <v>71</v>
      </c>
    </row>
    <row r="181" spans="1:2" x14ac:dyDescent="0.4">
      <c r="A181" t="s">
        <v>666</v>
      </c>
      <c r="B181" t="s">
        <v>72</v>
      </c>
    </row>
    <row r="182" spans="1:2" x14ac:dyDescent="0.4">
      <c r="A182" t="s">
        <v>667</v>
      </c>
      <c r="B182" t="s">
        <v>73</v>
      </c>
    </row>
    <row r="183" spans="1:2" x14ac:dyDescent="0.4">
      <c r="A183" t="s">
        <v>668</v>
      </c>
      <c r="B183" t="s">
        <v>67</v>
      </c>
    </row>
    <row r="184" spans="1:2" x14ac:dyDescent="0.4">
      <c r="A184" t="s">
        <v>669</v>
      </c>
      <c r="B184" t="s">
        <v>68</v>
      </c>
    </row>
    <row r="185" spans="1:2" x14ac:dyDescent="0.4">
      <c r="A185" t="s">
        <v>670</v>
      </c>
      <c r="B185" t="s">
        <v>69</v>
      </c>
    </row>
    <row r="186" spans="1:2" x14ac:dyDescent="0.4">
      <c r="A186" t="s">
        <v>671</v>
      </c>
      <c r="B186" t="s">
        <v>70</v>
      </c>
    </row>
    <row r="187" spans="1:2" x14ac:dyDescent="0.4">
      <c r="A187" t="s">
        <v>149</v>
      </c>
      <c r="B187" t="s">
        <v>68</v>
      </c>
    </row>
    <row r="188" spans="1:2" x14ac:dyDescent="0.4">
      <c r="A188" t="s">
        <v>150</v>
      </c>
      <c r="B188" t="s">
        <v>69</v>
      </c>
    </row>
    <row r="189" spans="1:2" x14ac:dyDescent="0.4">
      <c r="A189" t="s">
        <v>151</v>
      </c>
      <c r="B189" t="s">
        <v>70</v>
      </c>
    </row>
    <row r="190" spans="1:2" x14ac:dyDescent="0.4">
      <c r="A190" t="s">
        <v>152</v>
      </c>
      <c r="B190" t="s">
        <v>71</v>
      </c>
    </row>
    <row r="191" spans="1:2" x14ac:dyDescent="0.4">
      <c r="A191" t="s">
        <v>153</v>
      </c>
      <c r="B191" t="s">
        <v>72</v>
      </c>
    </row>
    <row r="192" spans="1:2" x14ac:dyDescent="0.4">
      <c r="A192" t="s">
        <v>154</v>
      </c>
      <c r="B192" t="s">
        <v>73</v>
      </c>
    </row>
    <row r="193" spans="1:2" x14ac:dyDescent="0.4">
      <c r="A193" t="s">
        <v>672</v>
      </c>
      <c r="B193" t="s">
        <v>67</v>
      </c>
    </row>
    <row r="194" spans="1:2" x14ac:dyDescent="0.4">
      <c r="A194" t="s">
        <v>155</v>
      </c>
      <c r="B194" t="s">
        <v>68</v>
      </c>
    </row>
    <row r="195" spans="1:2" x14ac:dyDescent="0.4">
      <c r="A195" t="s">
        <v>156</v>
      </c>
      <c r="B195" t="s">
        <v>69</v>
      </c>
    </row>
    <row r="196" spans="1:2" x14ac:dyDescent="0.4">
      <c r="A196" t="s">
        <v>157</v>
      </c>
      <c r="B196" t="s">
        <v>70</v>
      </c>
    </row>
    <row r="197" spans="1:2" x14ac:dyDescent="0.4">
      <c r="A197" t="s">
        <v>158</v>
      </c>
      <c r="B197" t="s">
        <v>71</v>
      </c>
    </row>
    <row r="198" spans="1:2" x14ac:dyDescent="0.4">
      <c r="A198" t="s">
        <v>159</v>
      </c>
      <c r="B198" t="s">
        <v>72</v>
      </c>
    </row>
    <row r="199" spans="1:2" x14ac:dyDescent="0.4">
      <c r="A199" t="s">
        <v>160</v>
      </c>
      <c r="B199" t="s">
        <v>73</v>
      </c>
    </row>
    <row r="200" spans="1:2" x14ac:dyDescent="0.4">
      <c r="A200" t="s">
        <v>161</v>
      </c>
      <c r="B200" t="s">
        <v>67</v>
      </c>
    </row>
    <row r="201" spans="1:2" x14ac:dyDescent="0.4">
      <c r="A201" t="s">
        <v>673</v>
      </c>
      <c r="B201" t="s">
        <v>68</v>
      </c>
    </row>
    <row r="202" spans="1:2" x14ac:dyDescent="0.4">
      <c r="A202" t="s">
        <v>162</v>
      </c>
      <c r="B202" t="s">
        <v>69</v>
      </c>
    </row>
    <row r="203" spans="1:2" x14ac:dyDescent="0.4">
      <c r="A203" t="s">
        <v>163</v>
      </c>
      <c r="B203" t="s">
        <v>70</v>
      </c>
    </row>
    <row r="204" spans="1:2" x14ac:dyDescent="0.4">
      <c r="A204" t="s">
        <v>164</v>
      </c>
      <c r="B204" t="s">
        <v>71</v>
      </c>
    </row>
    <row r="205" spans="1:2" x14ac:dyDescent="0.4">
      <c r="A205" t="s">
        <v>165</v>
      </c>
      <c r="B205" t="s">
        <v>72</v>
      </c>
    </row>
    <row r="206" spans="1:2" x14ac:dyDescent="0.4">
      <c r="A206" t="s">
        <v>166</v>
      </c>
      <c r="B206" t="s">
        <v>73</v>
      </c>
    </row>
    <row r="207" spans="1:2" x14ac:dyDescent="0.4">
      <c r="A207" t="s">
        <v>167</v>
      </c>
      <c r="B207" t="s">
        <v>67</v>
      </c>
    </row>
    <row r="208" spans="1:2" x14ac:dyDescent="0.4">
      <c r="A208" t="s">
        <v>674</v>
      </c>
      <c r="B208" t="s">
        <v>68</v>
      </c>
    </row>
    <row r="209" spans="1:2" x14ac:dyDescent="0.4">
      <c r="A209" t="s">
        <v>168</v>
      </c>
      <c r="B209" t="s">
        <v>69</v>
      </c>
    </row>
    <row r="210" spans="1:2" x14ac:dyDescent="0.4">
      <c r="A210" t="s">
        <v>169</v>
      </c>
      <c r="B210" t="s">
        <v>70</v>
      </c>
    </row>
    <row r="211" spans="1:2" x14ac:dyDescent="0.4">
      <c r="A211" t="s">
        <v>170</v>
      </c>
      <c r="B211" t="s">
        <v>71</v>
      </c>
    </row>
    <row r="212" spans="1:2" x14ac:dyDescent="0.4">
      <c r="A212" t="s">
        <v>171</v>
      </c>
      <c r="B212" t="s">
        <v>72</v>
      </c>
    </row>
    <row r="213" spans="1:2" x14ac:dyDescent="0.4">
      <c r="A213" t="s">
        <v>172</v>
      </c>
      <c r="B213" t="s">
        <v>73</v>
      </c>
    </row>
    <row r="214" spans="1:2" x14ac:dyDescent="0.4">
      <c r="A214" t="s">
        <v>173</v>
      </c>
      <c r="B214" t="s">
        <v>67</v>
      </c>
    </row>
    <row r="215" spans="1:2" x14ac:dyDescent="0.4">
      <c r="A215" t="s">
        <v>174</v>
      </c>
      <c r="B215" t="s">
        <v>68</v>
      </c>
    </row>
    <row r="216" spans="1:2" x14ac:dyDescent="0.4">
      <c r="A216" t="s">
        <v>175</v>
      </c>
      <c r="B216" t="s">
        <v>69</v>
      </c>
    </row>
    <row r="217" spans="1:2" x14ac:dyDescent="0.4">
      <c r="A217" t="s">
        <v>176</v>
      </c>
      <c r="B217" t="s">
        <v>70</v>
      </c>
    </row>
    <row r="218" spans="1:2" x14ac:dyDescent="0.4">
      <c r="A218" t="s">
        <v>675</v>
      </c>
      <c r="B218" t="s">
        <v>68</v>
      </c>
    </row>
    <row r="219" spans="1:2" x14ac:dyDescent="0.4">
      <c r="A219" t="s">
        <v>676</v>
      </c>
      <c r="B219" t="s">
        <v>69</v>
      </c>
    </row>
    <row r="220" spans="1:2" x14ac:dyDescent="0.4">
      <c r="A220" t="s">
        <v>677</v>
      </c>
      <c r="B220" t="s">
        <v>70</v>
      </c>
    </row>
    <row r="221" spans="1:2" x14ac:dyDescent="0.4">
      <c r="A221" t="s">
        <v>678</v>
      </c>
      <c r="B221" t="s">
        <v>71</v>
      </c>
    </row>
    <row r="222" spans="1:2" x14ac:dyDescent="0.4">
      <c r="A222" t="s">
        <v>679</v>
      </c>
      <c r="B222" t="s">
        <v>72</v>
      </c>
    </row>
    <row r="223" spans="1:2" x14ac:dyDescent="0.4">
      <c r="A223" t="s">
        <v>680</v>
      </c>
      <c r="B223" t="s">
        <v>73</v>
      </c>
    </row>
    <row r="224" spans="1:2" x14ac:dyDescent="0.4">
      <c r="A224" t="s">
        <v>681</v>
      </c>
      <c r="B224" t="s">
        <v>67</v>
      </c>
    </row>
    <row r="225" spans="1:2" x14ac:dyDescent="0.4">
      <c r="A225" t="s">
        <v>682</v>
      </c>
      <c r="B225" t="s">
        <v>68</v>
      </c>
    </row>
    <row r="226" spans="1:2" x14ac:dyDescent="0.4">
      <c r="A226" t="s">
        <v>683</v>
      </c>
      <c r="B226" t="s">
        <v>69</v>
      </c>
    </row>
    <row r="227" spans="1:2" x14ac:dyDescent="0.4">
      <c r="A227" t="s">
        <v>684</v>
      </c>
      <c r="B227" t="s">
        <v>70</v>
      </c>
    </row>
    <row r="228" spans="1:2" x14ac:dyDescent="0.4">
      <c r="A228" t="s">
        <v>685</v>
      </c>
      <c r="B228" t="s">
        <v>71</v>
      </c>
    </row>
    <row r="229" spans="1:2" x14ac:dyDescent="0.4">
      <c r="A229" t="s">
        <v>177</v>
      </c>
      <c r="B229" t="s">
        <v>72</v>
      </c>
    </row>
    <row r="230" spans="1:2" x14ac:dyDescent="0.4">
      <c r="A230" t="s">
        <v>686</v>
      </c>
      <c r="B230" t="s">
        <v>73</v>
      </c>
    </row>
    <row r="231" spans="1:2" x14ac:dyDescent="0.4">
      <c r="A231" t="s">
        <v>687</v>
      </c>
      <c r="B231" t="s">
        <v>67</v>
      </c>
    </row>
    <row r="232" spans="1:2" x14ac:dyDescent="0.4">
      <c r="A232" t="s">
        <v>688</v>
      </c>
      <c r="B232" t="s">
        <v>68</v>
      </c>
    </row>
    <row r="233" spans="1:2" x14ac:dyDescent="0.4">
      <c r="A233" t="s">
        <v>689</v>
      </c>
      <c r="B233" t="s">
        <v>69</v>
      </c>
    </row>
    <row r="234" spans="1:2" x14ac:dyDescent="0.4">
      <c r="A234" t="s">
        <v>690</v>
      </c>
      <c r="B234" t="s">
        <v>70</v>
      </c>
    </row>
    <row r="235" spans="1:2" x14ac:dyDescent="0.4">
      <c r="A235" t="s">
        <v>691</v>
      </c>
      <c r="B235" t="s">
        <v>71</v>
      </c>
    </row>
    <row r="236" spans="1:2" x14ac:dyDescent="0.4">
      <c r="A236" t="s">
        <v>692</v>
      </c>
      <c r="B236" t="s">
        <v>72</v>
      </c>
    </row>
    <row r="237" spans="1:2" x14ac:dyDescent="0.4">
      <c r="A237" t="s">
        <v>693</v>
      </c>
      <c r="B237" t="s">
        <v>73</v>
      </c>
    </row>
    <row r="238" spans="1:2" x14ac:dyDescent="0.4">
      <c r="A238" t="s">
        <v>694</v>
      </c>
      <c r="B238" t="s">
        <v>67</v>
      </c>
    </row>
    <row r="239" spans="1:2" x14ac:dyDescent="0.4">
      <c r="A239" t="s">
        <v>695</v>
      </c>
      <c r="B239" t="s">
        <v>68</v>
      </c>
    </row>
    <row r="240" spans="1:2" x14ac:dyDescent="0.4">
      <c r="A240" t="s">
        <v>696</v>
      </c>
      <c r="B240" t="s">
        <v>69</v>
      </c>
    </row>
    <row r="241" spans="1:2" x14ac:dyDescent="0.4">
      <c r="A241" t="s">
        <v>697</v>
      </c>
      <c r="B241" t="s">
        <v>70</v>
      </c>
    </row>
    <row r="242" spans="1:2" x14ac:dyDescent="0.4">
      <c r="A242" t="s">
        <v>698</v>
      </c>
      <c r="B242" t="s">
        <v>71</v>
      </c>
    </row>
    <row r="243" spans="1:2" x14ac:dyDescent="0.4">
      <c r="A243" t="s">
        <v>699</v>
      </c>
      <c r="B243" t="s">
        <v>72</v>
      </c>
    </row>
    <row r="244" spans="1:2" x14ac:dyDescent="0.4">
      <c r="A244" t="s">
        <v>700</v>
      </c>
      <c r="B244" t="s">
        <v>73</v>
      </c>
    </row>
    <row r="245" spans="1:2" x14ac:dyDescent="0.4">
      <c r="A245" t="s">
        <v>701</v>
      </c>
      <c r="B245" t="s">
        <v>67</v>
      </c>
    </row>
    <row r="246" spans="1:2" x14ac:dyDescent="0.4">
      <c r="A246" t="s">
        <v>702</v>
      </c>
      <c r="B246" t="s">
        <v>68</v>
      </c>
    </row>
    <row r="247" spans="1:2" x14ac:dyDescent="0.4">
      <c r="A247" t="s">
        <v>703</v>
      </c>
      <c r="B247" t="s">
        <v>69</v>
      </c>
    </row>
    <row r="248" spans="1:2" x14ac:dyDescent="0.4">
      <c r="A248" t="s">
        <v>704</v>
      </c>
      <c r="B248" t="s">
        <v>70</v>
      </c>
    </row>
    <row r="249" spans="1:2" x14ac:dyDescent="0.4">
      <c r="A249" t="s">
        <v>705</v>
      </c>
      <c r="B249" t="s">
        <v>68</v>
      </c>
    </row>
    <row r="250" spans="1:2" x14ac:dyDescent="0.4">
      <c r="A250" t="s">
        <v>178</v>
      </c>
      <c r="B250" t="s">
        <v>69</v>
      </c>
    </row>
    <row r="251" spans="1:2" x14ac:dyDescent="0.4">
      <c r="A251" t="s">
        <v>179</v>
      </c>
      <c r="B251" t="s">
        <v>70</v>
      </c>
    </row>
    <row r="252" spans="1:2" x14ac:dyDescent="0.4">
      <c r="A252" t="s">
        <v>180</v>
      </c>
      <c r="B252" t="s">
        <v>71</v>
      </c>
    </row>
    <row r="253" spans="1:2" x14ac:dyDescent="0.4">
      <c r="A253" t="s">
        <v>706</v>
      </c>
      <c r="B253" t="s">
        <v>72</v>
      </c>
    </row>
    <row r="254" spans="1:2" x14ac:dyDescent="0.4">
      <c r="A254" t="s">
        <v>181</v>
      </c>
      <c r="B254" t="s">
        <v>73</v>
      </c>
    </row>
    <row r="255" spans="1:2" x14ac:dyDescent="0.4">
      <c r="A255" t="s">
        <v>182</v>
      </c>
      <c r="B255" t="s">
        <v>67</v>
      </c>
    </row>
    <row r="256" spans="1:2" x14ac:dyDescent="0.4">
      <c r="A256" t="s">
        <v>183</v>
      </c>
      <c r="B256" t="s">
        <v>68</v>
      </c>
    </row>
    <row r="257" spans="1:2" x14ac:dyDescent="0.4">
      <c r="A257" t="s">
        <v>707</v>
      </c>
      <c r="B257" t="s">
        <v>69</v>
      </c>
    </row>
    <row r="258" spans="1:2" x14ac:dyDescent="0.4">
      <c r="A258" t="s">
        <v>184</v>
      </c>
      <c r="B258" t="s">
        <v>70</v>
      </c>
    </row>
    <row r="259" spans="1:2" x14ac:dyDescent="0.4">
      <c r="A259" t="s">
        <v>185</v>
      </c>
      <c r="B259" t="s">
        <v>71</v>
      </c>
    </row>
    <row r="260" spans="1:2" x14ac:dyDescent="0.4">
      <c r="A260" t="s">
        <v>186</v>
      </c>
      <c r="B260" t="s">
        <v>72</v>
      </c>
    </row>
    <row r="261" spans="1:2" x14ac:dyDescent="0.4">
      <c r="A261" t="s">
        <v>187</v>
      </c>
      <c r="B261" t="s">
        <v>73</v>
      </c>
    </row>
    <row r="262" spans="1:2" x14ac:dyDescent="0.4">
      <c r="A262" t="s">
        <v>188</v>
      </c>
      <c r="B262" t="s">
        <v>67</v>
      </c>
    </row>
    <row r="263" spans="1:2" x14ac:dyDescent="0.4">
      <c r="A263" t="s">
        <v>189</v>
      </c>
      <c r="B263" t="s">
        <v>68</v>
      </c>
    </row>
    <row r="264" spans="1:2" x14ac:dyDescent="0.4">
      <c r="A264" t="s">
        <v>190</v>
      </c>
      <c r="B264" t="s">
        <v>69</v>
      </c>
    </row>
    <row r="265" spans="1:2" x14ac:dyDescent="0.4">
      <c r="A265" t="s">
        <v>191</v>
      </c>
      <c r="B265" t="s">
        <v>70</v>
      </c>
    </row>
    <row r="266" spans="1:2" x14ac:dyDescent="0.4">
      <c r="A266" t="s">
        <v>192</v>
      </c>
      <c r="B266" t="s">
        <v>71</v>
      </c>
    </row>
    <row r="267" spans="1:2" x14ac:dyDescent="0.4">
      <c r="A267" t="s">
        <v>708</v>
      </c>
      <c r="B267" t="s">
        <v>68</v>
      </c>
    </row>
    <row r="268" spans="1:2" x14ac:dyDescent="0.4">
      <c r="A268" t="s">
        <v>709</v>
      </c>
      <c r="B268" t="s">
        <v>69</v>
      </c>
    </row>
    <row r="269" spans="1:2" x14ac:dyDescent="0.4">
      <c r="A269" t="s">
        <v>710</v>
      </c>
      <c r="B269" t="s">
        <v>70</v>
      </c>
    </row>
    <row r="270" spans="1:2" x14ac:dyDescent="0.4">
      <c r="A270" t="s">
        <v>711</v>
      </c>
      <c r="B270" t="s">
        <v>71</v>
      </c>
    </row>
    <row r="271" spans="1:2" x14ac:dyDescent="0.4">
      <c r="A271" t="s">
        <v>712</v>
      </c>
      <c r="B271" t="s">
        <v>72</v>
      </c>
    </row>
    <row r="272" spans="1:2" x14ac:dyDescent="0.4">
      <c r="A272" t="s">
        <v>713</v>
      </c>
      <c r="B272" t="s">
        <v>73</v>
      </c>
    </row>
    <row r="273" spans="1:2" x14ac:dyDescent="0.4">
      <c r="A273" t="s">
        <v>714</v>
      </c>
      <c r="B273" t="s">
        <v>67</v>
      </c>
    </row>
    <row r="274" spans="1:2" x14ac:dyDescent="0.4">
      <c r="A274" t="s">
        <v>715</v>
      </c>
      <c r="B274" t="s">
        <v>68</v>
      </c>
    </row>
    <row r="275" spans="1:2" x14ac:dyDescent="0.4">
      <c r="A275" t="s">
        <v>716</v>
      </c>
      <c r="B275" t="s">
        <v>69</v>
      </c>
    </row>
    <row r="276" spans="1:2" x14ac:dyDescent="0.4">
      <c r="A276" t="s">
        <v>490</v>
      </c>
      <c r="B276" t="s">
        <v>70</v>
      </c>
    </row>
    <row r="277" spans="1:2" x14ac:dyDescent="0.4">
      <c r="A277" t="s">
        <v>717</v>
      </c>
      <c r="B277" t="s">
        <v>71</v>
      </c>
    </row>
    <row r="278" spans="1:2" x14ac:dyDescent="0.4">
      <c r="A278" t="s">
        <v>718</v>
      </c>
      <c r="B278" t="s">
        <v>72</v>
      </c>
    </row>
    <row r="279" spans="1:2" x14ac:dyDescent="0.4">
      <c r="A279" t="s">
        <v>719</v>
      </c>
      <c r="B279" t="s">
        <v>73</v>
      </c>
    </row>
    <row r="280" spans="1:2" x14ac:dyDescent="0.4">
      <c r="A280" t="s">
        <v>720</v>
      </c>
      <c r="B280" t="s">
        <v>67</v>
      </c>
    </row>
    <row r="281" spans="1:2" x14ac:dyDescent="0.4">
      <c r="A281" t="s">
        <v>721</v>
      </c>
      <c r="B281" t="s">
        <v>68</v>
      </c>
    </row>
    <row r="282" spans="1:2" x14ac:dyDescent="0.4">
      <c r="A282" t="s">
        <v>722</v>
      </c>
      <c r="B282" t="s">
        <v>69</v>
      </c>
    </row>
    <row r="283" spans="1:2" x14ac:dyDescent="0.4">
      <c r="A283" t="s">
        <v>723</v>
      </c>
      <c r="B283" t="s">
        <v>70</v>
      </c>
    </row>
    <row r="284" spans="1:2" x14ac:dyDescent="0.4">
      <c r="A284" t="s">
        <v>724</v>
      </c>
      <c r="B284" t="s">
        <v>71</v>
      </c>
    </row>
    <row r="285" spans="1:2" x14ac:dyDescent="0.4">
      <c r="A285" t="s">
        <v>725</v>
      </c>
      <c r="B285" t="s">
        <v>72</v>
      </c>
    </row>
    <row r="286" spans="1:2" x14ac:dyDescent="0.4">
      <c r="A286" t="s">
        <v>726</v>
      </c>
      <c r="B286" t="s">
        <v>73</v>
      </c>
    </row>
    <row r="287" spans="1:2" x14ac:dyDescent="0.4">
      <c r="A287" t="s">
        <v>727</v>
      </c>
      <c r="B287" t="s">
        <v>67</v>
      </c>
    </row>
    <row r="288" spans="1:2" x14ac:dyDescent="0.4">
      <c r="A288" t="s">
        <v>728</v>
      </c>
      <c r="B288" t="s">
        <v>68</v>
      </c>
    </row>
    <row r="289" spans="1:2" x14ac:dyDescent="0.4">
      <c r="A289" t="s">
        <v>729</v>
      </c>
      <c r="B289" t="s">
        <v>69</v>
      </c>
    </row>
    <row r="290" spans="1:2" x14ac:dyDescent="0.4">
      <c r="A290" t="s">
        <v>730</v>
      </c>
      <c r="B290" t="s">
        <v>70</v>
      </c>
    </row>
    <row r="291" spans="1:2" x14ac:dyDescent="0.4">
      <c r="A291" t="s">
        <v>731</v>
      </c>
      <c r="B291" t="s">
        <v>71</v>
      </c>
    </row>
    <row r="292" spans="1:2" x14ac:dyDescent="0.4">
      <c r="A292" t="s">
        <v>732</v>
      </c>
      <c r="B292" t="s">
        <v>72</v>
      </c>
    </row>
    <row r="293" spans="1:2" x14ac:dyDescent="0.4">
      <c r="A293" t="s">
        <v>733</v>
      </c>
      <c r="B293" t="s">
        <v>73</v>
      </c>
    </row>
    <row r="294" spans="1:2" x14ac:dyDescent="0.4">
      <c r="A294" t="s">
        <v>734</v>
      </c>
      <c r="B294" t="s">
        <v>67</v>
      </c>
    </row>
    <row r="295" spans="1:2" x14ac:dyDescent="0.4">
      <c r="A295" t="s">
        <v>735</v>
      </c>
      <c r="B295" t="s">
        <v>68</v>
      </c>
    </row>
    <row r="296" spans="1:2" x14ac:dyDescent="0.4">
      <c r="A296" t="s">
        <v>736</v>
      </c>
      <c r="B296" t="s">
        <v>69</v>
      </c>
    </row>
    <row r="297" spans="1:2" x14ac:dyDescent="0.4">
      <c r="A297" t="s">
        <v>491</v>
      </c>
      <c r="B297" t="s">
        <v>70</v>
      </c>
    </row>
    <row r="298" spans="1:2" x14ac:dyDescent="0.4">
      <c r="A298" t="s">
        <v>737</v>
      </c>
      <c r="B298" t="s">
        <v>68</v>
      </c>
    </row>
    <row r="299" spans="1:2" x14ac:dyDescent="0.4">
      <c r="A299" t="s">
        <v>738</v>
      </c>
      <c r="B299" t="s">
        <v>69</v>
      </c>
    </row>
    <row r="300" spans="1:2" x14ac:dyDescent="0.4">
      <c r="A300" t="s">
        <v>739</v>
      </c>
      <c r="B300" t="s">
        <v>70</v>
      </c>
    </row>
    <row r="301" spans="1:2" x14ac:dyDescent="0.4">
      <c r="A301" t="s">
        <v>740</v>
      </c>
      <c r="B301" t="s">
        <v>71</v>
      </c>
    </row>
    <row r="302" spans="1:2" x14ac:dyDescent="0.4">
      <c r="A302" t="s">
        <v>741</v>
      </c>
      <c r="B302" t="s">
        <v>72</v>
      </c>
    </row>
    <row r="303" spans="1:2" x14ac:dyDescent="0.4">
      <c r="A303" t="s">
        <v>742</v>
      </c>
      <c r="B303" t="s">
        <v>73</v>
      </c>
    </row>
    <row r="304" spans="1:2" x14ac:dyDescent="0.4">
      <c r="A304" t="s">
        <v>743</v>
      </c>
      <c r="B304" t="s">
        <v>67</v>
      </c>
    </row>
    <row r="305" spans="1:2" x14ac:dyDescent="0.4">
      <c r="A305" t="s">
        <v>744</v>
      </c>
      <c r="B305" t="s">
        <v>68</v>
      </c>
    </row>
    <row r="306" spans="1:2" x14ac:dyDescent="0.4">
      <c r="A306" t="s">
        <v>745</v>
      </c>
      <c r="B306" t="s">
        <v>69</v>
      </c>
    </row>
    <row r="307" spans="1:2" x14ac:dyDescent="0.4">
      <c r="A307" t="s">
        <v>746</v>
      </c>
      <c r="B307" t="s">
        <v>70</v>
      </c>
    </row>
    <row r="308" spans="1:2" x14ac:dyDescent="0.4">
      <c r="A308" t="s">
        <v>747</v>
      </c>
      <c r="B308" t="s">
        <v>71</v>
      </c>
    </row>
    <row r="309" spans="1:2" x14ac:dyDescent="0.4">
      <c r="A309" t="s">
        <v>748</v>
      </c>
      <c r="B309" t="s">
        <v>72</v>
      </c>
    </row>
    <row r="310" spans="1:2" x14ac:dyDescent="0.4">
      <c r="A310" t="s">
        <v>749</v>
      </c>
      <c r="B310" t="s">
        <v>73</v>
      </c>
    </row>
    <row r="311" spans="1:2" x14ac:dyDescent="0.4">
      <c r="A311" t="s">
        <v>750</v>
      </c>
      <c r="B311" t="s">
        <v>67</v>
      </c>
    </row>
    <row r="312" spans="1:2" x14ac:dyDescent="0.4">
      <c r="A312" t="s">
        <v>751</v>
      </c>
      <c r="B312" t="s">
        <v>68</v>
      </c>
    </row>
    <row r="313" spans="1:2" x14ac:dyDescent="0.4">
      <c r="A313" t="s">
        <v>752</v>
      </c>
      <c r="B313" t="s">
        <v>69</v>
      </c>
    </row>
    <row r="314" spans="1:2" x14ac:dyDescent="0.4">
      <c r="A314" t="s">
        <v>753</v>
      </c>
      <c r="B314" t="s">
        <v>70</v>
      </c>
    </row>
    <row r="315" spans="1:2" x14ac:dyDescent="0.4">
      <c r="A315" t="s">
        <v>754</v>
      </c>
      <c r="B315" t="s">
        <v>71</v>
      </c>
    </row>
    <row r="316" spans="1:2" x14ac:dyDescent="0.4">
      <c r="A316" t="s">
        <v>755</v>
      </c>
      <c r="B316" t="s">
        <v>72</v>
      </c>
    </row>
    <row r="317" spans="1:2" x14ac:dyDescent="0.4">
      <c r="A317" t="s">
        <v>756</v>
      </c>
      <c r="B317" t="s">
        <v>73</v>
      </c>
    </row>
    <row r="318" spans="1:2" x14ac:dyDescent="0.4">
      <c r="A318" t="s">
        <v>193</v>
      </c>
      <c r="B318" t="s">
        <v>68</v>
      </c>
    </row>
    <row r="319" spans="1:2" x14ac:dyDescent="0.4">
      <c r="A319" t="s">
        <v>194</v>
      </c>
      <c r="B319" t="s">
        <v>69</v>
      </c>
    </row>
    <row r="320" spans="1:2" x14ac:dyDescent="0.4">
      <c r="A320" t="s">
        <v>195</v>
      </c>
      <c r="B320" t="s">
        <v>70</v>
      </c>
    </row>
    <row r="321" spans="1:2" x14ac:dyDescent="0.4">
      <c r="A321" t="s">
        <v>196</v>
      </c>
      <c r="B321" t="s">
        <v>71</v>
      </c>
    </row>
    <row r="322" spans="1:2" x14ac:dyDescent="0.4">
      <c r="A322" t="s">
        <v>197</v>
      </c>
      <c r="B322" t="s">
        <v>72</v>
      </c>
    </row>
    <row r="323" spans="1:2" x14ac:dyDescent="0.4">
      <c r="A323" t="s">
        <v>198</v>
      </c>
      <c r="B323" t="s">
        <v>73</v>
      </c>
    </row>
    <row r="324" spans="1:2" x14ac:dyDescent="0.4">
      <c r="A324" t="s">
        <v>199</v>
      </c>
      <c r="B324" t="s">
        <v>67</v>
      </c>
    </row>
    <row r="325" spans="1:2" x14ac:dyDescent="0.4">
      <c r="A325" t="s">
        <v>200</v>
      </c>
      <c r="B325" t="s">
        <v>68</v>
      </c>
    </row>
    <row r="326" spans="1:2" x14ac:dyDescent="0.4">
      <c r="A326" t="s">
        <v>201</v>
      </c>
      <c r="B326" t="s">
        <v>69</v>
      </c>
    </row>
    <row r="327" spans="1:2" x14ac:dyDescent="0.4">
      <c r="A327" t="s">
        <v>202</v>
      </c>
      <c r="B327" t="s">
        <v>70</v>
      </c>
    </row>
    <row r="328" spans="1:2" x14ac:dyDescent="0.4">
      <c r="A328" t="s">
        <v>203</v>
      </c>
      <c r="B328" t="s">
        <v>71</v>
      </c>
    </row>
    <row r="329" spans="1:2" x14ac:dyDescent="0.4">
      <c r="A329" t="s">
        <v>204</v>
      </c>
      <c r="B329" t="s">
        <v>72</v>
      </c>
    </row>
    <row r="330" spans="1:2" x14ac:dyDescent="0.4">
      <c r="A330" t="s">
        <v>205</v>
      </c>
      <c r="B330" t="s">
        <v>73</v>
      </c>
    </row>
    <row r="331" spans="1:2" x14ac:dyDescent="0.4">
      <c r="A331" t="s">
        <v>206</v>
      </c>
      <c r="B331" t="s">
        <v>67</v>
      </c>
    </row>
    <row r="332" spans="1:2" x14ac:dyDescent="0.4">
      <c r="A332" t="s">
        <v>207</v>
      </c>
      <c r="B332" t="s">
        <v>68</v>
      </c>
    </row>
    <row r="333" spans="1:2" x14ac:dyDescent="0.4">
      <c r="A333" t="s">
        <v>208</v>
      </c>
      <c r="B333" t="s">
        <v>69</v>
      </c>
    </row>
    <row r="334" spans="1:2" x14ac:dyDescent="0.4">
      <c r="A334" t="s">
        <v>209</v>
      </c>
      <c r="B334" t="s">
        <v>70</v>
      </c>
    </row>
    <row r="335" spans="1:2" x14ac:dyDescent="0.4">
      <c r="A335" t="s">
        <v>210</v>
      </c>
      <c r="B335" t="s">
        <v>71</v>
      </c>
    </row>
    <row r="336" spans="1:2" x14ac:dyDescent="0.4">
      <c r="A336" t="s">
        <v>211</v>
      </c>
      <c r="B336" t="s">
        <v>72</v>
      </c>
    </row>
    <row r="337" spans="1:2" x14ac:dyDescent="0.4">
      <c r="A337" t="s">
        <v>212</v>
      </c>
      <c r="B337" t="s">
        <v>73</v>
      </c>
    </row>
    <row r="338" spans="1:2" x14ac:dyDescent="0.4">
      <c r="A338" t="s">
        <v>213</v>
      </c>
      <c r="B338" t="s">
        <v>67</v>
      </c>
    </row>
    <row r="339" spans="1:2" x14ac:dyDescent="0.4">
      <c r="A339" t="s">
        <v>214</v>
      </c>
      <c r="B339" t="s">
        <v>68</v>
      </c>
    </row>
    <row r="340" spans="1:2" x14ac:dyDescent="0.4">
      <c r="A340" t="s">
        <v>215</v>
      </c>
      <c r="B340" t="s">
        <v>69</v>
      </c>
    </row>
    <row r="341" spans="1:2" x14ac:dyDescent="0.4">
      <c r="A341" t="s">
        <v>216</v>
      </c>
      <c r="B341" t="s">
        <v>70</v>
      </c>
    </row>
    <row r="342" spans="1:2" x14ac:dyDescent="0.4">
      <c r="A342" t="s">
        <v>217</v>
      </c>
      <c r="B342" t="s">
        <v>71</v>
      </c>
    </row>
    <row r="343" spans="1:2" x14ac:dyDescent="0.4">
      <c r="A343" t="s">
        <v>218</v>
      </c>
      <c r="B343" t="s">
        <v>72</v>
      </c>
    </row>
    <row r="344" spans="1:2" x14ac:dyDescent="0.4">
      <c r="A344" t="s">
        <v>219</v>
      </c>
      <c r="B344" t="s">
        <v>73</v>
      </c>
    </row>
    <row r="345" spans="1:2" x14ac:dyDescent="0.4">
      <c r="A345" t="s">
        <v>757</v>
      </c>
      <c r="B345" t="s">
        <v>67</v>
      </c>
    </row>
    <row r="346" spans="1:2" x14ac:dyDescent="0.4">
      <c r="A346" t="s">
        <v>220</v>
      </c>
      <c r="B346" t="s">
        <v>68</v>
      </c>
    </row>
    <row r="347" spans="1:2" x14ac:dyDescent="0.4">
      <c r="A347" t="s">
        <v>758</v>
      </c>
      <c r="B347" t="s">
        <v>69</v>
      </c>
    </row>
    <row r="348" spans="1:2" x14ac:dyDescent="0.4">
      <c r="A348" t="s">
        <v>221</v>
      </c>
      <c r="B348" t="s">
        <v>68</v>
      </c>
    </row>
    <row r="349" spans="1:2" x14ac:dyDescent="0.4">
      <c r="A349" t="s">
        <v>759</v>
      </c>
      <c r="B349" t="s">
        <v>69</v>
      </c>
    </row>
    <row r="350" spans="1:2" x14ac:dyDescent="0.4">
      <c r="A350" t="s">
        <v>760</v>
      </c>
      <c r="B350" t="s">
        <v>70</v>
      </c>
    </row>
    <row r="351" spans="1:2" x14ac:dyDescent="0.4">
      <c r="A351" t="s">
        <v>761</v>
      </c>
      <c r="B351" t="s">
        <v>71</v>
      </c>
    </row>
    <row r="352" spans="1:2" x14ac:dyDescent="0.4">
      <c r="A352" t="s">
        <v>222</v>
      </c>
      <c r="B352" t="s">
        <v>72</v>
      </c>
    </row>
    <row r="353" spans="1:2" x14ac:dyDescent="0.4">
      <c r="A353" t="s">
        <v>762</v>
      </c>
      <c r="B353" t="s">
        <v>73</v>
      </c>
    </row>
    <row r="354" spans="1:2" x14ac:dyDescent="0.4">
      <c r="A354" t="s">
        <v>763</v>
      </c>
      <c r="B354" t="s">
        <v>67</v>
      </c>
    </row>
    <row r="355" spans="1:2" x14ac:dyDescent="0.4">
      <c r="A355" t="s">
        <v>764</v>
      </c>
      <c r="B355" t="s">
        <v>68</v>
      </c>
    </row>
    <row r="356" spans="1:2" x14ac:dyDescent="0.4">
      <c r="A356" t="s">
        <v>765</v>
      </c>
      <c r="B356" t="s">
        <v>69</v>
      </c>
    </row>
    <row r="357" spans="1:2" x14ac:dyDescent="0.4">
      <c r="A357" t="s">
        <v>766</v>
      </c>
      <c r="B357" t="s">
        <v>70</v>
      </c>
    </row>
    <row r="358" spans="1:2" x14ac:dyDescent="0.4">
      <c r="A358" t="s">
        <v>767</v>
      </c>
      <c r="B358" t="s">
        <v>71</v>
      </c>
    </row>
    <row r="359" spans="1:2" x14ac:dyDescent="0.4">
      <c r="A359" t="s">
        <v>768</v>
      </c>
      <c r="B359" t="s">
        <v>72</v>
      </c>
    </row>
    <row r="360" spans="1:2" x14ac:dyDescent="0.4">
      <c r="A360" t="s">
        <v>769</v>
      </c>
      <c r="B360" t="s">
        <v>73</v>
      </c>
    </row>
    <row r="361" spans="1:2" x14ac:dyDescent="0.4">
      <c r="A361" t="s">
        <v>770</v>
      </c>
      <c r="B361" t="s">
        <v>67</v>
      </c>
    </row>
    <row r="362" spans="1:2" x14ac:dyDescent="0.4">
      <c r="A362" t="s">
        <v>771</v>
      </c>
      <c r="B362" t="s">
        <v>68</v>
      </c>
    </row>
    <row r="363" spans="1:2" x14ac:dyDescent="0.4">
      <c r="A363" t="s">
        <v>772</v>
      </c>
      <c r="B363" t="s">
        <v>69</v>
      </c>
    </row>
    <row r="364" spans="1:2" x14ac:dyDescent="0.4">
      <c r="A364" t="s">
        <v>773</v>
      </c>
      <c r="B364" t="s">
        <v>70</v>
      </c>
    </row>
    <row r="365" spans="1:2" x14ac:dyDescent="0.4">
      <c r="A365" t="s">
        <v>774</v>
      </c>
      <c r="B365" t="s">
        <v>71</v>
      </c>
    </row>
    <row r="366" spans="1:2" x14ac:dyDescent="0.4">
      <c r="A366" t="s">
        <v>775</v>
      </c>
      <c r="B366" t="s">
        <v>72</v>
      </c>
    </row>
    <row r="367" spans="1:2" x14ac:dyDescent="0.4">
      <c r="A367" t="s">
        <v>776</v>
      </c>
      <c r="B367" t="s">
        <v>73</v>
      </c>
    </row>
    <row r="368" spans="1:2" x14ac:dyDescent="0.4">
      <c r="A368" t="s">
        <v>777</v>
      </c>
      <c r="B368" t="s">
        <v>67</v>
      </c>
    </row>
    <row r="369" spans="1:2" x14ac:dyDescent="0.4">
      <c r="A369" t="s">
        <v>223</v>
      </c>
      <c r="B369" t="s">
        <v>68</v>
      </c>
    </row>
    <row r="370" spans="1:2" x14ac:dyDescent="0.4">
      <c r="A370" t="s">
        <v>224</v>
      </c>
      <c r="B370" t="s">
        <v>69</v>
      </c>
    </row>
    <row r="371" spans="1:2" x14ac:dyDescent="0.4">
      <c r="A371" t="s">
        <v>225</v>
      </c>
      <c r="B371" t="s">
        <v>70</v>
      </c>
    </row>
    <row r="372" spans="1:2" x14ac:dyDescent="0.4">
      <c r="A372" t="s">
        <v>226</v>
      </c>
      <c r="B372" t="s">
        <v>71</v>
      </c>
    </row>
    <row r="373" spans="1:2" x14ac:dyDescent="0.4">
      <c r="A373" t="s">
        <v>778</v>
      </c>
      <c r="B373" t="s">
        <v>72</v>
      </c>
    </row>
    <row r="374" spans="1:2" x14ac:dyDescent="0.4">
      <c r="A374" t="s">
        <v>227</v>
      </c>
      <c r="B374" t="s">
        <v>73</v>
      </c>
    </row>
    <row r="375" spans="1:2" x14ac:dyDescent="0.4">
      <c r="A375" t="s">
        <v>779</v>
      </c>
      <c r="B375" t="s">
        <v>67</v>
      </c>
    </row>
    <row r="376" spans="1:2" x14ac:dyDescent="0.4">
      <c r="A376" t="s">
        <v>228</v>
      </c>
      <c r="B376" t="s">
        <v>68</v>
      </c>
    </row>
    <row r="377" spans="1:2" x14ac:dyDescent="0.4">
      <c r="A377" t="s">
        <v>780</v>
      </c>
      <c r="B377" t="s">
        <v>69</v>
      </c>
    </row>
    <row r="378" spans="1:2" x14ac:dyDescent="0.4">
      <c r="A378" t="s">
        <v>781</v>
      </c>
      <c r="B378" t="s">
        <v>70</v>
      </c>
    </row>
    <row r="379" spans="1:2" x14ac:dyDescent="0.4">
      <c r="A379" t="s">
        <v>782</v>
      </c>
      <c r="B379" t="s">
        <v>68</v>
      </c>
    </row>
    <row r="380" spans="1:2" x14ac:dyDescent="0.4">
      <c r="A380" t="s">
        <v>783</v>
      </c>
      <c r="B380" t="s">
        <v>69</v>
      </c>
    </row>
    <row r="381" spans="1:2" x14ac:dyDescent="0.4">
      <c r="A381" t="s">
        <v>784</v>
      </c>
      <c r="B381" t="s">
        <v>70</v>
      </c>
    </row>
    <row r="382" spans="1:2" x14ac:dyDescent="0.4">
      <c r="A382" t="s">
        <v>785</v>
      </c>
      <c r="B382" t="s">
        <v>71</v>
      </c>
    </row>
    <row r="383" spans="1:2" x14ac:dyDescent="0.4">
      <c r="A383" t="s">
        <v>786</v>
      </c>
      <c r="B383" t="s">
        <v>68</v>
      </c>
    </row>
    <row r="384" spans="1:2" x14ac:dyDescent="0.4">
      <c r="A384" t="s">
        <v>787</v>
      </c>
      <c r="B384" t="s">
        <v>69</v>
      </c>
    </row>
    <row r="385" spans="1:2" x14ac:dyDescent="0.4">
      <c r="A385" t="s">
        <v>229</v>
      </c>
      <c r="B385" t="s">
        <v>70</v>
      </c>
    </row>
    <row r="386" spans="1:2" x14ac:dyDescent="0.4">
      <c r="A386" t="s">
        <v>230</v>
      </c>
      <c r="B386" t="s">
        <v>71</v>
      </c>
    </row>
    <row r="387" spans="1:2" x14ac:dyDescent="0.4">
      <c r="A387" t="s">
        <v>231</v>
      </c>
      <c r="B387" t="s">
        <v>72</v>
      </c>
    </row>
    <row r="388" spans="1:2" x14ac:dyDescent="0.4">
      <c r="A388" t="s">
        <v>492</v>
      </c>
      <c r="B388" t="s">
        <v>73</v>
      </c>
    </row>
    <row r="389" spans="1:2" x14ac:dyDescent="0.4">
      <c r="A389" t="s">
        <v>232</v>
      </c>
      <c r="B389" t="s">
        <v>67</v>
      </c>
    </row>
    <row r="390" spans="1:2" x14ac:dyDescent="0.4">
      <c r="A390" t="s">
        <v>233</v>
      </c>
      <c r="B390" t="s">
        <v>68</v>
      </c>
    </row>
    <row r="391" spans="1:2" x14ac:dyDescent="0.4">
      <c r="A391" t="s">
        <v>234</v>
      </c>
      <c r="B391" t="s">
        <v>69</v>
      </c>
    </row>
    <row r="392" spans="1:2" x14ac:dyDescent="0.4">
      <c r="A392" t="s">
        <v>235</v>
      </c>
      <c r="B392" t="s">
        <v>70</v>
      </c>
    </row>
    <row r="393" spans="1:2" x14ac:dyDescent="0.4">
      <c r="A393" t="s">
        <v>236</v>
      </c>
      <c r="B393" t="s">
        <v>71</v>
      </c>
    </row>
    <row r="394" spans="1:2" x14ac:dyDescent="0.4">
      <c r="A394" t="s">
        <v>237</v>
      </c>
      <c r="B394" t="s">
        <v>72</v>
      </c>
    </row>
    <row r="395" spans="1:2" x14ac:dyDescent="0.4">
      <c r="A395" t="s">
        <v>238</v>
      </c>
      <c r="B395" t="s">
        <v>73</v>
      </c>
    </row>
    <row r="396" spans="1:2" x14ac:dyDescent="0.4">
      <c r="A396" t="s">
        <v>239</v>
      </c>
      <c r="B396" t="s">
        <v>67</v>
      </c>
    </row>
    <row r="397" spans="1:2" x14ac:dyDescent="0.4">
      <c r="A397" t="s">
        <v>240</v>
      </c>
      <c r="B397" t="s">
        <v>68</v>
      </c>
    </row>
    <row r="398" spans="1:2" x14ac:dyDescent="0.4">
      <c r="A398" t="s">
        <v>241</v>
      </c>
      <c r="B398" t="s">
        <v>69</v>
      </c>
    </row>
    <row r="399" spans="1:2" x14ac:dyDescent="0.4">
      <c r="A399" t="s">
        <v>242</v>
      </c>
      <c r="B399" t="s">
        <v>70</v>
      </c>
    </row>
    <row r="400" spans="1:2" x14ac:dyDescent="0.4">
      <c r="A400" t="s">
        <v>243</v>
      </c>
      <c r="B400" t="s">
        <v>71</v>
      </c>
    </row>
    <row r="401" spans="1:2" x14ac:dyDescent="0.4">
      <c r="A401" t="s">
        <v>244</v>
      </c>
      <c r="B401" t="s">
        <v>72</v>
      </c>
    </row>
    <row r="402" spans="1:2" x14ac:dyDescent="0.4">
      <c r="A402" t="s">
        <v>245</v>
      </c>
      <c r="B402" t="s">
        <v>73</v>
      </c>
    </row>
    <row r="403" spans="1:2" x14ac:dyDescent="0.4">
      <c r="A403" t="s">
        <v>246</v>
      </c>
      <c r="B403" t="s">
        <v>67</v>
      </c>
    </row>
    <row r="404" spans="1:2" x14ac:dyDescent="0.4">
      <c r="A404" t="s">
        <v>247</v>
      </c>
      <c r="B404" t="s">
        <v>68</v>
      </c>
    </row>
    <row r="405" spans="1:2" x14ac:dyDescent="0.4">
      <c r="A405" t="s">
        <v>493</v>
      </c>
      <c r="B405" t="s">
        <v>69</v>
      </c>
    </row>
    <row r="406" spans="1:2" x14ac:dyDescent="0.4">
      <c r="A406" t="s">
        <v>788</v>
      </c>
      <c r="B406" t="s">
        <v>70</v>
      </c>
    </row>
    <row r="407" spans="1:2" x14ac:dyDescent="0.4">
      <c r="A407" t="s">
        <v>248</v>
      </c>
      <c r="B407" t="s">
        <v>71</v>
      </c>
    </row>
    <row r="408" spans="1:2" x14ac:dyDescent="0.4">
      <c r="A408" t="s">
        <v>249</v>
      </c>
      <c r="B408" t="s">
        <v>72</v>
      </c>
    </row>
    <row r="409" spans="1:2" x14ac:dyDescent="0.4">
      <c r="A409" t="s">
        <v>250</v>
      </c>
      <c r="B409" t="s">
        <v>73</v>
      </c>
    </row>
    <row r="410" spans="1:2" x14ac:dyDescent="0.4">
      <c r="A410" t="s">
        <v>251</v>
      </c>
      <c r="B410" t="s">
        <v>67</v>
      </c>
    </row>
    <row r="411" spans="1:2" x14ac:dyDescent="0.4">
      <c r="A411" t="s">
        <v>252</v>
      </c>
      <c r="B411" t="s">
        <v>68</v>
      </c>
    </row>
    <row r="412" spans="1:2" x14ac:dyDescent="0.4">
      <c r="A412" t="s">
        <v>253</v>
      </c>
      <c r="B412" t="s">
        <v>69</v>
      </c>
    </row>
    <row r="413" spans="1:2" x14ac:dyDescent="0.4">
      <c r="A413" t="s">
        <v>254</v>
      </c>
      <c r="B413" t="s">
        <v>70</v>
      </c>
    </row>
    <row r="414" spans="1:2" x14ac:dyDescent="0.4">
      <c r="A414" t="s">
        <v>789</v>
      </c>
      <c r="B414" t="s">
        <v>68</v>
      </c>
    </row>
    <row r="415" spans="1:2" x14ac:dyDescent="0.4">
      <c r="A415" t="s">
        <v>790</v>
      </c>
      <c r="B415" t="s">
        <v>69</v>
      </c>
    </row>
    <row r="416" spans="1:2" x14ac:dyDescent="0.4">
      <c r="A416" t="s">
        <v>791</v>
      </c>
      <c r="B416" t="s">
        <v>70</v>
      </c>
    </row>
    <row r="417" spans="1:2" x14ac:dyDescent="0.4">
      <c r="A417" t="s">
        <v>255</v>
      </c>
      <c r="B417" t="s">
        <v>71</v>
      </c>
    </row>
    <row r="418" spans="1:2" x14ac:dyDescent="0.4">
      <c r="A418" t="s">
        <v>256</v>
      </c>
      <c r="B418" t="s">
        <v>72</v>
      </c>
    </row>
    <row r="419" spans="1:2" x14ac:dyDescent="0.4">
      <c r="A419" t="s">
        <v>257</v>
      </c>
      <c r="B419" t="s">
        <v>73</v>
      </c>
    </row>
    <row r="420" spans="1:2" x14ac:dyDescent="0.4">
      <c r="A420" t="s">
        <v>258</v>
      </c>
      <c r="B420" t="s">
        <v>67</v>
      </c>
    </row>
    <row r="421" spans="1:2" x14ac:dyDescent="0.4">
      <c r="A421" t="s">
        <v>259</v>
      </c>
      <c r="B421" t="s">
        <v>68</v>
      </c>
    </row>
    <row r="422" spans="1:2" x14ac:dyDescent="0.4">
      <c r="A422" t="s">
        <v>260</v>
      </c>
      <c r="B422" t="s">
        <v>69</v>
      </c>
    </row>
    <row r="423" spans="1:2" x14ac:dyDescent="0.4">
      <c r="A423" t="s">
        <v>261</v>
      </c>
      <c r="B423" t="s">
        <v>70</v>
      </c>
    </row>
    <row r="424" spans="1:2" x14ac:dyDescent="0.4">
      <c r="A424" t="s">
        <v>262</v>
      </c>
      <c r="B424" t="s">
        <v>71</v>
      </c>
    </row>
    <row r="425" spans="1:2" x14ac:dyDescent="0.4">
      <c r="A425" t="s">
        <v>263</v>
      </c>
      <c r="B425" t="s">
        <v>72</v>
      </c>
    </row>
    <row r="426" spans="1:2" x14ac:dyDescent="0.4">
      <c r="A426" t="s">
        <v>264</v>
      </c>
      <c r="B426" t="s">
        <v>73</v>
      </c>
    </row>
    <row r="427" spans="1:2" x14ac:dyDescent="0.4">
      <c r="A427" t="s">
        <v>792</v>
      </c>
      <c r="B427" t="s">
        <v>67</v>
      </c>
    </row>
    <row r="428" spans="1:2" x14ac:dyDescent="0.4">
      <c r="A428" t="s">
        <v>265</v>
      </c>
      <c r="B428" t="s">
        <v>68</v>
      </c>
    </row>
    <row r="429" spans="1:2" x14ac:dyDescent="0.4">
      <c r="A429" t="s">
        <v>266</v>
      </c>
      <c r="B429" t="s">
        <v>69</v>
      </c>
    </row>
    <row r="430" spans="1:2" x14ac:dyDescent="0.4">
      <c r="A430" t="s">
        <v>267</v>
      </c>
      <c r="B430" t="s">
        <v>70</v>
      </c>
    </row>
    <row r="431" spans="1:2" x14ac:dyDescent="0.4">
      <c r="A431" t="s">
        <v>793</v>
      </c>
      <c r="B431" t="s">
        <v>71</v>
      </c>
    </row>
    <row r="432" spans="1:2" x14ac:dyDescent="0.4">
      <c r="A432" t="s">
        <v>268</v>
      </c>
      <c r="B432" t="s">
        <v>72</v>
      </c>
    </row>
    <row r="433" spans="1:2" x14ac:dyDescent="0.4">
      <c r="A433" t="s">
        <v>269</v>
      </c>
      <c r="B433" t="s">
        <v>73</v>
      </c>
    </row>
    <row r="434" spans="1:2" x14ac:dyDescent="0.4">
      <c r="A434" t="s">
        <v>270</v>
      </c>
      <c r="B434" t="s">
        <v>67</v>
      </c>
    </row>
    <row r="435" spans="1:2" x14ac:dyDescent="0.4">
      <c r="A435" t="s">
        <v>794</v>
      </c>
      <c r="B435" t="s">
        <v>68</v>
      </c>
    </row>
    <row r="436" spans="1:2" x14ac:dyDescent="0.4">
      <c r="A436" t="s">
        <v>271</v>
      </c>
      <c r="B436" t="s">
        <v>69</v>
      </c>
    </row>
    <row r="437" spans="1:2" x14ac:dyDescent="0.4">
      <c r="A437" t="s">
        <v>272</v>
      </c>
      <c r="B437" t="s">
        <v>70</v>
      </c>
    </row>
    <row r="438" spans="1:2" x14ac:dyDescent="0.4">
      <c r="A438" t="s">
        <v>795</v>
      </c>
      <c r="B438" t="s">
        <v>71</v>
      </c>
    </row>
    <row r="439" spans="1:2" x14ac:dyDescent="0.4">
      <c r="A439" t="s">
        <v>273</v>
      </c>
      <c r="B439" t="s">
        <v>72</v>
      </c>
    </row>
    <row r="440" spans="1:2" x14ac:dyDescent="0.4">
      <c r="A440" t="s">
        <v>274</v>
      </c>
      <c r="B440" t="s">
        <v>73</v>
      </c>
    </row>
    <row r="441" spans="1:2" x14ac:dyDescent="0.4">
      <c r="A441" t="s">
        <v>275</v>
      </c>
      <c r="B441" t="s">
        <v>67</v>
      </c>
    </row>
    <row r="442" spans="1:2" x14ac:dyDescent="0.4">
      <c r="A442" t="s">
        <v>276</v>
      </c>
      <c r="B442" t="s">
        <v>68</v>
      </c>
    </row>
    <row r="443" spans="1:2" x14ac:dyDescent="0.4">
      <c r="A443" t="s">
        <v>277</v>
      </c>
      <c r="B443" t="s">
        <v>69</v>
      </c>
    </row>
    <row r="444" spans="1:2" x14ac:dyDescent="0.4">
      <c r="A444" t="s">
        <v>796</v>
      </c>
      <c r="B444" t="s">
        <v>70</v>
      </c>
    </row>
    <row r="445" spans="1:2" x14ac:dyDescent="0.4">
      <c r="A445" t="s">
        <v>278</v>
      </c>
      <c r="B445" t="s">
        <v>68</v>
      </c>
    </row>
    <row r="446" spans="1:2" x14ac:dyDescent="0.4">
      <c r="A446" t="s">
        <v>279</v>
      </c>
      <c r="B446" t="s">
        <v>69</v>
      </c>
    </row>
    <row r="447" spans="1:2" x14ac:dyDescent="0.4">
      <c r="A447" t="s">
        <v>280</v>
      </c>
      <c r="B447" t="s">
        <v>70</v>
      </c>
    </row>
    <row r="448" spans="1:2" x14ac:dyDescent="0.4">
      <c r="A448" t="s">
        <v>281</v>
      </c>
      <c r="B448" t="s">
        <v>71</v>
      </c>
    </row>
    <row r="449" spans="1:2" x14ac:dyDescent="0.4">
      <c r="A449" t="s">
        <v>282</v>
      </c>
      <c r="B449" t="s">
        <v>72</v>
      </c>
    </row>
    <row r="450" spans="1:2" x14ac:dyDescent="0.4">
      <c r="A450" t="s">
        <v>283</v>
      </c>
      <c r="B450" t="s">
        <v>73</v>
      </c>
    </row>
    <row r="451" spans="1:2" x14ac:dyDescent="0.4">
      <c r="A451" t="s">
        <v>797</v>
      </c>
      <c r="B451" t="s">
        <v>67</v>
      </c>
    </row>
    <row r="452" spans="1:2" x14ac:dyDescent="0.4">
      <c r="A452" t="s">
        <v>284</v>
      </c>
      <c r="B452" t="s">
        <v>68</v>
      </c>
    </row>
    <row r="453" spans="1:2" x14ac:dyDescent="0.4">
      <c r="A453" t="s">
        <v>285</v>
      </c>
      <c r="B453" t="s">
        <v>69</v>
      </c>
    </row>
    <row r="454" spans="1:2" x14ac:dyDescent="0.4">
      <c r="A454" t="s">
        <v>286</v>
      </c>
      <c r="B454" t="s">
        <v>70</v>
      </c>
    </row>
    <row r="455" spans="1:2" x14ac:dyDescent="0.4">
      <c r="A455" t="s">
        <v>287</v>
      </c>
      <c r="B455" t="s">
        <v>71</v>
      </c>
    </row>
    <row r="456" spans="1:2" x14ac:dyDescent="0.4">
      <c r="A456" t="s">
        <v>798</v>
      </c>
      <c r="B456" t="s">
        <v>72</v>
      </c>
    </row>
    <row r="457" spans="1:2" x14ac:dyDescent="0.4">
      <c r="A457" t="s">
        <v>799</v>
      </c>
      <c r="B457" t="s">
        <v>73</v>
      </c>
    </row>
    <row r="458" spans="1:2" x14ac:dyDescent="0.4">
      <c r="A458" t="s">
        <v>288</v>
      </c>
      <c r="B458" t="s">
        <v>67</v>
      </c>
    </row>
    <row r="459" spans="1:2" x14ac:dyDescent="0.4">
      <c r="A459" t="s">
        <v>289</v>
      </c>
      <c r="B459" t="s">
        <v>68</v>
      </c>
    </row>
    <row r="460" spans="1:2" x14ac:dyDescent="0.4">
      <c r="A460" t="s">
        <v>290</v>
      </c>
      <c r="B460" t="s">
        <v>69</v>
      </c>
    </row>
    <row r="461" spans="1:2" x14ac:dyDescent="0.4">
      <c r="A461" t="s">
        <v>291</v>
      </c>
      <c r="B461" t="s">
        <v>70</v>
      </c>
    </row>
    <row r="462" spans="1:2" x14ac:dyDescent="0.4">
      <c r="A462" t="s">
        <v>292</v>
      </c>
      <c r="B462" t="s">
        <v>71</v>
      </c>
    </row>
    <row r="463" spans="1:2" x14ac:dyDescent="0.4">
      <c r="A463" t="s">
        <v>293</v>
      </c>
      <c r="B463" t="s">
        <v>72</v>
      </c>
    </row>
    <row r="464" spans="1:2" x14ac:dyDescent="0.4">
      <c r="A464" t="s">
        <v>294</v>
      </c>
      <c r="B464" t="s">
        <v>73</v>
      </c>
    </row>
    <row r="465" spans="1:2" x14ac:dyDescent="0.4">
      <c r="A465" t="s">
        <v>295</v>
      </c>
      <c r="B465" t="s">
        <v>67</v>
      </c>
    </row>
    <row r="466" spans="1:2" x14ac:dyDescent="0.4">
      <c r="A466" t="s">
        <v>296</v>
      </c>
      <c r="B466" t="s">
        <v>68</v>
      </c>
    </row>
    <row r="467" spans="1:2" x14ac:dyDescent="0.4">
      <c r="A467" t="s">
        <v>297</v>
      </c>
      <c r="B467" t="s">
        <v>69</v>
      </c>
    </row>
    <row r="468" spans="1:2" x14ac:dyDescent="0.4">
      <c r="A468" t="s">
        <v>298</v>
      </c>
      <c r="B468" t="s">
        <v>70</v>
      </c>
    </row>
    <row r="469" spans="1:2" x14ac:dyDescent="0.4">
      <c r="A469" t="s">
        <v>299</v>
      </c>
      <c r="B469" t="s">
        <v>71</v>
      </c>
    </row>
    <row r="470" spans="1:2" x14ac:dyDescent="0.4">
      <c r="A470" t="s">
        <v>300</v>
      </c>
      <c r="B470" t="s">
        <v>72</v>
      </c>
    </row>
    <row r="471" spans="1:2" x14ac:dyDescent="0.4">
      <c r="A471" t="s">
        <v>301</v>
      </c>
      <c r="B471" t="s">
        <v>73</v>
      </c>
    </row>
    <row r="472" spans="1:2" x14ac:dyDescent="0.4">
      <c r="A472" t="s">
        <v>302</v>
      </c>
      <c r="B472" t="s">
        <v>67</v>
      </c>
    </row>
    <row r="473" spans="1:2" x14ac:dyDescent="0.4">
      <c r="A473" t="s">
        <v>303</v>
      </c>
      <c r="B473" t="s">
        <v>68</v>
      </c>
    </row>
    <row r="474" spans="1:2" x14ac:dyDescent="0.4">
      <c r="A474" t="s">
        <v>304</v>
      </c>
      <c r="B474" t="s">
        <v>69</v>
      </c>
    </row>
    <row r="475" spans="1:2" x14ac:dyDescent="0.4">
      <c r="A475" t="s">
        <v>305</v>
      </c>
      <c r="B475" t="s">
        <v>70</v>
      </c>
    </row>
    <row r="476" spans="1:2" x14ac:dyDescent="0.4">
      <c r="A476" t="s">
        <v>800</v>
      </c>
      <c r="B476" t="s">
        <v>68</v>
      </c>
    </row>
    <row r="477" spans="1:2" x14ac:dyDescent="0.4">
      <c r="A477" t="s">
        <v>801</v>
      </c>
      <c r="B477" t="s">
        <v>69</v>
      </c>
    </row>
    <row r="478" spans="1:2" x14ac:dyDescent="0.4">
      <c r="A478" t="s">
        <v>802</v>
      </c>
      <c r="B478" t="s">
        <v>70</v>
      </c>
    </row>
    <row r="479" spans="1:2" x14ac:dyDescent="0.4">
      <c r="A479" t="s">
        <v>803</v>
      </c>
      <c r="B479" t="s">
        <v>71</v>
      </c>
    </row>
    <row r="480" spans="1:2" x14ac:dyDescent="0.4">
      <c r="A480" t="s">
        <v>804</v>
      </c>
      <c r="B480" t="s">
        <v>72</v>
      </c>
    </row>
    <row r="481" spans="1:2" x14ac:dyDescent="0.4">
      <c r="A481" t="s">
        <v>805</v>
      </c>
      <c r="B481" t="s">
        <v>73</v>
      </c>
    </row>
    <row r="482" spans="1:2" x14ac:dyDescent="0.4">
      <c r="A482" t="s">
        <v>494</v>
      </c>
      <c r="B482" t="s">
        <v>67</v>
      </c>
    </row>
    <row r="483" spans="1:2" x14ac:dyDescent="0.4">
      <c r="A483" t="s">
        <v>806</v>
      </c>
      <c r="B483" t="s">
        <v>68</v>
      </c>
    </row>
    <row r="484" spans="1:2" x14ac:dyDescent="0.4">
      <c r="A484" t="s">
        <v>807</v>
      </c>
      <c r="B484" t="s">
        <v>69</v>
      </c>
    </row>
    <row r="485" spans="1:2" x14ac:dyDescent="0.4">
      <c r="A485" t="s">
        <v>306</v>
      </c>
      <c r="B485" t="s">
        <v>70</v>
      </c>
    </row>
    <row r="486" spans="1:2" x14ac:dyDescent="0.4">
      <c r="A486" t="s">
        <v>808</v>
      </c>
      <c r="B486" t="s">
        <v>71</v>
      </c>
    </row>
    <row r="487" spans="1:2" x14ac:dyDescent="0.4">
      <c r="A487" t="s">
        <v>809</v>
      </c>
      <c r="B487" t="s">
        <v>72</v>
      </c>
    </row>
    <row r="488" spans="1:2" x14ac:dyDescent="0.4">
      <c r="A488" t="s">
        <v>810</v>
      </c>
      <c r="B488" t="s">
        <v>73</v>
      </c>
    </row>
    <row r="489" spans="1:2" x14ac:dyDescent="0.4">
      <c r="A489" t="s">
        <v>495</v>
      </c>
      <c r="B489" t="s">
        <v>67</v>
      </c>
    </row>
    <row r="490" spans="1:2" x14ac:dyDescent="0.4">
      <c r="A490" t="s">
        <v>307</v>
      </c>
      <c r="B490" t="s">
        <v>68</v>
      </c>
    </row>
    <row r="491" spans="1:2" x14ac:dyDescent="0.4">
      <c r="A491" t="s">
        <v>811</v>
      </c>
      <c r="B491" t="s">
        <v>69</v>
      </c>
    </row>
    <row r="492" spans="1:2" x14ac:dyDescent="0.4">
      <c r="A492" t="s">
        <v>812</v>
      </c>
      <c r="B492" t="s">
        <v>70</v>
      </c>
    </row>
    <row r="493" spans="1:2" x14ac:dyDescent="0.4">
      <c r="A493" t="s">
        <v>308</v>
      </c>
      <c r="B493" t="s">
        <v>71</v>
      </c>
    </row>
    <row r="494" spans="1:2" x14ac:dyDescent="0.4">
      <c r="A494" t="s">
        <v>813</v>
      </c>
      <c r="B494" t="s">
        <v>72</v>
      </c>
    </row>
    <row r="495" spans="1:2" x14ac:dyDescent="0.4">
      <c r="A495" t="s">
        <v>83</v>
      </c>
      <c r="B495" t="s">
        <v>73</v>
      </c>
    </row>
    <row r="496" spans="1:2" x14ac:dyDescent="0.4">
      <c r="A496" t="s">
        <v>496</v>
      </c>
      <c r="B496" t="s">
        <v>67</v>
      </c>
    </row>
    <row r="497" spans="1:2" x14ac:dyDescent="0.4">
      <c r="A497" t="s">
        <v>814</v>
      </c>
      <c r="B497" t="s">
        <v>68</v>
      </c>
    </row>
    <row r="498" spans="1:2" x14ac:dyDescent="0.4">
      <c r="A498" t="s">
        <v>815</v>
      </c>
      <c r="B498" t="s">
        <v>69</v>
      </c>
    </row>
    <row r="499" spans="1:2" x14ac:dyDescent="0.4">
      <c r="A499" t="s">
        <v>816</v>
      </c>
      <c r="B499" t="s">
        <v>70</v>
      </c>
    </row>
    <row r="500" spans="1:2" x14ac:dyDescent="0.4">
      <c r="A500" t="s">
        <v>817</v>
      </c>
      <c r="B500" t="s">
        <v>71</v>
      </c>
    </row>
    <row r="501" spans="1:2" x14ac:dyDescent="0.4">
      <c r="A501" t="s">
        <v>818</v>
      </c>
      <c r="B501" t="s">
        <v>72</v>
      </c>
    </row>
    <row r="502" spans="1:2" x14ac:dyDescent="0.4">
      <c r="A502" t="s">
        <v>309</v>
      </c>
      <c r="B502" t="s">
        <v>73</v>
      </c>
    </row>
    <row r="503" spans="1:2" x14ac:dyDescent="0.4">
      <c r="A503" t="s">
        <v>497</v>
      </c>
      <c r="B503" t="s">
        <v>67</v>
      </c>
    </row>
    <row r="504" spans="1:2" x14ac:dyDescent="0.4">
      <c r="A504" t="s">
        <v>819</v>
      </c>
      <c r="B504" t="s">
        <v>68</v>
      </c>
    </row>
    <row r="505" spans="1:2" x14ac:dyDescent="0.4">
      <c r="A505" t="s">
        <v>820</v>
      </c>
      <c r="B505" t="s">
        <v>69</v>
      </c>
    </row>
    <row r="506" spans="1:2" x14ac:dyDescent="0.4">
      <c r="A506" t="s">
        <v>821</v>
      </c>
      <c r="B506" t="s">
        <v>70</v>
      </c>
    </row>
    <row r="507" spans="1:2" x14ac:dyDescent="0.4">
      <c r="A507" t="s">
        <v>310</v>
      </c>
      <c r="B507" t="s">
        <v>68</v>
      </c>
    </row>
    <row r="508" spans="1:2" x14ac:dyDescent="0.4">
      <c r="A508" t="s">
        <v>311</v>
      </c>
      <c r="B508" t="s">
        <v>69</v>
      </c>
    </row>
    <row r="509" spans="1:2" x14ac:dyDescent="0.4">
      <c r="A509" t="s">
        <v>312</v>
      </c>
      <c r="B509" t="s">
        <v>70</v>
      </c>
    </row>
    <row r="510" spans="1:2" x14ac:dyDescent="0.4">
      <c r="A510" t="s">
        <v>313</v>
      </c>
      <c r="B510" t="s">
        <v>71</v>
      </c>
    </row>
    <row r="511" spans="1:2" x14ac:dyDescent="0.4">
      <c r="A511" t="s">
        <v>314</v>
      </c>
      <c r="B511" t="s">
        <v>72</v>
      </c>
    </row>
    <row r="512" spans="1:2" x14ac:dyDescent="0.4">
      <c r="A512" t="s">
        <v>315</v>
      </c>
      <c r="B512" t="s">
        <v>73</v>
      </c>
    </row>
    <row r="513" spans="1:2" x14ac:dyDescent="0.4">
      <c r="A513" t="s">
        <v>316</v>
      </c>
      <c r="B513" t="s">
        <v>67</v>
      </c>
    </row>
    <row r="514" spans="1:2" x14ac:dyDescent="0.4">
      <c r="A514" t="s">
        <v>317</v>
      </c>
      <c r="B514" t="s">
        <v>68</v>
      </c>
    </row>
    <row r="515" spans="1:2" x14ac:dyDescent="0.4">
      <c r="A515" t="s">
        <v>318</v>
      </c>
      <c r="B515" t="s">
        <v>69</v>
      </c>
    </row>
    <row r="516" spans="1:2" x14ac:dyDescent="0.4">
      <c r="A516" t="s">
        <v>319</v>
      </c>
      <c r="B516" t="s">
        <v>70</v>
      </c>
    </row>
    <row r="517" spans="1:2" x14ac:dyDescent="0.4">
      <c r="A517" t="s">
        <v>822</v>
      </c>
      <c r="B517" t="s">
        <v>71</v>
      </c>
    </row>
    <row r="518" spans="1:2" x14ac:dyDescent="0.4">
      <c r="A518" t="s">
        <v>320</v>
      </c>
      <c r="B518" t="s">
        <v>72</v>
      </c>
    </row>
    <row r="519" spans="1:2" x14ac:dyDescent="0.4">
      <c r="A519" t="s">
        <v>321</v>
      </c>
      <c r="B519" t="s">
        <v>73</v>
      </c>
    </row>
    <row r="520" spans="1:2" x14ac:dyDescent="0.4">
      <c r="A520" t="s">
        <v>322</v>
      </c>
      <c r="B520" t="s">
        <v>67</v>
      </c>
    </row>
    <row r="521" spans="1:2" x14ac:dyDescent="0.4">
      <c r="A521" t="s">
        <v>323</v>
      </c>
      <c r="B521" t="s">
        <v>68</v>
      </c>
    </row>
    <row r="522" spans="1:2" x14ac:dyDescent="0.4">
      <c r="A522" t="s">
        <v>324</v>
      </c>
      <c r="B522" t="s">
        <v>69</v>
      </c>
    </row>
    <row r="523" spans="1:2" x14ac:dyDescent="0.4">
      <c r="A523" t="s">
        <v>325</v>
      </c>
      <c r="B523" t="s">
        <v>70</v>
      </c>
    </row>
    <row r="524" spans="1:2" x14ac:dyDescent="0.4">
      <c r="A524" t="s">
        <v>326</v>
      </c>
      <c r="B524" t="s">
        <v>71</v>
      </c>
    </row>
    <row r="525" spans="1:2" x14ac:dyDescent="0.4">
      <c r="A525" t="s">
        <v>327</v>
      </c>
      <c r="B525" t="s">
        <v>72</v>
      </c>
    </row>
    <row r="526" spans="1:2" x14ac:dyDescent="0.4">
      <c r="A526" t="s">
        <v>823</v>
      </c>
      <c r="B526" t="s">
        <v>73</v>
      </c>
    </row>
    <row r="527" spans="1:2" x14ac:dyDescent="0.4">
      <c r="A527" t="s">
        <v>824</v>
      </c>
      <c r="B527" t="s">
        <v>67</v>
      </c>
    </row>
    <row r="528" spans="1:2" x14ac:dyDescent="0.4">
      <c r="A528" t="s">
        <v>328</v>
      </c>
      <c r="B528" t="s">
        <v>68</v>
      </c>
    </row>
    <row r="529" spans="1:2" x14ac:dyDescent="0.4">
      <c r="A529" t="s">
        <v>329</v>
      </c>
      <c r="B529" t="s">
        <v>69</v>
      </c>
    </row>
    <row r="530" spans="1:2" x14ac:dyDescent="0.4">
      <c r="A530" t="s">
        <v>330</v>
      </c>
      <c r="B530" t="s">
        <v>70</v>
      </c>
    </row>
    <row r="531" spans="1:2" x14ac:dyDescent="0.4">
      <c r="A531" t="s">
        <v>331</v>
      </c>
      <c r="B531" t="s">
        <v>71</v>
      </c>
    </row>
    <row r="532" spans="1:2" x14ac:dyDescent="0.4">
      <c r="A532" t="s">
        <v>332</v>
      </c>
      <c r="B532" t="s">
        <v>72</v>
      </c>
    </row>
    <row r="533" spans="1:2" x14ac:dyDescent="0.4">
      <c r="A533" t="s">
        <v>825</v>
      </c>
      <c r="B533" t="s">
        <v>73</v>
      </c>
    </row>
    <row r="534" spans="1:2" x14ac:dyDescent="0.4">
      <c r="A534" t="s">
        <v>333</v>
      </c>
      <c r="B534" t="s">
        <v>67</v>
      </c>
    </row>
    <row r="535" spans="1:2" x14ac:dyDescent="0.4">
      <c r="A535" t="s">
        <v>334</v>
      </c>
      <c r="B535" t="s">
        <v>68</v>
      </c>
    </row>
    <row r="536" spans="1:2" x14ac:dyDescent="0.4">
      <c r="A536" t="s">
        <v>335</v>
      </c>
      <c r="B536" t="s">
        <v>69</v>
      </c>
    </row>
    <row r="537" spans="1:2" x14ac:dyDescent="0.4">
      <c r="A537" t="s">
        <v>336</v>
      </c>
      <c r="B537" t="s">
        <v>70</v>
      </c>
    </row>
    <row r="538" spans="1:2" x14ac:dyDescent="0.4">
      <c r="A538" t="s">
        <v>337</v>
      </c>
      <c r="B538" t="s">
        <v>68</v>
      </c>
    </row>
    <row r="539" spans="1:2" x14ac:dyDescent="0.4">
      <c r="A539" t="s">
        <v>338</v>
      </c>
      <c r="B539" t="s">
        <v>69</v>
      </c>
    </row>
    <row r="540" spans="1:2" x14ac:dyDescent="0.4">
      <c r="A540" t="s">
        <v>339</v>
      </c>
      <c r="B540" t="s">
        <v>70</v>
      </c>
    </row>
    <row r="541" spans="1:2" x14ac:dyDescent="0.4">
      <c r="A541" t="s">
        <v>340</v>
      </c>
      <c r="B541" t="s">
        <v>71</v>
      </c>
    </row>
    <row r="542" spans="1:2" x14ac:dyDescent="0.4">
      <c r="A542" t="s">
        <v>341</v>
      </c>
      <c r="B542" t="s">
        <v>72</v>
      </c>
    </row>
    <row r="543" spans="1:2" x14ac:dyDescent="0.4">
      <c r="A543" t="s">
        <v>342</v>
      </c>
      <c r="B543" t="s">
        <v>73</v>
      </c>
    </row>
    <row r="544" spans="1:2" x14ac:dyDescent="0.4">
      <c r="A544" t="s">
        <v>343</v>
      </c>
      <c r="B544" t="s">
        <v>67</v>
      </c>
    </row>
    <row r="545" spans="1:2" x14ac:dyDescent="0.4">
      <c r="A545" t="s">
        <v>344</v>
      </c>
      <c r="B545" t="s">
        <v>68</v>
      </c>
    </row>
    <row r="546" spans="1:2" x14ac:dyDescent="0.4">
      <c r="A546" t="s">
        <v>345</v>
      </c>
      <c r="B546" t="s">
        <v>69</v>
      </c>
    </row>
    <row r="547" spans="1:2" x14ac:dyDescent="0.4">
      <c r="A547" t="s">
        <v>346</v>
      </c>
      <c r="B547" t="s">
        <v>70</v>
      </c>
    </row>
    <row r="548" spans="1:2" x14ac:dyDescent="0.4">
      <c r="A548" t="s">
        <v>347</v>
      </c>
      <c r="B548" t="s">
        <v>71</v>
      </c>
    </row>
    <row r="549" spans="1:2" x14ac:dyDescent="0.4">
      <c r="A549" t="s">
        <v>348</v>
      </c>
      <c r="B549" t="s">
        <v>72</v>
      </c>
    </row>
    <row r="550" spans="1:2" x14ac:dyDescent="0.4">
      <c r="A550" t="s">
        <v>349</v>
      </c>
      <c r="B550" t="s">
        <v>73</v>
      </c>
    </row>
    <row r="551" spans="1:2" x14ac:dyDescent="0.4">
      <c r="A551" t="s">
        <v>350</v>
      </c>
      <c r="B551" t="s">
        <v>67</v>
      </c>
    </row>
    <row r="552" spans="1:2" x14ac:dyDescent="0.4">
      <c r="A552" t="s">
        <v>351</v>
      </c>
      <c r="B552" t="s">
        <v>68</v>
      </c>
    </row>
    <row r="553" spans="1:2" x14ac:dyDescent="0.4">
      <c r="A553" t="s">
        <v>352</v>
      </c>
      <c r="B553" t="s">
        <v>69</v>
      </c>
    </row>
    <row r="554" spans="1:2" x14ac:dyDescent="0.4">
      <c r="A554" t="s">
        <v>353</v>
      </c>
      <c r="B554" t="s">
        <v>70</v>
      </c>
    </row>
    <row r="555" spans="1:2" x14ac:dyDescent="0.4">
      <c r="A555" t="s">
        <v>354</v>
      </c>
      <c r="B555" t="s">
        <v>71</v>
      </c>
    </row>
    <row r="556" spans="1:2" x14ac:dyDescent="0.4">
      <c r="A556" t="s">
        <v>355</v>
      </c>
      <c r="B556" t="s">
        <v>72</v>
      </c>
    </row>
    <row r="557" spans="1:2" x14ac:dyDescent="0.4">
      <c r="A557" t="s">
        <v>356</v>
      </c>
      <c r="B557" t="s">
        <v>73</v>
      </c>
    </row>
    <row r="558" spans="1:2" x14ac:dyDescent="0.4">
      <c r="A558" t="s">
        <v>357</v>
      </c>
      <c r="B558" t="s">
        <v>67</v>
      </c>
    </row>
    <row r="559" spans="1:2" x14ac:dyDescent="0.4">
      <c r="A559" t="s">
        <v>358</v>
      </c>
      <c r="B559" t="s">
        <v>68</v>
      </c>
    </row>
    <row r="560" spans="1:2" x14ac:dyDescent="0.4">
      <c r="A560" t="s">
        <v>359</v>
      </c>
      <c r="B560" t="s">
        <v>69</v>
      </c>
    </row>
    <row r="561" spans="1:2" x14ac:dyDescent="0.4">
      <c r="A561" t="s">
        <v>360</v>
      </c>
      <c r="B561" t="s">
        <v>70</v>
      </c>
    </row>
    <row r="562" spans="1:2" x14ac:dyDescent="0.4">
      <c r="A562" t="s">
        <v>361</v>
      </c>
      <c r="B562" t="s">
        <v>71</v>
      </c>
    </row>
    <row r="563" spans="1:2" x14ac:dyDescent="0.4">
      <c r="A563" t="s">
        <v>362</v>
      </c>
      <c r="B563" t="s">
        <v>72</v>
      </c>
    </row>
    <row r="564" spans="1:2" x14ac:dyDescent="0.4">
      <c r="A564" t="s">
        <v>363</v>
      </c>
      <c r="B564" t="s">
        <v>73</v>
      </c>
    </row>
    <row r="565" spans="1:2" x14ac:dyDescent="0.4">
      <c r="A565" t="s">
        <v>364</v>
      </c>
      <c r="B565" t="s">
        <v>67</v>
      </c>
    </row>
    <row r="566" spans="1:2" x14ac:dyDescent="0.4">
      <c r="A566" t="s">
        <v>365</v>
      </c>
      <c r="B566" t="s">
        <v>68</v>
      </c>
    </row>
    <row r="567" spans="1:2" x14ac:dyDescent="0.4">
      <c r="A567" t="s">
        <v>366</v>
      </c>
      <c r="B567" t="s">
        <v>69</v>
      </c>
    </row>
    <row r="568" spans="1:2" x14ac:dyDescent="0.4">
      <c r="A568" t="s">
        <v>367</v>
      </c>
      <c r="B568" t="s">
        <v>70</v>
      </c>
    </row>
    <row r="569" spans="1:2" x14ac:dyDescent="0.4">
      <c r="A569" t="s">
        <v>368</v>
      </c>
      <c r="B569" t="s">
        <v>68</v>
      </c>
    </row>
    <row r="570" spans="1:2" x14ac:dyDescent="0.4">
      <c r="A570" t="s">
        <v>369</v>
      </c>
      <c r="B570" t="s">
        <v>69</v>
      </c>
    </row>
    <row r="571" spans="1:2" x14ac:dyDescent="0.4">
      <c r="A571" t="s">
        <v>370</v>
      </c>
      <c r="B571" t="s">
        <v>70</v>
      </c>
    </row>
    <row r="572" spans="1:2" x14ac:dyDescent="0.4">
      <c r="A572" t="s">
        <v>371</v>
      </c>
      <c r="B572" t="s">
        <v>71</v>
      </c>
    </row>
    <row r="573" spans="1:2" x14ac:dyDescent="0.4">
      <c r="A573" t="s">
        <v>372</v>
      </c>
      <c r="B573" t="s">
        <v>72</v>
      </c>
    </row>
    <row r="574" spans="1:2" x14ac:dyDescent="0.4">
      <c r="A574" t="s">
        <v>84</v>
      </c>
      <c r="B574" t="s">
        <v>73</v>
      </c>
    </row>
    <row r="575" spans="1:2" x14ac:dyDescent="0.4">
      <c r="A575" t="s">
        <v>373</v>
      </c>
      <c r="B575" t="s">
        <v>67</v>
      </c>
    </row>
    <row r="576" spans="1:2" x14ac:dyDescent="0.4">
      <c r="A576" t="s">
        <v>374</v>
      </c>
      <c r="B576" t="s">
        <v>68</v>
      </c>
    </row>
    <row r="577" spans="1:2" x14ac:dyDescent="0.4">
      <c r="A577" t="s">
        <v>375</v>
      </c>
      <c r="B577" t="s">
        <v>69</v>
      </c>
    </row>
    <row r="578" spans="1:2" x14ac:dyDescent="0.4">
      <c r="A578" t="s">
        <v>376</v>
      </c>
      <c r="B578" t="s">
        <v>70</v>
      </c>
    </row>
    <row r="579" spans="1:2" x14ac:dyDescent="0.4">
      <c r="A579" t="s">
        <v>377</v>
      </c>
      <c r="B579" t="s">
        <v>71</v>
      </c>
    </row>
    <row r="580" spans="1:2" x14ac:dyDescent="0.4">
      <c r="A580" t="s">
        <v>378</v>
      </c>
      <c r="B580" t="s">
        <v>72</v>
      </c>
    </row>
    <row r="581" spans="1:2" x14ac:dyDescent="0.4">
      <c r="A581" t="s">
        <v>379</v>
      </c>
      <c r="B581" t="s">
        <v>73</v>
      </c>
    </row>
    <row r="582" spans="1:2" x14ac:dyDescent="0.4">
      <c r="A582" t="s">
        <v>380</v>
      </c>
      <c r="B582" t="s">
        <v>67</v>
      </c>
    </row>
    <row r="583" spans="1:2" x14ac:dyDescent="0.4">
      <c r="A583" t="s">
        <v>381</v>
      </c>
      <c r="B583" t="s">
        <v>68</v>
      </c>
    </row>
    <row r="584" spans="1:2" x14ac:dyDescent="0.4">
      <c r="A584" t="s">
        <v>382</v>
      </c>
      <c r="B584" t="s">
        <v>69</v>
      </c>
    </row>
    <row r="585" spans="1:2" x14ac:dyDescent="0.4">
      <c r="A585" t="s">
        <v>383</v>
      </c>
      <c r="B585" t="s">
        <v>70</v>
      </c>
    </row>
    <row r="586" spans="1:2" x14ac:dyDescent="0.4">
      <c r="A586" t="s">
        <v>384</v>
      </c>
      <c r="B586" t="s">
        <v>71</v>
      </c>
    </row>
    <row r="587" spans="1:2" x14ac:dyDescent="0.4">
      <c r="A587" t="s">
        <v>385</v>
      </c>
      <c r="B587" t="s">
        <v>72</v>
      </c>
    </row>
    <row r="588" spans="1:2" x14ac:dyDescent="0.4">
      <c r="A588" t="s">
        <v>386</v>
      </c>
      <c r="B588" t="s">
        <v>73</v>
      </c>
    </row>
    <row r="589" spans="1:2" x14ac:dyDescent="0.4">
      <c r="A589" t="s">
        <v>387</v>
      </c>
      <c r="B589" t="s">
        <v>67</v>
      </c>
    </row>
    <row r="590" spans="1:2" x14ac:dyDescent="0.4">
      <c r="A590" t="s">
        <v>388</v>
      </c>
      <c r="B590" t="s">
        <v>68</v>
      </c>
    </row>
    <row r="591" spans="1:2" x14ac:dyDescent="0.4">
      <c r="A591" t="s">
        <v>389</v>
      </c>
      <c r="B591" t="s">
        <v>69</v>
      </c>
    </row>
    <row r="592" spans="1:2" x14ac:dyDescent="0.4">
      <c r="A592" t="s">
        <v>390</v>
      </c>
      <c r="B592" t="s">
        <v>70</v>
      </c>
    </row>
    <row r="593" spans="1:2" x14ac:dyDescent="0.4">
      <c r="A593" t="s">
        <v>826</v>
      </c>
      <c r="B593" t="s">
        <v>71</v>
      </c>
    </row>
    <row r="594" spans="1:2" x14ac:dyDescent="0.4">
      <c r="A594" t="s">
        <v>827</v>
      </c>
      <c r="B594" t="s">
        <v>72</v>
      </c>
    </row>
    <row r="595" spans="1:2" x14ac:dyDescent="0.4">
      <c r="A595" t="s">
        <v>828</v>
      </c>
      <c r="B595" t="s">
        <v>73</v>
      </c>
    </row>
    <row r="596" spans="1:2" x14ac:dyDescent="0.4">
      <c r="A596" t="s">
        <v>829</v>
      </c>
      <c r="B596" t="s">
        <v>67</v>
      </c>
    </row>
    <row r="597" spans="1:2" x14ac:dyDescent="0.4">
      <c r="A597" t="s">
        <v>391</v>
      </c>
      <c r="B597" t="s">
        <v>68</v>
      </c>
    </row>
    <row r="598" spans="1:2" x14ac:dyDescent="0.4">
      <c r="A598" t="s">
        <v>392</v>
      </c>
      <c r="B598" t="s">
        <v>69</v>
      </c>
    </row>
    <row r="599" spans="1:2" x14ac:dyDescent="0.4">
      <c r="A599" t="s">
        <v>830</v>
      </c>
      <c r="B599" t="s">
        <v>68</v>
      </c>
    </row>
    <row r="600" spans="1:2" x14ac:dyDescent="0.4">
      <c r="A600" t="s">
        <v>831</v>
      </c>
      <c r="B600" t="s">
        <v>69</v>
      </c>
    </row>
    <row r="601" spans="1:2" x14ac:dyDescent="0.4">
      <c r="A601" t="s">
        <v>832</v>
      </c>
      <c r="B601" t="s">
        <v>70</v>
      </c>
    </row>
    <row r="602" spans="1:2" x14ac:dyDescent="0.4">
      <c r="A602" t="s">
        <v>833</v>
      </c>
      <c r="B602" t="s">
        <v>71</v>
      </c>
    </row>
    <row r="603" spans="1:2" x14ac:dyDescent="0.4">
      <c r="A603" t="s">
        <v>393</v>
      </c>
      <c r="B603" t="s">
        <v>72</v>
      </c>
    </row>
    <row r="604" spans="1:2" x14ac:dyDescent="0.4">
      <c r="A604" t="s">
        <v>394</v>
      </c>
      <c r="B604" t="s">
        <v>73</v>
      </c>
    </row>
    <row r="605" spans="1:2" x14ac:dyDescent="0.4">
      <c r="A605" t="s">
        <v>395</v>
      </c>
      <c r="B605" t="s">
        <v>67</v>
      </c>
    </row>
    <row r="606" spans="1:2" x14ac:dyDescent="0.4">
      <c r="A606" t="s">
        <v>396</v>
      </c>
      <c r="B606" t="s">
        <v>68</v>
      </c>
    </row>
    <row r="607" spans="1:2" x14ac:dyDescent="0.4">
      <c r="A607" t="s">
        <v>397</v>
      </c>
      <c r="B607" t="s">
        <v>69</v>
      </c>
    </row>
    <row r="608" spans="1:2" x14ac:dyDescent="0.4">
      <c r="A608" t="s">
        <v>398</v>
      </c>
      <c r="B608" t="s">
        <v>70</v>
      </c>
    </row>
    <row r="609" spans="1:2" x14ac:dyDescent="0.4">
      <c r="A609" t="s">
        <v>399</v>
      </c>
      <c r="B609" t="s">
        <v>71</v>
      </c>
    </row>
    <row r="610" spans="1:2" x14ac:dyDescent="0.4">
      <c r="A610" t="s">
        <v>400</v>
      </c>
      <c r="B610" t="s">
        <v>72</v>
      </c>
    </row>
    <row r="611" spans="1:2" x14ac:dyDescent="0.4">
      <c r="A611" t="s">
        <v>401</v>
      </c>
      <c r="B611" t="s">
        <v>73</v>
      </c>
    </row>
    <row r="612" spans="1:2" x14ac:dyDescent="0.4">
      <c r="A612" t="s">
        <v>834</v>
      </c>
      <c r="B612" t="s">
        <v>67</v>
      </c>
    </row>
    <row r="613" spans="1:2" x14ac:dyDescent="0.4">
      <c r="A613" t="s">
        <v>835</v>
      </c>
      <c r="B613" t="s">
        <v>68</v>
      </c>
    </row>
    <row r="614" spans="1:2" x14ac:dyDescent="0.4">
      <c r="A614" t="s">
        <v>402</v>
      </c>
      <c r="B614" t="s">
        <v>69</v>
      </c>
    </row>
    <row r="615" spans="1:2" x14ac:dyDescent="0.4">
      <c r="A615" t="s">
        <v>403</v>
      </c>
      <c r="B615" t="s">
        <v>70</v>
      </c>
    </row>
    <row r="616" spans="1:2" x14ac:dyDescent="0.4">
      <c r="A616" t="s">
        <v>404</v>
      </c>
      <c r="B616" t="s">
        <v>71</v>
      </c>
    </row>
    <row r="617" spans="1:2" x14ac:dyDescent="0.4">
      <c r="A617" t="s">
        <v>836</v>
      </c>
      <c r="B617" t="s">
        <v>72</v>
      </c>
    </row>
    <row r="618" spans="1:2" x14ac:dyDescent="0.4">
      <c r="A618" t="s">
        <v>405</v>
      </c>
      <c r="B618" t="s">
        <v>73</v>
      </c>
    </row>
    <row r="619" spans="1:2" x14ac:dyDescent="0.4">
      <c r="A619" t="s">
        <v>837</v>
      </c>
      <c r="B619" t="s">
        <v>67</v>
      </c>
    </row>
    <row r="620" spans="1:2" x14ac:dyDescent="0.4">
      <c r="A620" t="s">
        <v>838</v>
      </c>
      <c r="B620" t="s">
        <v>68</v>
      </c>
    </row>
    <row r="621" spans="1:2" x14ac:dyDescent="0.4">
      <c r="A621" t="s">
        <v>839</v>
      </c>
      <c r="B621" t="s">
        <v>69</v>
      </c>
    </row>
    <row r="622" spans="1:2" x14ac:dyDescent="0.4">
      <c r="A622" t="s">
        <v>406</v>
      </c>
      <c r="B622" t="s">
        <v>70</v>
      </c>
    </row>
    <row r="623" spans="1:2" x14ac:dyDescent="0.4">
      <c r="A623" t="s">
        <v>407</v>
      </c>
      <c r="B623" t="s">
        <v>71</v>
      </c>
    </row>
    <row r="624" spans="1:2" x14ac:dyDescent="0.4">
      <c r="A624" t="s">
        <v>408</v>
      </c>
      <c r="B624" t="s">
        <v>72</v>
      </c>
    </row>
    <row r="625" spans="1:2" x14ac:dyDescent="0.4">
      <c r="A625" t="s">
        <v>409</v>
      </c>
      <c r="B625" t="s">
        <v>73</v>
      </c>
    </row>
    <row r="626" spans="1:2" x14ac:dyDescent="0.4">
      <c r="A626" t="s">
        <v>410</v>
      </c>
      <c r="B626" t="s">
        <v>67</v>
      </c>
    </row>
    <row r="627" spans="1:2" x14ac:dyDescent="0.4">
      <c r="A627" t="s">
        <v>840</v>
      </c>
      <c r="B627" t="s">
        <v>68</v>
      </c>
    </row>
    <row r="628" spans="1:2" x14ac:dyDescent="0.4">
      <c r="A628" t="s">
        <v>841</v>
      </c>
      <c r="B628" t="s">
        <v>69</v>
      </c>
    </row>
    <row r="629" spans="1:2" x14ac:dyDescent="0.4">
      <c r="A629" t="s">
        <v>842</v>
      </c>
      <c r="B629" t="s">
        <v>70</v>
      </c>
    </row>
    <row r="630" spans="1:2" x14ac:dyDescent="0.4">
      <c r="A630" t="s">
        <v>843</v>
      </c>
      <c r="B630" t="s">
        <v>71</v>
      </c>
    </row>
    <row r="631" spans="1:2" x14ac:dyDescent="0.4">
      <c r="A631" t="s">
        <v>844</v>
      </c>
      <c r="B631" t="s">
        <v>72</v>
      </c>
    </row>
    <row r="632" spans="1:2" x14ac:dyDescent="0.4">
      <c r="A632" t="s">
        <v>845</v>
      </c>
      <c r="B632" t="s">
        <v>73</v>
      </c>
    </row>
    <row r="633" spans="1:2" x14ac:dyDescent="0.4">
      <c r="A633" t="s">
        <v>846</v>
      </c>
      <c r="B633" t="s">
        <v>67</v>
      </c>
    </row>
    <row r="634" spans="1:2" x14ac:dyDescent="0.4">
      <c r="A634" t="s">
        <v>847</v>
      </c>
      <c r="B634" t="s">
        <v>68</v>
      </c>
    </row>
    <row r="635" spans="1:2" x14ac:dyDescent="0.4">
      <c r="A635" t="s">
        <v>848</v>
      </c>
      <c r="B635" t="s">
        <v>69</v>
      </c>
    </row>
    <row r="636" spans="1:2" x14ac:dyDescent="0.4">
      <c r="A636" t="s">
        <v>849</v>
      </c>
      <c r="B636" t="s">
        <v>70</v>
      </c>
    </row>
    <row r="637" spans="1:2" x14ac:dyDescent="0.4">
      <c r="A637" t="s">
        <v>850</v>
      </c>
      <c r="B637" t="s">
        <v>71</v>
      </c>
    </row>
    <row r="638" spans="1:2" x14ac:dyDescent="0.4">
      <c r="A638" t="s">
        <v>851</v>
      </c>
      <c r="B638" t="s">
        <v>72</v>
      </c>
    </row>
    <row r="639" spans="1:2" x14ac:dyDescent="0.4">
      <c r="A639" t="s">
        <v>852</v>
      </c>
      <c r="B639" t="s">
        <v>73</v>
      </c>
    </row>
    <row r="640" spans="1:2" x14ac:dyDescent="0.4">
      <c r="A640" t="s">
        <v>853</v>
      </c>
      <c r="B640" t="s">
        <v>67</v>
      </c>
    </row>
    <row r="641" spans="1:2" x14ac:dyDescent="0.4">
      <c r="A641" t="s">
        <v>854</v>
      </c>
      <c r="B641" t="s">
        <v>68</v>
      </c>
    </row>
    <row r="642" spans="1:2" x14ac:dyDescent="0.4">
      <c r="A642" t="s">
        <v>855</v>
      </c>
      <c r="B642" t="s">
        <v>69</v>
      </c>
    </row>
    <row r="643" spans="1:2" x14ac:dyDescent="0.4">
      <c r="A643" t="s">
        <v>856</v>
      </c>
      <c r="B643" t="s">
        <v>70</v>
      </c>
    </row>
    <row r="644" spans="1:2" x14ac:dyDescent="0.4">
      <c r="A644" t="s">
        <v>857</v>
      </c>
      <c r="B644" t="s">
        <v>71</v>
      </c>
    </row>
    <row r="645" spans="1:2" x14ac:dyDescent="0.4">
      <c r="A645" t="s">
        <v>858</v>
      </c>
      <c r="B645" t="s">
        <v>72</v>
      </c>
    </row>
    <row r="646" spans="1:2" x14ac:dyDescent="0.4">
      <c r="A646" t="s">
        <v>859</v>
      </c>
      <c r="B646" t="s">
        <v>73</v>
      </c>
    </row>
    <row r="647" spans="1:2" x14ac:dyDescent="0.4">
      <c r="A647" t="s">
        <v>860</v>
      </c>
      <c r="B647" t="s">
        <v>67</v>
      </c>
    </row>
    <row r="648" spans="1:2" x14ac:dyDescent="0.4">
      <c r="A648" t="s">
        <v>861</v>
      </c>
      <c r="B648" t="s">
        <v>68</v>
      </c>
    </row>
    <row r="649" spans="1:2" x14ac:dyDescent="0.4">
      <c r="A649" t="s">
        <v>862</v>
      </c>
      <c r="B649" t="s">
        <v>69</v>
      </c>
    </row>
    <row r="650" spans="1:2" x14ac:dyDescent="0.4">
      <c r="A650" t="s">
        <v>863</v>
      </c>
      <c r="B650" t="s">
        <v>70</v>
      </c>
    </row>
    <row r="651" spans="1:2" x14ac:dyDescent="0.4">
      <c r="A651" t="s">
        <v>864</v>
      </c>
      <c r="B651" t="s">
        <v>71</v>
      </c>
    </row>
    <row r="652" spans="1:2" x14ac:dyDescent="0.4">
      <c r="A652" t="s">
        <v>865</v>
      </c>
      <c r="B652" t="s">
        <v>72</v>
      </c>
    </row>
    <row r="653" spans="1:2" x14ac:dyDescent="0.4">
      <c r="A653" t="s">
        <v>866</v>
      </c>
      <c r="B653" t="s">
        <v>73</v>
      </c>
    </row>
    <row r="654" spans="1:2" x14ac:dyDescent="0.4">
      <c r="A654" t="s">
        <v>867</v>
      </c>
      <c r="B654" t="s">
        <v>67</v>
      </c>
    </row>
    <row r="655" spans="1:2" x14ac:dyDescent="0.4">
      <c r="A655" t="s">
        <v>868</v>
      </c>
      <c r="B655" t="s">
        <v>68</v>
      </c>
    </row>
    <row r="656" spans="1:2" x14ac:dyDescent="0.4">
      <c r="A656" t="s">
        <v>869</v>
      </c>
      <c r="B656" t="s">
        <v>68</v>
      </c>
    </row>
    <row r="657" spans="1:2" x14ac:dyDescent="0.4">
      <c r="A657" t="s">
        <v>411</v>
      </c>
      <c r="B657" t="s">
        <v>69</v>
      </c>
    </row>
    <row r="658" spans="1:2" x14ac:dyDescent="0.4">
      <c r="A658" t="s">
        <v>412</v>
      </c>
      <c r="B658" t="s">
        <v>70</v>
      </c>
    </row>
    <row r="659" spans="1:2" x14ac:dyDescent="0.4">
      <c r="A659" t="s">
        <v>413</v>
      </c>
      <c r="B659" t="s">
        <v>71</v>
      </c>
    </row>
    <row r="660" spans="1:2" x14ac:dyDescent="0.4">
      <c r="A660" t="s">
        <v>870</v>
      </c>
      <c r="B660" t="s">
        <v>72</v>
      </c>
    </row>
    <row r="661" spans="1:2" x14ac:dyDescent="0.4">
      <c r="A661" t="s">
        <v>871</v>
      </c>
      <c r="B661" t="s">
        <v>73</v>
      </c>
    </row>
    <row r="662" spans="1:2" x14ac:dyDescent="0.4">
      <c r="A662" t="s">
        <v>872</v>
      </c>
      <c r="B662" t="s">
        <v>67</v>
      </c>
    </row>
    <row r="663" spans="1:2" x14ac:dyDescent="0.4">
      <c r="A663" t="s">
        <v>873</v>
      </c>
      <c r="B663" t="s">
        <v>68</v>
      </c>
    </row>
    <row r="664" spans="1:2" x14ac:dyDescent="0.4">
      <c r="A664" t="s">
        <v>874</v>
      </c>
      <c r="B664" t="s">
        <v>69</v>
      </c>
    </row>
    <row r="665" spans="1:2" x14ac:dyDescent="0.4">
      <c r="A665" t="s">
        <v>875</v>
      </c>
      <c r="B665" t="s">
        <v>70</v>
      </c>
    </row>
    <row r="666" spans="1:2" x14ac:dyDescent="0.4">
      <c r="A666" t="s">
        <v>876</v>
      </c>
      <c r="B666" t="s">
        <v>71</v>
      </c>
    </row>
    <row r="667" spans="1:2" x14ac:dyDescent="0.4">
      <c r="A667" t="s">
        <v>877</v>
      </c>
      <c r="B667" t="s">
        <v>72</v>
      </c>
    </row>
    <row r="668" spans="1:2" x14ac:dyDescent="0.4">
      <c r="A668" t="s">
        <v>878</v>
      </c>
      <c r="B668" t="s">
        <v>73</v>
      </c>
    </row>
    <row r="669" spans="1:2" x14ac:dyDescent="0.4">
      <c r="A669" t="s">
        <v>879</v>
      </c>
      <c r="B669" t="s">
        <v>67</v>
      </c>
    </row>
    <row r="670" spans="1:2" x14ac:dyDescent="0.4">
      <c r="A670" t="s">
        <v>880</v>
      </c>
      <c r="B670" t="s">
        <v>68</v>
      </c>
    </row>
    <row r="671" spans="1:2" x14ac:dyDescent="0.4">
      <c r="A671" t="s">
        <v>881</v>
      </c>
      <c r="B671" t="s">
        <v>69</v>
      </c>
    </row>
    <row r="672" spans="1:2" x14ac:dyDescent="0.4">
      <c r="A672" t="s">
        <v>882</v>
      </c>
      <c r="B672" t="s">
        <v>70</v>
      </c>
    </row>
    <row r="673" spans="1:2" x14ac:dyDescent="0.4">
      <c r="A673" t="s">
        <v>883</v>
      </c>
      <c r="B673" t="s">
        <v>71</v>
      </c>
    </row>
    <row r="674" spans="1:2" x14ac:dyDescent="0.4">
      <c r="A674" t="s">
        <v>884</v>
      </c>
      <c r="B674" t="s">
        <v>72</v>
      </c>
    </row>
    <row r="675" spans="1:2" x14ac:dyDescent="0.4">
      <c r="A675" t="s">
        <v>885</v>
      </c>
      <c r="B675" t="s">
        <v>73</v>
      </c>
    </row>
    <row r="676" spans="1:2" x14ac:dyDescent="0.4">
      <c r="A676" t="s">
        <v>886</v>
      </c>
      <c r="B676" t="s">
        <v>67</v>
      </c>
    </row>
    <row r="677" spans="1:2" x14ac:dyDescent="0.4">
      <c r="A677" t="s">
        <v>887</v>
      </c>
      <c r="B677" t="s">
        <v>68</v>
      </c>
    </row>
    <row r="678" spans="1:2" x14ac:dyDescent="0.4">
      <c r="A678" t="s">
        <v>888</v>
      </c>
      <c r="B678" t="s">
        <v>69</v>
      </c>
    </row>
    <row r="679" spans="1:2" x14ac:dyDescent="0.4">
      <c r="A679" t="s">
        <v>889</v>
      </c>
      <c r="B679" t="s">
        <v>70</v>
      </c>
    </row>
    <row r="680" spans="1:2" x14ac:dyDescent="0.4">
      <c r="A680" t="s">
        <v>890</v>
      </c>
      <c r="B680" t="s">
        <v>71</v>
      </c>
    </row>
    <row r="681" spans="1:2" x14ac:dyDescent="0.4">
      <c r="A681" t="s">
        <v>891</v>
      </c>
      <c r="B681" t="s">
        <v>72</v>
      </c>
    </row>
    <row r="682" spans="1:2" x14ac:dyDescent="0.4">
      <c r="A682" t="s">
        <v>85</v>
      </c>
      <c r="B682" t="s">
        <v>68</v>
      </c>
    </row>
    <row r="683" spans="1:2" x14ac:dyDescent="0.4">
      <c r="A683" t="s">
        <v>86</v>
      </c>
      <c r="B683" t="s">
        <v>69</v>
      </c>
    </row>
    <row r="684" spans="1:2" x14ac:dyDescent="0.4">
      <c r="A684" t="s">
        <v>87</v>
      </c>
      <c r="B684" t="s">
        <v>70</v>
      </c>
    </row>
    <row r="685" spans="1:2" x14ac:dyDescent="0.4">
      <c r="A685" t="s">
        <v>88</v>
      </c>
      <c r="B685" t="s">
        <v>71</v>
      </c>
    </row>
    <row r="686" spans="1:2" x14ac:dyDescent="0.4">
      <c r="A686" t="s">
        <v>89</v>
      </c>
      <c r="B686" t="s">
        <v>72</v>
      </c>
    </row>
    <row r="687" spans="1:2" x14ac:dyDescent="0.4">
      <c r="A687" t="s">
        <v>90</v>
      </c>
      <c r="B687" t="s">
        <v>73</v>
      </c>
    </row>
    <row r="688" spans="1:2" x14ac:dyDescent="0.4">
      <c r="A688" t="s">
        <v>91</v>
      </c>
      <c r="B688" t="s">
        <v>67</v>
      </c>
    </row>
    <row r="689" spans="1:2" x14ac:dyDescent="0.4">
      <c r="A689" t="s">
        <v>92</v>
      </c>
      <c r="B689" t="s">
        <v>68</v>
      </c>
    </row>
    <row r="690" spans="1:2" x14ac:dyDescent="0.4">
      <c r="A690" t="s">
        <v>93</v>
      </c>
      <c r="B690" t="s">
        <v>69</v>
      </c>
    </row>
    <row r="691" spans="1:2" x14ac:dyDescent="0.4">
      <c r="A691" t="s">
        <v>94</v>
      </c>
      <c r="B691" t="s">
        <v>70</v>
      </c>
    </row>
    <row r="692" spans="1:2" x14ac:dyDescent="0.4">
      <c r="A692" t="s">
        <v>95</v>
      </c>
      <c r="B692" t="s">
        <v>71</v>
      </c>
    </row>
    <row r="693" spans="1:2" x14ac:dyDescent="0.4">
      <c r="A693" t="s">
        <v>96</v>
      </c>
      <c r="B693" t="s">
        <v>72</v>
      </c>
    </row>
    <row r="694" spans="1:2" x14ac:dyDescent="0.4">
      <c r="A694" t="s">
        <v>97</v>
      </c>
      <c r="B694" t="s">
        <v>73</v>
      </c>
    </row>
    <row r="695" spans="1:2" x14ac:dyDescent="0.4">
      <c r="A695" t="s">
        <v>98</v>
      </c>
      <c r="B695" t="s">
        <v>67</v>
      </c>
    </row>
    <row r="696" spans="1:2" x14ac:dyDescent="0.4">
      <c r="A696" t="s">
        <v>414</v>
      </c>
      <c r="B696" t="s">
        <v>68</v>
      </c>
    </row>
    <row r="697" spans="1:2" x14ac:dyDescent="0.4">
      <c r="A697" t="s">
        <v>99</v>
      </c>
      <c r="B697" t="s">
        <v>69</v>
      </c>
    </row>
    <row r="698" spans="1:2" x14ac:dyDescent="0.4">
      <c r="A698" t="s">
        <v>100</v>
      </c>
      <c r="B698" t="s">
        <v>70</v>
      </c>
    </row>
    <row r="699" spans="1:2" x14ac:dyDescent="0.4">
      <c r="A699" t="s">
        <v>101</v>
      </c>
      <c r="B699" t="s">
        <v>71</v>
      </c>
    </row>
    <row r="700" spans="1:2" x14ac:dyDescent="0.4">
      <c r="A700" t="s">
        <v>102</v>
      </c>
      <c r="B700" t="s">
        <v>72</v>
      </c>
    </row>
    <row r="701" spans="1:2" x14ac:dyDescent="0.4">
      <c r="A701" t="s">
        <v>103</v>
      </c>
      <c r="B701" t="s">
        <v>73</v>
      </c>
    </row>
    <row r="702" spans="1:2" x14ac:dyDescent="0.4">
      <c r="A702" t="s">
        <v>104</v>
      </c>
      <c r="B702" t="s">
        <v>67</v>
      </c>
    </row>
    <row r="703" spans="1:2" x14ac:dyDescent="0.4">
      <c r="A703" t="s">
        <v>105</v>
      </c>
      <c r="B703" t="s">
        <v>68</v>
      </c>
    </row>
    <row r="704" spans="1:2" x14ac:dyDescent="0.4">
      <c r="A704" t="s">
        <v>106</v>
      </c>
      <c r="B704" t="s">
        <v>69</v>
      </c>
    </row>
    <row r="705" spans="1:2" x14ac:dyDescent="0.4">
      <c r="A705" t="s">
        <v>107</v>
      </c>
      <c r="B705" t="s">
        <v>70</v>
      </c>
    </row>
    <row r="706" spans="1:2" x14ac:dyDescent="0.4">
      <c r="A706" t="s">
        <v>108</v>
      </c>
      <c r="B706" t="s">
        <v>71</v>
      </c>
    </row>
    <row r="707" spans="1:2" x14ac:dyDescent="0.4">
      <c r="A707" t="s">
        <v>109</v>
      </c>
      <c r="B707" t="s">
        <v>72</v>
      </c>
    </row>
    <row r="708" spans="1:2" x14ac:dyDescent="0.4">
      <c r="A708" t="s">
        <v>110</v>
      </c>
      <c r="B708" t="s">
        <v>73</v>
      </c>
    </row>
    <row r="709" spans="1:2" x14ac:dyDescent="0.4">
      <c r="A709" t="s">
        <v>111</v>
      </c>
      <c r="B709" t="s">
        <v>67</v>
      </c>
    </row>
    <row r="710" spans="1:2" x14ac:dyDescent="0.4">
      <c r="A710" t="s">
        <v>112</v>
      </c>
      <c r="B710" t="s">
        <v>68</v>
      </c>
    </row>
    <row r="711" spans="1:2" x14ac:dyDescent="0.4">
      <c r="A711" t="s">
        <v>113</v>
      </c>
      <c r="B711" t="s">
        <v>69</v>
      </c>
    </row>
    <row r="712" spans="1:2" x14ac:dyDescent="0.4">
      <c r="A712" t="s">
        <v>114</v>
      </c>
      <c r="B712" t="s">
        <v>70</v>
      </c>
    </row>
    <row r="713" spans="1:2" x14ac:dyDescent="0.4">
      <c r="A713" t="s">
        <v>892</v>
      </c>
      <c r="B713" t="s">
        <v>68</v>
      </c>
    </row>
    <row r="714" spans="1:2" x14ac:dyDescent="0.4">
      <c r="A714" t="s">
        <v>893</v>
      </c>
      <c r="B714" t="s">
        <v>69</v>
      </c>
    </row>
    <row r="715" spans="1:2" x14ac:dyDescent="0.4">
      <c r="A715" t="s">
        <v>894</v>
      </c>
      <c r="B715" t="s">
        <v>70</v>
      </c>
    </row>
    <row r="716" spans="1:2" x14ac:dyDescent="0.4">
      <c r="A716" t="s">
        <v>895</v>
      </c>
      <c r="B716" t="s">
        <v>71</v>
      </c>
    </row>
    <row r="717" spans="1:2" x14ac:dyDescent="0.4">
      <c r="A717" t="s">
        <v>415</v>
      </c>
      <c r="B717" t="s">
        <v>72</v>
      </c>
    </row>
    <row r="718" spans="1:2" x14ac:dyDescent="0.4">
      <c r="A718" t="s">
        <v>896</v>
      </c>
      <c r="B718" t="s">
        <v>73</v>
      </c>
    </row>
    <row r="719" spans="1:2" x14ac:dyDescent="0.4">
      <c r="A719" t="s">
        <v>897</v>
      </c>
      <c r="B719" t="s">
        <v>67</v>
      </c>
    </row>
    <row r="720" spans="1:2" x14ac:dyDescent="0.4">
      <c r="A720" t="s">
        <v>898</v>
      </c>
      <c r="B720" t="s">
        <v>68</v>
      </c>
    </row>
    <row r="721" spans="1:2" x14ac:dyDescent="0.4">
      <c r="A721" t="s">
        <v>899</v>
      </c>
      <c r="B721" t="s">
        <v>69</v>
      </c>
    </row>
    <row r="722" spans="1:2" x14ac:dyDescent="0.4">
      <c r="A722" t="s">
        <v>900</v>
      </c>
      <c r="B722" t="s">
        <v>70</v>
      </c>
    </row>
    <row r="723" spans="1:2" x14ac:dyDescent="0.4">
      <c r="A723" t="s">
        <v>901</v>
      </c>
      <c r="B723" t="s">
        <v>71</v>
      </c>
    </row>
    <row r="724" spans="1:2" x14ac:dyDescent="0.4">
      <c r="A724" t="s">
        <v>902</v>
      </c>
      <c r="B724" t="s">
        <v>72</v>
      </c>
    </row>
    <row r="725" spans="1:2" x14ac:dyDescent="0.4">
      <c r="A725" t="s">
        <v>903</v>
      </c>
      <c r="B725" t="s">
        <v>73</v>
      </c>
    </row>
    <row r="726" spans="1:2" x14ac:dyDescent="0.4">
      <c r="A726" t="s">
        <v>904</v>
      </c>
      <c r="B726" t="s">
        <v>67</v>
      </c>
    </row>
    <row r="727" spans="1:2" x14ac:dyDescent="0.4">
      <c r="A727" t="s">
        <v>905</v>
      </c>
      <c r="B727" t="s">
        <v>68</v>
      </c>
    </row>
    <row r="728" spans="1:2" x14ac:dyDescent="0.4">
      <c r="A728" t="s">
        <v>906</v>
      </c>
      <c r="B728" t="s">
        <v>69</v>
      </c>
    </row>
    <row r="729" spans="1:2" x14ac:dyDescent="0.4">
      <c r="A729" t="s">
        <v>907</v>
      </c>
      <c r="B729" t="s">
        <v>70</v>
      </c>
    </row>
    <row r="730" spans="1:2" x14ac:dyDescent="0.4">
      <c r="A730" t="s">
        <v>908</v>
      </c>
      <c r="B730" t="s">
        <v>71</v>
      </c>
    </row>
    <row r="731" spans="1:2" x14ac:dyDescent="0.4">
      <c r="A731" t="s">
        <v>909</v>
      </c>
      <c r="B731" t="s">
        <v>72</v>
      </c>
    </row>
    <row r="732" spans="1:2" x14ac:dyDescent="0.4">
      <c r="A732" t="s">
        <v>416</v>
      </c>
      <c r="B732" t="s">
        <v>73</v>
      </c>
    </row>
    <row r="733" spans="1:2" x14ac:dyDescent="0.4">
      <c r="A733" t="s">
        <v>910</v>
      </c>
      <c r="B733" t="s">
        <v>67</v>
      </c>
    </row>
    <row r="734" spans="1:2" x14ac:dyDescent="0.4">
      <c r="A734" t="s">
        <v>911</v>
      </c>
      <c r="B734" t="s">
        <v>68</v>
      </c>
    </row>
    <row r="735" spans="1:2" x14ac:dyDescent="0.4">
      <c r="A735" t="s">
        <v>912</v>
      </c>
      <c r="B735" t="s">
        <v>69</v>
      </c>
    </row>
    <row r="736" spans="1:2" x14ac:dyDescent="0.4">
      <c r="A736" t="s">
        <v>913</v>
      </c>
      <c r="B736" t="s">
        <v>70</v>
      </c>
    </row>
    <row r="737" spans="1:2" x14ac:dyDescent="0.4">
      <c r="A737" t="s">
        <v>914</v>
      </c>
      <c r="B737" t="s">
        <v>71</v>
      </c>
    </row>
    <row r="738" spans="1:2" x14ac:dyDescent="0.4">
      <c r="A738" t="s">
        <v>915</v>
      </c>
      <c r="B738" t="s">
        <v>72</v>
      </c>
    </row>
    <row r="739" spans="1:2" x14ac:dyDescent="0.4">
      <c r="A739" t="s">
        <v>417</v>
      </c>
      <c r="B739" t="s">
        <v>68</v>
      </c>
    </row>
    <row r="740" spans="1:2" x14ac:dyDescent="0.4">
      <c r="A740" t="s">
        <v>418</v>
      </c>
      <c r="B740" t="s">
        <v>69</v>
      </c>
    </row>
    <row r="741" spans="1:2" x14ac:dyDescent="0.4">
      <c r="A741" t="s">
        <v>419</v>
      </c>
      <c r="B741" t="s">
        <v>70</v>
      </c>
    </row>
    <row r="742" spans="1:2" x14ac:dyDescent="0.4">
      <c r="A742" t="s">
        <v>420</v>
      </c>
      <c r="B742" t="s">
        <v>71</v>
      </c>
    </row>
    <row r="743" spans="1:2" x14ac:dyDescent="0.4">
      <c r="A743" t="s">
        <v>916</v>
      </c>
      <c r="B743" t="s">
        <v>72</v>
      </c>
    </row>
    <row r="744" spans="1:2" x14ac:dyDescent="0.4">
      <c r="A744" t="s">
        <v>917</v>
      </c>
      <c r="B744" t="s">
        <v>73</v>
      </c>
    </row>
    <row r="745" spans="1:2" x14ac:dyDescent="0.4">
      <c r="A745" t="s">
        <v>918</v>
      </c>
      <c r="B745" t="s">
        <v>67</v>
      </c>
    </row>
    <row r="746" spans="1:2" x14ac:dyDescent="0.4">
      <c r="A746" t="s">
        <v>421</v>
      </c>
      <c r="B746" t="s">
        <v>68</v>
      </c>
    </row>
    <row r="747" spans="1:2" x14ac:dyDescent="0.4">
      <c r="A747" t="s">
        <v>422</v>
      </c>
      <c r="B747" t="s">
        <v>69</v>
      </c>
    </row>
    <row r="748" spans="1:2" x14ac:dyDescent="0.4">
      <c r="A748" t="s">
        <v>423</v>
      </c>
      <c r="B748" t="s">
        <v>70</v>
      </c>
    </row>
    <row r="749" spans="1:2" x14ac:dyDescent="0.4">
      <c r="A749" t="s">
        <v>424</v>
      </c>
      <c r="B749" t="s">
        <v>71</v>
      </c>
    </row>
    <row r="750" spans="1:2" x14ac:dyDescent="0.4">
      <c r="A750" t="s">
        <v>919</v>
      </c>
      <c r="B750" t="s">
        <v>72</v>
      </c>
    </row>
    <row r="751" spans="1:2" x14ac:dyDescent="0.4">
      <c r="A751" t="s">
        <v>425</v>
      </c>
      <c r="B751" t="s">
        <v>73</v>
      </c>
    </row>
    <row r="752" spans="1:2" x14ac:dyDescent="0.4">
      <c r="A752" t="s">
        <v>426</v>
      </c>
      <c r="B752" t="s">
        <v>67</v>
      </c>
    </row>
    <row r="753" spans="1:2" x14ac:dyDescent="0.4">
      <c r="A753" t="s">
        <v>427</v>
      </c>
      <c r="B753" t="s">
        <v>68</v>
      </c>
    </row>
    <row r="754" spans="1:2" x14ac:dyDescent="0.4">
      <c r="A754" t="s">
        <v>428</v>
      </c>
      <c r="B754" t="s">
        <v>69</v>
      </c>
    </row>
    <row r="755" spans="1:2" x14ac:dyDescent="0.4">
      <c r="A755" t="s">
        <v>429</v>
      </c>
      <c r="B755" t="s">
        <v>70</v>
      </c>
    </row>
    <row r="756" spans="1:2" x14ac:dyDescent="0.4">
      <c r="A756" t="s">
        <v>920</v>
      </c>
      <c r="B756" t="s">
        <v>71</v>
      </c>
    </row>
    <row r="757" spans="1:2" x14ac:dyDescent="0.4">
      <c r="A757" t="s">
        <v>430</v>
      </c>
      <c r="B757" t="s">
        <v>72</v>
      </c>
    </row>
    <row r="758" spans="1:2" x14ac:dyDescent="0.4">
      <c r="A758" t="s">
        <v>431</v>
      </c>
      <c r="B758" t="s">
        <v>73</v>
      </c>
    </row>
    <row r="759" spans="1:2" x14ac:dyDescent="0.4">
      <c r="A759" t="s">
        <v>432</v>
      </c>
      <c r="B759" t="s">
        <v>67</v>
      </c>
    </row>
    <row r="760" spans="1:2" x14ac:dyDescent="0.4">
      <c r="A760" t="s">
        <v>433</v>
      </c>
      <c r="B760" t="s">
        <v>68</v>
      </c>
    </row>
    <row r="761" spans="1:2" x14ac:dyDescent="0.4">
      <c r="A761" t="s">
        <v>434</v>
      </c>
      <c r="B761" t="s">
        <v>69</v>
      </c>
    </row>
    <row r="762" spans="1:2" x14ac:dyDescent="0.4">
      <c r="A762" t="s">
        <v>921</v>
      </c>
      <c r="B762" t="s">
        <v>70</v>
      </c>
    </row>
    <row r="763" spans="1:2" x14ac:dyDescent="0.4">
      <c r="A763" t="s">
        <v>435</v>
      </c>
      <c r="B763" t="s">
        <v>71</v>
      </c>
    </row>
    <row r="764" spans="1:2" x14ac:dyDescent="0.4">
      <c r="A764" t="s">
        <v>436</v>
      </c>
      <c r="B764" t="s">
        <v>72</v>
      </c>
    </row>
    <row r="765" spans="1:2" x14ac:dyDescent="0.4">
      <c r="A765" t="s">
        <v>437</v>
      </c>
      <c r="B765" t="s">
        <v>73</v>
      </c>
    </row>
    <row r="766" spans="1:2" x14ac:dyDescent="0.4">
      <c r="A766" t="s">
        <v>438</v>
      </c>
      <c r="B766" t="s">
        <v>67</v>
      </c>
    </row>
    <row r="767" spans="1:2" x14ac:dyDescent="0.4">
      <c r="A767" t="s">
        <v>922</v>
      </c>
      <c r="B767" t="s">
        <v>68</v>
      </c>
    </row>
    <row r="768" spans="1:2" x14ac:dyDescent="0.4">
      <c r="A768" t="s">
        <v>439</v>
      </c>
      <c r="B768" t="s">
        <v>69</v>
      </c>
    </row>
    <row r="769" spans="1:2" x14ac:dyDescent="0.4">
      <c r="A769" t="s">
        <v>440</v>
      </c>
      <c r="B769" t="s">
        <v>70</v>
      </c>
    </row>
    <row r="770" spans="1:2" x14ac:dyDescent="0.4">
      <c r="A770" t="s">
        <v>923</v>
      </c>
      <c r="B770" t="s">
        <v>68</v>
      </c>
    </row>
    <row r="771" spans="1:2" x14ac:dyDescent="0.4">
      <c r="A771" t="s">
        <v>924</v>
      </c>
      <c r="B771" t="s">
        <v>69</v>
      </c>
    </row>
    <row r="772" spans="1:2" x14ac:dyDescent="0.4">
      <c r="A772" t="s">
        <v>925</v>
      </c>
      <c r="B772" t="s">
        <v>70</v>
      </c>
    </row>
    <row r="773" spans="1:2" x14ac:dyDescent="0.4">
      <c r="A773" t="s">
        <v>926</v>
      </c>
      <c r="B773" t="s">
        <v>71</v>
      </c>
    </row>
    <row r="774" spans="1:2" x14ac:dyDescent="0.4">
      <c r="A774" t="s">
        <v>927</v>
      </c>
      <c r="B774" t="s">
        <v>72</v>
      </c>
    </row>
    <row r="775" spans="1:2" x14ac:dyDescent="0.4">
      <c r="A775" t="s">
        <v>928</v>
      </c>
      <c r="B775" t="s">
        <v>73</v>
      </c>
    </row>
    <row r="776" spans="1:2" x14ac:dyDescent="0.4">
      <c r="A776" t="s">
        <v>929</v>
      </c>
      <c r="B776" t="s">
        <v>67</v>
      </c>
    </row>
    <row r="777" spans="1:2" x14ac:dyDescent="0.4">
      <c r="A777" t="s">
        <v>930</v>
      </c>
      <c r="B777" t="s">
        <v>68</v>
      </c>
    </row>
    <row r="778" spans="1:2" x14ac:dyDescent="0.4">
      <c r="A778" t="s">
        <v>441</v>
      </c>
      <c r="B778" t="s">
        <v>69</v>
      </c>
    </row>
    <row r="779" spans="1:2" x14ac:dyDescent="0.4">
      <c r="A779" t="s">
        <v>931</v>
      </c>
      <c r="B779" t="s">
        <v>70</v>
      </c>
    </row>
    <row r="780" spans="1:2" x14ac:dyDescent="0.4">
      <c r="A780" t="s">
        <v>932</v>
      </c>
      <c r="B780" t="s">
        <v>71</v>
      </c>
    </row>
    <row r="781" spans="1:2" x14ac:dyDescent="0.4">
      <c r="A781" t="s">
        <v>442</v>
      </c>
      <c r="B781" t="s">
        <v>72</v>
      </c>
    </row>
    <row r="782" spans="1:2" x14ac:dyDescent="0.4">
      <c r="A782" t="s">
        <v>933</v>
      </c>
      <c r="B782" t="s">
        <v>73</v>
      </c>
    </row>
    <row r="783" spans="1:2" x14ac:dyDescent="0.4">
      <c r="A783" t="s">
        <v>934</v>
      </c>
      <c r="B783" t="s">
        <v>67</v>
      </c>
    </row>
    <row r="784" spans="1:2" x14ac:dyDescent="0.4">
      <c r="A784" t="s">
        <v>935</v>
      </c>
      <c r="B784" t="s">
        <v>68</v>
      </c>
    </row>
    <row r="785" spans="1:2" x14ac:dyDescent="0.4">
      <c r="A785" t="s">
        <v>936</v>
      </c>
      <c r="B785" t="s">
        <v>69</v>
      </c>
    </row>
    <row r="786" spans="1:2" x14ac:dyDescent="0.4">
      <c r="A786" t="s">
        <v>937</v>
      </c>
      <c r="B786" t="s">
        <v>70</v>
      </c>
    </row>
    <row r="787" spans="1:2" x14ac:dyDescent="0.4">
      <c r="A787" t="s">
        <v>938</v>
      </c>
      <c r="B787" t="s">
        <v>71</v>
      </c>
    </row>
    <row r="788" spans="1:2" x14ac:dyDescent="0.4">
      <c r="A788" t="s">
        <v>939</v>
      </c>
      <c r="B788" t="s">
        <v>72</v>
      </c>
    </row>
    <row r="789" spans="1:2" x14ac:dyDescent="0.4">
      <c r="A789" t="s">
        <v>940</v>
      </c>
      <c r="B789" t="s">
        <v>73</v>
      </c>
    </row>
    <row r="790" spans="1:2" x14ac:dyDescent="0.4">
      <c r="A790" t="s">
        <v>941</v>
      </c>
      <c r="B790" t="s">
        <v>67</v>
      </c>
    </row>
    <row r="791" spans="1:2" x14ac:dyDescent="0.4">
      <c r="A791" t="s">
        <v>942</v>
      </c>
      <c r="B791" t="s">
        <v>68</v>
      </c>
    </row>
    <row r="792" spans="1:2" x14ac:dyDescent="0.4">
      <c r="A792" t="s">
        <v>943</v>
      </c>
      <c r="B792" t="s">
        <v>69</v>
      </c>
    </row>
    <row r="793" spans="1:2" x14ac:dyDescent="0.4">
      <c r="A793" t="s">
        <v>944</v>
      </c>
      <c r="B793" t="s">
        <v>70</v>
      </c>
    </row>
    <row r="794" spans="1:2" x14ac:dyDescent="0.4">
      <c r="A794" t="s">
        <v>945</v>
      </c>
      <c r="B794" t="s">
        <v>71</v>
      </c>
    </row>
    <row r="795" spans="1:2" x14ac:dyDescent="0.4">
      <c r="A795" t="s">
        <v>443</v>
      </c>
      <c r="B795" t="s">
        <v>72</v>
      </c>
    </row>
    <row r="796" spans="1:2" x14ac:dyDescent="0.4">
      <c r="A796" t="s">
        <v>946</v>
      </c>
      <c r="B796" t="s">
        <v>73</v>
      </c>
    </row>
    <row r="797" spans="1:2" x14ac:dyDescent="0.4">
      <c r="A797" t="s">
        <v>947</v>
      </c>
      <c r="B797" t="s">
        <v>67</v>
      </c>
    </row>
    <row r="798" spans="1:2" x14ac:dyDescent="0.4">
      <c r="A798" t="s">
        <v>948</v>
      </c>
      <c r="B798" t="s">
        <v>68</v>
      </c>
    </row>
    <row r="799" spans="1:2" x14ac:dyDescent="0.4">
      <c r="A799" t="s">
        <v>949</v>
      </c>
      <c r="B799" t="s">
        <v>69</v>
      </c>
    </row>
    <row r="800" spans="1:2" x14ac:dyDescent="0.4">
      <c r="A800" t="s">
        <v>950</v>
      </c>
      <c r="B800" t="s">
        <v>70</v>
      </c>
    </row>
    <row r="801" spans="1:2" x14ac:dyDescent="0.4">
      <c r="A801" t="s">
        <v>951</v>
      </c>
      <c r="B801" t="s">
        <v>68</v>
      </c>
    </row>
    <row r="802" spans="1:2" x14ac:dyDescent="0.4">
      <c r="A802" t="s">
        <v>952</v>
      </c>
      <c r="B802" t="s">
        <v>69</v>
      </c>
    </row>
    <row r="803" spans="1:2" x14ac:dyDescent="0.4">
      <c r="A803" t="s">
        <v>953</v>
      </c>
      <c r="B803" t="s">
        <v>70</v>
      </c>
    </row>
    <row r="804" spans="1:2" x14ac:dyDescent="0.4">
      <c r="A804" t="s">
        <v>954</v>
      </c>
      <c r="B804" t="s">
        <v>71</v>
      </c>
    </row>
    <row r="805" spans="1:2" x14ac:dyDescent="0.4">
      <c r="A805" t="s">
        <v>955</v>
      </c>
      <c r="B805" t="s">
        <v>72</v>
      </c>
    </row>
    <row r="806" spans="1:2" x14ac:dyDescent="0.4">
      <c r="A806" t="s">
        <v>956</v>
      </c>
      <c r="B806" t="s">
        <v>73</v>
      </c>
    </row>
    <row r="807" spans="1:2" x14ac:dyDescent="0.4">
      <c r="A807" t="s">
        <v>957</v>
      </c>
      <c r="B807" t="s">
        <v>67</v>
      </c>
    </row>
    <row r="808" spans="1:2" x14ac:dyDescent="0.4">
      <c r="A808" t="s">
        <v>958</v>
      </c>
      <c r="B808" t="s">
        <v>68</v>
      </c>
    </row>
    <row r="809" spans="1:2" x14ac:dyDescent="0.4">
      <c r="A809" t="s">
        <v>959</v>
      </c>
      <c r="B809" t="s">
        <v>69</v>
      </c>
    </row>
    <row r="810" spans="1:2" x14ac:dyDescent="0.4">
      <c r="A810" t="s">
        <v>960</v>
      </c>
      <c r="B810" t="s">
        <v>70</v>
      </c>
    </row>
    <row r="811" spans="1:2" x14ac:dyDescent="0.4">
      <c r="A811" t="s">
        <v>961</v>
      </c>
      <c r="B811" t="s">
        <v>71</v>
      </c>
    </row>
    <row r="812" spans="1:2" x14ac:dyDescent="0.4">
      <c r="A812" t="s">
        <v>962</v>
      </c>
      <c r="B812" t="s">
        <v>72</v>
      </c>
    </row>
    <row r="813" spans="1:2" x14ac:dyDescent="0.4">
      <c r="A813" t="s">
        <v>963</v>
      </c>
      <c r="B813" t="s">
        <v>73</v>
      </c>
    </row>
    <row r="814" spans="1:2" x14ac:dyDescent="0.4">
      <c r="A814" t="s">
        <v>964</v>
      </c>
      <c r="B814" t="s">
        <v>67</v>
      </c>
    </row>
    <row r="815" spans="1:2" x14ac:dyDescent="0.4">
      <c r="A815" t="s">
        <v>965</v>
      </c>
      <c r="B815" t="s">
        <v>68</v>
      </c>
    </row>
    <row r="816" spans="1:2" x14ac:dyDescent="0.4">
      <c r="A816" t="s">
        <v>966</v>
      </c>
      <c r="B816" t="s">
        <v>69</v>
      </c>
    </row>
    <row r="817" spans="1:2" x14ac:dyDescent="0.4">
      <c r="A817" t="s">
        <v>967</v>
      </c>
      <c r="B817" t="s">
        <v>70</v>
      </c>
    </row>
    <row r="818" spans="1:2" x14ac:dyDescent="0.4">
      <c r="A818" t="s">
        <v>968</v>
      </c>
      <c r="B818" t="s">
        <v>71</v>
      </c>
    </row>
    <row r="819" spans="1:2" x14ac:dyDescent="0.4">
      <c r="A819" t="s">
        <v>969</v>
      </c>
      <c r="B819" t="s">
        <v>72</v>
      </c>
    </row>
    <row r="820" spans="1:2" x14ac:dyDescent="0.4">
      <c r="A820" t="s">
        <v>444</v>
      </c>
      <c r="B820" t="s">
        <v>68</v>
      </c>
    </row>
    <row r="821" spans="1:2" x14ac:dyDescent="0.4">
      <c r="A821" t="s">
        <v>445</v>
      </c>
      <c r="B821" t="s">
        <v>69</v>
      </c>
    </row>
    <row r="822" spans="1:2" x14ac:dyDescent="0.4">
      <c r="A822" t="s">
        <v>446</v>
      </c>
      <c r="B822" t="s">
        <v>70</v>
      </c>
    </row>
    <row r="823" spans="1:2" x14ac:dyDescent="0.4">
      <c r="A823" t="s">
        <v>447</v>
      </c>
      <c r="B823" t="s">
        <v>71</v>
      </c>
    </row>
    <row r="824" spans="1:2" x14ac:dyDescent="0.4">
      <c r="A824" t="s">
        <v>448</v>
      </c>
      <c r="B824" t="s">
        <v>72</v>
      </c>
    </row>
    <row r="825" spans="1:2" x14ac:dyDescent="0.4">
      <c r="A825" t="s">
        <v>449</v>
      </c>
      <c r="B825" t="s">
        <v>73</v>
      </c>
    </row>
    <row r="826" spans="1:2" x14ac:dyDescent="0.4">
      <c r="A826" t="s">
        <v>450</v>
      </c>
      <c r="B826" t="s">
        <v>67</v>
      </c>
    </row>
    <row r="827" spans="1:2" x14ac:dyDescent="0.4">
      <c r="A827" t="s">
        <v>451</v>
      </c>
      <c r="B827" t="s">
        <v>68</v>
      </c>
    </row>
    <row r="828" spans="1:2" x14ac:dyDescent="0.4">
      <c r="A828" t="s">
        <v>452</v>
      </c>
      <c r="B828" t="s">
        <v>69</v>
      </c>
    </row>
    <row r="829" spans="1:2" x14ac:dyDescent="0.4">
      <c r="A829" t="s">
        <v>453</v>
      </c>
      <c r="B829" t="s">
        <v>70</v>
      </c>
    </row>
    <row r="830" spans="1:2" x14ac:dyDescent="0.4">
      <c r="A830" t="s">
        <v>454</v>
      </c>
      <c r="B830" t="s">
        <v>71</v>
      </c>
    </row>
    <row r="831" spans="1:2" x14ac:dyDescent="0.4">
      <c r="A831" t="s">
        <v>455</v>
      </c>
      <c r="B831" t="s">
        <v>72</v>
      </c>
    </row>
    <row r="832" spans="1:2" x14ac:dyDescent="0.4">
      <c r="A832" t="s">
        <v>456</v>
      </c>
      <c r="B832" t="s">
        <v>73</v>
      </c>
    </row>
    <row r="833" spans="1:2" x14ac:dyDescent="0.4">
      <c r="A833" t="s">
        <v>457</v>
      </c>
      <c r="B833" t="s">
        <v>67</v>
      </c>
    </row>
    <row r="834" spans="1:2" x14ac:dyDescent="0.4">
      <c r="A834" t="s">
        <v>458</v>
      </c>
      <c r="B834" t="s">
        <v>68</v>
      </c>
    </row>
    <row r="835" spans="1:2" x14ac:dyDescent="0.4">
      <c r="A835" t="s">
        <v>459</v>
      </c>
      <c r="B835" t="s">
        <v>69</v>
      </c>
    </row>
    <row r="836" spans="1:2" x14ac:dyDescent="0.4">
      <c r="A836" t="s">
        <v>460</v>
      </c>
      <c r="B836" t="s">
        <v>70</v>
      </c>
    </row>
    <row r="837" spans="1:2" x14ac:dyDescent="0.4">
      <c r="A837" t="s">
        <v>461</v>
      </c>
      <c r="B837" t="s">
        <v>71</v>
      </c>
    </row>
    <row r="838" spans="1:2" x14ac:dyDescent="0.4">
      <c r="A838" t="s">
        <v>462</v>
      </c>
      <c r="B838" t="s">
        <v>72</v>
      </c>
    </row>
    <row r="839" spans="1:2" x14ac:dyDescent="0.4">
      <c r="A839" t="s">
        <v>463</v>
      </c>
      <c r="B839" t="s">
        <v>73</v>
      </c>
    </row>
    <row r="840" spans="1:2" x14ac:dyDescent="0.4">
      <c r="A840" t="s">
        <v>464</v>
      </c>
      <c r="B840" t="s">
        <v>67</v>
      </c>
    </row>
    <row r="841" spans="1:2" x14ac:dyDescent="0.4">
      <c r="A841" t="s">
        <v>465</v>
      </c>
      <c r="B841" t="s">
        <v>68</v>
      </c>
    </row>
    <row r="842" spans="1:2" x14ac:dyDescent="0.4">
      <c r="A842" t="s">
        <v>466</v>
      </c>
      <c r="B842" t="s">
        <v>69</v>
      </c>
    </row>
    <row r="843" spans="1:2" x14ac:dyDescent="0.4">
      <c r="A843" t="s">
        <v>467</v>
      </c>
      <c r="B843" t="s">
        <v>70</v>
      </c>
    </row>
    <row r="844" spans="1:2" x14ac:dyDescent="0.4">
      <c r="A844" t="s">
        <v>468</v>
      </c>
      <c r="B844" t="s">
        <v>71</v>
      </c>
    </row>
    <row r="845" spans="1:2" x14ac:dyDescent="0.4">
      <c r="A845" t="s">
        <v>469</v>
      </c>
      <c r="B845" t="s">
        <v>72</v>
      </c>
    </row>
    <row r="846" spans="1:2" x14ac:dyDescent="0.4">
      <c r="A846" t="s">
        <v>470</v>
      </c>
      <c r="B846" t="s">
        <v>73</v>
      </c>
    </row>
    <row r="847" spans="1:2" x14ac:dyDescent="0.4">
      <c r="A847" t="s">
        <v>471</v>
      </c>
      <c r="B847" t="s">
        <v>67</v>
      </c>
    </row>
    <row r="848" spans="1:2" x14ac:dyDescent="0.4">
      <c r="A848" t="s">
        <v>472</v>
      </c>
      <c r="B848" t="s">
        <v>68</v>
      </c>
    </row>
    <row r="849" spans="1:2" x14ac:dyDescent="0.4">
      <c r="A849" t="s">
        <v>473</v>
      </c>
      <c r="B849" t="s">
        <v>69</v>
      </c>
    </row>
    <row r="850" spans="1:2" x14ac:dyDescent="0.4">
      <c r="A850" t="s">
        <v>474</v>
      </c>
      <c r="B850" t="s">
        <v>70</v>
      </c>
    </row>
    <row r="851" spans="1:2" x14ac:dyDescent="0.4">
      <c r="A851" t="s">
        <v>970</v>
      </c>
      <c r="B851" t="s">
        <v>68</v>
      </c>
    </row>
    <row r="852" spans="1:2" x14ac:dyDescent="0.4">
      <c r="A852" t="s">
        <v>971</v>
      </c>
      <c r="B852" t="s">
        <v>69</v>
      </c>
    </row>
    <row r="853" spans="1:2" x14ac:dyDescent="0.4">
      <c r="A853" t="s">
        <v>972</v>
      </c>
      <c r="B853" t="s">
        <v>70</v>
      </c>
    </row>
    <row r="854" spans="1:2" x14ac:dyDescent="0.4">
      <c r="A854" t="s">
        <v>973</v>
      </c>
      <c r="B854" t="s">
        <v>71</v>
      </c>
    </row>
    <row r="855" spans="1:2" x14ac:dyDescent="0.4">
      <c r="A855" t="s">
        <v>974</v>
      </c>
      <c r="B855" t="s">
        <v>72</v>
      </c>
    </row>
    <row r="856" spans="1:2" x14ac:dyDescent="0.4">
      <c r="A856" t="s">
        <v>975</v>
      </c>
      <c r="B856" t="s">
        <v>73</v>
      </c>
    </row>
    <row r="857" spans="1:2" x14ac:dyDescent="0.4">
      <c r="A857" t="s">
        <v>976</v>
      </c>
      <c r="B857" t="s">
        <v>67</v>
      </c>
    </row>
    <row r="858" spans="1:2" x14ac:dyDescent="0.4">
      <c r="A858" t="s">
        <v>977</v>
      </c>
      <c r="B858" t="s">
        <v>68</v>
      </c>
    </row>
    <row r="859" spans="1:2" x14ac:dyDescent="0.4">
      <c r="A859" t="s">
        <v>978</v>
      </c>
      <c r="B859" t="s">
        <v>69</v>
      </c>
    </row>
    <row r="860" spans="1:2" x14ac:dyDescent="0.4">
      <c r="A860" t="s">
        <v>979</v>
      </c>
      <c r="B860" t="s">
        <v>70</v>
      </c>
    </row>
    <row r="861" spans="1:2" x14ac:dyDescent="0.4">
      <c r="A861" t="s">
        <v>980</v>
      </c>
      <c r="B861" t="s">
        <v>71</v>
      </c>
    </row>
    <row r="862" spans="1:2" x14ac:dyDescent="0.4">
      <c r="A862" t="s">
        <v>981</v>
      </c>
      <c r="B862" t="s">
        <v>72</v>
      </c>
    </row>
    <row r="863" spans="1:2" x14ac:dyDescent="0.4">
      <c r="A863" t="s">
        <v>982</v>
      </c>
      <c r="B863" t="s">
        <v>73</v>
      </c>
    </row>
    <row r="864" spans="1:2" x14ac:dyDescent="0.4">
      <c r="A864" t="s">
        <v>983</v>
      </c>
      <c r="B864" t="s">
        <v>67</v>
      </c>
    </row>
    <row r="865" spans="1:2" x14ac:dyDescent="0.4">
      <c r="A865" t="s">
        <v>984</v>
      </c>
      <c r="B865" t="s">
        <v>68</v>
      </c>
    </row>
    <row r="866" spans="1:2" x14ac:dyDescent="0.4">
      <c r="A866" t="s">
        <v>985</v>
      </c>
      <c r="B866" t="s">
        <v>69</v>
      </c>
    </row>
    <row r="867" spans="1:2" x14ac:dyDescent="0.4">
      <c r="A867" t="s">
        <v>986</v>
      </c>
      <c r="B867" t="s">
        <v>70</v>
      </c>
    </row>
    <row r="868" spans="1:2" x14ac:dyDescent="0.4">
      <c r="A868" t="s">
        <v>987</v>
      </c>
      <c r="B868" t="s">
        <v>71</v>
      </c>
    </row>
    <row r="869" spans="1:2" x14ac:dyDescent="0.4">
      <c r="A869" t="s">
        <v>988</v>
      </c>
      <c r="B869" t="s">
        <v>72</v>
      </c>
    </row>
    <row r="870" spans="1:2" x14ac:dyDescent="0.4">
      <c r="A870" t="s">
        <v>989</v>
      </c>
      <c r="B870" t="s">
        <v>73</v>
      </c>
    </row>
    <row r="871" spans="1:2" x14ac:dyDescent="0.4">
      <c r="A871" t="s">
        <v>990</v>
      </c>
      <c r="B871" t="s">
        <v>67</v>
      </c>
    </row>
    <row r="872" spans="1:2" x14ac:dyDescent="0.4">
      <c r="A872" t="s">
        <v>991</v>
      </c>
      <c r="B872" t="s">
        <v>68</v>
      </c>
    </row>
    <row r="873" spans="1:2" x14ac:dyDescent="0.4">
      <c r="A873" t="s">
        <v>992</v>
      </c>
      <c r="B873" t="s">
        <v>69</v>
      </c>
    </row>
    <row r="874" spans="1:2" x14ac:dyDescent="0.4">
      <c r="A874" t="s">
        <v>993</v>
      </c>
      <c r="B874" t="s">
        <v>70</v>
      </c>
    </row>
    <row r="875" spans="1:2" x14ac:dyDescent="0.4">
      <c r="A875" t="s">
        <v>994</v>
      </c>
      <c r="B875" t="s">
        <v>71</v>
      </c>
    </row>
    <row r="876" spans="1:2" x14ac:dyDescent="0.4">
      <c r="A876" t="s">
        <v>995</v>
      </c>
      <c r="B876" t="s">
        <v>72</v>
      </c>
    </row>
    <row r="877" spans="1:2" x14ac:dyDescent="0.4">
      <c r="A877" t="s">
        <v>996</v>
      </c>
      <c r="B877" t="s">
        <v>73</v>
      </c>
    </row>
    <row r="878" spans="1:2" x14ac:dyDescent="0.4">
      <c r="A878" t="s">
        <v>997</v>
      </c>
      <c r="B878" t="s">
        <v>67</v>
      </c>
    </row>
    <row r="879" spans="1:2" x14ac:dyDescent="0.4">
      <c r="A879" t="s">
        <v>998</v>
      </c>
      <c r="B879" t="s">
        <v>68</v>
      </c>
    </row>
    <row r="880" spans="1:2" x14ac:dyDescent="0.4">
      <c r="A880" t="s">
        <v>999</v>
      </c>
      <c r="B880" t="s">
        <v>69</v>
      </c>
    </row>
    <row r="881" spans="1:2" x14ac:dyDescent="0.4">
      <c r="A881" t="s">
        <v>1000</v>
      </c>
      <c r="B881" t="s">
        <v>70</v>
      </c>
    </row>
    <row r="882" spans="1:2" x14ac:dyDescent="0.4">
      <c r="A882" t="s">
        <v>475</v>
      </c>
      <c r="B882" t="s">
        <v>68</v>
      </c>
    </row>
    <row r="883" spans="1:2" x14ac:dyDescent="0.4">
      <c r="A883" t="s">
        <v>476</v>
      </c>
      <c r="B883" t="s">
        <v>69</v>
      </c>
    </row>
    <row r="884" spans="1:2" x14ac:dyDescent="0.4">
      <c r="A884" t="s">
        <v>477</v>
      </c>
      <c r="B884" t="s">
        <v>70</v>
      </c>
    </row>
    <row r="885" spans="1:2" x14ac:dyDescent="0.4">
      <c r="A885" t="s">
        <v>478</v>
      </c>
      <c r="B885" t="s">
        <v>71</v>
      </c>
    </row>
    <row r="886" spans="1:2" x14ac:dyDescent="0.4">
      <c r="A886" t="s">
        <v>1001</v>
      </c>
      <c r="B886" t="s">
        <v>72</v>
      </c>
    </row>
    <row r="887" spans="1:2" x14ac:dyDescent="0.4">
      <c r="A887" t="s">
        <v>1002</v>
      </c>
      <c r="B887" t="s">
        <v>73</v>
      </c>
    </row>
    <row r="888" spans="1:2" x14ac:dyDescent="0.4">
      <c r="A888" t="s">
        <v>1003</v>
      </c>
      <c r="B888" t="s">
        <v>67</v>
      </c>
    </row>
    <row r="889" spans="1:2" x14ac:dyDescent="0.4">
      <c r="A889" t="s">
        <v>1004</v>
      </c>
      <c r="B889" t="s">
        <v>68</v>
      </c>
    </row>
    <row r="890" spans="1:2" x14ac:dyDescent="0.4">
      <c r="A890" t="s">
        <v>479</v>
      </c>
      <c r="B890" t="s">
        <v>69</v>
      </c>
    </row>
    <row r="891" spans="1:2" x14ac:dyDescent="0.4">
      <c r="A891" t="s">
        <v>1005</v>
      </c>
      <c r="B891" t="s">
        <v>70</v>
      </c>
    </row>
    <row r="892" spans="1:2" x14ac:dyDescent="0.4">
      <c r="A892" t="s">
        <v>480</v>
      </c>
      <c r="B892" t="s">
        <v>71</v>
      </c>
    </row>
    <row r="893" spans="1:2" x14ac:dyDescent="0.4">
      <c r="A893" t="s">
        <v>481</v>
      </c>
      <c r="B893" t="s">
        <v>72</v>
      </c>
    </row>
    <row r="894" spans="1:2" x14ac:dyDescent="0.4">
      <c r="A894" t="s">
        <v>1006</v>
      </c>
      <c r="B894" t="s">
        <v>73</v>
      </c>
    </row>
    <row r="895" spans="1:2" x14ac:dyDescent="0.4">
      <c r="A895" t="s">
        <v>1007</v>
      </c>
      <c r="B895" t="s">
        <v>67</v>
      </c>
    </row>
    <row r="896" spans="1:2" x14ac:dyDescent="0.4">
      <c r="A896" t="s">
        <v>1008</v>
      </c>
      <c r="B896" t="s">
        <v>68</v>
      </c>
    </row>
    <row r="897" spans="1:2" x14ac:dyDescent="0.4">
      <c r="A897" t="s">
        <v>482</v>
      </c>
      <c r="B897" t="s">
        <v>69</v>
      </c>
    </row>
    <row r="898" spans="1:2" x14ac:dyDescent="0.4">
      <c r="A898" t="s">
        <v>483</v>
      </c>
      <c r="B898" t="s">
        <v>70</v>
      </c>
    </row>
    <row r="899" spans="1:2" x14ac:dyDescent="0.4">
      <c r="A899" t="s">
        <v>484</v>
      </c>
      <c r="B899" t="s">
        <v>71</v>
      </c>
    </row>
    <row r="900" spans="1:2" x14ac:dyDescent="0.4">
      <c r="A900" t="s">
        <v>485</v>
      </c>
      <c r="B900" t="s">
        <v>72</v>
      </c>
    </row>
    <row r="901" spans="1:2" x14ac:dyDescent="0.4">
      <c r="A901" t="s">
        <v>486</v>
      </c>
      <c r="B901" t="s">
        <v>73</v>
      </c>
    </row>
    <row r="902" spans="1:2" x14ac:dyDescent="0.4">
      <c r="A902" t="s">
        <v>487</v>
      </c>
      <c r="B902" t="s">
        <v>67</v>
      </c>
    </row>
    <row r="903" spans="1:2" x14ac:dyDescent="0.4">
      <c r="A903" t="s">
        <v>488</v>
      </c>
      <c r="B903" t="s">
        <v>68</v>
      </c>
    </row>
    <row r="904" spans="1:2" x14ac:dyDescent="0.4">
      <c r="A904" t="s">
        <v>489</v>
      </c>
      <c r="B904" t="s">
        <v>69</v>
      </c>
    </row>
    <row r="905" spans="1:2" x14ac:dyDescent="0.4">
      <c r="A905" t="s">
        <v>1009</v>
      </c>
      <c r="B905" t="s">
        <v>70</v>
      </c>
    </row>
    <row r="906" spans="1:2" x14ac:dyDescent="0.4">
      <c r="A906" t="s">
        <v>1010</v>
      </c>
      <c r="B906" t="s">
        <v>71</v>
      </c>
    </row>
    <row r="907" spans="1:2" x14ac:dyDescent="0.4">
      <c r="A907" t="s">
        <v>1011</v>
      </c>
      <c r="B907" t="s">
        <v>72</v>
      </c>
    </row>
    <row r="908" spans="1:2" x14ac:dyDescent="0.4">
      <c r="A908" t="s">
        <v>1012</v>
      </c>
      <c r="B908" t="s">
        <v>73</v>
      </c>
    </row>
    <row r="909" spans="1:2" x14ac:dyDescent="0.4">
      <c r="A909" t="s">
        <v>1013</v>
      </c>
      <c r="B909" t="s">
        <v>67</v>
      </c>
    </row>
    <row r="910" spans="1:2" x14ac:dyDescent="0.4">
      <c r="A910" t="s">
        <v>1014</v>
      </c>
      <c r="B910" t="s">
        <v>68</v>
      </c>
    </row>
    <row r="911" spans="1:2" x14ac:dyDescent="0.4">
      <c r="A911" t="s">
        <v>498</v>
      </c>
      <c r="B911" t="s">
        <v>68</v>
      </c>
    </row>
    <row r="912" spans="1:2" x14ac:dyDescent="0.4">
      <c r="A912" t="s">
        <v>499</v>
      </c>
      <c r="B912" t="s">
        <v>69</v>
      </c>
    </row>
    <row r="913" spans="1:2" x14ac:dyDescent="0.4">
      <c r="A913" t="s">
        <v>500</v>
      </c>
      <c r="B913" t="s">
        <v>70</v>
      </c>
    </row>
    <row r="914" spans="1:2" x14ac:dyDescent="0.4">
      <c r="A914" t="s">
        <v>1015</v>
      </c>
      <c r="B914" t="s">
        <v>71</v>
      </c>
    </row>
    <row r="915" spans="1:2" x14ac:dyDescent="0.4">
      <c r="A915" t="s">
        <v>501</v>
      </c>
      <c r="B915" t="s">
        <v>72</v>
      </c>
    </row>
    <row r="916" spans="1:2" x14ac:dyDescent="0.4">
      <c r="A916" t="s">
        <v>1016</v>
      </c>
      <c r="B916" t="s">
        <v>73</v>
      </c>
    </row>
    <row r="917" spans="1:2" x14ac:dyDescent="0.4">
      <c r="A917" t="s">
        <v>502</v>
      </c>
      <c r="B917" t="s">
        <v>67</v>
      </c>
    </row>
    <row r="918" spans="1:2" x14ac:dyDescent="0.4">
      <c r="A918" t="s">
        <v>503</v>
      </c>
      <c r="B918" t="s">
        <v>68</v>
      </c>
    </row>
    <row r="919" spans="1:2" x14ac:dyDescent="0.4">
      <c r="A919" t="s">
        <v>504</v>
      </c>
      <c r="B919" t="s">
        <v>69</v>
      </c>
    </row>
    <row r="920" spans="1:2" x14ac:dyDescent="0.4">
      <c r="A920" t="s">
        <v>505</v>
      </c>
      <c r="B920" t="s">
        <v>70</v>
      </c>
    </row>
    <row r="921" spans="1:2" x14ac:dyDescent="0.4">
      <c r="A921" t="s">
        <v>1017</v>
      </c>
      <c r="B921" t="s">
        <v>71</v>
      </c>
    </row>
    <row r="922" spans="1:2" x14ac:dyDescent="0.4">
      <c r="A922" t="s">
        <v>506</v>
      </c>
      <c r="B922" t="s">
        <v>72</v>
      </c>
    </row>
    <row r="923" spans="1:2" x14ac:dyDescent="0.4">
      <c r="A923" t="s">
        <v>507</v>
      </c>
      <c r="B923" t="s">
        <v>73</v>
      </c>
    </row>
    <row r="924" spans="1:2" x14ac:dyDescent="0.4">
      <c r="A924" t="s">
        <v>508</v>
      </c>
      <c r="B924" t="s">
        <v>67</v>
      </c>
    </row>
    <row r="925" spans="1:2" x14ac:dyDescent="0.4">
      <c r="A925" t="s">
        <v>509</v>
      </c>
      <c r="B925" t="s">
        <v>68</v>
      </c>
    </row>
    <row r="926" spans="1:2" x14ac:dyDescent="0.4">
      <c r="A926" t="s">
        <v>510</v>
      </c>
      <c r="B926" t="s">
        <v>69</v>
      </c>
    </row>
    <row r="927" spans="1:2" x14ac:dyDescent="0.4">
      <c r="A927" t="s">
        <v>511</v>
      </c>
      <c r="B927" t="s">
        <v>70</v>
      </c>
    </row>
    <row r="928" spans="1:2" x14ac:dyDescent="0.4">
      <c r="A928" t="s">
        <v>512</v>
      </c>
      <c r="B928" t="s">
        <v>71</v>
      </c>
    </row>
    <row r="929" spans="1:2" x14ac:dyDescent="0.4">
      <c r="A929" t="s">
        <v>513</v>
      </c>
      <c r="B929" t="s">
        <v>72</v>
      </c>
    </row>
    <row r="930" spans="1:2" x14ac:dyDescent="0.4">
      <c r="A930" t="s">
        <v>514</v>
      </c>
      <c r="B930" t="s">
        <v>73</v>
      </c>
    </row>
    <row r="931" spans="1:2" x14ac:dyDescent="0.4">
      <c r="A931" t="s">
        <v>1018</v>
      </c>
      <c r="B931" t="s">
        <v>67</v>
      </c>
    </row>
    <row r="932" spans="1:2" x14ac:dyDescent="0.4">
      <c r="A932" t="s">
        <v>515</v>
      </c>
      <c r="B932" t="s">
        <v>68</v>
      </c>
    </row>
    <row r="933" spans="1:2" x14ac:dyDescent="0.4">
      <c r="A933" t="s">
        <v>516</v>
      </c>
      <c r="B933" t="s">
        <v>69</v>
      </c>
    </row>
    <row r="934" spans="1:2" x14ac:dyDescent="0.4">
      <c r="A934" t="s">
        <v>1019</v>
      </c>
      <c r="B934" t="s">
        <v>70</v>
      </c>
    </row>
    <row r="935" spans="1:2" x14ac:dyDescent="0.4">
      <c r="A935" t="s">
        <v>517</v>
      </c>
      <c r="B935" t="s">
        <v>71</v>
      </c>
    </row>
    <row r="936" spans="1:2" x14ac:dyDescent="0.4">
      <c r="A936" t="s">
        <v>1020</v>
      </c>
      <c r="B936" t="s">
        <v>72</v>
      </c>
    </row>
    <row r="937" spans="1:2" x14ac:dyDescent="0.4">
      <c r="A937" t="s">
        <v>518</v>
      </c>
      <c r="B937" t="s">
        <v>73</v>
      </c>
    </row>
    <row r="938" spans="1:2" x14ac:dyDescent="0.4">
      <c r="A938" t="s">
        <v>519</v>
      </c>
      <c r="B938" t="s">
        <v>67</v>
      </c>
    </row>
    <row r="939" spans="1:2" x14ac:dyDescent="0.4">
      <c r="A939" t="s">
        <v>1021</v>
      </c>
      <c r="B939" t="s">
        <v>68</v>
      </c>
    </row>
    <row r="940" spans="1:2" x14ac:dyDescent="0.4">
      <c r="A940" t="s">
        <v>520</v>
      </c>
      <c r="B940" t="s">
        <v>69</v>
      </c>
    </row>
    <row r="941" spans="1:2" x14ac:dyDescent="0.4">
      <c r="A941" t="s">
        <v>521</v>
      </c>
      <c r="B941" t="s">
        <v>70</v>
      </c>
    </row>
  </sheetData>
  <phoneticPr fontId="18"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F0447-3202-47C7-A5D6-3D4567B05414}">
  <sheetPr>
    <tabColor rgb="FF002060"/>
  </sheetPr>
  <dimension ref="A1:B24"/>
  <sheetViews>
    <sheetView workbookViewId="0">
      <selection activeCell="F6" sqref="F6"/>
    </sheetView>
  </sheetViews>
  <sheetFormatPr defaultRowHeight="17.399999999999999" x14ac:dyDescent="0.4"/>
  <cols>
    <col min="1" max="1" width="18.19921875" bestFit="1" customWidth="1"/>
    <col min="2" max="2" width="15.5" bestFit="1" customWidth="1"/>
  </cols>
  <sheetData>
    <row r="1" spans="1:2" x14ac:dyDescent="0.4">
      <c r="A1" t="s">
        <v>1034</v>
      </c>
      <c r="B1" t="s">
        <v>1029</v>
      </c>
    </row>
    <row r="2" spans="1:2" x14ac:dyDescent="0.4">
      <c r="A2" t="s">
        <v>1022</v>
      </c>
      <c r="B2">
        <v>1</v>
      </c>
    </row>
    <row r="3" spans="1:2" x14ac:dyDescent="0.4">
      <c r="A3" t="s">
        <v>1023</v>
      </c>
      <c r="B3">
        <v>2</v>
      </c>
    </row>
    <row r="4" spans="1:2" x14ac:dyDescent="0.4">
      <c r="A4" t="s">
        <v>1024</v>
      </c>
      <c r="B4">
        <v>3</v>
      </c>
    </row>
    <row r="5" spans="1:2" x14ac:dyDescent="0.4">
      <c r="A5" t="s">
        <v>1025</v>
      </c>
      <c r="B5">
        <v>4</v>
      </c>
    </row>
    <row r="6" spans="1:2" x14ac:dyDescent="0.4">
      <c r="A6" t="s">
        <v>1026</v>
      </c>
      <c r="B6">
        <v>5</v>
      </c>
    </row>
    <row r="7" spans="1:2" x14ac:dyDescent="0.4">
      <c r="A7" t="s">
        <v>1027</v>
      </c>
      <c r="B7">
        <v>6</v>
      </c>
    </row>
    <row r="8" spans="1:2" x14ac:dyDescent="0.4">
      <c r="A8" t="s">
        <v>1028</v>
      </c>
      <c r="B8">
        <v>7</v>
      </c>
    </row>
    <row r="11" spans="1:2" x14ac:dyDescent="0.4">
      <c r="A11" s="25" t="s">
        <v>1031</v>
      </c>
      <c r="B11" s="25" t="s">
        <v>1032</v>
      </c>
    </row>
    <row r="12" spans="1:2" x14ac:dyDescent="0.4">
      <c r="A12" s="24" t="s">
        <v>1030</v>
      </c>
      <c r="B12" s="24">
        <v>1</v>
      </c>
    </row>
    <row r="13" spans="1:2" x14ac:dyDescent="0.4">
      <c r="A13" s="24" t="s">
        <v>48</v>
      </c>
      <c r="B13" s="24">
        <v>2</v>
      </c>
    </row>
    <row r="14" spans="1:2" x14ac:dyDescent="0.4">
      <c r="A14" s="24" t="s">
        <v>49</v>
      </c>
      <c r="B14" s="24">
        <v>3</v>
      </c>
    </row>
    <row r="15" spans="1:2" x14ac:dyDescent="0.4">
      <c r="A15" s="24" t="s">
        <v>50</v>
      </c>
      <c r="B15" s="24">
        <v>4</v>
      </c>
    </row>
    <row r="16" spans="1:2" x14ac:dyDescent="0.4">
      <c r="A16" s="24" t="s">
        <v>51</v>
      </c>
      <c r="B16" s="24">
        <v>5</v>
      </c>
    </row>
    <row r="17" spans="1:2" x14ac:dyDescent="0.4">
      <c r="A17" s="24" t="s">
        <v>52</v>
      </c>
      <c r="B17" s="24">
        <v>6</v>
      </c>
    </row>
    <row r="18" spans="1:2" x14ac:dyDescent="0.4">
      <c r="A18" s="24" t="s">
        <v>53</v>
      </c>
      <c r="B18" s="24">
        <v>7</v>
      </c>
    </row>
    <row r="19" spans="1:2" x14ac:dyDescent="0.4">
      <c r="A19" s="24" t="s">
        <v>54</v>
      </c>
      <c r="B19" s="24">
        <v>8</v>
      </c>
    </row>
    <row r="20" spans="1:2" x14ac:dyDescent="0.4">
      <c r="A20" s="24" t="s">
        <v>55</v>
      </c>
      <c r="B20" s="24">
        <v>9</v>
      </c>
    </row>
    <row r="21" spans="1:2" x14ac:dyDescent="0.4">
      <c r="A21" s="24" t="s">
        <v>56</v>
      </c>
      <c r="B21" s="24">
        <v>10</v>
      </c>
    </row>
    <row r="22" spans="1:2" x14ac:dyDescent="0.4">
      <c r="A22" s="24" t="s">
        <v>57</v>
      </c>
      <c r="B22" s="24">
        <v>11</v>
      </c>
    </row>
    <row r="23" spans="1:2" x14ac:dyDescent="0.4">
      <c r="A23" s="24" t="s">
        <v>58</v>
      </c>
      <c r="B23" s="24">
        <v>12</v>
      </c>
    </row>
    <row r="24" spans="1:2" x14ac:dyDescent="0.4">
      <c r="A24" s="24" t="s">
        <v>47</v>
      </c>
      <c r="B24" s="24">
        <v>13</v>
      </c>
    </row>
  </sheetData>
  <phoneticPr fontId="18" type="noConversion"/>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D9B1-8689-48D4-A118-6F0B7323D946}">
  <sheetPr>
    <tabColor rgb="FF7030A0"/>
  </sheetPr>
  <dimension ref="B1:AR20"/>
  <sheetViews>
    <sheetView tabSelected="1" zoomScale="40" zoomScaleNormal="40" workbookViewId="0">
      <selection activeCell="AK28" sqref="AK28"/>
    </sheetView>
  </sheetViews>
  <sheetFormatPr defaultRowHeight="17.399999999999999" x14ac:dyDescent="0.4"/>
  <cols>
    <col min="1" max="16384" width="8.796875" style="21"/>
  </cols>
  <sheetData>
    <row r="1" spans="2:20" ht="45" x14ac:dyDescent="0.4">
      <c r="B1" s="20"/>
    </row>
    <row r="2" spans="2:20" x14ac:dyDescent="0.4">
      <c r="B2" s="22"/>
    </row>
    <row r="3" spans="2:20" ht="25.2" x14ac:dyDescent="0.4">
      <c r="B3" s="23"/>
    </row>
    <row r="8" spans="2:20" x14ac:dyDescent="0.4">
      <c r="M8" s="21" t="s">
        <v>78</v>
      </c>
    </row>
    <row r="10" spans="2:20" x14ac:dyDescent="0.4">
      <c r="T10" s="21" t="s">
        <v>78</v>
      </c>
    </row>
    <row r="20" spans="44:44" x14ac:dyDescent="0.4">
      <c r="AR20" s="21" t="s">
        <v>1052</v>
      </c>
    </row>
  </sheetData>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F515-0C80-402B-9ACE-2A4F06B478B6}">
  <sheetPr>
    <tabColor rgb="FF7030A0"/>
  </sheetPr>
  <dimension ref="A1:R48"/>
  <sheetViews>
    <sheetView zoomScale="40" zoomScaleNormal="40" workbookViewId="0">
      <selection activeCell="O36" sqref="O36"/>
    </sheetView>
  </sheetViews>
  <sheetFormatPr defaultRowHeight="17.399999999999999" x14ac:dyDescent="0.4"/>
  <cols>
    <col min="1" max="1" width="8.796875" style="26"/>
    <col min="2" max="2" width="4.19921875" style="26" customWidth="1"/>
    <col min="3" max="3" width="20.8984375" style="26" bestFit="1" customWidth="1"/>
    <col min="4" max="4" width="36.09765625" style="26" bestFit="1" customWidth="1"/>
    <col min="5" max="5" width="24" style="26" customWidth="1"/>
    <col min="6" max="6" width="22.8984375" style="26" bestFit="1" customWidth="1"/>
    <col min="7" max="7" width="26.59765625" style="26" bestFit="1" customWidth="1"/>
    <col min="8" max="8" width="27.19921875" style="26" customWidth="1"/>
    <col min="9" max="9" width="6.19921875" style="26" bestFit="1" customWidth="1"/>
    <col min="10" max="10" width="12.296875" style="26" bestFit="1" customWidth="1"/>
    <col min="11" max="11" width="20.8984375" style="26" bestFit="1" customWidth="1"/>
    <col min="12" max="12" width="18.59765625" style="26" bestFit="1" customWidth="1"/>
    <col min="13" max="13" width="14.69921875" style="26" customWidth="1"/>
    <col min="14" max="16" width="27.5" style="26" bestFit="1" customWidth="1"/>
    <col min="17" max="16384" width="8.796875" style="26"/>
  </cols>
  <sheetData>
    <row r="1" spans="1:18" ht="49.2" customHeight="1" x14ac:dyDescent="0.4">
      <c r="A1" s="21"/>
    </row>
    <row r="2" spans="1:18" ht="21" x14ac:dyDescent="0.4">
      <c r="A2" s="21"/>
      <c r="C2" s="31" t="s">
        <v>1033</v>
      </c>
    </row>
    <row r="3" spans="1:18" x14ac:dyDescent="0.4">
      <c r="A3" s="21"/>
    </row>
    <row r="4" spans="1:18" ht="18" x14ac:dyDescent="0.4">
      <c r="A4" s="21"/>
      <c r="C4" s="32" t="s">
        <v>1034</v>
      </c>
      <c r="D4" s="32" t="s">
        <v>1044</v>
      </c>
      <c r="E4" s="32" t="s">
        <v>1035</v>
      </c>
      <c r="F4" s="32" t="s">
        <v>1036</v>
      </c>
      <c r="G4" s="32" t="s">
        <v>1037</v>
      </c>
      <c r="H4" s="32" t="s">
        <v>1043</v>
      </c>
      <c r="K4" s="32" t="s">
        <v>1039</v>
      </c>
      <c r="L4" s="32" t="s">
        <v>1045</v>
      </c>
      <c r="M4" s="32" t="s">
        <v>1040</v>
      </c>
      <c r="N4" s="32" t="s">
        <v>1041</v>
      </c>
      <c r="O4" s="32" t="s">
        <v>1042</v>
      </c>
      <c r="P4" s="32" t="s">
        <v>1043</v>
      </c>
    </row>
    <row r="5" spans="1:18" ht="19.8" customHeight="1" x14ac:dyDescent="0.4">
      <c r="A5" s="21"/>
      <c r="C5" s="30" t="str">
        <f>WeekActivitySleep!A2</f>
        <v>Monday</v>
      </c>
      <c r="D5" s="30">
        <f>WeekActivitySleep!B2</f>
        <v>7</v>
      </c>
      <c r="E5" s="30">
        <v>7.5</v>
      </c>
      <c r="F5" s="30">
        <f>D5-E5</f>
        <v>-0.5</v>
      </c>
      <c r="G5" s="30" t="str">
        <f>IF(F5&lt;0,"Below Target",IF(F5&gt;=0,"On Target",""))</f>
        <v>Below Target</v>
      </c>
      <c r="H5" s="30">
        <f>SleepKPIs[[#This Row],[Difference ]]</f>
        <v>-0.5</v>
      </c>
      <c r="K5" s="30" t="str">
        <f>WeekActivitySleep!A2</f>
        <v>Monday</v>
      </c>
      <c r="L5" s="30">
        <f>WeekActivitySleep!C2</f>
        <v>7780</v>
      </c>
      <c r="M5" s="30">
        <v>8000</v>
      </c>
      <c r="N5" s="30">
        <f>L5-M5</f>
        <v>-220</v>
      </c>
      <c r="O5" s="30" t="str">
        <f>IF(N5&gt;=0,"On Target",IF(N5&lt;0, "Below Target",""))</f>
        <v>Below Target</v>
      </c>
      <c r="P5" s="30">
        <f>StepsKPI[[#This Row],[Difference]]</f>
        <v>-220</v>
      </c>
    </row>
    <row r="6" spans="1:18" ht="19.8" customHeight="1" x14ac:dyDescent="0.4">
      <c r="A6" s="21"/>
      <c r="C6" s="30" t="str">
        <f>WeekActivitySleep!A3</f>
        <v>Tuesday</v>
      </c>
      <c r="D6" s="30">
        <f>WeekActivitySleep!B3</f>
        <v>6.76</v>
      </c>
      <c r="E6" s="30">
        <v>7.5</v>
      </c>
      <c r="F6" s="30">
        <f t="shared" ref="F6:F11" si="0">D6-E6</f>
        <v>-0.74000000000000021</v>
      </c>
      <c r="G6" s="30" t="str">
        <f t="shared" ref="G6:G12" si="1">IF(F6&lt;0,"Below Target",IF(F6&gt;=0,"On Target",""))</f>
        <v>Below Target</v>
      </c>
      <c r="H6" s="30">
        <f>SleepKPIs[[#This Row],[Difference ]]</f>
        <v>-0.74000000000000021</v>
      </c>
      <c r="K6" s="30" t="str">
        <f>WeekActivitySleep!A3</f>
        <v>Tuesday</v>
      </c>
      <c r="L6" s="30">
        <f>WeekActivitySleep!C3</f>
        <v>8125</v>
      </c>
      <c r="M6" s="30">
        <v>8000</v>
      </c>
      <c r="N6" s="30">
        <f t="shared" ref="N6:N11" si="2">L6-M6</f>
        <v>125</v>
      </c>
      <c r="O6" s="30" t="str">
        <f t="shared" ref="O6:O12" si="3">IF(N6&gt;=0,"On Target",IF(N6&lt;0, "Below Target",""))</f>
        <v>On Target</v>
      </c>
      <c r="P6" s="30">
        <f>StepsKPI[[#This Row],[Difference]]</f>
        <v>125</v>
      </c>
    </row>
    <row r="7" spans="1:18" ht="19.8" customHeight="1" x14ac:dyDescent="0.4">
      <c r="A7" s="21"/>
      <c r="C7" s="30" t="str">
        <f>WeekActivitySleep!A4</f>
        <v>Wednesday</v>
      </c>
      <c r="D7" s="30">
        <f>WeekActivitySleep!B4</f>
        <v>7.25</v>
      </c>
      <c r="E7" s="30">
        <v>7.5</v>
      </c>
      <c r="F7" s="30">
        <f t="shared" si="0"/>
        <v>-0.25</v>
      </c>
      <c r="G7" s="30" t="str">
        <f t="shared" si="1"/>
        <v>Below Target</v>
      </c>
      <c r="H7" s="30">
        <f>SleepKPIs[[#This Row],[Difference ]]</f>
        <v>-0.25</v>
      </c>
      <c r="K7" s="30" t="str">
        <f>WeekActivitySleep!A4</f>
        <v>Wednesday</v>
      </c>
      <c r="L7" s="30">
        <f>WeekActivitySleep!C4</f>
        <v>7559</v>
      </c>
      <c r="M7" s="30">
        <v>8000</v>
      </c>
      <c r="N7" s="30">
        <f t="shared" si="2"/>
        <v>-441</v>
      </c>
      <c r="O7" s="30" t="str">
        <f t="shared" si="3"/>
        <v>Below Target</v>
      </c>
      <c r="P7" s="30">
        <f>StepsKPI[[#This Row],[Difference]]</f>
        <v>-441</v>
      </c>
    </row>
    <row r="8" spans="1:18" ht="19.8" customHeight="1" x14ac:dyDescent="0.4">
      <c r="A8" s="21"/>
      <c r="C8" s="30" t="str">
        <f>WeekActivitySleep!A5</f>
        <v>Thursday</v>
      </c>
      <c r="D8" s="30">
        <f>WeekActivitySleep!B5</f>
        <v>6.7</v>
      </c>
      <c r="E8" s="30">
        <v>7.5</v>
      </c>
      <c r="F8" s="30">
        <f t="shared" si="0"/>
        <v>-0.79999999999999982</v>
      </c>
      <c r="G8" s="30" t="str">
        <f t="shared" si="1"/>
        <v>Below Target</v>
      </c>
      <c r="H8" s="30">
        <f>SleepKPIs[[#This Row],[Difference ]]</f>
        <v>-0.79999999999999982</v>
      </c>
      <c r="K8" s="30" t="str">
        <f>WeekActivitySleep!A5</f>
        <v>Thursday</v>
      </c>
      <c r="L8" s="30">
        <f>WeekActivitySleep!C5</f>
        <v>7405</v>
      </c>
      <c r="M8" s="30">
        <v>8000</v>
      </c>
      <c r="N8" s="30">
        <f t="shared" si="2"/>
        <v>-595</v>
      </c>
      <c r="O8" s="30" t="str">
        <f t="shared" si="3"/>
        <v>Below Target</v>
      </c>
      <c r="P8" s="30">
        <f>StepsKPI[[#This Row],[Difference]]</f>
        <v>-595</v>
      </c>
    </row>
    <row r="9" spans="1:18" ht="19.8" customHeight="1" x14ac:dyDescent="0.4">
      <c r="A9" s="21"/>
      <c r="C9" s="30" t="str">
        <f>WeekActivitySleep!A6</f>
        <v>Friday</v>
      </c>
      <c r="D9" s="30">
        <f>WeekActivitySleep!B6</f>
        <v>6.77</v>
      </c>
      <c r="E9" s="30">
        <v>7.5</v>
      </c>
      <c r="F9" s="30">
        <f t="shared" si="0"/>
        <v>-0.73000000000000043</v>
      </c>
      <c r="G9" s="30" t="str">
        <f t="shared" si="1"/>
        <v>Below Target</v>
      </c>
      <c r="H9" s="30">
        <f>SleepKPIs[[#This Row],[Difference ]]</f>
        <v>-0.73000000000000043</v>
      </c>
      <c r="K9" s="30" t="str">
        <f>WeekActivitySleep!A6</f>
        <v>Friday</v>
      </c>
      <c r="L9" s="30">
        <f>WeekActivitySleep!C6</f>
        <v>7448</v>
      </c>
      <c r="M9" s="30">
        <v>8000</v>
      </c>
      <c r="N9" s="30">
        <f t="shared" si="2"/>
        <v>-552</v>
      </c>
      <c r="O9" s="30" t="str">
        <f t="shared" si="3"/>
        <v>Below Target</v>
      </c>
      <c r="P9" s="30">
        <f>StepsKPI[[#This Row],[Difference]]</f>
        <v>-552</v>
      </c>
    </row>
    <row r="10" spans="1:18" ht="19.8" customHeight="1" x14ac:dyDescent="0.4">
      <c r="A10" s="21"/>
      <c r="C10" s="30" t="str">
        <f>WeekActivitySleep!A7</f>
        <v>Saturday</v>
      </c>
      <c r="D10" s="30">
        <f>WeekActivitySleep!B7</f>
        <v>6.99</v>
      </c>
      <c r="E10" s="30">
        <v>7.5</v>
      </c>
      <c r="F10" s="30">
        <f t="shared" si="0"/>
        <v>-0.50999999999999979</v>
      </c>
      <c r="G10" s="30" t="str">
        <f t="shared" si="1"/>
        <v>Below Target</v>
      </c>
      <c r="H10" s="30">
        <f>SleepKPIs[[#This Row],[Difference ]]</f>
        <v>-0.50999999999999979</v>
      </c>
      <c r="K10" s="30" t="str">
        <f>WeekActivitySleep!A7</f>
        <v>Saturday</v>
      </c>
      <c r="L10" s="30">
        <f>WeekActivitySleep!C7</f>
        <v>8152</v>
      </c>
      <c r="M10" s="30">
        <v>8000</v>
      </c>
      <c r="N10" s="30">
        <f t="shared" si="2"/>
        <v>152</v>
      </c>
      <c r="O10" s="30" t="str">
        <f t="shared" si="3"/>
        <v>On Target</v>
      </c>
      <c r="P10" s="30">
        <f>StepsKPI[[#This Row],[Difference]]</f>
        <v>152</v>
      </c>
    </row>
    <row r="11" spans="1:18" ht="19.8" customHeight="1" x14ac:dyDescent="0.4">
      <c r="A11" s="21"/>
      <c r="C11" s="30" t="str">
        <f>WeekActivitySleep!A8</f>
        <v>Sunday</v>
      </c>
      <c r="D11" s="30">
        <f>WeekActivitySleep!B8</f>
        <v>7.56</v>
      </c>
      <c r="E11" s="30">
        <v>7.5</v>
      </c>
      <c r="F11" s="30">
        <f t="shared" si="0"/>
        <v>5.9999999999999609E-2</v>
      </c>
      <c r="G11" s="30" t="str">
        <f t="shared" si="1"/>
        <v>On Target</v>
      </c>
      <c r="H11" s="30">
        <f>SleepKPIs[[#This Row],[Difference ]]</f>
        <v>5.9999999999999609E-2</v>
      </c>
      <c r="K11" s="30" t="str">
        <f>WeekActivitySleep!A8</f>
        <v>Sunday</v>
      </c>
      <c r="L11" s="30">
        <f>WeekActivitySleep!C8</f>
        <v>6933</v>
      </c>
      <c r="M11" s="30">
        <v>8000</v>
      </c>
      <c r="N11" s="30">
        <f t="shared" si="2"/>
        <v>-1067</v>
      </c>
      <c r="O11" s="30" t="str">
        <f t="shared" si="3"/>
        <v>Below Target</v>
      </c>
      <c r="P11" s="30">
        <f>StepsKPI[[#This Row],[Difference]]</f>
        <v>-1067</v>
      </c>
    </row>
    <row r="12" spans="1:18" ht="19.8" customHeight="1" x14ac:dyDescent="0.4">
      <c r="A12" s="21"/>
      <c r="C12" s="30" t="s">
        <v>1038</v>
      </c>
      <c r="D12" s="30">
        <f>SUM(D5:D11)</f>
        <v>49.03</v>
      </c>
      <c r="E12" s="30">
        <f>SUBTOTAL(109,E5:E11)</f>
        <v>52.5</v>
      </c>
      <c r="F12" s="30">
        <f>D12-E12</f>
        <v>-3.4699999999999989</v>
      </c>
      <c r="G12" s="30" t="str">
        <f t="shared" si="1"/>
        <v>Below Target</v>
      </c>
      <c r="H12" s="30">
        <f>SleepKPIs[[#This Row],[Difference ]]</f>
        <v>-3.4699999999999989</v>
      </c>
      <c r="K12" s="30" t="s">
        <v>1038</v>
      </c>
      <c r="L12" s="30">
        <f>SUM(L5:L11)</f>
        <v>53402</v>
      </c>
      <c r="M12" s="30">
        <f>SUM(M5:M11)</f>
        <v>56000</v>
      </c>
      <c r="N12" s="30">
        <f>SUM(N5:N11)</f>
        <v>-2598</v>
      </c>
      <c r="O12" s="30" t="str">
        <f t="shared" si="3"/>
        <v>Below Target</v>
      </c>
      <c r="P12" s="33">
        <f>StepsKPI[[#This Row],[Difference]]</f>
        <v>-2598</v>
      </c>
      <c r="Q12" s="27"/>
      <c r="R12" s="27"/>
    </row>
    <row r="13" spans="1:18" x14ac:dyDescent="0.4">
      <c r="A13" s="21"/>
      <c r="N13" s="28"/>
      <c r="O13" s="28"/>
      <c r="P13" s="28"/>
      <c r="Q13" s="28"/>
      <c r="R13" s="28"/>
    </row>
    <row r="14" spans="1:18" x14ac:dyDescent="0.4">
      <c r="A14" s="21"/>
      <c r="N14" s="28"/>
      <c r="O14" s="28"/>
      <c r="P14" s="28"/>
      <c r="Q14" s="28"/>
      <c r="R14" s="28"/>
    </row>
    <row r="15" spans="1:18" x14ac:dyDescent="0.4">
      <c r="A15" s="21"/>
      <c r="Q15" s="28"/>
      <c r="R15" s="28"/>
    </row>
    <row r="16" spans="1:18" ht="21" x14ac:dyDescent="0.4">
      <c r="A16" s="21"/>
      <c r="C16" s="31" t="s">
        <v>1046</v>
      </c>
      <c r="K16" s="31" t="s">
        <v>1048</v>
      </c>
      <c r="Q16" s="28"/>
      <c r="R16" s="28"/>
    </row>
    <row r="17" spans="1:18" x14ac:dyDescent="0.4">
      <c r="A17" s="21"/>
      <c r="Q17" s="28"/>
      <c r="R17" s="28"/>
    </row>
    <row r="18" spans="1:18" ht="21" x14ac:dyDescent="0.4">
      <c r="A18" s="21"/>
      <c r="C18" s="34" t="s">
        <v>26</v>
      </c>
      <c r="D18" s="34" t="s">
        <v>25</v>
      </c>
      <c r="F18" s="34" t="s">
        <v>26</v>
      </c>
      <c r="G18" s="34" t="s">
        <v>25</v>
      </c>
      <c r="K18" s="34" t="s">
        <v>26</v>
      </c>
      <c r="L18" s="34" t="s">
        <v>38</v>
      </c>
      <c r="N18" s="34" t="s">
        <v>26</v>
      </c>
      <c r="O18" s="34" t="s">
        <v>1053</v>
      </c>
      <c r="Q18" s="28"/>
      <c r="R18" s="28"/>
    </row>
    <row r="19" spans="1:18" ht="21" x14ac:dyDescent="0.4">
      <c r="A19" s="21"/>
      <c r="C19" s="37" t="s">
        <v>28</v>
      </c>
      <c r="D19" s="44">
        <v>61</v>
      </c>
      <c r="F19" s="37" t="s">
        <v>36</v>
      </c>
      <c r="G19" s="38">
        <v>0.41544117647058826</v>
      </c>
      <c r="K19" s="37" t="s">
        <v>39</v>
      </c>
      <c r="L19" s="44">
        <v>2</v>
      </c>
      <c r="N19" s="41" t="s">
        <v>64</v>
      </c>
      <c r="O19" s="42">
        <v>3</v>
      </c>
      <c r="Q19" s="28"/>
      <c r="R19" s="28"/>
    </row>
    <row r="20" spans="1:18" ht="21" x14ac:dyDescent="0.4">
      <c r="A20" s="21"/>
      <c r="C20" s="37" t="s">
        <v>29</v>
      </c>
      <c r="D20" s="44">
        <v>73</v>
      </c>
      <c r="F20" s="37" t="s">
        <v>35</v>
      </c>
      <c r="G20" s="38">
        <v>0.21691176470588236</v>
      </c>
      <c r="K20" s="37" t="s">
        <v>40</v>
      </c>
      <c r="L20" s="44">
        <v>3</v>
      </c>
      <c r="N20" s="41" t="s">
        <v>45</v>
      </c>
      <c r="O20" s="42">
        <v>4</v>
      </c>
      <c r="Q20" s="29"/>
      <c r="R20" s="29"/>
    </row>
    <row r="21" spans="1:18" ht="21" x14ac:dyDescent="0.4">
      <c r="A21" s="21"/>
      <c r="C21" s="37" t="s">
        <v>30</v>
      </c>
      <c r="D21" s="44">
        <v>82</v>
      </c>
      <c r="F21" s="37" t="s">
        <v>37</v>
      </c>
      <c r="G21" s="38">
        <v>0.36764705882352944</v>
      </c>
      <c r="K21" s="37" t="s">
        <v>41</v>
      </c>
      <c r="L21" s="44">
        <v>5</v>
      </c>
      <c r="N21" s="41" t="s">
        <v>44</v>
      </c>
      <c r="O21" s="42">
        <v>1</v>
      </c>
    </row>
    <row r="22" spans="1:18" ht="21" x14ac:dyDescent="0.4">
      <c r="A22" s="21"/>
      <c r="C22" s="37" t="s">
        <v>31</v>
      </c>
      <c r="D22" s="44">
        <v>46</v>
      </c>
      <c r="F22" s="35" t="s">
        <v>27</v>
      </c>
      <c r="G22" s="36">
        <v>1</v>
      </c>
      <c r="K22" s="37" t="s">
        <v>42</v>
      </c>
      <c r="L22" s="44">
        <v>7</v>
      </c>
      <c r="N22" s="35" t="s">
        <v>27</v>
      </c>
      <c r="O22" s="34">
        <v>8</v>
      </c>
    </row>
    <row r="23" spans="1:18" ht="21" x14ac:dyDescent="0.4">
      <c r="A23" s="21"/>
      <c r="C23" s="37" t="s">
        <v>32</v>
      </c>
      <c r="D23" s="44">
        <v>7</v>
      </c>
      <c r="K23" s="37" t="s">
        <v>43</v>
      </c>
      <c r="L23" s="44">
        <v>4</v>
      </c>
    </row>
    <row r="24" spans="1:18" ht="21" x14ac:dyDescent="0.4">
      <c r="A24" s="21"/>
      <c r="C24" s="37" t="s">
        <v>33</v>
      </c>
      <c r="D24" s="44">
        <v>3</v>
      </c>
      <c r="K24" s="35" t="s">
        <v>27</v>
      </c>
      <c r="L24" s="45">
        <v>21</v>
      </c>
    </row>
    <row r="25" spans="1:18" ht="21" x14ac:dyDescent="0.4">
      <c r="A25" s="21"/>
      <c r="C25" s="35" t="s">
        <v>27</v>
      </c>
      <c r="D25" s="45">
        <v>272</v>
      </c>
      <c r="K25"/>
      <c r="L25"/>
    </row>
    <row r="26" spans="1:18" ht="21" x14ac:dyDescent="0.4">
      <c r="A26" s="21"/>
      <c r="C26"/>
      <c r="D26"/>
      <c r="K26"/>
      <c r="L26"/>
    </row>
    <row r="27" spans="1:18" ht="21" x14ac:dyDescent="0.4">
      <c r="A27" s="21"/>
      <c r="C27"/>
      <c r="D27"/>
      <c r="K27"/>
      <c r="L27"/>
    </row>
    <row r="28" spans="1:18" ht="21" x14ac:dyDescent="0.4">
      <c r="A28" s="21"/>
      <c r="C28"/>
      <c r="D28"/>
    </row>
    <row r="29" spans="1:18" x14ac:dyDescent="0.4">
      <c r="A29" s="21"/>
    </row>
    <row r="30" spans="1:18" x14ac:dyDescent="0.4">
      <c r="A30" s="21"/>
    </row>
    <row r="31" spans="1:18" x14ac:dyDescent="0.4">
      <c r="A31" s="21"/>
    </row>
    <row r="32" spans="1:18" ht="21" x14ac:dyDescent="0.4">
      <c r="A32" s="21"/>
      <c r="C32" s="31" t="s">
        <v>1047</v>
      </c>
    </row>
    <row r="33" spans="1:7" x14ac:dyDescent="0.4">
      <c r="A33" s="21"/>
    </row>
    <row r="34" spans="1:7" ht="21" x14ac:dyDescent="0.4">
      <c r="A34" s="21"/>
      <c r="C34" s="34" t="s">
        <v>26</v>
      </c>
      <c r="D34" s="34" t="s">
        <v>46</v>
      </c>
      <c r="F34" s="34" t="s">
        <v>26</v>
      </c>
      <c r="G34" s="34" t="s">
        <v>1057</v>
      </c>
    </row>
    <row r="35" spans="1:7" ht="21" x14ac:dyDescent="0.4">
      <c r="A35" s="21"/>
      <c r="C35" s="37" t="s">
        <v>1030</v>
      </c>
      <c r="D35" s="44">
        <v>1</v>
      </c>
      <c r="F35" s="41" t="s">
        <v>60</v>
      </c>
      <c r="G35" s="42">
        <v>13</v>
      </c>
    </row>
    <row r="36" spans="1:7" ht="21" x14ac:dyDescent="0.4">
      <c r="A36" s="21"/>
      <c r="C36" s="37" t="s">
        <v>48</v>
      </c>
      <c r="D36" s="44">
        <v>2</v>
      </c>
      <c r="F36" s="41" t="s">
        <v>61</v>
      </c>
      <c r="G36" s="42">
        <v>10</v>
      </c>
    </row>
    <row r="37" spans="1:7" ht="21" x14ac:dyDescent="0.4">
      <c r="A37" s="21"/>
      <c r="C37" s="37" t="s">
        <v>50</v>
      </c>
      <c r="D37" s="44">
        <v>2</v>
      </c>
      <c r="F37" s="41" t="s">
        <v>62</v>
      </c>
      <c r="G37" s="42">
        <v>1</v>
      </c>
    </row>
    <row r="38" spans="1:7" ht="21" x14ac:dyDescent="0.4">
      <c r="A38" s="21"/>
      <c r="C38" s="37" t="s">
        <v>51</v>
      </c>
      <c r="D38" s="44">
        <v>10</v>
      </c>
      <c r="F38" s="35" t="s">
        <v>27</v>
      </c>
      <c r="G38" s="34">
        <v>24</v>
      </c>
    </row>
    <row r="39" spans="1:7" ht="21" x14ac:dyDescent="0.4">
      <c r="A39" s="21"/>
      <c r="C39" s="37" t="s">
        <v>52</v>
      </c>
      <c r="D39" s="44">
        <v>18</v>
      </c>
    </row>
    <row r="40" spans="1:7" ht="21" x14ac:dyDescent="0.4">
      <c r="A40" s="21"/>
      <c r="C40" s="37" t="s">
        <v>53</v>
      </c>
      <c r="D40" s="44">
        <v>23</v>
      </c>
    </row>
    <row r="41" spans="1:7" ht="21" x14ac:dyDescent="0.4">
      <c r="A41" s="21"/>
      <c r="C41" s="37" t="s">
        <v>54</v>
      </c>
      <c r="D41" s="44">
        <v>28</v>
      </c>
    </row>
    <row r="42" spans="1:7" ht="21" x14ac:dyDescent="0.4">
      <c r="A42" s="21"/>
      <c r="C42" s="37" t="s">
        <v>55</v>
      </c>
      <c r="D42" s="44">
        <v>24</v>
      </c>
    </row>
    <row r="43" spans="1:7" ht="21" x14ac:dyDescent="0.4">
      <c r="A43" s="21"/>
      <c r="C43" s="37" t="s">
        <v>56</v>
      </c>
      <c r="D43" s="44">
        <v>1</v>
      </c>
    </row>
    <row r="44" spans="1:7" ht="21" x14ac:dyDescent="0.4">
      <c r="A44" s="21"/>
      <c r="C44" s="37" t="s">
        <v>47</v>
      </c>
      <c r="D44" s="44">
        <v>2</v>
      </c>
    </row>
    <row r="45" spans="1:7" ht="21" x14ac:dyDescent="0.4">
      <c r="A45" s="21"/>
      <c r="C45" s="35" t="s">
        <v>27</v>
      </c>
      <c r="D45" s="45">
        <v>111</v>
      </c>
    </row>
    <row r="46" spans="1:7" ht="21" x14ac:dyDescent="0.4">
      <c r="C46"/>
      <c r="D46"/>
    </row>
    <row r="47" spans="1:7" ht="21" x14ac:dyDescent="0.4">
      <c r="C47"/>
      <c r="D47"/>
    </row>
    <row r="48" spans="1:7" ht="21" x14ac:dyDescent="0.4">
      <c r="C48"/>
      <c r="D48"/>
    </row>
  </sheetData>
  <phoneticPr fontId="18" type="noConversion"/>
  <pageMargins left="0.7" right="0.7" top="0.75" bottom="0.75" header="0.3" footer="0.3"/>
  <drawing r:id="rId7"/>
  <tableParts count="2">
    <tablePart r:id="rId8"/>
    <tablePart r:id="rId9"/>
  </tableParts>
  <extLst>
    <ext xmlns:x14="http://schemas.microsoft.com/office/spreadsheetml/2009/9/main" uri="{78C0D931-6437-407d-A8EE-F0AAD7539E65}">
      <x14:conditionalFormattings>
        <x14:conditionalFormatting xmlns:xm="http://schemas.microsoft.com/office/excel/2006/main">
          <x14:cfRule type="iconSet" priority="2" id="{1F52A65A-120F-4FFD-B8B5-C6E0A83D0DBE}">
            <x14:iconSet showValue="0" custom="1">
              <x14:cfvo type="percent">
                <xm:f>0</xm:f>
              </x14:cfvo>
              <x14:cfvo type="num" gte="0">
                <xm:f>-1E-3</xm:f>
              </x14:cfvo>
              <x14:cfvo type="num">
                <xm:f>0</xm:f>
              </x14:cfvo>
              <x14:cfIcon iconSet="3TrafficLights1" iconId="0"/>
              <x14:cfIcon iconSet="3TrafficLights1" iconId="0"/>
              <x14:cfIcon iconSet="3TrafficLights1" iconId="2"/>
            </x14:iconSet>
          </x14:cfRule>
          <xm:sqref>H5:H12</xm:sqref>
        </x14:conditionalFormatting>
        <x14:conditionalFormatting xmlns:xm="http://schemas.microsoft.com/office/excel/2006/main">
          <x14:cfRule type="iconSet" priority="1" id="{DBCADDD1-C374-40BA-89FE-C5A6A2DB22B7}">
            <x14:iconSet showValue="0" custom="1">
              <x14:cfvo type="percent">
                <xm:f>0</xm:f>
              </x14:cfvo>
              <x14:cfvo type="num" gte="0">
                <xm:f>-0.1</xm:f>
              </x14:cfvo>
              <x14:cfvo type="num">
                <xm:f>0</xm:f>
              </x14:cfvo>
              <x14:cfIcon iconSet="3TrafficLights1" iconId="0"/>
              <x14:cfIcon iconSet="3TrafficLights1" iconId="0"/>
              <x14:cfIcon iconSet="3TrafficLights1" iconId="2"/>
            </x14:iconSet>
          </x14:cfRule>
          <xm:sqref>P5:P12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3798-8DB0-47CA-ACA3-7897B918F8E8}">
  <sheetPr>
    <tabColor rgb="FF7030A0"/>
  </sheetPr>
  <dimension ref="B1:T10"/>
  <sheetViews>
    <sheetView zoomScale="40" zoomScaleNormal="40" workbookViewId="0"/>
  </sheetViews>
  <sheetFormatPr defaultRowHeight="17.399999999999999" x14ac:dyDescent="0.4"/>
  <cols>
    <col min="1" max="16384" width="8.796875" style="21"/>
  </cols>
  <sheetData>
    <row r="1" spans="2:20" ht="45" x14ac:dyDescent="0.4">
      <c r="B1" s="20"/>
    </row>
    <row r="2" spans="2:20" x14ac:dyDescent="0.4">
      <c r="B2" s="22"/>
    </row>
    <row r="3" spans="2:20" ht="25.2" x14ac:dyDescent="0.4">
      <c r="B3" s="23"/>
    </row>
    <row r="8" spans="2:20" x14ac:dyDescent="0.4">
      <c r="M8" s="21" t="s">
        <v>77</v>
      </c>
    </row>
    <row r="10" spans="2:20" x14ac:dyDescent="0.4">
      <c r="T10" s="21" t="s">
        <v>77</v>
      </c>
    </row>
  </sheetData>
  <phoneticPr fontId="18"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CC695-FE99-4ADA-A8B3-8AB3B7F82220}">
  <sheetPr>
    <tabColor rgb="FF7030A0"/>
  </sheetPr>
  <dimension ref="A1:R36"/>
  <sheetViews>
    <sheetView zoomScale="40" zoomScaleNormal="40" workbookViewId="0"/>
  </sheetViews>
  <sheetFormatPr defaultRowHeight="17.399999999999999" x14ac:dyDescent="0.4"/>
  <cols>
    <col min="1" max="1" width="8.796875" style="21"/>
    <col min="2" max="2" width="4.19921875" style="26" customWidth="1"/>
    <col min="3" max="3" width="19.5" style="26" bestFit="1" customWidth="1"/>
    <col min="4" max="4" width="21.19921875" style="26" bestFit="1" customWidth="1"/>
    <col min="5" max="5" width="12.8984375" style="26" customWidth="1"/>
    <col min="6" max="6" width="20.09765625" style="26" bestFit="1" customWidth="1"/>
    <col min="7" max="7" width="11.59765625" style="26" customWidth="1"/>
    <col min="8" max="8" width="12.796875" style="26" customWidth="1"/>
    <col min="9" max="9" width="16.69921875" style="26" bestFit="1" customWidth="1"/>
    <col min="10" max="10" width="21.19921875" style="26" bestFit="1" customWidth="1"/>
    <col min="11" max="11" width="19" style="26" bestFit="1" customWidth="1"/>
    <col min="12" max="12" width="18.5" style="26" bestFit="1" customWidth="1"/>
    <col min="13" max="13" width="14.69921875" style="26" customWidth="1"/>
    <col min="14" max="14" width="19.69921875" style="26" bestFit="1" customWidth="1"/>
    <col min="15" max="15" width="18.5" style="26" bestFit="1" customWidth="1"/>
    <col min="16" max="16" width="25.8984375" style="26" bestFit="1" customWidth="1"/>
    <col min="17" max="16384" width="8.796875" style="26"/>
  </cols>
  <sheetData>
    <row r="1" spans="3:18" ht="39" customHeight="1" x14ac:dyDescent="0.4">
      <c r="Q1" s="28"/>
    </row>
    <row r="2" spans="3:18" ht="21" x14ac:dyDescent="0.4">
      <c r="C2" s="31" t="s">
        <v>1049</v>
      </c>
      <c r="I2" s="31" t="s">
        <v>1047</v>
      </c>
      <c r="Q2" s="28"/>
    </row>
    <row r="3" spans="3:18" x14ac:dyDescent="0.4">
      <c r="Q3" s="28"/>
    </row>
    <row r="4" spans="3:18" ht="18" x14ac:dyDescent="0.4">
      <c r="C4" s="39" t="s">
        <v>12</v>
      </c>
      <c r="D4" s="39" t="s">
        <v>24</v>
      </c>
      <c r="E4"/>
      <c r="F4" s="39" t="s">
        <v>20</v>
      </c>
      <c r="G4" s="39" t="s">
        <v>24</v>
      </c>
      <c r="H4"/>
      <c r="I4" s="39" t="s">
        <v>4</v>
      </c>
      <c r="J4" s="39" t="s">
        <v>3</v>
      </c>
      <c r="M4"/>
      <c r="N4"/>
      <c r="O4"/>
      <c r="P4"/>
    </row>
    <row r="5" spans="3:18" ht="19.8" customHeight="1" x14ac:dyDescent="0.4">
      <c r="C5" s="30">
        <v>13162</v>
      </c>
      <c r="D5" s="30">
        <v>1985</v>
      </c>
      <c r="E5" s="30"/>
      <c r="F5" s="30">
        <v>25</v>
      </c>
      <c r="G5" s="30">
        <v>1985</v>
      </c>
      <c r="H5" s="30"/>
      <c r="I5" s="30">
        <v>346</v>
      </c>
      <c r="J5" s="30">
        <v>327</v>
      </c>
      <c r="M5" s="30"/>
      <c r="N5" s="30"/>
      <c r="O5" s="30"/>
      <c r="P5" s="30"/>
    </row>
    <row r="6" spans="3:18" ht="19.8" customHeight="1" x14ac:dyDescent="0.4">
      <c r="C6" s="30">
        <v>10735</v>
      </c>
      <c r="D6" s="30">
        <v>1797</v>
      </c>
      <c r="E6" s="30"/>
      <c r="F6" s="30">
        <v>21</v>
      </c>
      <c r="G6" s="30">
        <v>1797</v>
      </c>
      <c r="H6" s="30"/>
      <c r="I6" s="30">
        <v>407</v>
      </c>
      <c r="J6" s="30">
        <v>384</v>
      </c>
    </row>
    <row r="7" spans="3:18" ht="19.8" customHeight="1" x14ac:dyDescent="0.4">
      <c r="C7" s="30">
        <v>10460</v>
      </c>
      <c r="D7" s="30">
        <v>1776</v>
      </c>
      <c r="E7" s="30"/>
      <c r="F7" s="30">
        <v>30</v>
      </c>
      <c r="G7" s="30">
        <v>1776</v>
      </c>
      <c r="H7" s="30"/>
      <c r="I7" s="30">
        <v>442</v>
      </c>
      <c r="J7" s="30">
        <v>412</v>
      </c>
    </row>
    <row r="8" spans="3:18" ht="19.8" customHeight="1" x14ac:dyDescent="0.4">
      <c r="C8" s="30">
        <v>9762</v>
      </c>
      <c r="D8" s="30">
        <v>1745</v>
      </c>
      <c r="E8" s="30"/>
      <c r="F8" s="30">
        <v>29</v>
      </c>
      <c r="G8" s="30">
        <v>1745</v>
      </c>
      <c r="H8" s="30"/>
      <c r="I8" s="30">
        <v>367</v>
      </c>
      <c r="J8" s="30">
        <v>340</v>
      </c>
    </row>
    <row r="9" spans="3:18" ht="19.8" customHeight="1" x14ac:dyDescent="0.4">
      <c r="C9" s="30">
        <v>12669</v>
      </c>
      <c r="D9" s="30">
        <v>1863</v>
      </c>
      <c r="E9" s="30"/>
      <c r="F9" s="30">
        <v>36</v>
      </c>
      <c r="G9" s="30">
        <v>1863</v>
      </c>
      <c r="H9" s="30"/>
      <c r="I9" s="30">
        <v>712</v>
      </c>
      <c r="J9" s="30">
        <v>700</v>
      </c>
      <c r="M9" s="30"/>
      <c r="N9" s="30"/>
      <c r="O9" s="30"/>
      <c r="P9" s="30"/>
    </row>
    <row r="10" spans="3:18" ht="19.8" customHeight="1" x14ac:dyDescent="0.4">
      <c r="C10" s="40" t="s">
        <v>1051</v>
      </c>
      <c r="D10" s="40" t="s">
        <v>1051</v>
      </c>
      <c r="E10" s="30"/>
      <c r="F10" s="40" t="s">
        <v>1051</v>
      </c>
      <c r="G10" s="40" t="s">
        <v>1051</v>
      </c>
      <c r="H10" s="30"/>
      <c r="I10" s="40" t="s">
        <v>1051</v>
      </c>
      <c r="J10" s="40" t="s">
        <v>1051</v>
      </c>
      <c r="M10" s="30"/>
      <c r="N10" s="30"/>
      <c r="O10" s="30"/>
      <c r="P10" s="30"/>
    </row>
    <row r="11" spans="3:18" ht="19.8" customHeight="1" x14ac:dyDescent="0.4">
      <c r="C11" s="40" t="s">
        <v>1051</v>
      </c>
      <c r="D11" s="40" t="s">
        <v>1051</v>
      </c>
      <c r="E11" s="30"/>
      <c r="F11" s="40" t="s">
        <v>1051</v>
      </c>
      <c r="G11" s="40" t="s">
        <v>1051</v>
      </c>
      <c r="H11" s="30"/>
      <c r="I11" s="40" t="s">
        <v>1051</v>
      </c>
      <c r="J11" s="40" t="s">
        <v>1051</v>
      </c>
      <c r="M11" s="30"/>
      <c r="N11" s="30"/>
      <c r="O11" s="30"/>
      <c r="P11" s="30"/>
    </row>
    <row r="12" spans="3:18" ht="19.8" customHeight="1" x14ac:dyDescent="0.4">
      <c r="C12" s="30">
        <v>10686</v>
      </c>
      <c r="D12" s="30">
        <v>2847</v>
      </c>
      <c r="E12" s="30"/>
      <c r="F12" s="30">
        <v>17</v>
      </c>
      <c r="G12" s="30">
        <v>2847</v>
      </c>
      <c r="H12" s="30"/>
      <c r="I12" s="30">
        <v>360</v>
      </c>
      <c r="J12" s="30">
        <v>343</v>
      </c>
      <c r="M12" s="30"/>
      <c r="N12" s="30"/>
      <c r="O12" s="30"/>
      <c r="P12" s="30"/>
    </row>
    <row r="13" spans="3:18" ht="19.8" customHeight="1" x14ac:dyDescent="0.4">
      <c r="C13" s="30">
        <v>20226</v>
      </c>
      <c r="D13" s="30">
        <v>3710</v>
      </c>
      <c r="E13" s="30"/>
      <c r="F13" s="30">
        <v>73</v>
      </c>
      <c r="G13" s="30">
        <v>3710</v>
      </c>
      <c r="H13" s="30"/>
      <c r="I13" s="30">
        <v>527</v>
      </c>
      <c r="J13" s="30">
        <v>503</v>
      </c>
      <c r="M13" s="30"/>
      <c r="N13" s="30"/>
      <c r="O13" s="30"/>
      <c r="P13" s="30"/>
    </row>
    <row r="14" spans="3:18" ht="19.8" customHeight="1" x14ac:dyDescent="0.4">
      <c r="C14" s="30">
        <v>10733</v>
      </c>
      <c r="D14" s="30">
        <v>2832</v>
      </c>
      <c r="E14" s="30"/>
      <c r="F14" s="30">
        <v>18</v>
      </c>
      <c r="G14" s="30">
        <v>2832</v>
      </c>
      <c r="H14" s="30"/>
      <c r="I14" s="30">
        <v>423</v>
      </c>
      <c r="J14" s="30">
        <v>415</v>
      </c>
      <c r="M14" s="30"/>
      <c r="N14" s="30"/>
      <c r="O14" s="30"/>
      <c r="P14" s="30"/>
    </row>
    <row r="15" spans="3:18" ht="19.8" customHeight="1" x14ac:dyDescent="0.4">
      <c r="C15" s="30">
        <v>21420</v>
      </c>
      <c r="D15" s="30">
        <v>3832</v>
      </c>
      <c r="E15" s="30"/>
      <c r="F15" s="30">
        <v>88</v>
      </c>
      <c r="G15" s="30">
        <v>3832</v>
      </c>
      <c r="H15" s="30"/>
      <c r="I15" s="30">
        <v>545</v>
      </c>
      <c r="J15" s="30">
        <v>516</v>
      </c>
      <c r="M15" s="30"/>
      <c r="N15" s="30"/>
      <c r="O15" s="30"/>
      <c r="P15" s="30"/>
    </row>
    <row r="16" spans="3:18" ht="19.8" customHeight="1" x14ac:dyDescent="0.4">
      <c r="C16" s="30">
        <v>8064</v>
      </c>
      <c r="D16" s="30">
        <v>1849</v>
      </c>
      <c r="E16" s="30"/>
      <c r="F16" s="30">
        <v>23</v>
      </c>
      <c r="G16" s="30">
        <v>1849</v>
      </c>
      <c r="H16" s="30"/>
      <c r="I16" s="30">
        <v>463</v>
      </c>
      <c r="J16" s="30">
        <v>439</v>
      </c>
      <c r="M16" s="30"/>
      <c r="N16" s="30"/>
      <c r="O16" s="30"/>
      <c r="P16" s="33"/>
      <c r="Q16" s="27"/>
      <c r="R16" s="27"/>
    </row>
    <row r="17" spans="3:18" x14ac:dyDescent="0.4">
      <c r="N17" s="28"/>
      <c r="O17" s="28"/>
      <c r="P17" s="28"/>
      <c r="Q17" s="28"/>
      <c r="R17" s="28"/>
    </row>
    <row r="18" spans="3:18" x14ac:dyDescent="0.4">
      <c r="N18" s="28"/>
      <c r="O18" s="28"/>
      <c r="P18" s="28"/>
      <c r="Q18" s="28"/>
      <c r="R18" s="28"/>
    </row>
    <row r="19" spans="3:18" x14ac:dyDescent="0.4">
      <c r="R19" s="28"/>
    </row>
    <row r="20" spans="3:18" ht="21" x14ac:dyDescent="0.4">
      <c r="C20" s="31" t="s">
        <v>1050</v>
      </c>
      <c r="K20" s="31"/>
      <c r="Q20" s="28"/>
    </row>
    <row r="21" spans="3:18" x14ac:dyDescent="0.4">
      <c r="Q21" s="28"/>
    </row>
    <row r="22" spans="3:18" ht="18" x14ac:dyDescent="0.4">
      <c r="C22" s="39" t="s">
        <v>23</v>
      </c>
      <c r="D22" s="39" t="s">
        <v>3</v>
      </c>
      <c r="K22"/>
      <c r="L22"/>
      <c r="M22"/>
      <c r="N22"/>
      <c r="O22"/>
      <c r="P22"/>
    </row>
    <row r="23" spans="3:18" ht="18" x14ac:dyDescent="0.4">
      <c r="C23" s="30">
        <v>728</v>
      </c>
      <c r="D23" s="30">
        <v>327</v>
      </c>
    </row>
    <row r="24" spans="3:18" ht="18" x14ac:dyDescent="0.4">
      <c r="C24" s="30">
        <v>776</v>
      </c>
      <c r="D24" s="30">
        <v>384</v>
      </c>
    </row>
    <row r="25" spans="3:18" ht="18" x14ac:dyDescent="0.4">
      <c r="C25" s="30">
        <v>726</v>
      </c>
      <c r="D25" s="30">
        <v>412</v>
      </c>
    </row>
    <row r="26" spans="3:18" ht="18" x14ac:dyDescent="0.4">
      <c r="C26" s="30">
        <v>773</v>
      </c>
      <c r="D26" s="30">
        <v>340</v>
      </c>
    </row>
    <row r="27" spans="3:18" ht="18" x14ac:dyDescent="0.4">
      <c r="C27" s="30">
        <v>539</v>
      </c>
      <c r="D27" s="30">
        <v>700</v>
      </c>
    </row>
    <row r="28" spans="3:18" ht="18" x14ac:dyDescent="0.4">
      <c r="C28" s="40" t="s">
        <v>1051</v>
      </c>
      <c r="D28" s="40" t="s">
        <v>1051</v>
      </c>
    </row>
    <row r="29" spans="3:18" ht="18" x14ac:dyDescent="0.4">
      <c r="C29" s="40" t="s">
        <v>1051</v>
      </c>
      <c r="D29" s="40" t="s">
        <v>1051</v>
      </c>
    </row>
    <row r="30" spans="3:18" ht="18" x14ac:dyDescent="0.4">
      <c r="C30" s="30">
        <v>749</v>
      </c>
      <c r="D30" s="30">
        <v>343</v>
      </c>
    </row>
    <row r="31" spans="3:18" ht="18" x14ac:dyDescent="0.4">
      <c r="C31" s="30">
        <v>834</v>
      </c>
      <c r="D31" s="30">
        <v>503</v>
      </c>
    </row>
    <row r="32" spans="3:18" ht="18" x14ac:dyDescent="0.4">
      <c r="C32" s="30">
        <v>916</v>
      </c>
      <c r="D32" s="30">
        <v>415</v>
      </c>
    </row>
    <row r="33" spans="3:4" ht="18" x14ac:dyDescent="0.4">
      <c r="C33" s="30">
        <v>739</v>
      </c>
      <c r="D33" s="30">
        <v>516</v>
      </c>
    </row>
    <row r="34" spans="3:4" ht="18" x14ac:dyDescent="0.4">
      <c r="C34" s="30">
        <v>848</v>
      </c>
      <c r="D34" s="30">
        <v>439</v>
      </c>
    </row>
    <row r="36" spans="3:4" ht="21" x14ac:dyDescent="0.4">
      <c r="C36" s="31"/>
    </row>
  </sheetData>
  <phoneticPr fontId="18" type="noConversion"/>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35D45031-5186-4831-BCA9-90DB2E2C5A5D}">
            <x14:iconSet showValue="0" custom="1">
              <x14:cfvo type="percent">
                <xm:f>0</xm:f>
              </x14:cfvo>
              <x14:cfvo type="num" gte="0">
                <xm:f>-1E-3</xm:f>
              </x14:cfvo>
              <x14:cfvo type="num">
                <xm:f>0</xm:f>
              </x14:cfvo>
              <x14:cfIcon iconSet="3TrafficLights1" iconId="0"/>
              <x14:cfIcon iconSet="3TrafficLights1" iconId="0"/>
              <x14:cfIcon iconSet="3TrafficLights1" iconId="2"/>
            </x14:iconSet>
          </x14:cfRule>
          <xm:sqref>H5:H16</xm:sqref>
        </x14:conditionalFormatting>
        <x14:conditionalFormatting xmlns:xm="http://schemas.microsoft.com/office/excel/2006/main">
          <x14:cfRule type="iconSet" priority="1" id="{EA59DC4C-CD2B-4837-9F64-2AA1FDD77D8B}">
            <x14:iconSet showValue="0" custom="1">
              <x14:cfvo type="percent">
                <xm:f>0</xm:f>
              </x14:cfvo>
              <x14:cfvo type="num" gte="0">
                <xm:f>-0.1</xm:f>
              </x14:cfvo>
              <x14:cfvo type="num">
                <xm:f>0</xm:f>
              </x14:cfvo>
              <x14:cfIcon iconSet="3TrafficLights1" iconId="0"/>
              <x14:cfIcon iconSet="3TrafficLights1" iconId="0"/>
              <x14:cfIcon iconSet="3TrafficLights1" iconId="2"/>
            </x14:iconSet>
          </x14:cfRule>
          <xm:sqref>P5 P9:P16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4E7B-859D-42C5-9E48-E9E031755D9E}">
  <sheetPr>
    <tabColor theme="1"/>
  </sheetPr>
  <dimension ref="A4:H73"/>
  <sheetViews>
    <sheetView topLeftCell="B38" zoomScale="85" zoomScaleNormal="85" workbookViewId="0">
      <selection activeCell="F57" sqref="F57"/>
    </sheetView>
  </sheetViews>
  <sheetFormatPr defaultRowHeight="17.399999999999999" x14ac:dyDescent="0.4"/>
  <cols>
    <col min="1" max="1" width="14.19921875" bestFit="1" customWidth="1"/>
    <col min="2" max="2" width="27.5" bestFit="1" customWidth="1"/>
    <col min="3" max="3" width="43" customWidth="1"/>
    <col min="4" max="4" width="42.796875" bestFit="1" customWidth="1"/>
    <col min="6" max="6" width="13.09765625" bestFit="1" customWidth="1"/>
    <col min="7" max="7" width="17.8984375" bestFit="1" customWidth="1"/>
    <col min="8" max="8" width="20.5" bestFit="1" customWidth="1"/>
    <col min="9" max="9" width="16.69921875" customWidth="1"/>
  </cols>
  <sheetData>
    <row r="4" spans="1:8" x14ac:dyDescent="0.4">
      <c r="A4" s="3" t="s">
        <v>26</v>
      </c>
      <c r="B4" t="s">
        <v>25</v>
      </c>
      <c r="G4" s="3" t="s">
        <v>26</v>
      </c>
      <c r="H4" t="s">
        <v>25</v>
      </c>
    </row>
    <row r="5" spans="1:8" x14ac:dyDescent="0.4">
      <c r="A5" s="4" t="s">
        <v>28</v>
      </c>
      <c r="B5" s="43">
        <v>61</v>
      </c>
      <c r="G5" s="4" t="s">
        <v>36</v>
      </c>
      <c r="H5" s="5">
        <v>0.41544117647058826</v>
      </c>
    </row>
    <row r="6" spans="1:8" x14ac:dyDescent="0.4">
      <c r="A6" s="4" t="s">
        <v>29</v>
      </c>
      <c r="B6" s="43">
        <v>73</v>
      </c>
      <c r="G6" s="4" t="s">
        <v>35</v>
      </c>
      <c r="H6" s="5">
        <v>0.21691176470588236</v>
      </c>
    </row>
    <row r="7" spans="1:8" x14ac:dyDescent="0.4">
      <c r="A7" s="4" t="s">
        <v>30</v>
      </c>
      <c r="B7" s="43">
        <v>82</v>
      </c>
      <c r="G7" s="4" t="s">
        <v>37</v>
      </c>
      <c r="H7" s="5">
        <v>0.36764705882352944</v>
      </c>
    </row>
    <row r="8" spans="1:8" x14ac:dyDescent="0.4">
      <c r="A8" s="4" t="s">
        <v>31</v>
      </c>
      <c r="B8" s="43">
        <v>46</v>
      </c>
      <c r="G8" s="4" t="s">
        <v>27</v>
      </c>
      <c r="H8" s="5">
        <v>1</v>
      </c>
    </row>
    <row r="9" spans="1:8" x14ac:dyDescent="0.4">
      <c r="A9" s="4" t="s">
        <v>32</v>
      </c>
      <c r="B9" s="43">
        <v>7</v>
      </c>
    </row>
    <row r="10" spans="1:8" x14ac:dyDescent="0.4">
      <c r="A10" s="4" t="s">
        <v>33</v>
      </c>
      <c r="B10" s="43">
        <v>3</v>
      </c>
    </row>
    <row r="11" spans="1:8" x14ac:dyDescent="0.4">
      <c r="A11" s="4" t="s">
        <v>27</v>
      </c>
      <c r="B11" s="43">
        <v>272</v>
      </c>
    </row>
    <row r="24" spans="1:8" x14ac:dyDescent="0.4">
      <c r="A24" s="3" t="s">
        <v>26</v>
      </c>
      <c r="B24" t="s">
        <v>38</v>
      </c>
      <c r="G24" s="3" t="s">
        <v>26</v>
      </c>
      <c r="H24" t="s">
        <v>1053</v>
      </c>
    </row>
    <row r="25" spans="1:8" x14ac:dyDescent="0.4">
      <c r="A25" s="4" t="s">
        <v>39</v>
      </c>
      <c r="B25" s="43">
        <v>2</v>
      </c>
      <c r="G25" s="4" t="s">
        <v>64</v>
      </c>
      <c r="H25">
        <v>3</v>
      </c>
    </row>
    <row r="26" spans="1:8" x14ac:dyDescent="0.4">
      <c r="A26" s="4" t="s">
        <v>40</v>
      </c>
      <c r="B26" s="43">
        <v>3</v>
      </c>
      <c r="G26" s="4" t="s">
        <v>45</v>
      </c>
      <c r="H26">
        <v>4</v>
      </c>
    </row>
    <row r="27" spans="1:8" x14ac:dyDescent="0.4">
      <c r="A27" s="4" t="s">
        <v>41</v>
      </c>
      <c r="B27" s="43">
        <v>5</v>
      </c>
      <c r="G27" s="4" t="s">
        <v>44</v>
      </c>
      <c r="H27">
        <v>1</v>
      </c>
    </row>
    <row r="28" spans="1:8" x14ac:dyDescent="0.4">
      <c r="A28" s="4" t="s">
        <v>42</v>
      </c>
      <c r="B28" s="43">
        <v>7</v>
      </c>
      <c r="G28" s="4" t="s">
        <v>27</v>
      </c>
      <c r="H28">
        <v>8</v>
      </c>
    </row>
    <row r="29" spans="1:8" x14ac:dyDescent="0.4">
      <c r="A29" s="4" t="s">
        <v>43</v>
      </c>
      <c r="B29" s="43">
        <v>4</v>
      </c>
    </row>
    <row r="30" spans="1:8" x14ac:dyDescent="0.4">
      <c r="A30" s="4" t="s">
        <v>27</v>
      </c>
      <c r="B30" s="43">
        <v>21</v>
      </c>
    </row>
    <row r="45" spans="1:8" x14ac:dyDescent="0.4">
      <c r="A45" s="3" t="s">
        <v>26</v>
      </c>
      <c r="B45" t="s">
        <v>46</v>
      </c>
      <c r="G45" s="3" t="s">
        <v>26</v>
      </c>
      <c r="H45" t="s">
        <v>1057</v>
      </c>
    </row>
    <row r="46" spans="1:8" x14ac:dyDescent="0.4">
      <c r="A46" s="4" t="s">
        <v>1030</v>
      </c>
      <c r="B46" s="43">
        <v>1</v>
      </c>
      <c r="G46" s="4" t="s">
        <v>60</v>
      </c>
      <c r="H46">
        <v>13</v>
      </c>
    </row>
    <row r="47" spans="1:8" x14ac:dyDescent="0.4">
      <c r="A47" s="4" t="s">
        <v>48</v>
      </c>
      <c r="B47" s="43">
        <v>2</v>
      </c>
      <c r="G47" s="4" t="s">
        <v>61</v>
      </c>
      <c r="H47">
        <v>10</v>
      </c>
    </row>
    <row r="48" spans="1:8" x14ac:dyDescent="0.4">
      <c r="A48" s="4" t="s">
        <v>50</v>
      </c>
      <c r="B48" s="43">
        <v>2</v>
      </c>
      <c r="G48" s="4" t="s">
        <v>62</v>
      </c>
      <c r="H48">
        <v>1</v>
      </c>
    </row>
    <row r="49" spans="1:8" x14ac:dyDescent="0.4">
      <c r="A49" s="4" t="s">
        <v>51</v>
      </c>
      <c r="B49" s="43">
        <v>10</v>
      </c>
      <c r="G49" s="4" t="s">
        <v>27</v>
      </c>
      <c r="H49">
        <v>24</v>
      </c>
    </row>
    <row r="50" spans="1:8" x14ac:dyDescent="0.4">
      <c r="A50" s="4" t="s">
        <v>52</v>
      </c>
      <c r="B50" s="43">
        <v>18</v>
      </c>
    </row>
    <row r="51" spans="1:8" x14ac:dyDescent="0.4">
      <c r="A51" s="4" t="s">
        <v>53</v>
      </c>
      <c r="B51" s="43">
        <v>23</v>
      </c>
    </row>
    <row r="52" spans="1:8" x14ac:dyDescent="0.4">
      <c r="A52" s="4" t="s">
        <v>54</v>
      </c>
      <c r="B52" s="43">
        <v>28</v>
      </c>
    </row>
    <row r="53" spans="1:8" x14ac:dyDescent="0.4">
      <c r="A53" s="4" t="s">
        <v>55</v>
      </c>
      <c r="B53" s="43">
        <v>24</v>
      </c>
    </row>
    <row r="54" spans="1:8" x14ac:dyDescent="0.4">
      <c r="A54" s="4" t="s">
        <v>56</v>
      </c>
      <c r="B54" s="43">
        <v>1</v>
      </c>
    </row>
    <row r="55" spans="1:8" x14ac:dyDescent="0.4">
      <c r="A55" s="4" t="s">
        <v>47</v>
      </c>
      <c r="B55" s="43">
        <v>2</v>
      </c>
    </row>
    <row r="56" spans="1:8" x14ac:dyDescent="0.4">
      <c r="A56" s="4" t="s">
        <v>27</v>
      </c>
      <c r="B56" s="43">
        <v>111</v>
      </c>
    </row>
    <row r="65" spans="1:8" x14ac:dyDescent="0.4">
      <c r="A65" s="3" t="s">
        <v>26</v>
      </c>
      <c r="B65" t="s">
        <v>76</v>
      </c>
      <c r="G65" s="3" t="s">
        <v>26</v>
      </c>
      <c r="H65" t="s">
        <v>75</v>
      </c>
    </row>
    <row r="66" spans="1:8" x14ac:dyDescent="0.4">
      <c r="A66" s="4" t="s">
        <v>67</v>
      </c>
      <c r="B66">
        <v>7</v>
      </c>
      <c r="G66" s="4" t="s">
        <v>67</v>
      </c>
      <c r="H66">
        <v>7780</v>
      </c>
    </row>
    <row r="67" spans="1:8" x14ac:dyDescent="0.4">
      <c r="A67" s="4" t="s">
        <v>68</v>
      </c>
      <c r="B67">
        <v>6.76</v>
      </c>
      <c r="G67" s="4" t="s">
        <v>68</v>
      </c>
      <c r="H67">
        <v>8125</v>
      </c>
    </row>
    <row r="68" spans="1:8" x14ac:dyDescent="0.4">
      <c r="A68" s="4" t="s">
        <v>69</v>
      </c>
      <c r="B68">
        <v>7.25</v>
      </c>
      <c r="G68" s="4" t="s">
        <v>69</v>
      </c>
      <c r="H68">
        <v>7559</v>
      </c>
    </row>
    <row r="69" spans="1:8" x14ac:dyDescent="0.4">
      <c r="A69" s="4" t="s">
        <v>70</v>
      </c>
      <c r="B69">
        <v>6.7</v>
      </c>
      <c r="G69" s="4" t="s">
        <v>70</v>
      </c>
      <c r="H69">
        <v>7405</v>
      </c>
    </row>
    <row r="70" spans="1:8" x14ac:dyDescent="0.4">
      <c r="A70" s="4" t="s">
        <v>71</v>
      </c>
      <c r="B70">
        <v>6.77</v>
      </c>
      <c r="G70" s="4" t="s">
        <v>71</v>
      </c>
      <c r="H70">
        <v>7448</v>
      </c>
    </row>
    <row r="71" spans="1:8" x14ac:dyDescent="0.4">
      <c r="A71" s="4" t="s">
        <v>72</v>
      </c>
      <c r="B71">
        <v>6.99</v>
      </c>
      <c r="G71" s="4" t="s">
        <v>72</v>
      </c>
      <c r="H71">
        <v>8152</v>
      </c>
    </row>
    <row r="72" spans="1:8" x14ac:dyDescent="0.4">
      <c r="A72" s="4" t="s">
        <v>73</v>
      </c>
      <c r="B72">
        <v>7.56</v>
      </c>
      <c r="G72" s="4" t="s">
        <v>73</v>
      </c>
      <c r="H72">
        <v>6933</v>
      </c>
    </row>
    <row r="73" spans="1:8" x14ac:dyDescent="0.4">
      <c r="A73" s="4" t="s">
        <v>27</v>
      </c>
      <c r="B73">
        <v>49.03</v>
      </c>
      <c r="G73" s="4" t="s">
        <v>27</v>
      </c>
      <c r="H73">
        <v>53402</v>
      </c>
    </row>
  </sheetData>
  <sortState xmlns:xlrd2="http://schemas.microsoft.com/office/spreadsheetml/2017/richdata2" ref="A46:B60">
    <sortCondition ref="A48" customList="&lt;1,1-2,2-3,3-4,4-5,5-6,6-7,7-8,8-9,9-10,10-11,11-12,&gt;12"/>
  </sortState>
  <phoneticPr fontId="18" type="noConversion"/>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126E-1C02-4D52-81FA-54C1DFE35F67}">
  <sheetPr>
    <tabColor rgb="FFFF0000"/>
  </sheetPr>
  <dimension ref="A1:B941"/>
  <sheetViews>
    <sheetView zoomScale="130" zoomScaleNormal="130" workbookViewId="0">
      <selection activeCell="B18" sqref="B18"/>
    </sheetView>
  </sheetViews>
  <sheetFormatPr defaultRowHeight="17.399999999999999" x14ac:dyDescent="0.4"/>
  <cols>
    <col min="1" max="1" width="10.296875" bestFit="1" customWidth="1"/>
    <col min="2" max="2" width="8.09765625" bestFit="1" customWidth="1"/>
  </cols>
  <sheetData>
    <row r="1" spans="1:2" x14ac:dyDescent="0.4">
      <c r="A1" s="6" t="s">
        <v>12</v>
      </c>
      <c r="B1" s="6" t="s">
        <v>24</v>
      </c>
    </row>
    <row r="2" spans="1:2" x14ac:dyDescent="0.4">
      <c r="A2" s="7">
        <v>13162</v>
      </c>
      <c r="B2" s="7">
        <v>1985</v>
      </c>
    </row>
    <row r="3" spans="1:2" x14ac:dyDescent="0.4">
      <c r="A3" s="8">
        <v>10735</v>
      </c>
      <c r="B3" s="8">
        <v>1797</v>
      </c>
    </row>
    <row r="4" spans="1:2" x14ac:dyDescent="0.4">
      <c r="A4" s="7">
        <v>10460</v>
      </c>
      <c r="B4" s="7">
        <v>1776</v>
      </c>
    </row>
    <row r="5" spans="1:2" x14ac:dyDescent="0.4">
      <c r="A5" s="8">
        <v>9762</v>
      </c>
      <c r="B5" s="8">
        <v>1745</v>
      </c>
    </row>
    <row r="6" spans="1:2" x14ac:dyDescent="0.4">
      <c r="A6" s="7">
        <v>12669</v>
      </c>
      <c r="B6" s="7">
        <v>1863</v>
      </c>
    </row>
    <row r="7" spans="1:2" x14ac:dyDescent="0.4">
      <c r="A7" s="8">
        <v>9705</v>
      </c>
      <c r="B7" s="8">
        <v>1728</v>
      </c>
    </row>
    <row r="8" spans="1:2" x14ac:dyDescent="0.4">
      <c r="A8" s="7">
        <v>13019</v>
      </c>
      <c r="B8" s="7">
        <v>1921</v>
      </c>
    </row>
    <row r="9" spans="1:2" x14ac:dyDescent="0.4">
      <c r="A9" s="8">
        <v>15506</v>
      </c>
      <c r="B9" s="8">
        <v>2035</v>
      </c>
    </row>
    <row r="10" spans="1:2" x14ac:dyDescent="0.4">
      <c r="A10" s="7">
        <v>10544</v>
      </c>
      <c r="B10" s="7">
        <v>1786</v>
      </c>
    </row>
    <row r="11" spans="1:2" x14ac:dyDescent="0.4">
      <c r="A11" s="8">
        <v>9819</v>
      </c>
      <c r="B11" s="8">
        <v>1775</v>
      </c>
    </row>
    <row r="12" spans="1:2" x14ac:dyDescent="0.4">
      <c r="A12" s="7">
        <v>12764</v>
      </c>
      <c r="B12" s="7">
        <v>1827</v>
      </c>
    </row>
    <row r="13" spans="1:2" x14ac:dyDescent="0.4">
      <c r="A13" s="8">
        <v>14371</v>
      </c>
      <c r="B13" s="8">
        <v>1949</v>
      </c>
    </row>
    <row r="14" spans="1:2" x14ac:dyDescent="0.4">
      <c r="A14" s="7">
        <v>10039</v>
      </c>
      <c r="B14" s="7">
        <v>1788</v>
      </c>
    </row>
    <row r="15" spans="1:2" x14ac:dyDescent="0.4">
      <c r="A15" s="8">
        <v>15355</v>
      </c>
      <c r="B15" s="8">
        <v>2013</v>
      </c>
    </row>
    <row r="16" spans="1:2" x14ac:dyDescent="0.4">
      <c r="A16" s="7">
        <v>13755</v>
      </c>
      <c r="B16" s="7">
        <v>1970</v>
      </c>
    </row>
    <row r="17" spans="1:2" x14ac:dyDescent="0.4">
      <c r="A17" s="8">
        <v>18134</v>
      </c>
      <c r="B17" s="8">
        <v>2159</v>
      </c>
    </row>
    <row r="18" spans="1:2" x14ac:dyDescent="0.4">
      <c r="A18" s="7">
        <v>13154</v>
      </c>
      <c r="B18" s="7">
        <v>1898</v>
      </c>
    </row>
    <row r="19" spans="1:2" x14ac:dyDescent="0.4">
      <c r="A19" s="8">
        <v>11181</v>
      </c>
      <c r="B19" s="8">
        <v>1837</v>
      </c>
    </row>
    <row r="20" spans="1:2" x14ac:dyDescent="0.4">
      <c r="A20" s="7">
        <v>14673</v>
      </c>
      <c r="B20" s="7">
        <v>1947</v>
      </c>
    </row>
    <row r="21" spans="1:2" x14ac:dyDescent="0.4">
      <c r="A21" s="8">
        <v>10602</v>
      </c>
      <c r="B21" s="8">
        <v>1820</v>
      </c>
    </row>
    <row r="22" spans="1:2" x14ac:dyDescent="0.4">
      <c r="A22" s="7">
        <v>14727</v>
      </c>
      <c r="B22" s="7">
        <v>2004</v>
      </c>
    </row>
    <row r="23" spans="1:2" x14ac:dyDescent="0.4">
      <c r="A23" s="8">
        <v>15103</v>
      </c>
      <c r="B23" s="8">
        <v>1990</v>
      </c>
    </row>
    <row r="24" spans="1:2" x14ac:dyDescent="0.4">
      <c r="A24" s="7">
        <v>11100</v>
      </c>
      <c r="B24" s="7">
        <v>1819</v>
      </c>
    </row>
    <row r="25" spans="1:2" x14ac:dyDescent="0.4">
      <c r="A25" s="8">
        <v>14070</v>
      </c>
      <c r="B25" s="8">
        <v>1959</v>
      </c>
    </row>
    <row r="26" spans="1:2" x14ac:dyDescent="0.4">
      <c r="A26" s="7">
        <v>12159</v>
      </c>
      <c r="B26" s="7">
        <v>1896</v>
      </c>
    </row>
    <row r="27" spans="1:2" x14ac:dyDescent="0.4">
      <c r="A27" s="8">
        <v>11992</v>
      </c>
      <c r="B27" s="8">
        <v>1821</v>
      </c>
    </row>
    <row r="28" spans="1:2" x14ac:dyDescent="0.4">
      <c r="A28" s="7">
        <v>10060</v>
      </c>
      <c r="B28" s="7">
        <v>1740</v>
      </c>
    </row>
    <row r="29" spans="1:2" x14ac:dyDescent="0.4">
      <c r="A29" s="8">
        <v>12022</v>
      </c>
      <c r="B29" s="8">
        <v>1819</v>
      </c>
    </row>
    <row r="30" spans="1:2" x14ac:dyDescent="0.4">
      <c r="A30" s="7">
        <v>12207</v>
      </c>
      <c r="B30" s="7">
        <v>1859</v>
      </c>
    </row>
    <row r="31" spans="1:2" x14ac:dyDescent="0.4">
      <c r="A31" s="8">
        <v>12770</v>
      </c>
      <c r="B31" s="8">
        <v>1783</v>
      </c>
    </row>
    <row r="32" spans="1:2" x14ac:dyDescent="0.4">
      <c r="A32" s="7">
        <v>0</v>
      </c>
      <c r="B32" s="7">
        <v>0</v>
      </c>
    </row>
    <row r="33" spans="1:2" x14ac:dyDescent="0.4">
      <c r="A33" s="8">
        <v>8163</v>
      </c>
      <c r="B33" s="8">
        <v>1432</v>
      </c>
    </row>
    <row r="34" spans="1:2" x14ac:dyDescent="0.4">
      <c r="A34" s="7">
        <v>7007</v>
      </c>
      <c r="B34" s="7">
        <v>1411</v>
      </c>
    </row>
    <row r="35" spans="1:2" x14ac:dyDescent="0.4">
      <c r="A35" s="8">
        <v>9107</v>
      </c>
      <c r="B35" s="8">
        <v>1572</v>
      </c>
    </row>
    <row r="36" spans="1:2" x14ac:dyDescent="0.4">
      <c r="A36" s="7">
        <v>1510</v>
      </c>
      <c r="B36" s="7">
        <v>1344</v>
      </c>
    </row>
    <row r="37" spans="1:2" x14ac:dyDescent="0.4">
      <c r="A37" s="8">
        <v>5370</v>
      </c>
      <c r="B37" s="8">
        <v>1463</v>
      </c>
    </row>
    <row r="38" spans="1:2" x14ac:dyDescent="0.4">
      <c r="A38" s="7">
        <v>6175</v>
      </c>
      <c r="B38" s="7">
        <v>1554</v>
      </c>
    </row>
    <row r="39" spans="1:2" x14ac:dyDescent="0.4">
      <c r="A39" s="8">
        <v>10536</v>
      </c>
      <c r="B39" s="8">
        <v>1604</v>
      </c>
    </row>
    <row r="40" spans="1:2" x14ac:dyDescent="0.4">
      <c r="A40" s="7">
        <v>2916</v>
      </c>
      <c r="B40" s="7">
        <v>1435</v>
      </c>
    </row>
    <row r="41" spans="1:2" x14ac:dyDescent="0.4">
      <c r="A41" s="8">
        <v>4974</v>
      </c>
      <c r="B41" s="8">
        <v>1446</v>
      </c>
    </row>
    <row r="42" spans="1:2" x14ac:dyDescent="0.4">
      <c r="A42" s="7">
        <v>6349</v>
      </c>
      <c r="B42" s="7">
        <v>1467</v>
      </c>
    </row>
    <row r="43" spans="1:2" x14ac:dyDescent="0.4">
      <c r="A43" s="8">
        <v>4026</v>
      </c>
      <c r="B43" s="8">
        <v>1470</v>
      </c>
    </row>
    <row r="44" spans="1:2" x14ac:dyDescent="0.4">
      <c r="A44" s="7">
        <v>8538</v>
      </c>
      <c r="B44" s="7">
        <v>1562</v>
      </c>
    </row>
    <row r="45" spans="1:2" x14ac:dyDescent="0.4">
      <c r="A45" s="8">
        <v>6076</v>
      </c>
      <c r="B45" s="8">
        <v>1617</v>
      </c>
    </row>
    <row r="46" spans="1:2" x14ac:dyDescent="0.4">
      <c r="A46" s="7">
        <v>6497</v>
      </c>
      <c r="B46" s="7">
        <v>1492</v>
      </c>
    </row>
    <row r="47" spans="1:2" x14ac:dyDescent="0.4">
      <c r="A47" s="8">
        <v>2826</v>
      </c>
      <c r="B47" s="8">
        <v>1402</v>
      </c>
    </row>
    <row r="48" spans="1:2" x14ac:dyDescent="0.4">
      <c r="A48" s="7">
        <v>8367</v>
      </c>
      <c r="B48" s="7">
        <v>1670</v>
      </c>
    </row>
    <row r="49" spans="1:2" x14ac:dyDescent="0.4">
      <c r="A49" s="8">
        <v>2759</v>
      </c>
      <c r="B49" s="8">
        <v>1401</v>
      </c>
    </row>
    <row r="50" spans="1:2" x14ac:dyDescent="0.4">
      <c r="A50" s="7">
        <v>2390</v>
      </c>
      <c r="B50" s="7">
        <v>1404</v>
      </c>
    </row>
    <row r="51" spans="1:2" x14ac:dyDescent="0.4">
      <c r="A51" s="8">
        <v>6474</v>
      </c>
      <c r="B51" s="8">
        <v>1655</v>
      </c>
    </row>
    <row r="52" spans="1:2" x14ac:dyDescent="0.4">
      <c r="A52" s="7">
        <v>36019</v>
      </c>
      <c r="B52" s="7">
        <v>2690</v>
      </c>
    </row>
    <row r="53" spans="1:2" x14ac:dyDescent="0.4">
      <c r="A53" s="8">
        <v>7155</v>
      </c>
      <c r="B53" s="8">
        <v>1497</v>
      </c>
    </row>
    <row r="54" spans="1:2" x14ac:dyDescent="0.4">
      <c r="A54" s="7">
        <v>2100</v>
      </c>
      <c r="B54" s="7">
        <v>1334</v>
      </c>
    </row>
    <row r="55" spans="1:2" x14ac:dyDescent="0.4">
      <c r="A55" s="8">
        <v>2193</v>
      </c>
      <c r="B55" s="8">
        <v>1368</v>
      </c>
    </row>
    <row r="56" spans="1:2" x14ac:dyDescent="0.4">
      <c r="A56" s="7">
        <v>2470</v>
      </c>
      <c r="B56" s="7">
        <v>1370</v>
      </c>
    </row>
    <row r="57" spans="1:2" x14ac:dyDescent="0.4">
      <c r="A57" s="8">
        <v>1727</v>
      </c>
      <c r="B57" s="8">
        <v>1341</v>
      </c>
    </row>
    <row r="58" spans="1:2" x14ac:dyDescent="0.4">
      <c r="A58" s="7">
        <v>2104</v>
      </c>
      <c r="B58" s="7">
        <v>1474</v>
      </c>
    </row>
    <row r="59" spans="1:2" x14ac:dyDescent="0.4">
      <c r="A59" s="8">
        <v>3427</v>
      </c>
      <c r="B59" s="8">
        <v>1427</v>
      </c>
    </row>
    <row r="60" spans="1:2" x14ac:dyDescent="0.4">
      <c r="A60" s="7">
        <v>1732</v>
      </c>
      <c r="B60" s="7">
        <v>1328</v>
      </c>
    </row>
    <row r="61" spans="1:2" x14ac:dyDescent="0.4">
      <c r="A61" s="8">
        <v>2969</v>
      </c>
      <c r="B61" s="8">
        <v>1393</v>
      </c>
    </row>
    <row r="62" spans="1:2" x14ac:dyDescent="0.4">
      <c r="A62" s="7">
        <v>3134</v>
      </c>
      <c r="B62" s="7">
        <v>1359</v>
      </c>
    </row>
    <row r="63" spans="1:2" x14ac:dyDescent="0.4">
      <c r="A63" s="8">
        <v>2971</v>
      </c>
      <c r="B63" s="8">
        <v>1002</v>
      </c>
    </row>
    <row r="64" spans="1:2" x14ac:dyDescent="0.4">
      <c r="A64" s="7">
        <v>10694</v>
      </c>
      <c r="B64" s="7">
        <v>3199</v>
      </c>
    </row>
    <row r="65" spans="1:2" x14ac:dyDescent="0.4">
      <c r="A65" s="8">
        <v>8001</v>
      </c>
      <c r="B65" s="8">
        <v>2902</v>
      </c>
    </row>
    <row r="66" spans="1:2" x14ac:dyDescent="0.4">
      <c r="A66" s="7">
        <v>11037</v>
      </c>
      <c r="B66" s="7">
        <v>3226</v>
      </c>
    </row>
    <row r="67" spans="1:2" x14ac:dyDescent="0.4">
      <c r="A67" s="8">
        <v>5263</v>
      </c>
      <c r="B67" s="8">
        <v>2750</v>
      </c>
    </row>
    <row r="68" spans="1:2" x14ac:dyDescent="0.4">
      <c r="A68" s="7">
        <v>15300</v>
      </c>
      <c r="B68" s="7">
        <v>3493</v>
      </c>
    </row>
    <row r="69" spans="1:2" x14ac:dyDescent="0.4">
      <c r="A69" s="8">
        <v>8757</v>
      </c>
      <c r="B69" s="8">
        <v>3011</v>
      </c>
    </row>
    <row r="70" spans="1:2" x14ac:dyDescent="0.4">
      <c r="A70" s="7">
        <v>7132</v>
      </c>
      <c r="B70" s="7">
        <v>2806</v>
      </c>
    </row>
    <row r="71" spans="1:2" x14ac:dyDescent="0.4">
      <c r="A71" s="8">
        <v>11256</v>
      </c>
      <c r="B71" s="8">
        <v>3300</v>
      </c>
    </row>
    <row r="72" spans="1:2" x14ac:dyDescent="0.4">
      <c r="A72" s="7">
        <v>2436</v>
      </c>
      <c r="B72" s="7">
        <v>2430</v>
      </c>
    </row>
    <row r="73" spans="1:2" x14ac:dyDescent="0.4">
      <c r="A73" s="8">
        <v>1223</v>
      </c>
      <c r="B73" s="8">
        <v>2140</v>
      </c>
    </row>
    <row r="74" spans="1:2" x14ac:dyDescent="0.4">
      <c r="A74" s="7">
        <v>3673</v>
      </c>
      <c r="B74" s="7">
        <v>2344</v>
      </c>
    </row>
    <row r="75" spans="1:2" x14ac:dyDescent="0.4">
      <c r="A75" s="8">
        <v>6637</v>
      </c>
      <c r="B75" s="8">
        <v>2677</v>
      </c>
    </row>
    <row r="76" spans="1:2" x14ac:dyDescent="0.4">
      <c r="A76" s="7">
        <v>3321</v>
      </c>
      <c r="B76" s="7">
        <v>2413</v>
      </c>
    </row>
    <row r="77" spans="1:2" x14ac:dyDescent="0.4">
      <c r="A77" s="8">
        <v>3580</v>
      </c>
      <c r="B77" s="8">
        <v>2497</v>
      </c>
    </row>
    <row r="78" spans="1:2" x14ac:dyDescent="0.4">
      <c r="A78" s="7">
        <v>9919</v>
      </c>
      <c r="B78" s="7">
        <v>3123</v>
      </c>
    </row>
    <row r="79" spans="1:2" x14ac:dyDescent="0.4">
      <c r="A79" s="8">
        <v>3032</v>
      </c>
      <c r="B79" s="8">
        <v>2489</v>
      </c>
    </row>
    <row r="80" spans="1:2" x14ac:dyDescent="0.4">
      <c r="A80" s="7">
        <v>9405</v>
      </c>
      <c r="B80" s="7">
        <v>3108</v>
      </c>
    </row>
    <row r="81" spans="1:2" x14ac:dyDescent="0.4">
      <c r="A81" s="8">
        <v>3176</v>
      </c>
      <c r="B81" s="8">
        <v>2498</v>
      </c>
    </row>
    <row r="82" spans="1:2" x14ac:dyDescent="0.4">
      <c r="A82" s="7">
        <v>18213</v>
      </c>
      <c r="B82" s="7">
        <v>3846</v>
      </c>
    </row>
    <row r="83" spans="1:2" x14ac:dyDescent="0.4">
      <c r="A83" s="8">
        <v>6132</v>
      </c>
      <c r="B83" s="8">
        <v>2696</v>
      </c>
    </row>
    <row r="84" spans="1:2" x14ac:dyDescent="0.4">
      <c r="A84" s="7">
        <v>3758</v>
      </c>
      <c r="B84" s="7">
        <v>2580</v>
      </c>
    </row>
    <row r="85" spans="1:2" x14ac:dyDescent="0.4">
      <c r="A85" s="8">
        <v>12850</v>
      </c>
      <c r="B85" s="8">
        <v>3324</v>
      </c>
    </row>
    <row r="86" spans="1:2" x14ac:dyDescent="0.4">
      <c r="A86" s="7">
        <v>2309</v>
      </c>
      <c r="B86" s="7">
        <v>2222</v>
      </c>
    </row>
    <row r="87" spans="1:2" x14ac:dyDescent="0.4">
      <c r="A87" s="8">
        <v>4363</v>
      </c>
      <c r="B87" s="8">
        <v>2463</v>
      </c>
    </row>
    <row r="88" spans="1:2" x14ac:dyDescent="0.4">
      <c r="A88" s="7">
        <v>9787</v>
      </c>
      <c r="B88" s="7">
        <v>3328</v>
      </c>
    </row>
    <row r="89" spans="1:2" x14ac:dyDescent="0.4">
      <c r="A89" s="8">
        <v>13372</v>
      </c>
      <c r="B89" s="8">
        <v>3404</v>
      </c>
    </row>
    <row r="90" spans="1:2" x14ac:dyDescent="0.4">
      <c r="A90" s="7">
        <v>6724</v>
      </c>
      <c r="B90" s="7">
        <v>2987</v>
      </c>
    </row>
    <row r="91" spans="1:2" x14ac:dyDescent="0.4">
      <c r="A91" s="8">
        <v>6643</v>
      </c>
      <c r="B91" s="8">
        <v>3008</v>
      </c>
    </row>
    <row r="92" spans="1:2" x14ac:dyDescent="0.4">
      <c r="A92" s="7">
        <v>9167</v>
      </c>
      <c r="B92" s="7">
        <v>2799</v>
      </c>
    </row>
    <row r="93" spans="1:2" x14ac:dyDescent="0.4">
      <c r="A93" s="8">
        <v>1329</v>
      </c>
      <c r="B93" s="8">
        <v>1276</v>
      </c>
    </row>
    <row r="94" spans="1:2" x14ac:dyDescent="0.4">
      <c r="A94" s="7">
        <v>6697</v>
      </c>
      <c r="B94" s="7">
        <v>2030</v>
      </c>
    </row>
    <row r="95" spans="1:2" x14ac:dyDescent="0.4">
      <c r="A95" s="8">
        <v>4929</v>
      </c>
      <c r="B95" s="8">
        <v>1860</v>
      </c>
    </row>
    <row r="96" spans="1:2" x14ac:dyDescent="0.4">
      <c r="A96" s="7">
        <v>7937</v>
      </c>
      <c r="B96" s="7">
        <v>2130</v>
      </c>
    </row>
    <row r="97" spans="1:2" x14ac:dyDescent="0.4">
      <c r="A97" s="8">
        <v>3844</v>
      </c>
      <c r="B97" s="8">
        <v>1725</v>
      </c>
    </row>
    <row r="98" spans="1:2" x14ac:dyDescent="0.4">
      <c r="A98" s="7">
        <v>3414</v>
      </c>
      <c r="B98" s="7">
        <v>1657</v>
      </c>
    </row>
    <row r="99" spans="1:2" x14ac:dyDescent="0.4">
      <c r="A99" s="8">
        <v>4525</v>
      </c>
      <c r="B99" s="8">
        <v>1793</v>
      </c>
    </row>
    <row r="100" spans="1:2" x14ac:dyDescent="0.4">
      <c r="A100" s="7">
        <v>4597</v>
      </c>
      <c r="B100" s="7">
        <v>1814</v>
      </c>
    </row>
    <row r="101" spans="1:2" x14ac:dyDescent="0.4">
      <c r="A101" s="8">
        <v>197</v>
      </c>
      <c r="B101" s="8">
        <v>1366</v>
      </c>
    </row>
    <row r="102" spans="1:2" x14ac:dyDescent="0.4">
      <c r="A102" s="7">
        <v>8</v>
      </c>
      <c r="B102" s="7">
        <v>1349</v>
      </c>
    </row>
    <row r="103" spans="1:2" x14ac:dyDescent="0.4">
      <c r="A103" s="8">
        <v>8054</v>
      </c>
      <c r="B103" s="8">
        <v>2062</v>
      </c>
    </row>
    <row r="104" spans="1:2" x14ac:dyDescent="0.4">
      <c r="A104" s="7">
        <v>5372</v>
      </c>
      <c r="B104" s="7">
        <v>1827</v>
      </c>
    </row>
    <row r="105" spans="1:2" x14ac:dyDescent="0.4">
      <c r="A105" s="8">
        <v>3570</v>
      </c>
      <c r="B105" s="8">
        <v>1645</v>
      </c>
    </row>
    <row r="106" spans="1:2" x14ac:dyDescent="0.4">
      <c r="A106" s="7">
        <v>0</v>
      </c>
      <c r="B106" s="7">
        <v>1347</v>
      </c>
    </row>
    <row r="107" spans="1:2" x14ac:dyDescent="0.4">
      <c r="A107" s="8">
        <v>0</v>
      </c>
      <c r="B107" s="8">
        <v>1347</v>
      </c>
    </row>
    <row r="108" spans="1:2" x14ac:dyDescent="0.4">
      <c r="A108" s="7">
        <v>0</v>
      </c>
      <c r="B108" s="7">
        <v>1347</v>
      </c>
    </row>
    <row r="109" spans="1:2" x14ac:dyDescent="0.4">
      <c r="A109" s="8">
        <v>4</v>
      </c>
      <c r="B109" s="8">
        <v>1348</v>
      </c>
    </row>
    <row r="110" spans="1:2" x14ac:dyDescent="0.4">
      <c r="A110" s="7">
        <v>6907</v>
      </c>
      <c r="B110" s="7">
        <v>1992</v>
      </c>
    </row>
    <row r="111" spans="1:2" x14ac:dyDescent="0.4">
      <c r="A111" s="8">
        <v>4920</v>
      </c>
      <c r="B111" s="8">
        <v>1856</v>
      </c>
    </row>
    <row r="112" spans="1:2" x14ac:dyDescent="0.4">
      <c r="A112" s="7">
        <v>4014</v>
      </c>
      <c r="B112" s="7">
        <v>1763</v>
      </c>
    </row>
    <row r="113" spans="1:2" x14ac:dyDescent="0.4">
      <c r="A113" s="8">
        <v>2573</v>
      </c>
      <c r="B113" s="8">
        <v>1541</v>
      </c>
    </row>
    <row r="114" spans="1:2" x14ac:dyDescent="0.4">
      <c r="A114" s="7">
        <v>0</v>
      </c>
      <c r="B114" s="7">
        <v>1348</v>
      </c>
    </row>
    <row r="115" spans="1:2" x14ac:dyDescent="0.4">
      <c r="A115" s="8">
        <v>4059</v>
      </c>
      <c r="B115" s="8">
        <v>1742</v>
      </c>
    </row>
    <row r="116" spans="1:2" x14ac:dyDescent="0.4">
      <c r="A116" s="7">
        <v>2080</v>
      </c>
      <c r="B116" s="7">
        <v>1549</v>
      </c>
    </row>
    <row r="117" spans="1:2" x14ac:dyDescent="0.4">
      <c r="A117" s="8">
        <v>2237</v>
      </c>
      <c r="B117" s="8">
        <v>1589</v>
      </c>
    </row>
    <row r="118" spans="1:2" x14ac:dyDescent="0.4">
      <c r="A118" s="7">
        <v>44</v>
      </c>
      <c r="B118" s="7">
        <v>1351</v>
      </c>
    </row>
    <row r="119" spans="1:2" x14ac:dyDescent="0.4">
      <c r="A119" s="8">
        <v>0</v>
      </c>
      <c r="B119" s="8">
        <v>1347</v>
      </c>
    </row>
    <row r="120" spans="1:2" x14ac:dyDescent="0.4">
      <c r="A120" s="7">
        <v>0</v>
      </c>
      <c r="B120" s="7">
        <v>1347</v>
      </c>
    </row>
    <row r="121" spans="1:2" x14ac:dyDescent="0.4">
      <c r="A121" s="8">
        <v>0</v>
      </c>
      <c r="B121" s="8">
        <v>1347</v>
      </c>
    </row>
    <row r="122" spans="1:2" x14ac:dyDescent="0.4">
      <c r="A122" s="7">
        <v>0</v>
      </c>
      <c r="B122" s="7">
        <v>1347</v>
      </c>
    </row>
    <row r="123" spans="1:2" x14ac:dyDescent="0.4">
      <c r="A123" s="8">
        <v>0</v>
      </c>
      <c r="B123" s="8">
        <v>1347</v>
      </c>
    </row>
    <row r="124" spans="1:2" x14ac:dyDescent="0.4">
      <c r="A124" s="7">
        <v>0</v>
      </c>
      <c r="B124" s="7">
        <v>665</v>
      </c>
    </row>
    <row r="125" spans="1:2" x14ac:dyDescent="0.4">
      <c r="A125" s="8">
        <v>678</v>
      </c>
      <c r="B125" s="8">
        <v>2220</v>
      </c>
    </row>
    <row r="126" spans="1:2" x14ac:dyDescent="0.4">
      <c r="A126" s="7">
        <v>356</v>
      </c>
      <c r="B126" s="7">
        <v>2151</v>
      </c>
    </row>
    <row r="127" spans="1:2" x14ac:dyDescent="0.4">
      <c r="A127" s="8">
        <v>2163</v>
      </c>
      <c r="B127" s="8">
        <v>2383</v>
      </c>
    </row>
    <row r="128" spans="1:2" x14ac:dyDescent="0.4">
      <c r="A128" s="7">
        <v>980</v>
      </c>
      <c r="B128" s="7">
        <v>2221</v>
      </c>
    </row>
    <row r="129" spans="1:2" x14ac:dyDescent="0.4">
      <c r="A129" s="8">
        <v>0</v>
      </c>
      <c r="B129" s="8">
        <v>2064</v>
      </c>
    </row>
    <row r="130" spans="1:2" x14ac:dyDescent="0.4">
      <c r="A130" s="7">
        <v>0</v>
      </c>
      <c r="B130" s="7">
        <v>2063</v>
      </c>
    </row>
    <row r="131" spans="1:2" x14ac:dyDescent="0.4">
      <c r="A131" s="8">
        <v>244</v>
      </c>
      <c r="B131" s="8">
        <v>2111</v>
      </c>
    </row>
    <row r="132" spans="1:2" x14ac:dyDescent="0.4">
      <c r="A132" s="7">
        <v>0</v>
      </c>
      <c r="B132" s="7">
        <v>2063</v>
      </c>
    </row>
    <row r="133" spans="1:2" x14ac:dyDescent="0.4">
      <c r="A133" s="8">
        <v>0</v>
      </c>
      <c r="B133" s="8">
        <v>2063</v>
      </c>
    </row>
    <row r="134" spans="1:2" x14ac:dyDescent="0.4">
      <c r="A134" s="7">
        <v>0</v>
      </c>
      <c r="B134" s="7">
        <v>2064</v>
      </c>
    </row>
    <row r="135" spans="1:2" x14ac:dyDescent="0.4">
      <c r="A135" s="8">
        <v>149</v>
      </c>
      <c r="B135" s="8">
        <v>2093</v>
      </c>
    </row>
    <row r="136" spans="1:2" x14ac:dyDescent="0.4">
      <c r="A136" s="7">
        <v>2945</v>
      </c>
      <c r="B136" s="7">
        <v>2499</v>
      </c>
    </row>
    <row r="137" spans="1:2" x14ac:dyDescent="0.4">
      <c r="A137" s="8">
        <v>2090</v>
      </c>
      <c r="B137" s="8">
        <v>2324</v>
      </c>
    </row>
    <row r="138" spans="1:2" x14ac:dyDescent="0.4">
      <c r="A138" s="7">
        <v>152</v>
      </c>
      <c r="B138" s="7">
        <v>2100</v>
      </c>
    </row>
    <row r="139" spans="1:2" x14ac:dyDescent="0.4">
      <c r="A139" s="8">
        <v>3761</v>
      </c>
      <c r="B139" s="8">
        <v>2638</v>
      </c>
    </row>
    <row r="140" spans="1:2" x14ac:dyDescent="0.4">
      <c r="A140" s="7">
        <v>0</v>
      </c>
      <c r="B140" s="7">
        <v>2063</v>
      </c>
    </row>
    <row r="141" spans="1:2" x14ac:dyDescent="0.4">
      <c r="A141" s="8">
        <v>1675</v>
      </c>
      <c r="B141" s="8">
        <v>2351</v>
      </c>
    </row>
    <row r="142" spans="1:2" x14ac:dyDescent="0.4">
      <c r="A142" s="7">
        <v>0</v>
      </c>
      <c r="B142" s="7">
        <v>2063</v>
      </c>
    </row>
    <row r="143" spans="1:2" x14ac:dyDescent="0.4">
      <c r="A143" s="8">
        <v>0</v>
      </c>
      <c r="B143" s="8">
        <v>2064</v>
      </c>
    </row>
    <row r="144" spans="1:2" x14ac:dyDescent="0.4">
      <c r="A144" s="7">
        <v>2704</v>
      </c>
      <c r="B144" s="7">
        <v>2411</v>
      </c>
    </row>
    <row r="145" spans="1:2" x14ac:dyDescent="0.4">
      <c r="A145" s="8">
        <v>3790</v>
      </c>
      <c r="B145" s="8">
        <v>2505</v>
      </c>
    </row>
    <row r="146" spans="1:2" x14ac:dyDescent="0.4">
      <c r="A146" s="7">
        <v>1326</v>
      </c>
      <c r="B146" s="7">
        <v>2195</v>
      </c>
    </row>
    <row r="147" spans="1:2" x14ac:dyDescent="0.4">
      <c r="A147" s="8">
        <v>1786</v>
      </c>
      <c r="B147" s="8">
        <v>2338</v>
      </c>
    </row>
    <row r="148" spans="1:2" x14ac:dyDescent="0.4">
      <c r="A148" s="7">
        <v>0</v>
      </c>
      <c r="B148" s="7">
        <v>2063</v>
      </c>
    </row>
    <row r="149" spans="1:2" x14ac:dyDescent="0.4">
      <c r="A149" s="8">
        <v>2091</v>
      </c>
      <c r="B149" s="8">
        <v>2383</v>
      </c>
    </row>
    <row r="150" spans="1:2" x14ac:dyDescent="0.4">
      <c r="A150" s="7">
        <v>1510</v>
      </c>
      <c r="B150" s="7">
        <v>2229</v>
      </c>
    </row>
    <row r="151" spans="1:2" x14ac:dyDescent="0.4">
      <c r="A151" s="8">
        <v>0</v>
      </c>
      <c r="B151" s="8">
        <v>2063</v>
      </c>
    </row>
    <row r="152" spans="1:2" x14ac:dyDescent="0.4">
      <c r="A152" s="7">
        <v>0</v>
      </c>
      <c r="B152" s="7">
        <v>2063</v>
      </c>
    </row>
    <row r="153" spans="1:2" x14ac:dyDescent="0.4">
      <c r="A153" s="8">
        <v>0</v>
      </c>
      <c r="B153" s="8">
        <v>2063</v>
      </c>
    </row>
    <row r="154" spans="1:2" x14ac:dyDescent="0.4">
      <c r="A154" s="7">
        <v>0</v>
      </c>
      <c r="B154" s="7">
        <v>2063</v>
      </c>
    </row>
    <row r="155" spans="1:2" x14ac:dyDescent="0.4">
      <c r="A155" s="8">
        <v>0</v>
      </c>
      <c r="B155" s="8">
        <v>1383</v>
      </c>
    </row>
    <row r="156" spans="1:2" x14ac:dyDescent="0.4">
      <c r="A156" s="7">
        <v>11875</v>
      </c>
      <c r="B156" s="7">
        <v>2390</v>
      </c>
    </row>
    <row r="157" spans="1:2" x14ac:dyDescent="0.4">
      <c r="A157" s="8">
        <v>12024</v>
      </c>
      <c r="B157" s="8">
        <v>2601</v>
      </c>
    </row>
    <row r="158" spans="1:2" x14ac:dyDescent="0.4">
      <c r="A158" s="7">
        <v>10690</v>
      </c>
      <c r="B158" s="7">
        <v>2312</v>
      </c>
    </row>
    <row r="159" spans="1:2" x14ac:dyDescent="0.4">
      <c r="A159" s="8">
        <v>11034</v>
      </c>
      <c r="B159" s="8">
        <v>2525</v>
      </c>
    </row>
    <row r="160" spans="1:2" x14ac:dyDescent="0.4">
      <c r="A160" s="7">
        <v>10100</v>
      </c>
      <c r="B160" s="7">
        <v>2177</v>
      </c>
    </row>
    <row r="161" spans="1:2" x14ac:dyDescent="0.4">
      <c r="A161" s="8">
        <v>15112</v>
      </c>
      <c r="B161" s="8">
        <v>2782</v>
      </c>
    </row>
    <row r="162" spans="1:2" x14ac:dyDescent="0.4">
      <c r="A162" s="7">
        <v>14131</v>
      </c>
      <c r="B162" s="7">
        <v>2770</v>
      </c>
    </row>
    <row r="163" spans="1:2" x14ac:dyDescent="0.4">
      <c r="A163" s="8">
        <v>11548</v>
      </c>
      <c r="B163" s="8">
        <v>2489</v>
      </c>
    </row>
    <row r="164" spans="1:2" x14ac:dyDescent="0.4">
      <c r="A164" s="7">
        <v>15112</v>
      </c>
      <c r="B164" s="7">
        <v>2897</v>
      </c>
    </row>
    <row r="165" spans="1:2" x14ac:dyDescent="0.4">
      <c r="A165" s="8">
        <v>12453</v>
      </c>
      <c r="B165" s="8">
        <v>3158</v>
      </c>
    </row>
    <row r="166" spans="1:2" x14ac:dyDescent="0.4">
      <c r="A166" s="7">
        <v>12954</v>
      </c>
      <c r="B166" s="7">
        <v>2638</v>
      </c>
    </row>
    <row r="167" spans="1:2" x14ac:dyDescent="0.4">
      <c r="A167" s="8">
        <v>6001</v>
      </c>
      <c r="B167" s="8">
        <v>2069</v>
      </c>
    </row>
    <row r="168" spans="1:2" x14ac:dyDescent="0.4">
      <c r="A168" s="7">
        <v>13481</v>
      </c>
      <c r="B168" s="7">
        <v>2529</v>
      </c>
    </row>
    <row r="169" spans="1:2" x14ac:dyDescent="0.4">
      <c r="A169" s="8">
        <v>11369</v>
      </c>
      <c r="B169" s="8">
        <v>2470</v>
      </c>
    </row>
    <row r="170" spans="1:2" x14ac:dyDescent="0.4">
      <c r="A170" s="7">
        <v>10119</v>
      </c>
      <c r="B170" s="7">
        <v>2793</v>
      </c>
    </row>
    <row r="171" spans="1:2" x14ac:dyDescent="0.4">
      <c r="A171" s="8">
        <v>10159</v>
      </c>
      <c r="B171" s="8">
        <v>2463</v>
      </c>
    </row>
    <row r="172" spans="1:2" x14ac:dyDescent="0.4">
      <c r="A172" s="7">
        <v>10140</v>
      </c>
      <c r="B172" s="7">
        <v>2296</v>
      </c>
    </row>
    <row r="173" spans="1:2" x14ac:dyDescent="0.4">
      <c r="A173" s="8">
        <v>10245</v>
      </c>
      <c r="B173" s="8">
        <v>2611</v>
      </c>
    </row>
    <row r="174" spans="1:2" x14ac:dyDescent="0.4">
      <c r="A174" s="7">
        <v>18387</v>
      </c>
      <c r="B174" s="7">
        <v>2732</v>
      </c>
    </row>
    <row r="175" spans="1:2" x14ac:dyDescent="0.4">
      <c r="A175" s="8">
        <v>10538</v>
      </c>
      <c r="B175" s="8">
        <v>2380</v>
      </c>
    </row>
    <row r="176" spans="1:2" x14ac:dyDescent="0.4">
      <c r="A176" s="7">
        <v>10379</v>
      </c>
      <c r="B176" s="7">
        <v>2473</v>
      </c>
    </row>
    <row r="177" spans="1:2" x14ac:dyDescent="0.4">
      <c r="A177" s="8">
        <v>12183</v>
      </c>
      <c r="B177" s="8">
        <v>2752</v>
      </c>
    </row>
    <row r="178" spans="1:2" x14ac:dyDescent="0.4">
      <c r="A178" s="7">
        <v>11768</v>
      </c>
      <c r="B178" s="7">
        <v>2649</v>
      </c>
    </row>
    <row r="179" spans="1:2" x14ac:dyDescent="0.4">
      <c r="A179" s="8">
        <v>11895</v>
      </c>
      <c r="B179" s="8">
        <v>2609</v>
      </c>
    </row>
    <row r="180" spans="1:2" x14ac:dyDescent="0.4">
      <c r="A180" s="7">
        <v>10227</v>
      </c>
      <c r="B180" s="7">
        <v>2498</v>
      </c>
    </row>
    <row r="181" spans="1:2" x14ac:dyDescent="0.4">
      <c r="A181" s="8">
        <v>6708</v>
      </c>
      <c r="B181" s="8">
        <v>1995</v>
      </c>
    </row>
    <row r="182" spans="1:2" x14ac:dyDescent="0.4">
      <c r="A182" s="7">
        <v>3292</v>
      </c>
      <c r="B182" s="7">
        <v>1848</v>
      </c>
    </row>
    <row r="183" spans="1:2" x14ac:dyDescent="0.4">
      <c r="A183" s="8">
        <v>13379</v>
      </c>
      <c r="B183" s="8">
        <v>2709</v>
      </c>
    </row>
    <row r="184" spans="1:2" x14ac:dyDescent="0.4">
      <c r="A184" s="7">
        <v>12798</v>
      </c>
      <c r="B184" s="7">
        <v>2797</v>
      </c>
    </row>
    <row r="185" spans="1:2" x14ac:dyDescent="0.4">
      <c r="A185" s="8">
        <v>13272</v>
      </c>
      <c r="B185" s="8">
        <v>2544</v>
      </c>
    </row>
    <row r="186" spans="1:2" x14ac:dyDescent="0.4">
      <c r="A186" s="7">
        <v>9117</v>
      </c>
      <c r="B186" s="7">
        <v>1853</v>
      </c>
    </row>
    <row r="187" spans="1:2" x14ac:dyDescent="0.4">
      <c r="A187" s="8">
        <v>4414</v>
      </c>
      <c r="B187" s="8">
        <v>1459</v>
      </c>
    </row>
    <row r="188" spans="1:2" x14ac:dyDescent="0.4">
      <c r="A188" s="7">
        <v>4993</v>
      </c>
      <c r="B188" s="7">
        <v>1521</v>
      </c>
    </row>
    <row r="189" spans="1:2" x14ac:dyDescent="0.4">
      <c r="A189" s="8">
        <v>3335</v>
      </c>
      <c r="B189" s="8">
        <v>1431</v>
      </c>
    </row>
    <row r="190" spans="1:2" x14ac:dyDescent="0.4">
      <c r="A190" s="7">
        <v>3821</v>
      </c>
      <c r="B190" s="7">
        <v>1444</v>
      </c>
    </row>
    <row r="191" spans="1:2" x14ac:dyDescent="0.4">
      <c r="A191" s="8">
        <v>2547</v>
      </c>
      <c r="B191" s="8">
        <v>1373</v>
      </c>
    </row>
    <row r="192" spans="1:2" x14ac:dyDescent="0.4">
      <c r="A192" s="7">
        <v>838</v>
      </c>
      <c r="B192" s="7">
        <v>1214</v>
      </c>
    </row>
    <row r="193" spans="1:2" x14ac:dyDescent="0.4">
      <c r="A193" s="8">
        <v>3325</v>
      </c>
      <c r="B193" s="8">
        <v>1419</v>
      </c>
    </row>
    <row r="194" spans="1:2" x14ac:dyDescent="0.4">
      <c r="A194" s="7">
        <v>2424</v>
      </c>
      <c r="B194" s="7">
        <v>1356</v>
      </c>
    </row>
    <row r="195" spans="1:2" x14ac:dyDescent="0.4">
      <c r="A195" s="8">
        <v>7222</v>
      </c>
      <c r="B195" s="8">
        <v>1667</v>
      </c>
    </row>
    <row r="196" spans="1:2" x14ac:dyDescent="0.4">
      <c r="A196" s="7">
        <v>2467</v>
      </c>
      <c r="B196" s="7">
        <v>1370</v>
      </c>
    </row>
    <row r="197" spans="1:2" x14ac:dyDescent="0.4">
      <c r="A197" s="8">
        <v>2915</v>
      </c>
      <c r="B197" s="8">
        <v>1399</v>
      </c>
    </row>
    <row r="198" spans="1:2" x14ac:dyDescent="0.4">
      <c r="A198" s="7">
        <v>12357</v>
      </c>
      <c r="B198" s="7">
        <v>1916</v>
      </c>
    </row>
    <row r="199" spans="1:2" x14ac:dyDescent="0.4">
      <c r="A199" s="8">
        <v>3490</v>
      </c>
      <c r="B199" s="8">
        <v>1401</v>
      </c>
    </row>
    <row r="200" spans="1:2" x14ac:dyDescent="0.4">
      <c r="A200" s="7">
        <v>6017</v>
      </c>
      <c r="B200" s="7">
        <v>1576</v>
      </c>
    </row>
    <row r="201" spans="1:2" x14ac:dyDescent="0.4">
      <c r="A201" s="8">
        <v>5933</v>
      </c>
      <c r="B201" s="8">
        <v>1595</v>
      </c>
    </row>
    <row r="202" spans="1:2" x14ac:dyDescent="0.4">
      <c r="A202" s="7">
        <v>6088</v>
      </c>
      <c r="B202" s="7">
        <v>1593</v>
      </c>
    </row>
    <row r="203" spans="1:2" x14ac:dyDescent="0.4">
      <c r="A203" s="8">
        <v>6375</v>
      </c>
      <c r="B203" s="8">
        <v>1649</v>
      </c>
    </row>
    <row r="204" spans="1:2" x14ac:dyDescent="0.4">
      <c r="A204" s="7">
        <v>7604</v>
      </c>
      <c r="B204" s="7">
        <v>1692</v>
      </c>
    </row>
    <row r="205" spans="1:2" x14ac:dyDescent="0.4">
      <c r="A205" s="8">
        <v>4729</v>
      </c>
      <c r="B205" s="8">
        <v>1506</v>
      </c>
    </row>
    <row r="206" spans="1:2" x14ac:dyDescent="0.4">
      <c r="A206" s="7">
        <v>3609</v>
      </c>
      <c r="B206" s="7">
        <v>1447</v>
      </c>
    </row>
    <row r="207" spans="1:2" x14ac:dyDescent="0.4">
      <c r="A207" s="8">
        <v>7018</v>
      </c>
      <c r="B207" s="8">
        <v>1690</v>
      </c>
    </row>
    <row r="208" spans="1:2" x14ac:dyDescent="0.4">
      <c r="A208" s="7">
        <v>5992</v>
      </c>
      <c r="B208" s="7">
        <v>1604</v>
      </c>
    </row>
    <row r="209" spans="1:2" x14ac:dyDescent="0.4">
      <c r="A209" s="8">
        <v>6564</v>
      </c>
      <c r="B209" s="8">
        <v>1658</v>
      </c>
    </row>
    <row r="210" spans="1:2" x14ac:dyDescent="0.4">
      <c r="A210" s="7">
        <v>12167</v>
      </c>
      <c r="B210" s="7">
        <v>1926</v>
      </c>
    </row>
    <row r="211" spans="1:2" x14ac:dyDescent="0.4">
      <c r="A211" s="8">
        <v>8198</v>
      </c>
      <c r="B211" s="8">
        <v>1736</v>
      </c>
    </row>
    <row r="212" spans="1:2" x14ac:dyDescent="0.4">
      <c r="A212" s="7">
        <v>4193</v>
      </c>
      <c r="B212" s="7">
        <v>1491</v>
      </c>
    </row>
    <row r="213" spans="1:2" x14ac:dyDescent="0.4">
      <c r="A213" s="8">
        <v>5528</v>
      </c>
      <c r="B213" s="8">
        <v>1555</v>
      </c>
    </row>
    <row r="214" spans="1:2" x14ac:dyDescent="0.4">
      <c r="A214" s="7">
        <v>10685</v>
      </c>
      <c r="B214" s="7">
        <v>1869</v>
      </c>
    </row>
    <row r="215" spans="1:2" x14ac:dyDescent="0.4">
      <c r="A215" s="8">
        <v>254</v>
      </c>
      <c r="B215" s="8">
        <v>1141</v>
      </c>
    </row>
    <row r="216" spans="1:2" x14ac:dyDescent="0.4">
      <c r="A216" s="7">
        <v>8580</v>
      </c>
      <c r="B216" s="7">
        <v>1698</v>
      </c>
    </row>
    <row r="217" spans="1:2" x14ac:dyDescent="0.4">
      <c r="A217" s="8">
        <v>8891</v>
      </c>
      <c r="B217" s="8">
        <v>1364</v>
      </c>
    </row>
    <row r="218" spans="1:2" x14ac:dyDescent="0.4">
      <c r="A218" s="7">
        <v>10725</v>
      </c>
      <c r="B218" s="7">
        <v>2124</v>
      </c>
    </row>
    <row r="219" spans="1:2" x14ac:dyDescent="0.4">
      <c r="A219" s="8">
        <v>7275</v>
      </c>
      <c r="B219" s="8">
        <v>2003</v>
      </c>
    </row>
    <row r="220" spans="1:2" x14ac:dyDescent="0.4">
      <c r="A220" s="7">
        <v>3973</v>
      </c>
      <c r="B220" s="7">
        <v>1696</v>
      </c>
    </row>
    <row r="221" spans="1:2" x14ac:dyDescent="0.4">
      <c r="A221" s="8">
        <v>5205</v>
      </c>
      <c r="B221" s="8">
        <v>1801</v>
      </c>
    </row>
    <row r="222" spans="1:2" x14ac:dyDescent="0.4">
      <c r="A222" s="7">
        <v>5057</v>
      </c>
      <c r="B222" s="7">
        <v>1724</v>
      </c>
    </row>
    <row r="223" spans="1:2" x14ac:dyDescent="0.4">
      <c r="A223" s="8">
        <v>6198</v>
      </c>
      <c r="B223" s="8">
        <v>1852</v>
      </c>
    </row>
    <row r="224" spans="1:2" x14ac:dyDescent="0.4">
      <c r="A224" s="7">
        <v>6559</v>
      </c>
      <c r="B224" s="7">
        <v>1905</v>
      </c>
    </row>
    <row r="225" spans="1:2" x14ac:dyDescent="0.4">
      <c r="A225" s="8">
        <v>5997</v>
      </c>
      <c r="B225" s="8">
        <v>1811</v>
      </c>
    </row>
    <row r="226" spans="1:2" x14ac:dyDescent="0.4">
      <c r="A226" s="7">
        <v>7192</v>
      </c>
      <c r="B226" s="7">
        <v>1922</v>
      </c>
    </row>
    <row r="227" spans="1:2" x14ac:dyDescent="0.4">
      <c r="A227" s="8">
        <v>3404</v>
      </c>
      <c r="B227" s="8">
        <v>1610</v>
      </c>
    </row>
    <row r="228" spans="1:2" x14ac:dyDescent="0.4">
      <c r="A228" s="7">
        <v>5583</v>
      </c>
      <c r="B228" s="7">
        <v>1851</v>
      </c>
    </row>
    <row r="229" spans="1:2" x14ac:dyDescent="0.4">
      <c r="A229" s="8">
        <v>5079</v>
      </c>
      <c r="B229" s="8">
        <v>1804</v>
      </c>
    </row>
    <row r="230" spans="1:2" x14ac:dyDescent="0.4">
      <c r="A230" s="7">
        <v>4165</v>
      </c>
      <c r="B230" s="7">
        <v>1725</v>
      </c>
    </row>
    <row r="231" spans="1:2" x14ac:dyDescent="0.4">
      <c r="A231" s="8">
        <v>3588</v>
      </c>
      <c r="B231" s="8">
        <v>1654</v>
      </c>
    </row>
    <row r="232" spans="1:2" x14ac:dyDescent="0.4">
      <c r="A232" s="7">
        <v>3409</v>
      </c>
      <c r="B232" s="7">
        <v>1632</v>
      </c>
    </row>
    <row r="233" spans="1:2" x14ac:dyDescent="0.4">
      <c r="A233" s="8">
        <v>1715</v>
      </c>
      <c r="B233" s="8">
        <v>1481</v>
      </c>
    </row>
    <row r="234" spans="1:2" x14ac:dyDescent="0.4">
      <c r="A234" s="7">
        <v>1532</v>
      </c>
      <c r="B234" s="7">
        <v>1473</v>
      </c>
    </row>
    <row r="235" spans="1:2" x14ac:dyDescent="0.4">
      <c r="A235" s="8">
        <v>924</v>
      </c>
      <c r="B235" s="8">
        <v>1410</v>
      </c>
    </row>
    <row r="236" spans="1:2" x14ac:dyDescent="0.4">
      <c r="A236" s="7">
        <v>4571</v>
      </c>
      <c r="B236" s="7">
        <v>1779</v>
      </c>
    </row>
    <row r="237" spans="1:2" x14ac:dyDescent="0.4">
      <c r="A237" s="8">
        <v>772</v>
      </c>
      <c r="B237" s="8">
        <v>1403</v>
      </c>
    </row>
    <row r="238" spans="1:2" x14ac:dyDescent="0.4">
      <c r="A238" s="7">
        <v>3634</v>
      </c>
      <c r="B238" s="7">
        <v>1613</v>
      </c>
    </row>
    <row r="239" spans="1:2" x14ac:dyDescent="0.4">
      <c r="A239" s="8">
        <v>7443</v>
      </c>
      <c r="B239" s="8">
        <v>1878</v>
      </c>
    </row>
    <row r="240" spans="1:2" x14ac:dyDescent="0.4">
      <c r="A240" s="7">
        <v>1201</v>
      </c>
      <c r="B240" s="7">
        <v>1426</v>
      </c>
    </row>
    <row r="241" spans="1:2" x14ac:dyDescent="0.4">
      <c r="A241" s="8">
        <v>5202</v>
      </c>
      <c r="B241" s="8">
        <v>1780</v>
      </c>
    </row>
    <row r="242" spans="1:2" x14ac:dyDescent="0.4">
      <c r="A242" s="7">
        <v>4878</v>
      </c>
      <c r="B242" s="7">
        <v>1742</v>
      </c>
    </row>
    <row r="243" spans="1:2" x14ac:dyDescent="0.4">
      <c r="A243" s="8">
        <v>7379</v>
      </c>
      <c r="B243" s="8">
        <v>1972</v>
      </c>
    </row>
    <row r="244" spans="1:2" x14ac:dyDescent="0.4">
      <c r="A244" s="7">
        <v>5161</v>
      </c>
      <c r="B244" s="7">
        <v>1821</v>
      </c>
    </row>
    <row r="245" spans="1:2" x14ac:dyDescent="0.4">
      <c r="A245" s="8">
        <v>3090</v>
      </c>
      <c r="B245" s="8">
        <v>1630</v>
      </c>
    </row>
    <row r="246" spans="1:2" x14ac:dyDescent="0.4">
      <c r="A246" s="7">
        <v>6227</v>
      </c>
      <c r="B246" s="7">
        <v>1899</v>
      </c>
    </row>
    <row r="247" spans="1:2" x14ac:dyDescent="0.4">
      <c r="A247" s="8">
        <v>6424</v>
      </c>
      <c r="B247" s="8">
        <v>1903</v>
      </c>
    </row>
    <row r="248" spans="1:2" x14ac:dyDescent="0.4">
      <c r="A248" s="7">
        <v>2661</v>
      </c>
      <c r="B248" s="7">
        <v>1125</v>
      </c>
    </row>
    <row r="249" spans="1:2" x14ac:dyDescent="0.4">
      <c r="A249" s="8">
        <v>10113</v>
      </c>
      <c r="B249" s="8">
        <v>2344</v>
      </c>
    </row>
    <row r="250" spans="1:2" x14ac:dyDescent="0.4">
      <c r="A250" s="7">
        <v>10352</v>
      </c>
      <c r="B250" s="7">
        <v>2038</v>
      </c>
    </row>
    <row r="251" spans="1:2" x14ac:dyDescent="0.4">
      <c r="A251" s="8">
        <v>10129</v>
      </c>
      <c r="B251" s="8">
        <v>2010</v>
      </c>
    </row>
    <row r="252" spans="1:2" x14ac:dyDescent="0.4">
      <c r="A252" s="7">
        <v>10465</v>
      </c>
      <c r="B252" s="7">
        <v>2133</v>
      </c>
    </row>
    <row r="253" spans="1:2" x14ac:dyDescent="0.4">
      <c r="A253" s="8">
        <v>22244</v>
      </c>
      <c r="B253" s="8">
        <v>2670</v>
      </c>
    </row>
    <row r="254" spans="1:2" x14ac:dyDescent="0.4">
      <c r="A254" s="7">
        <v>5472</v>
      </c>
      <c r="B254" s="7">
        <v>1882</v>
      </c>
    </row>
    <row r="255" spans="1:2" x14ac:dyDescent="0.4">
      <c r="A255" s="8">
        <v>8247</v>
      </c>
      <c r="B255" s="8">
        <v>1944</v>
      </c>
    </row>
    <row r="256" spans="1:2" x14ac:dyDescent="0.4">
      <c r="A256" s="7">
        <v>6711</v>
      </c>
      <c r="B256" s="7">
        <v>2346</v>
      </c>
    </row>
    <row r="257" spans="1:2" x14ac:dyDescent="0.4">
      <c r="A257" s="8">
        <v>10999</v>
      </c>
      <c r="B257" s="8">
        <v>2198</v>
      </c>
    </row>
    <row r="258" spans="1:2" x14ac:dyDescent="0.4">
      <c r="A258" s="7">
        <v>10080</v>
      </c>
      <c r="B258" s="7">
        <v>2048</v>
      </c>
    </row>
    <row r="259" spans="1:2" x14ac:dyDescent="0.4">
      <c r="A259" s="8">
        <v>7804</v>
      </c>
      <c r="B259" s="8">
        <v>1946</v>
      </c>
    </row>
    <row r="260" spans="1:2" x14ac:dyDescent="0.4">
      <c r="A260" s="7">
        <v>16901</v>
      </c>
      <c r="B260" s="7">
        <v>2629</v>
      </c>
    </row>
    <row r="261" spans="1:2" x14ac:dyDescent="0.4">
      <c r="A261" s="8">
        <v>9471</v>
      </c>
      <c r="B261" s="8">
        <v>2187</v>
      </c>
    </row>
    <row r="262" spans="1:2" x14ac:dyDescent="0.4">
      <c r="A262" s="7">
        <v>9482</v>
      </c>
      <c r="B262" s="7">
        <v>2095</v>
      </c>
    </row>
    <row r="263" spans="1:2" x14ac:dyDescent="0.4">
      <c r="A263" s="8">
        <v>5980</v>
      </c>
      <c r="B263" s="8">
        <v>1861</v>
      </c>
    </row>
    <row r="264" spans="1:2" x14ac:dyDescent="0.4">
      <c r="A264" s="7">
        <v>11423</v>
      </c>
      <c r="B264" s="7">
        <v>2194</v>
      </c>
    </row>
    <row r="265" spans="1:2" x14ac:dyDescent="0.4">
      <c r="A265" s="8">
        <v>5439</v>
      </c>
      <c r="B265" s="8">
        <v>1854</v>
      </c>
    </row>
    <row r="266" spans="1:2" x14ac:dyDescent="0.4">
      <c r="A266" s="7">
        <v>42</v>
      </c>
      <c r="B266" s="7">
        <v>403</v>
      </c>
    </row>
    <row r="267" spans="1:2" x14ac:dyDescent="0.4">
      <c r="A267" s="8">
        <v>8796</v>
      </c>
      <c r="B267" s="8">
        <v>1982</v>
      </c>
    </row>
    <row r="268" spans="1:2" x14ac:dyDescent="0.4">
      <c r="A268" s="7">
        <v>7618</v>
      </c>
      <c r="B268" s="7">
        <v>2004</v>
      </c>
    </row>
    <row r="269" spans="1:2" x14ac:dyDescent="0.4">
      <c r="A269" s="8">
        <v>7910</v>
      </c>
      <c r="B269" s="8">
        <v>1893</v>
      </c>
    </row>
    <row r="270" spans="1:2" x14ac:dyDescent="0.4">
      <c r="A270" s="7">
        <v>8482</v>
      </c>
      <c r="B270" s="7">
        <v>2063</v>
      </c>
    </row>
    <row r="271" spans="1:2" x14ac:dyDescent="0.4">
      <c r="A271" s="8">
        <v>9685</v>
      </c>
      <c r="B271" s="8">
        <v>2148</v>
      </c>
    </row>
    <row r="272" spans="1:2" x14ac:dyDescent="0.4">
      <c r="A272" s="7">
        <v>2524</v>
      </c>
      <c r="B272" s="7">
        <v>1529</v>
      </c>
    </row>
    <row r="273" spans="1:2" x14ac:dyDescent="0.4">
      <c r="A273" s="8">
        <v>7762</v>
      </c>
      <c r="B273" s="8">
        <v>1890</v>
      </c>
    </row>
    <row r="274" spans="1:2" x14ac:dyDescent="0.4">
      <c r="A274" s="7">
        <v>7948</v>
      </c>
      <c r="B274" s="7">
        <v>1956</v>
      </c>
    </row>
    <row r="275" spans="1:2" x14ac:dyDescent="0.4">
      <c r="A275" s="8">
        <v>9202</v>
      </c>
      <c r="B275" s="8">
        <v>2094</v>
      </c>
    </row>
    <row r="276" spans="1:2" x14ac:dyDescent="0.4">
      <c r="A276" s="7">
        <v>8859</v>
      </c>
      <c r="B276" s="7">
        <v>1970</v>
      </c>
    </row>
    <row r="277" spans="1:2" x14ac:dyDescent="0.4">
      <c r="A277" s="8">
        <v>7286</v>
      </c>
      <c r="B277" s="8">
        <v>2241</v>
      </c>
    </row>
    <row r="278" spans="1:2" x14ac:dyDescent="0.4">
      <c r="A278" s="7">
        <v>9317</v>
      </c>
      <c r="B278" s="7">
        <v>2021</v>
      </c>
    </row>
    <row r="279" spans="1:2" x14ac:dyDescent="0.4">
      <c r="A279" s="8">
        <v>6873</v>
      </c>
      <c r="B279" s="8">
        <v>1898</v>
      </c>
    </row>
    <row r="280" spans="1:2" x14ac:dyDescent="0.4">
      <c r="A280" s="7">
        <v>7373</v>
      </c>
      <c r="B280" s="7">
        <v>1907</v>
      </c>
    </row>
    <row r="281" spans="1:2" x14ac:dyDescent="0.4">
      <c r="A281" s="8">
        <v>8242</v>
      </c>
      <c r="B281" s="8">
        <v>1882</v>
      </c>
    </row>
    <row r="282" spans="1:2" x14ac:dyDescent="0.4">
      <c r="A282" s="7">
        <v>3516</v>
      </c>
      <c r="B282" s="7">
        <v>1966</v>
      </c>
    </row>
    <row r="283" spans="1:2" x14ac:dyDescent="0.4">
      <c r="A283" s="8">
        <v>7913</v>
      </c>
      <c r="B283" s="8">
        <v>1835</v>
      </c>
    </row>
    <row r="284" spans="1:2" x14ac:dyDescent="0.4">
      <c r="A284" s="7">
        <v>7365</v>
      </c>
      <c r="B284" s="7">
        <v>1780</v>
      </c>
    </row>
    <row r="285" spans="1:2" x14ac:dyDescent="0.4">
      <c r="A285" s="8">
        <v>8452</v>
      </c>
      <c r="B285" s="8">
        <v>1830</v>
      </c>
    </row>
    <row r="286" spans="1:2" x14ac:dyDescent="0.4">
      <c r="A286" s="7">
        <v>7399</v>
      </c>
      <c r="B286" s="7">
        <v>1739</v>
      </c>
    </row>
    <row r="287" spans="1:2" x14ac:dyDescent="0.4">
      <c r="A287" s="8">
        <v>7525</v>
      </c>
      <c r="B287" s="8">
        <v>1878</v>
      </c>
    </row>
    <row r="288" spans="1:2" x14ac:dyDescent="0.4">
      <c r="A288" s="7">
        <v>7412</v>
      </c>
      <c r="B288" s="7">
        <v>1906</v>
      </c>
    </row>
    <row r="289" spans="1:2" x14ac:dyDescent="0.4">
      <c r="A289" s="8">
        <v>8278</v>
      </c>
      <c r="B289" s="8">
        <v>2015</v>
      </c>
    </row>
    <row r="290" spans="1:2" x14ac:dyDescent="0.4">
      <c r="A290" s="7">
        <v>8314</v>
      </c>
      <c r="B290" s="7">
        <v>1971</v>
      </c>
    </row>
    <row r="291" spans="1:2" x14ac:dyDescent="0.4">
      <c r="A291" s="8">
        <v>7063</v>
      </c>
      <c r="B291" s="8">
        <v>1910</v>
      </c>
    </row>
    <row r="292" spans="1:2" x14ac:dyDescent="0.4">
      <c r="A292" s="7">
        <v>4940</v>
      </c>
      <c r="B292" s="7">
        <v>1897</v>
      </c>
    </row>
    <row r="293" spans="1:2" x14ac:dyDescent="0.4">
      <c r="A293" s="8">
        <v>8168</v>
      </c>
      <c r="B293" s="8">
        <v>2096</v>
      </c>
    </row>
    <row r="294" spans="1:2" x14ac:dyDescent="0.4">
      <c r="A294" s="7">
        <v>7726</v>
      </c>
      <c r="B294" s="7">
        <v>1906</v>
      </c>
    </row>
    <row r="295" spans="1:2" x14ac:dyDescent="0.4">
      <c r="A295" s="8">
        <v>8275</v>
      </c>
      <c r="B295" s="8">
        <v>1962</v>
      </c>
    </row>
    <row r="296" spans="1:2" x14ac:dyDescent="0.4">
      <c r="A296" s="7">
        <v>6440</v>
      </c>
      <c r="B296" s="7">
        <v>1826</v>
      </c>
    </row>
    <row r="297" spans="1:2" x14ac:dyDescent="0.4">
      <c r="A297" s="8">
        <v>7566</v>
      </c>
      <c r="B297" s="8">
        <v>1431</v>
      </c>
    </row>
    <row r="298" spans="1:2" x14ac:dyDescent="0.4">
      <c r="A298" s="7">
        <v>4747</v>
      </c>
      <c r="B298" s="7">
        <v>1788</v>
      </c>
    </row>
    <row r="299" spans="1:2" x14ac:dyDescent="0.4">
      <c r="A299" s="8">
        <v>9715</v>
      </c>
      <c r="B299" s="8">
        <v>2093</v>
      </c>
    </row>
    <row r="300" spans="1:2" x14ac:dyDescent="0.4">
      <c r="A300" s="7">
        <v>8844</v>
      </c>
      <c r="B300" s="7">
        <v>2065</v>
      </c>
    </row>
    <row r="301" spans="1:2" x14ac:dyDescent="0.4">
      <c r="A301" s="8">
        <v>7451</v>
      </c>
      <c r="B301" s="8">
        <v>1908</v>
      </c>
    </row>
    <row r="302" spans="1:2" x14ac:dyDescent="0.4">
      <c r="A302" s="7">
        <v>6905</v>
      </c>
      <c r="B302" s="7">
        <v>1908</v>
      </c>
    </row>
    <row r="303" spans="1:2" x14ac:dyDescent="0.4">
      <c r="A303" s="8">
        <v>8199</v>
      </c>
      <c r="B303" s="8">
        <v>1964</v>
      </c>
    </row>
    <row r="304" spans="1:2" x14ac:dyDescent="0.4">
      <c r="A304" s="7">
        <v>6798</v>
      </c>
      <c r="B304" s="7">
        <v>2014</v>
      </c>
    </row>
    <row r="305" spans="1:2" x14ac:dyDescent="0.4">
      <c r="A305" s="8">
        <v>7711</v>
      </c>
      <c r="B305" s="8">
        <v>1985</v>
      </c>
    </row>
    <row r="306" spans="1:2" x14ac:dyDescent="0.4">
      <c r="A306" s="7">
        <v>4880</v>
      </c>
      <c r="B306" s="7">
        <v>1867</v>
      </c>
    </row>
    <row r="307" spans="1:2" x14ac:dyDescent="0.4">
      <c r="A307" s="8">
        <v>8857</v>
      </c>
      <c r="B307" s="8">
        <v>2124</v>
      </c>
    </row>
    <row r="308" spans="1:2" x14ac:dyDescent="0.4">
      <c r="A308" s="7">
        <v>3843</v>
      </c>
      <c r="B308" s="7">
        <v>1669</v>
      </c>
    </row>
    <row r="309" spans="1:2" x14ac:dyDescent="0.4">
      <c r="A309" s="8">
        <v>7396</v>
      </c>
      <c r="B309" s="8">
        <v>1995</v>
      </c>
    </row>
    <row r="310" spans="1:2" x14ac:dyDescent="0.4">
      <c r="A310" s="7">
        <v>6731</v>
      </c>
      <c r="B310" s="7">
        <v>1921</v>
      </c>
    </row>
    <row r="311" spans="1:2" x14ac:dyDescent="0.4">
      <c r="A311" s="8">
        <v>5995</v>
      </c>
      <c r="B311" s="8">
        <v>2010</v>
      </c>
    </row>
    <row r="312" spans="1:2" x14ac:dyDescent="0.4">
      <c r="A312" s="7">
        <v>8283</v>
      </c>
      <c r="B312" s="7">
        <v>2057</v>
      </c>
    </row>
    <row r="313" spans="1:2" x14ac:dyDescent="0.4">
      <c r="A313" s="8">
        <v>7904</v>
      </c>
      <c r="B313" s="8">
        <v>2095</v>
      </c>
    </row>
    <row r="314" spans="1:2" x14ac:dyDescent="0.4">
      <c r="A314" s="7">
        <v>5512</v>
      </c>
      <c r="B314" s="7">
        <v>1972</v>
      </c>
    </row>
    <row r="315" spans="1:2" x14ac:dyDescent="0.4">
      <c r="A315" s="8">
        <v>9135</v>
      </c>
      <c r="B315" s="8">
        <v>2044</v>
      </c>
    </row>
    <row r="316" spans="1:2" x14ac:dyDescent="0.4">
      <c r="A316" s="7">
        <v>5250</v>
      </c>
      <c r="B316" s="7">
        <v>1946</v>
      </c>
    </row>
    <row r="317" spans="1:2" x14ac:dyDescent="0.4">
      <c r="A317" s="8">
        <v>3077</v>
      </c>
      <c r="B317" s="8">
        <v>1237</v>
      </c>
    </row>
    <row r="318" spans="1:2" x14ac:dyDescent="0.4">
      <c r="A318" s="7">
        <v>8856</v>
      </c>
      <c r="B318" s="7">
        <v>1450</v>
      </c>
    </row>
    <row r="319" spans="1:2" x14ac:dyDescent="0.4">
      <c r="A319" s="8">
        <v>10035</v>
      </c>
      <c r="B319" s="8">
        <v>1495</v>
      </c>
    </row>
    <row r="320" spans="1:2" x14ac:dyDescent="0.4">
      <c r="A320" s="7">
        <v>7641</v>
      </c>
      <c r="B320" s="7">
        <v>1433</v>
      </c>
    </row>
    <row r="321" spans="1:2" x14ac:dyDescent="0.4">
      <c r="A321" s="8">
        <v>9010</v>
      </c>
      <c r="B321" s="8">
        <v>1468</v>
      </c>
    </row>
    <row r="322" spans="1:2" x14ac:dyDescent="0.4">
      <c r="A322" s="7">
        <v>13459</v>
      </c>
      <c r="B322" s="7">
        <v>1625</v>
      </c>
    </row>
    <row r="323" spans="1:2" x14ac:dyDescent="0.4">
      <c r="A323" s="8">
        <v>10415</v>
      </c>
      <c r="B323" s="8">
        <v>1529</v>
      </c>
    </row>
    <row r="324" spans="1:2" x14ac:dyDescent="0.4">
      <c r="A324" s="7">
        <v>11663</v>
      </c>
      <c r="B324" s="7">
        <v>1584</v>
      </c>
    </row>
    <row r="325" spans="1:2" x14ac:dyDescent="0.4">
      <c r="A325" s="8">
        <v>12414</v>
      </c>
      <c r="B325" s="8">
        <v>1638</v>
      </c>
    </row>
    <row r="326" spans="1:2" x14ac:dyDescent="0.4">
      <c r="A326" s="7">
        <v>11658</v>
      </c>
      <c r="B326" s="7">
        <v>1554</v>
      </c>
    </row>
    <row r="327" spans="1:2" x14ac:dyDescent="0.4">
      <c r="A327" s="8">
        <v>6093</v>
      </c>
      <c r="B327" s="8">
        <v>1397</v>
      </c>
    </row>
    <row r="328" spans="1:2" x14ac:dyDescent="0.4">
      <c r="A328" s="7">
        <v>8911</v>
      </c>
      <c r="B328" s="7">
        <v>1481</v>
      </c>
    </row>
    <row r="329" spans="1:2" x14ac:dyDescent="0.4">
      <c r="A329" s="8">
        <v>12058</v>
      </c>
      <c r="B329" s="8">
        <v>1638</v>
      </c>
    </row>
    <row r="330" spans="1:2" x14ac:dyDescent="0.4">
      <c r="A330" s="7">
        <v>14112</v>
      </c>
      <c r="B330" s="7">
        <v>1655</v>
      </c>
    </row>
    <row r="331" spans="1:2" x14ac:dyDescent="0.4">
      <c r="A331" s="8">
        <v>11177</v>
      </c>
      <c r="B331" s="8">
        <v>1570</v>
      </c>
    </row>
    <row r="332" spans="1:2" x14ac:dyDescent="0.4">
      <c r="A332" s="7">
        <v>11388</v>
      </c>
      <c r="B332" s="7">
        <v>1551</v>
      </c>
    </row>
    <row r="333" spans="1:2" x14ac:dyDescent="0.4">
      <c r="A333" s="8">
        <v>7193</v>
      </c>
      <c r="B333" s="8">
        <v>1377</v>
      </c>
    </row>
    <row r="334" spans="1:2" x14ac:dyDescent="0.4">
      <c r="A334" s="7">
        <v>7114</v>
      </c>
      <c r="B334" s="7">
        <v>1407</v>
      </c>
    </row>
    <row r="335" spans="1:2" x14ac:dyDescent="0.4">
      <c r="A335" s="8">
        <v>10645</v>
      </c>
      <c r="B335" s="8">
        <v>1545</v>
      </c>
    </row>
    <row r="336" spans="1:2" x14ac:dyDescent="0.4">
      <c r="A336" s="7">
        <v>13238</v>
      </c>
      <c r="B336" s="7">
        <v>1650</v>
      </c>
    </row>
    <row r="337" spans="1:2" x14ac:dyDescent="0.4">
      <c r="A337" s="8">
        <v>10414</v>
      </c>
      <c r="B337" s="8">
        <v>1501</v>
      </c>
    </row>
    <row r="338" spans="1:2" x14ac:dyDescent="0.4">
      <c r="A338" s="7">
        <v>16520</v>
      </c>
      <c r="B338" s="7">
        <v>1760</v>
      </c>
    </row>
    <row r="339" spans="1:2" x14ac:dyDescent="0.4">
      <c r="A339" s="8">
        <v>14335</v>
      </c>
      <c r="B339" s="8">
        <v>1710</v>
      </c>
    </row>
    <row r="340" spans="1:2" x14ac:dyDescent="0.4">
      <c r="A340" s="7">
        <v>13559</v>
      </c>
      <c r="B340" s="7">
        <v>1628</v>
      </c>
    </row>
    <row r="341" spans="1:2" x14ac:dyDescent="0.4">
      <c r="A341" s="8">
        <v>12312</v>
      </c>
      <c r="B341" s="8">
        <v>1618</v>
      </c>
    </row>
    <row r="342" spans="1:2" x14ac:dyDescent="0.4">
      <c r="A342" s="7">
        <v>11677</v>
      </c>
      <c r="B342" s="7">
        <v>1590</v>
      </c>
    </row>
    <row r="343" spans="1:2" x14ac:dyDescent="0.4">
      <c r="A343" s="8">
        <v>11550</v>
      </c>
      <c r="B343" s="8">
        <v>1574</v>
      </c>
    </row>
    <row r="344" spans="1:2" x14ac:dyDescent="0.4">
      <c r="A344" s="7">
        <v>13585</v>
      </c>
      <c r="B344" s="7">
        <v>1633</v>
      </c>
    </row>
    <row r="345" spans="1:2" x14ac:dyDescent="0.4">
      <c r="A345" s="8">
        <v>14687</v>
      </c>
      <c r="B345" s="8">
        <v>1667</v>
      </c>
    </row>
    <row r="346" spans="1:2" x14ac:dyDescent="0.4">
      <c r="A346" s="7">
        <v>13072</v>
      </c>
      <c r="B346" s="7">
        <v>1630</v>
      </c>
    </row>
    <row r="347" spans="1:2" x14ac:dyDescent="0.4">
      <c r="A347" s="8">
        <v>746</v>
      </c>
      <c r="B347" s="8">
        <v>52</v>
      </c>
    </row>
    <row r="348" spans="1:2" x14ac:dyDescent="0.4">
      <c r="A348" s="7">
        <v>8539</v>
      </c>
      <c r="B348" s="7">
        <v>3654</v>
      </c>
    </row>
    <row r="349" spans="1:2" x14ac:dyDescent="0.4">
      <c r="A349" s="8">
        <v>0</v>
      </c>
      <c r="B349" s="8">
        <v>1981</v>
      </c>
    </row>
    <row r="350" spans="1:2" x14ac:dyDescent="0.4">
      <c r="A350" s="7">
        <v>108</v>
      </c>
      <c r="B350" s="7">
        <v>2011</v>
      </c>
    </row>
    <row r="351" spans="1:2" x14ac:dyDescent="0.4">
      <c r="A351" s="8">
        <v>1882</v>
      </c>
      <c r="B351" s="8">
        <v>2951</v>
      </c>
    </row>
    <row r="352" spans="1:2" x14ac:dyDescent="0.4">
      <c r="A352" s="7">
        <v>1982</v>
      </c>
      <c r="B352" s="7">
        <v>3051</v>
      </c>
    </row>
    <row r="353" spans="1:2" x14ac:dyDescent="0.4">
      <c r="A353" s="8">
        <v>16</v>
      </c>
      <c r="B353" s="8">
        <v>1990</v>
      </c>
    </row>
    <row r="354" spans="1:2" x14ac:dyDescent="0.4">
      <c r="A354" s="7">
        <v>62</v>
      </c>
      <c r="B354" s="7">
        <v>1995</v>
      </c>
    </row>
    <row r="355" spans="1:2" x14ac:dyDescent="0.4">
      <c r="A355" s="8">
        <v>0</v>
      </c>
      <c r="B355" s="8">
        <v>1980</v>
      </c>
    </row>
    <row r="356" spans="1:2" x14ac:dyDescent="0.4">
      <c r="A356" s="7">
        <v>0</v>
      </c>
      <c r="B356" s="7">
        <v>1980</v>
      </c>
    </row>
    <row r="357" spans="1:2" x14ac:dyDescent="0.4">
      <c r="A357" s="8">
        <v>0</v>
      </c>
      <c r="B357" s="8">
        <v>1980</v>
      </c>
    </row>
    <row r="358" spans="1:2" x14ac:dyDescent="0.4">
      <c r="A358" s="7">
        <v>0</v>
      </c>
      <c r="B358" s="7">
        <v>1980</v>
      </c>
    </row>
    <row r="359" spans="1:2" x14ac:dyDescent="0.4">
      <c r="A359" s="8">
        <v>0</v>
      </c>
      <c r="B359" s="8">
        <v>1980</v>
      </c>
    </row>
    <row r="360" spans="1:2" x14ac:dyDescent="0.4">
      <c r="A360" s="7">
        <v>0</v>
      </c>
      <c r="B360" s="7">
        <v>1980</v>
      </c>
    </row>
    <row r="361" spans="1:2" x14ac:dyDescent="0.4">
      <c r="A361" s="8">
        <v>0</v>
      </c>
      <c r="B361" s="8">
        <v>1980</v>
      </c>
    </row>
    <row r="362" spans="1:2" x14ac:dyDescent="0.4">
      <c r="A362" s="7">
        <v>0</v>
      </c>
      <c r="B362" s="7">
        <v>1980</v>
      </c>
    </row>
    <row r="363" spans="1:2" x14ac:dyDescent="0.4">
      <c r="A363" s="8">
        <v>0</v>
      </c>
      <c r="B363" s="8">
        <v>1980</v>
      </c>
    </row>
    <row r="364" spans="1:2" x14ac:dyDescent="0.4">
      <c r="A364" s="7">
        <v>0</v>
      </c>
      <c r="B364" s="7">
        <v>1980</v>
      </c>
    </row>
    <row r="365" spans="1:2" x14ac:dyDescent="0.4">
      <c r="A365" s="8">
        <v>0</v>
      </c>
      <c r="B365" s="8">
        <v>1980</v>
      </c>
    </row>
    <row r="366" spans="1:2" x14ac:dyDescent="0.4">
      <c r="A366" s="7">
        <v>0</v>
      </c>
      <c r="B366" s="7">
        <v>1980</v>
      </c>
    </row>
    <row r="367" spans="1:2" x14ac:dyDescent="0.4">
      <c r="A367" s="8">
        <v>0</v>
      </c>
      <c r="B367" s="8">
        <v>1980</v>
      </c>
    </row>
    <row r="368" spans="1:2" x14ac:dyDescent="0.4">
      <c r="A368" s="7">
        <v>475</v>
      </c>
      <c r="B368" s="7">
        <v>2207</v>
      </c>
    </row>
    <row r="369" spans="1:2" x14ac:dyDescent="0.4">
      <c r="A369" s="8">
        <v>4496</v>
      </c>
      <c r="B369" s="8">
        <v>2828</v>
      </c>
    </row>
    <row r="370" spans="1:2" x14ac:dyDescent="0.4">
      <c r="A370" s="7">
        <v>10252</v>
      </c>
      <c r="B370" s="7">
        <v>3879</v>
      </c>
    </row>
    <row r="371" spans="1:2" x14ac:dyDescent="0.4">
      <c r="A371" s="8">
        <v>11728</v>
      </c>
      <c r="B371" s="8">
        <v>3429</v>
      </c>
    </row>
    <row r="372" spans="1:2" x14ac:dyDescent="0.4">
      <c r="A372" s="7">
        <v>4369</v>
      </c>
      <c r="B372" s="7">
        <v>2704</v>
      </c>
    </row>
    <row r="373" spans="1:2" x14ac:dyDescent="0.4">
      <c r="A373" s="8">
        <v>6132</v>
      </c>
      <c r="B373" s="8">
        <v>2975</v>
      </c>
    </row>
    <row r="374" spans="1:2" x14ac:dyDescent="0.4">
      <c r="A374" s="7">
        <v>5862</v>
      </c>
      <c r="B374" s="7">
        <v>3089</v>
      </c>
    </row>
    <row r="375" spans="1:2" x14ac:dyDescent="0.4">
      <c r="A375" s="8">
        <v>4556</v>
      </c>
      <c r="B375" s="8">
        <v>2785</v>
      </c>
    </row>
    <row r="376" spans="1:2" x14ac:dyDescent="0.4">
      <c r="A376" s="7">
        <v>5546</v>
      </c>
      <c r="B376" s="7">
        <v>2926</v>
      </c>
    </row>
    <row r="377" spans="1:2" x14ac:dyDescent="0.4">
      <c r="A377" s="8">
        <v>3689</v>
      </c>
      <c r="B377" s="8">
        <v>2645</v>
      </c>
    </row>
    <row r="378" spans="1:2" x14ac:dyDescent="0.4">
      <c r="A378" s="7">
        <v>590</v>
      </c>
      <c r="B378" s="7">
        <v>1120</v>
      </c>
    </row>
    <row r="379" spans="1:2" x14ac:dyDescent="0.4">
      <c r="A379" s="8">
        <v>5394</v>
      </c>
      <c r="B379" s="8">
        <v>2286</v>
      </c>
    </row>
    <row r="380" spans="1:2" x14ac:dyDescent="0.4">
      <c r="A380" s="7">
        <v>5974</v>
      </c>
      <c r="B380" s="7">
        <v>2306</v>
      </c>
    </row>
    <row r="381" spans="1:2" x14ac:dyDescent="0.4">
      <c r="A381" s="8">
        <v>0</v>
      </c>
      <c r="B381" s="8">
        <v>1776</v>
      </c>
    </row>
    <row r="382" spans="1:2" x14ac:dyDescent="0.4">
      <c r="A382" s="7">
        <v>3984</v>
      </c>
      <c r="B382" s="7">
        <v>1527</v>
      </c>
    </row>
    <row r="383" spans="1:2" x14ac:dyDescent="0.4">
      <c r="A383" s="8">
        <v>7753</v>
      </c>
      <c r="B383" s="8">
        <v>2115</v>
      </c>
    </row>
    <row r="384" spans="1:2" x14ac:dyDescent="0.4">
      <c r="A384" s="7">
        <v>8204</v>
      </c>
      <c r="B384" s="7">
        <v>2135</v>
      </c>
    </row>
    <row r="385" spans="1:2" x14ac:dyDescent="0.4">
      <c r="A385" s="8">
        <v>10210</v>
      </c>
      <c r="B385" s="8">
        <v>2302</v>
      </c>
    </row>
    <row r="386" spans="1:2" x14ac:dyDescent="0.4">
      <c r="A386" s="7">
        <v>5664</v>
      </c>
      <c r="B386" s="7">
        <v>1985</v>
      </c>
    </row>
    <row r="387" spans="1:2" x14ac:dyDescent="0.4">
      <c r="A387" s="8">
        <v>4744</v>
      </c>
      <c r="B387" s="8">
        <v>1884</v>
      </c>
    </row>
    <row r="388" spans="1:2" x14ac:dyDescent="0.4">
      <c r="A388" s="7">
        <v>29</v>
      </c>
      <c r="B388" s="7">
        <v>1464</v>
      </c>
    </row>
    <row r="389" spans="1:2" x14ac:dyDescent="0.4">
      <c r="A389" s="8">
        <v>2276</v>
      </c>
      <c r="B389" s="8">
        <v>1632</v>
      </c>
    </row>
    <row r="390" spans="1:2" x14ac:dyDescent="0.4">
      <c r="A390" s="7">
        <v>8925</v>
      </c>
      <c r="B390" s="7">
        <v>2200</v>
      </c>
    </row>
    <row r="391" spans="1:2" x14ac:dyDescent="0.4">
      <c r="A391" s="8">
        <v>8954</v>
      </c>
      <c r="B391" s="8">
        <v>2220</v>
      </c>
    </row>
    <row r="392" spans="1:2" x14ac:dyDescent="0.4">
      <c r="A392" s="7">
        <v>3702</v>
      </c>
      <c r="B392" s="7">
        <v>1792</v>
      </c>
    </row>
    <row r="393" spans="1:2" x14ac:dyDescent="0.4">
      <c r="A393" s="8">
        <v>4500</v>
      </c>
      <c r="B393" s="8">
        <v>1886</v>
      </c>
    </row>
    <row r="394" spans="1:2" x14ac:dyDescent="0.4">
      <c r="A394" s="7">
        <v>4935</v>
      </c>
      <c r="B394" s="7">
        <v>1945</v>
      </c>
    </row>
    <row r="395" spans="1:2" x14ac:dyDescent="0.4">
      <c r="A395" s="8">
        <v>4081</v>
      </c>
      <c r="B395" s="8">
        <v>1880</v>
      </c>
    </row>
    <row r="396" spans="1:2" x14ac:dyDescent="0.4">
      <c r="A396" s="7">
        <v>9259</v>
      </c>
      <c r="B396" s="7">
        <v>2314</v>
      </c>
    </row>
    <row r="397" spans="1:2" x14ac:dyDescent="0.4">
      <c r="A397" s="8">
        <v>9899</v>
      </c>
      <c r="B397" s="8">
        <v>2236</v>
      </c>
    </row>
    <row r="398" spans="1:2" x14ac:dyDescent="0.4">
      <c r="A398" s="7">
        <v>10780</v>
      </c>
      <c r="B398" s="7">
        <v>2324</v>
      </c>
    </row>
    <row r="399" spans="1:2" x14ac:dyDescent="0.4">
      <c r="A399" s="8">
        <v>10817</v>
      </c>
      <c r="B399" s="8">
        <v>2367</v>
      </c>
    </row>
    <row r="400" spans="1:2" x14ac:dyDescent="0.4">
      <c r="A400" s="7">
        <v>7990</v>
      </c>
      <c r="B400" s="7">
        <v>2175</v>
      </c>
    </row>
    <row r="401" spans="1:2" x14ac:dyDescent="0.4">
      <c r="A401" s="8">
        <v>8221</v>
      </c>
      <c r="B401" s="8">
        <v>2092</v>
      </c>
    </row>
    <row r="402" spans="1:2" x14ac:dyDescent="0.4">
      <c r="A402" s="7">
        <v>1251</v>
      </c>
      <c r="B402" s="7">
        <v>1593</v>
      </c>
    </row>
    <row r="403" spans="1:2" x14ac:dyDescent="0.4">
      <c r="A403" s="8">
        <v>9261</v>
      </c>
      <c r="B403" s="8">
        <v>2270</v>
      </c>
    </row>
    <row r="404" spans="1:2" x14ac:dyDescent="0.4">
      <c r="A404" s="7">
        <v>9648</v>
      </c>
      <c r="B404" s="7">
        <v>2235</v>
      </c>
    </row>
    <row r="405" spans="1:2" x14ac:dyDescent="0.4">
      <c r="A405" s="8">
        <v>10429</v>
      </c>
      <c r="B405" s="8">
        <v>2282</v>
      </c>
    </row>
    <row r="406" spans="1:2" x14ac:dyDescent="0.4">
      <c r="A406" s="7">
        <v>13658</v>
      </c>
      <c r="B406" s="7">
        <v>2530</v>
      </c>
    </row>
    <row r="407" spans="1:2" x14ac:dyDescent="0.4">
      <c r="A407" s="8">
        <v>9524</v>
      </c>
      <c r="B407" s="8">
        <v>2266</v>
      </c>
    </row>
    <row r="408" spans="1:2" x14ac:dyDescent="0.4">
      <c r="A408" s="7">
        <v>7937</v>
      </c>
      <c r="B408" s="7">
        <v>2158</v>
      </c>
    </row>
    <row r="409" spans="1:2" x14ac:dyDescent="0.4">
      <c r="A409" s="8">
        <v>3672</v>
      </c>
      <c r="B409" s="8">
        <v>1792</v>
      </c>
    </row>
    <row r="410" spans="1:2" x14ac:dyDescent="0.4">
      <c r="A410" s="7">
        <v>10378</v>
      </c>
      <c r="B410" s="7">
        <v>2345</v>
      </c>
    </row>
    <row r="411" spans="1:2" x14ac:dyDescent="0.4">
      <c r="A411" s="8">
        <v>9487</v>
      </c>
      <c r="B411" s="8">
        <v>2260</v>
      </c>
    </row>
    <row r="412" spans="1:2" x14ac:dyDescent="0.4">
      <c r="A412" s="7">
        <v>9129</v>
      </c>
      <c r="B412" s="7">
        <v>2232</v>
      </c>
    </row>
    <row r="413" spans="1:2" x14ac:dyDescent="0.4">
      <c r="A413" s="8">
        <v>17</v>
      </c>
      <c r="B413" s="8">
        <v>257</v>
      </c>
    </row>
    <row r="414" spans="1:2" x14ac:dyDescent="0.4">
      <c r="A414" s="7">
        <v>10122</v>
      </c>
      <c r="B414" s="7">
        <v>2955</v>
      </c>
    </row>
    <row r="415" spans="1:2" x14ac:dyDescent="0.4">
      <c r="A415" s="8">
        <v>10993</v>
      </c>
      <c r="B415" s="8">
        <v>3092</v>
      </c>
    </row>
    <row r="416" spans="1:2" x14ac:dyDescent="0.4">
      <c r="A416" s="7">
        <v>8863</v>
      </c>
      <c r="B416" s="7">
        <v>2998</v>
      </c>
    </row>
    <row r="417" spans="1:2" x14ac:dyDescent="0.4">
      <c r="A417" s="8">
        <v>8758</v>
      </c>
      <c r="B417" s="8">
        <v>3066</v>
      </c>
    </row>
    <row r="418" spans="1:2" x14ac:dyDescent="0.4">
      <c r="A418" s="7">
        <v>6580</v>
      </c>
      <c r="B418" s="7">
        <v>3073</v>
      </c>
    </row>
    <row r="419" spans="1:2" x14ac:dyDescent="0.4">
      <c r="A419" s="8">
        <v>4660</v>
      </c>
      <c r="B419" s="8">
        <v>2572</v>
      </c>
    </row>
    <row r="420" spans="1:2" x14ac:dyDescent="0.4">
      <c r="A420" s="7">
        <v>11009</v>
      </c>
      <c r="B420" s="7">
        <v>3274</v>
      </c>
    </row>
    <row r="421" spans="1:2" x14ac:dyDescent="0.4">
      <c r="A421" s="8">
        <v>10181</v>
      </c>
      <c r="B421" s="8">
        <v>3015</v>
      </c>
    </row>
    <row r="422" spans="1:2" x14ac:dyDescent="0.4">
      <c r="A422" s="7">
        <v>10553</v>
      </c>
      <c r="B422" s="7">
        <v>3083</v>
      </c>
    </row>
    <row r="423" spans="1:2" x14ac:dyDescent="0.4">
      <c r="A423" s="8">
        <v>10055</v>
      </c>
      <c r="B423" s="8">
        <v>3069</v>
      </c>
    </row>
    <row r="424" spans="1:2" x14ac:dyDescent="0.4">
      <c r="A424" s="7">
        <v>12139</v>
      </c>
      <c r="B424" s="7">
        <v>3544</v>
      </c>
    </row>
    <row r="425" spans="1:2" x14ac:dyDescent="0.4">
      <c r="A425" s="8">
        <v>13236</v>
      </c>
      <c r="B425" s="8">
        <v>3306</v>
      </c>
    </row>
    <row r="426" spans="1:2" x14ac:dyDescent="0.4">
      <c r="A426" s="7">
        <v>10243</v>
      </c>
      <c r="B426" s="7">
        <v>2885</v>
      </c>
    </row>
    <row r="427" spans="1:2" x14ac:dyDescent="0.4">
      <c r="A427" s="8">
        <v>12961</v>
      </c>
      <c r="B427" s="8">
        <v>3288</v>
      </c>
    </row>
    <row r="428" spans="1:2" x14ac:dyDescent="0.4">
      <c r="A428" s="7">
        <v>9461</v>
      </c>
      <c r="B428" s="7">
        <v>2929</v>
      </c>
    </row>
    <row r="429" spans="1:2" x14ac:dyDescent="0.4">
      <c r="A429" s="8">
        <v>11193</v>
      </c>
      <c r="B429" s="8">
        <v>3074</v>
      </c>
    </row>
    <row r="430" spans="1:2" x14ac:dyDescent="0.4">
      <c r="A430" s="7">
        <v>10074</v>
      </c>
      <c r="B430" s="7">
        <v>2969</v>
      </c>
    </row>
    <row r="431" spans="1:2" x14ac:dyDescent="0.4">
      <c r="A431" s="8">
        <v>9232</v>
      </c>
      <c r="B431" s="8">
        <v>2979</v>
      </c>
    </row>
    <row r="432" spans="1:2" x14ac:dyDescent="0.4">
      <c r="A432" s="7">
        <v>12533</v>
      </c>
      <c r="B432" s="7">
        <v>3283</v>
      </c>
    </row>
    <row r="433" spans="1:2" x14ac:dyDescent="0.4">
      <c r="A433" s="8">
        <v>10255</v>
      </c>
      <c r="B433" s="8">
        <v>2926</v>
      </c>
    </row>
    <row r="434" spans="1:2" x14ac:dyDescent="0.4">
      <c r="A434" s="7">
        <v>10096</v>
      </c>
      <c r="B434" s="7">
        <v>3147</v>
      </c>
    </row>
    <row r="435" spans="1:2" x14ac:dyDescent="0.4">
      <c r="A435" s="8">
        <v>12727</v>
      </c>
      <c r="B435" s="8">
        <v>3290</v>
      </c>
    </row>
    <row r="436" spans="1:2" x14ac:dyDescent="0.4">
      <c r="A436" s="7">
        <v>12375</v>
      </c>
      <c r="B436" s="7">
        <v>3162</v>
      </c>
    </row>
    <row r="437" spans="1:2" x14ac:dyDescent="0.4">
      <c r="A437" s="8">
        <v>9603</v>
      </c>
      <c r="B437" s="8">
        <v>2899</v>
      </c>
    </row>
    <row r="438" spans="1:2" x14ac:dyDescent="0.4">
      <c r="A438" s="7">
        <v>13175</v>
      </c>
      <c r="B438" s="7">
        <v>3425</v>
      </c>
    </row>
    <row r="439" spans="1:2" x14ac:dyDescent="0.4">
      <c r="A439" s="8">
        <v>22770</v>
      </c>
      <c r="B439" s="8">
        <v>4022</v>
      </c>
    </row>
    <row r="440" spans="1:2" x14ac:dyDescent="0.4">
      <c r="A440" s="7">
        <v>17298</v>
      </c>
      <c r="B440" s="7">
        <v>3934</v>
      </c>
    </row>
    <row r="441" spans="1:2" x14ac:dyDescent="0.4">
      <c r="A441" s="8">
        <v>10218</v>
      </c>
      <c r="B441" s="8">
        <v>3013</v>
      </c>
    </row>
    <row r="442" spans="1:2" x14ac:dyDescent="0.4">
      <c r="A442" s="7">
        <v>10299</v>
      </c>
      <c r="B442" s="7">
        <v>3061</v>
      </c>
    </row>
    <row r="443" spans="1:2" x14ac:dyDescent="0.4">
      <c r="A443" s="8">
        <v>10201</v>
      </c>
      <c r="B443" s="8">
        <v>2954</v>
      </c>
    </row>
    <row r="444" spans="1:2" x14ac:dyDescent="0.4">
      <c r="A444" s="7">
        <v>3369</v>
      </c>
      <c r="B444" s="7">
        <v>1623</v>
      </c>
    </row>
    <row r="445" spans="1:2" x14ac:dyDescent="0.4">
      <c r="A445" s="8">
        <v>3276</v>
      </c>
      <c r="B445" s="8">
        <v>2113</v>
      </c>
    </row>
    <row r="446" spans="1:2" x14ac:dyDescent="0.4">
      <c r="A446" s="7">
        <v>2961</v>
      </c>
      <c r="B446" s="7">
        <v>2095</v>
      </c>
    </row>
    <row r="447" spans="1:2" x14ac:dyDescent="0.4">
      <c r="A447" s="8">
        <v>3974</v>
      </c>
      <c r="B447" s="8">
        <v>2194</v>
      </c>
    </row>
    <row r="448" spans="1:2" x14ac:dyDescent="0.4">
      <c r="A448" s="7">
        <v>7198</v>
      </c>
      <c r="B448" s="7">
        <v>2496</v>
      </c>
    </row>
    <row r="449" spans="1:2" x14ac:dyDescent="0.4">
      <c r="A449" s="8">
        <v>3945</v>
      </c>
      <c r="B449" s="8">
        <v>2180</v>
      </c>
    </row>
    <row r="450" spans="1:2" x14ac:dyDescent="0.4">
      <c r="A450" s="7">
        <v>2268</v>
      </c>
      <c r="B450" s="7">
        <v>1933</v>
      </c>
    </row>
    <row r="451" spans="1:2" x14ac:dyDescent="0.4">
      <c r="A451" s="8">
        <v>6155</v>
      </c>
      <c r="B451" s="8">
        <v>2248</v>
      </c>
    </row>
    <row r="452" spans="1:2" x14ac:dyDescent="0.4">
      <c r="A452" s="7">
        <v>2064</v>
      </c>
      <c r="B452" s="7">
        <v>1954</v>
      </c>
    </row>
    <row r="453" spans="1:2" x14ac:dyDescent="0.4">
      <c r="A453" s="8">
        <v>2072</v>
      </c>
      <c r="B453" s="8">
        <v>1974</v>
      </c>
    </row>
    <row r="454" spans="1:2" x14ac:dyDescent="0.4">
      <c r="A454" s="7">
        <v>3809</v>
      </c>
      <c r="B454" s="7">
        <v>2150</v>
      </c>
    </row>
    <row r="455" spans="1:2" x14ac:dyDescent="0.4">
      <c r="A455" s="8">
        <v>6831</v>
      </c>
      <c r="B455" s="8">
        <v>2432</v>
      </c>
    </row>
    <row r="456" spans="1:2" x14ac:dyDescent="0.4">
      <c r="A456" s="7">
        <v>4363</v>
      </c>
      <c r="B456" s="7">
        <v>2149</v>
      </c>
    </row>
    <row r="457" spans="1:2" x14ac:dyDescent="0.4">
      <c r="A457" s="8">
        <v>5002</v>
      </c>
      <c r="B457" s="8">
        <v>2247</v>
      </c>
    </row>
    <row r="458" spans="1:2" x14ac:dyDescent="0.4">
      <c r="A458" s="7">
        <v>3385</v>
      </c>
      <c r="B458" s="7">
        <v>2070</v>
      </c>
    </row>
    <row r="459" spans="1:2" x14ac:dyDescent="0.4">
      <c r="A459" s="8">
        <v>6326</v>
      </c>
      <c r="B459" s="8">
        <v>2291</v>
      </c>
    </row>
    <row r="460" spans="1:2" x14ac:dyDescent="0.4">
      <c r="A460" s="7">
        <v>7243</v>
      </c>
      <c r="B460" s="7">
        <v>2361</v>
      </c>
    </row>
    <row r="461" spans="1:2" x14ac:dyDescent="0.4">
      <c r="A461" s="8">
        <v>4493</v>
      </c>
      <c r="B461" s="8">
        <v>2203</v>
      </c>
    </row>
    <row r="462" spans="1:2" x14ac:dyDescent="0.4">
      <c r="A462" s="7">
        <v>4676</v>
      </c>
      <c r="B462" s="7">
        <v>2196</v>
      </c>
    </row>
    <row r="463" spans="1:2" x14ac:dyDescent="0.4">
      <c r="A463" s="8">
        <v>6222</v>
      </c>
      <c r="B463" s="8">
        <v>2363</v>
      </c>
    </row>
    <row r="464" spans="1:2" x14ac:dyDescent="0.4">
      <c r="A464" s="7">
        <v>5232</v>
      </c>
      <c r="B464" s="7">
        <v>2246</v>
      </c>
    </row>
    <row r="465" spans="1:2" x14ac:dyDescent="0.4">
      <c r="A465" s="8">
        <v>6910</v>
      </c>
      <c r="B465" s="8">
        <v>2336</v>
      </c>
    </row>
    <row r="466" spans="1:2" x14ac:dyDescent="0.4">
      <c r="A466" s="7">
        <v>7502</v>
      </c>
      <c r="B466" s="7">
        <v>2421</v>
      </c>
    </row>
    <row r="467" spans="1:2" x14ac:dyDescent="0.4">
      <c r="A467" s="8">
        <v>2923</v>
      </c>
      <c r="B467" s="8">
        <v>2070</v>
      </c>
    </row>
    <row r="468" spans="1:2" x14ac:dyDescent="0.4">
      <c r="A468" s="7">
        <v>3800</v>
      </c>
      <c r="B468" s="7">
        <v>2120</v>
      </c>
    </row>
    <row r="469" spans="1:2" x14ac:dyDescent="0.4">
      <c r="A469" s="8">
        <v>4514</v>
      </c>
      <c r="B469" s="8">
        <v>2211</v>
      </c>
    </row>
    <row r="470" spans="1:2" x14ac:dyDescent="0.4">
      <c r="A470" s="7">
        <v>5183</v>
      </c>
      <c r="B470" s="7">
        <v>2123</v>
      </c>
    </row>
    <row r="471" spans="1:2" x14ac:dyDescent="0.4">
      <c r="A471" s="8">
        <v>7303</v>
      </c>
      <c r="B471" s="8">
        <v>2423</v>
      </c>
    </row>
    <row r="472" spans="1:2" x14ac:dyDescent="0.4">
      <c r="A472" s="7">
        <v>5275</v>
      </c>
      <c r="B472" s="7">
        <v>2281</v>
      </c>
    </row>
    <row r="473" spans="1:2" x14ac:dyDescent="0.4">
      <c r="A473" s="8">
        <v>3915</v>
      </c>
      <c r="B473" s="8">
        <v>2181</v>
      </c>
    </row>
    <row r="474" spans="1:2" x14ac:dyDescent="0.4">
      <c r="A474" s="7">
        <v>9105</v>
      </c>
      <c r="B474" s="7">
        <v>2499</v>
      </c>
    </row>
    <row r="475" spans="1:2" x14ac:dyDescent="0.4">
      <c r="A475" s="8">
        <v>768</v>
      </c>
      <c r="B475" s="8">
        <v>1212</v>
      </c>
    </row>
    <row r="476" spans="1:2" x14ac:dyDescent="0.4">
      <c r="A476" s="7">
        <v>5135</v>
      </c>
      <c r="B476" s="7">
        <v>1909</v>
      </c>
    </row>
    <row r="477" spans="1:2" x14ac:dyDescent="0.4">
      <c r="A477" s="8">
        <v>4978</v>
      </c>
      <c r="B477" s="8">
        <v>1722</v>
      </c>
    </row>
    <row r="478" spans="1:2" x14ac:dyDescent="0.4">
      <c r="A478" s="7">
        <v>6799</v>
      </c>
      <c r="B478" s="7">
        <v>1922</v>
      </c>
    </row>
    <row r="479" spans="1:2" x14ac:dyDescent="0.4">
      <c r="A479" s="8">
        <v>7795</v>
      </c>
      <c r="B479" s="8">
        <v>2121</v>
      </c>
    </row>
    <row r="480" spans="1:2" x14ac:dyDescent="0.4">
      <c r="A480" s="7">
        <v>7289</v>
      </c>
      <c r="B480" s="7">
        <v>1997</v>
      </c>
    </row>
    <row r="481" spans="1:2" x14ac:dyDescent="0.4">
      <c r="A481" s="8">
        <v>9634</v>
      </c>
      <c r="B481" s="8">
        <v>2117</v>
      </c>
    </row>
    <row r="482" spans="1:2" x14ac:dyDescent="0.4">
      <c r="A482" s="7">
        <v>8940</v>
      </c>
      <c r="B482" s="7">
        <v>2116</v>
      </c>
    </row>
    <row r="483" spans="1:2" x14ac:dyDescent="0.4">
      <c r="A483" s="8">
        <v>5401</v>
      </c>
      <c r="B483" s="8">
        <v>1876</v>
      </c>
    </row>
    <row r="484" spans="1:2" x14ac:dyDescent="0.4">
      <c r="A484" s="7">
        <v>4803</v>
      </c>
      <c r="B484" s="7">
        <v>1788</v>
      </c>
    </row>
    <row r="485" spans="1:2" x14ac:dyDescent="0.4">
      <c r="A485" s="8">
        <v>13743</v>
      </c>
      <c r="B485" s="8">
        <v>2486</v>
      </c>
    </row>
    <row r="486" spans="1:2" x14ac:dyDescent="0.4">
      <c r="A486" s="7">
        <v>9601</v>
      </c>
      <c r="B486" s="7">
        <v>2094</v>
      </c>
    </row>
    <row r="487" spans="1:2" x14ac:dyDescent="0.4">
      <c r="A487" s="8">
        <v>6890</v>
      </c>
      <c r="B487" s="8">
        <v>2085</v>
      </c>
    </row>
    <row r="488" spans="1:2" x14ac:dyDescent="0.4">
      <c r="A488" s="7">
        <v>8563</v>
      </c>
      <c r="B488" s="7">
        <v>2173</v>
      </c>
    </row>
    <row r="489" spans="1:2" x14ac:dyDescent="0.4">
      <c r="A489" s="8">
        <v>8095</v>
      </c>
      <c r="B489" s="8">
        <v>2225</v>
      </c>
    </row>
    <row r="490" spans="1:2" x14ac:dyDescent="0.4">
      <c r="A490" s="7">
        <v>9148</v>
      </c>
      <c r="B490" s="7">
        <v>2223</v>
      </c>
    </row>
    <row r="491" spans="1:2" x14ac:dyDescent="0.4">
      <c r="A491" s="8">
        <v>9557</v>
      </c>
      <c r="B491" s="8">
        <v>2098</v>
      </c>
    </row>
    <row r="492" spans="1:2" x14ac:dyDescent="0.4">
      <c r="A492" s="7">
        <v>9451</v>
      </c>
      <c r="B492" s="7">
        <v>2185</v>
      </c>
    </row>
    <row r="493" spans="1:2" x14ac:dyDescent="0.4">
      <c r="A493" s="8">
        <v>7833</v>
      </c>
      <c r="B493" s="8">
        <v>1918</v>
      </c>
    </row>
    <row r="494" spans="1:2" x14ac:dyDescent="0.4">
      <c r="A494" s="7">
        <v>10319</v>
      </c>
      <c r="B494" s="7">
        <v>2105</v>
      </c>
    </row>
    <row r="495" spans="1:2" x14ac:dyDescent="0.4">
      <c r="A495" s="8">
        <v>3428</v>
      </c>
      <c r="B495" s="8">
        <v>1692</v>
      </c>
    </row>
    <row r="496" spans="1:2" x14ac:dyDescent="0.4">
      <c r="A496" s="7">
        <v>7891</v>
      </c>
      <c r="B496" s="7">
        <v>2066</v>
      </c>
    </row>
    <row r="497" spans="1:2" x14ac:dyDescent="0.4">
      <c r="A497" s="8">
        <v>5267</v>
      </c>
      <c r="B497" s="8">
        <v>1953</v>
      </c>
    </row>
    <row r="498" spans="1:2" x14ac:dyDescent="0.4">
      <c r="A498" s="7">
        <v>5232</v>
      </c>
      <c r="B498" s="7">
        <v>1842</v>
      </c>
    </row>
    <row r="499" spans="1:2" x14ac:dyDescent="0.4">
      <c r="A499" s="8">
        <v>10611</v>
      </c>
      <c r="B499" s="8">
        <v>2262</v>
      </c>
    </row>
    <row r="500" spans="1:2" x14ac:dyDescent="0.4">
      <c r="A500" s="7">
        <v>3755</v>
      </c>
      <c r="B500" s="7">
        <v>1722</v>
      </c>
    </row>
    <row r="501" spans="1:2" x14ac:dyDescent="0.4">
      <c r="A501" s="8">
        <v>8237</v>
      </c>
      <c r="B501" s="8">
        <v>1973</v>
      </c>
    </row>
    <row r="502" spans="1:2" x14ac:dyDescent="0.4">
      <c r="A502" s="7">
        <v>6543</v>
      </c>
      <c r="B502" s="7">
        <v>2666</v>
      </c>
    </row>
    <row r="503" spans="1:2" x14ac:dyDescent="0.4">
      <c r="A503" s="8">
        <v>11451</v>
      </c>
      <c r="B503" s="8">
        <v>2223</v>
      </c>
    </row>
    <row r="504" spans="1:2" x14ac:dyDescent="0.4">
      <c r="A504" s="7">
        <v>6435</v>
      </c>
      <c r="B504" s="7">
        <v>1889</v>
      </c>
    </row>
    <row r="505" spans="1:2" x14ac:dyDescent="0.4">
      <c r="A505" s="8">
        <v>9108</v>
      </c>
      <c r="B505" s="8">
        <v>2131</v>
      </c>
    </row>
    <row r="506" spans="1:2" x14ac:dyDescent="0.4">
      <c r="A506" s="7">
        <v>6307</v>
      </c>
      <c r="B506" s="7">
        <v>1452</v>
      </c>
    </row>
    <row r="507" spans="1:2" x14ac:dyDescent="0.4">
      <c r="A507" s="8">
        <v>7213</v>
      </c>
      <c r="B507" s="8">
        <v>2947</v>
      </c>
    </row>
    <row r="508" spans="1:2" x14ac:dyDescent="0.4">
      <c r="A508" s="7">
        <v>6877</v>
      </c>
      <c r="B508" s="7">
        <v>2898</v>
      </c>
    </row>
    <row r="509" spans="1:2" x14ac:dyDescent="0.4">
      <c r="A509" s="8">
        <v>7860</v>
      </c>
      <c r="B509" s="8">
        <v>2984</v>
      </c>
    </row>
    <row r="510" spans="1:2" x14ac:dyDescent="0.4">
      <c r="A510" s="7">
        <v>6506</v>
      </c>
      <c r="B510" s="7">
        <v>2896</v>
      </c>
    </row>
    <row r="511" spans="1:2" x14ac:dyDescent="0.4">
      <c r="A511" s="8">
        <v>11140</v>
      </c>
      <c r="B511" s="8">
        <v>3328</v>
      </c>
    </row>
    <row r="512" spans="1:2" x14ac:dyDescent="0.4">
      <c r="A512" s="7">
        <v>12692</v>
      </c>
      <c r="B512" s="7">
        <v>3394</v>
      </c>
    </row>
    <row r="513" spans="1:2" x14ac:dyDescent="0.4">
      <c r="A513" s="8">
        <v>9105</v>
      </c>
      <c r="B513" s="8">
        <v>3013</v>
      </c>
    </row>
    <row r="514" spans="1:2" x14ac:dyDescent="0.4">
      <c r="A514" s="7">
        <v>6708</v>
      </c>
      <c r="B514" s="7">
        <v>2812</v>
      </c>
    </row>
    <row r="515" spans="1:2" x14ac:dyDescent="0.4">
      <c r="A515" s="8">
        <v>8793</v>
      </c>
      <c r="B515" s="8">
        <v>3061</v>
      </c>
    </row>
    <row r="516" spans="1:2" x14ac:dyDescent="0.4">
      <c r="A516" s="7">
        <v>6530</v>
      </c>
      <c r="B516" s="7">
        <v>2729</v>
      </c>
    </row>
    <row r="517" spans="1:2" x14ac:dyDescent="0.4">
      <c r="A517" s="8">
        <v>1664</v>
      </c>
      <c r="B517" s="8">
        <v>2241</v>
      </c>
    </row>
    <row r="518" spans="1:2" x14ac:dyDescent="0.4">
      <c r="A518" s="7">
        <v>15126</v>
      </c>
      <c r="B518" s="7">
        <v>3691</v>
      </c>
    </row>
    <row r="519" spans="1:2" x14ac:dyDescent="0.4">
      <c r="A519" s="8">
        <v>15050</v>
      </c>
      <c r="B519" s="8">
        <v>3538</v>
      </c>
    </row>
    <row r="520" spans="1:2" x14ac:dyDescent="0.4">
      <c r="A520" s="7">
        <v>9167</v>
      </c>
      <c r="B520" s="7">
        <v>3064</v>
      </c>
    </row>
    <row r="521" spans="1:2" x14ac:dyDescent="0.4">
      <c r="A521" s="8">
        <v>6108</v>
      </c>
      <c r="B521" s="8">
        <v>2784</v>
      </c>
    </row>
    <row r="522" spans="1:2" x14ac:dyDescent="0.4">
      <c r="A522" s="7">
        <v>7047</v>
      </c>
      <c r="B522" s="7">
        <v>2908</v>
      </c>
    </row>
    <row r="523" spans="1:2" x14ac:dyDescent="0.4">
      <c r="A523" s="8">
        <v>9023</v>
      </c>
      <c r="B523" s="8">
        <v>3033</v>
      </c>
    </row>
    <row r="524" spans="1:2" x14ac:dyDescent="0.4">
      <c r="A524" s="7">
        <v>9930</v>
      </c>
      <c r="B524" s="7">
        <v>3165</v>
      </c>
    </row>
    <row r="525" spans="1:2" x14ac:dyDescent="0.4">
      <c r="A525" s="8">
        <v>10144</v>
      </c>
      <c r="B525" s="8">
        <v>3115</v>
      </c>
    </row>
    <row r="526" spans="1:2" x14ac:dyDescent="0.4">
      <c r="A526" s="7">
        <v>0</v>
      </c>
      <c r="B526" s="7">
        <v>2017</v>
      </c>
    </row>
    <row r="527" spans="1:2" x14ac:dyDescent="0.4">
      <c r="A527" s="8">
        <v>7245</v>
      </c>
      <c r="B527" s="8">
        <v>2859</v>
      </c>
    </row>
    <row r="528" spans="1:2" x14ac:dyDescent="0.4">
      <c r="A528" s="7">
        <v>9454</v>
      </c>
      <c r="B528" s="7">
        <v>3145</v>
      </c>
    </row>
    <row r="529" spans="1:2" x14ac:dyDescent="0.4">
      <c r="A529" s="8">
        <v>8161</v>
      </c>
      <c r="B529" s="8">
        <v>3004</v>
      </c>
    </row>
    <row r="530" spans="1:2" x14ac:dyDescent="0.4">
      <c r="A530" s="7">
        <v>8614</v>
      </c>
      <c r="B530" s="7">
        <v>3006</v>
      </c>
    </row>
    <row r="531" spans="1:2" x14ac:dyDescent="0.4">
      <c r="A531" s="8">
        <v>6943</v>
      </c>
      <c r="B531" s="8">
        <v>2859</v>
      </c>
    </row>
    <row r="532" spans="1:2" x14ac:dyDescent="0.4">
      <c r="A532" s="7">
        <v>14370</v>
      </c>
      <c r="B532" s="7">
        <v>3683</v>
      </c>
    </row>
    <row r="533" spans="1:2" x14ac:dyDescent="0.4">
      <c r="A533" s="8">
        <v>12857</v>
      </c>
      <c r="B533" s="8">
        <v>3287</v>
      </c>
    </row>
    <row r="534" spans="1:2" x14ac:dyDescent="0.4">
      <c r="A534" s="7">
        <v>8232</v>
      </c>
      <c r="B534" s="7">
        <v>2990</v>
      </c>
    </row>
    <row r="535" spans="1:2" x14ac:dyDescent="0.4">
      <c r="A535" s="8">
        <v>10613</v>
      </c>
      <c r="B535" s="8">
        <v>3172</v>
      </c>
    </row>
    <row r="536" spans="1:2" x14ac:dyDescent="0.4">
      <c r="A536" s="7">
        <v>9810</v>
      </c>
      <c r="B536" s="7">
        <v>3069</v>
      </c>
    </row>
    <row r="537" spans="1:2" x14ac:dyDescent="0.4">
      <c r="A537" s="8">
        <v>2752</v>
      </c>
      <c r="B537" s="8">
        <v>1240</v>
      </c>
    </row>
    <row r="538" spans="1:2" x14ac:dyDescent="0.4">
      <c r="A538" s="7">
        <v>11596</v>
      </c>
      <c r="B538" s="7">
        <v>2026</v>
      </c>
    </row>
    <row r="539" spans="1:2" x14ac:dyDescent="0.4">
      <c r="A539" s="8">
        <v>4832</v>
      </c>
      <c r="B539" s="8">
        <v>1718</v>
      </c>
    </row>
    <row r="540" spans="1:2" x14ac:dyDescent="0.4">
      <c r="A540" s="7">
        <v>17022</v>
      </c>
      <c r="B540" s="7">
        <v>2324</v>
      </c>
    </row>
    <row r="541" spans="1:2" x14ac:dyDescent="0.4">
      <c r="A541" s="8">
        <v>16556</v>
      </c>
      <c r="B541" s="8">
        <v>2254</v>
      </c>
    </row>
    <row r="542" spans="1:2" x14ac:dyDescent="0.4">
      <c r="A542" s="7">
        <v>5771</v>
      </c>
      <c r="B542" s="7">
        <v>1831</v>
      </c>
    </row>
    <row r="543" spans="1:2" x14ac:dyDescent="0.4">
      <c r="A543" s="8">
        <v>655</v>
      </c>
      <c r="B543" s="8">
        <v>1397</v>
      </c>
    </row>
    <row r="544" spans="1:2" x14ac:dyDescent="0.4">
      <c r="A544" s="7">
        <v>3727</v>
      </c>
      <c r="B544" s="7">
        <v>1683</v>
      </c>
    </row>
    <row r="545" spans="1:2" x14ac:dyDescent="0.4">
      <c r="A545" s="8">
        <v>15482</v>
      </c>
      <c r="B545" s="8">
        <v>2284</v>
      </c>
    </row>
    <row r="546" spans="1:2" x14ac:dyDescent="0.4">
      <c r="A546" s="7">
        <v>2713</v>
      </c>
      <c r="B546" s="7">
        <v>1570</v>
      </c>
    </row>
    <row r="547" spans="1:2" x14ac:dyDescent="0.4">
      <c r="A547" s="8">
        <v>12346</v>
      </c>
      <c r="B547" s="8">
        <v>2066</v>
      </c>
    </row>
    <row r="548" spans="1:2" x14ac:dyDescent="0.4">
      <c r="A548" s="7">
        <v>11682</v>
      </c>
      <c r="B548" s="7">
        <v>2105</v>
      </c>
    </row>
    <row r="549" spans="1:2" x14ac:dyDescent="0.4">
      <c r="A549" s="8">
        <v>4112</v>
      </c>
      <c r="B549" s="8">
        <v>1776</v>
      </c>
    </row>
    <row r="550" spans="1:2" x14ac:dyDescent="0.4">
      <c r="A550" s="7">
        <v>1807</v>
      </c>
      <c r="B550" s="7">
        <v>1507</v>
      </c>
    </row>
    <row r="551" spans="1:2" x14ac:dyDescent="0.4">
      <c r="A551" s="8">
        <v>10946</v>
      </c>
      <c r="B551" s="8">
        <v>2033</v>
      </c>
    </row>
    <row r="552" spans="1:2" x14ac:dyDescent="0.4">
      <c r="A552" s="7">
        <v>11886</v>
      </c>
      <c r="B552" s="7">
        <v>2093</v>
      </c>
    </row>
    <row r="553" spans="1:2" x14ac:dyDescent="0.4">
      <c r="A553" s="8">
        <v>10538</v>
      </c>
      <c r="B553" s="8">
        <v>1922</v>
      </c>
    </row>
    <row r="554" spans="1:2" x14ac:dyDescent="0.4">
      <c r="A554" s="7">
        <v>11393</v>
      </c>
      <c r="B554" s="7">
        <v>1999</v>
      </c>
    </row>
    <row r="555" spans="1:2" x14ac:dyDescent="0.4">
      <c r="A555" s="8">
        <v>12764</v>
      </c>
      <c r="B555" s="8">
        <v>2169</v>
      </c>
    </row>
    <row r="556" spans="1:2" x14ac:dyDescent="0.4">
      <c r="A556" s="7">
        <v>1202</v>
      </c>
      <c r="B556" s="7">
        <v>1463</v>
      </c>
    </row>
    <row r="557" spans="1:2" x14ac:dyDescent="0.4">
      <c r="A557" s="8">
        <v>5164</v>
      </c>
      <c r="B557" s="8">
        <v>1747</v>
      </c>
    </row>
    <row r="558" spans="1:2" x14ac:dyDescent="0.4">
      <c r="A558" s="7">
        <v>9769</v>
      </c>
      <c r="B558" s="7">
        <v>1996</v>
      </c>
    </row>
    <row r="559" spans="1:2" x14ac:dyDescent="0.4">
      <c r="A559" s="8">
        <v>12848</v>
      </c>
      <c r="B559" s="8">
        <v>2116</v>
      </c>
    </row>
    <row r="560" spans="1:2" x14ac:dyDescent="0.4">
      <c r="A560" s="7">
        <v>4249</v>
      </c>
      <c r="B560" s="7">
        <v>1698</v>
      </c>
    </row>
    <row r="561" spans="1:2" x14ac:dyDescent="0.4">
      <c r="A561" s="8">
        <v>14331</v>
      </c>
      <c r="B561" s="8">
        <v>2156</v>
      </c>
    </row>
    <row r="562" spans="1:2" x14ac:dyDescent="0.4">
      <c r="A562" s="7">
        <v>9632</v>
      </c>
      <c r="B562" s="7">
        <v>1916</v>
      </c>
    </row>
    <row r="563" spans="1:2" x14ac:dyDescent="0.4">
      <c r="A563" s="8">
        <v>1868</v>
      </c>
      <c r="B563" s="8">
        <v>1494</v>
      </c>
    </row>
    <row r="564" spans="1:2" x14ac:dyDescent="0.4">
      <c r="A564" s="7">
        <v>6083</v>
      </c>
      <c r="B564" s="7">
        <v>1762</v>
      </c>
    </row>
    <row r="565" spans="1:2" x14ac:dyDescent="0.4">
      <c r="A565" s="8">
        <v>11611</v>
      </c>
      <c r="B565" s="8">
        <v>2272</v>
      </c>
    </row>
    <row r="566" spans="1:2" x14ac:dyDescent="0.4">
      <c r="A566" s="7">
        <v>16358</v>
      </c>
      <c r="B566" s="7">
        <v>2335</v>
      </c>
    </row>
    <row r="567" spans="1:2" x14ac:dyDescent="0.4">
      <c r="A567" s="8">
        <v>4926</v>
      </c>
      <c r="B567" s="8">
        <v>1693</v>
      </c>
    </row>
    <row r="568" spans="1:2" x14ac:dyDescent="0.4">
      <c r="A568" s="7">
        <v>3121</v>
      </c>
      <c r="B568" s="7">
        <v>741</v>
      </c>
    </row>
    <row r="569" spans="1:2" x14ac:dyDescent="0.4">
      <c r="A569" s="8">
        <v>8135</v>
      </c>
      <c r="B569" s="8">
        <v>3405</v>
      </c>
    </row>
    <row r="570" spans="1:2" x14ac:dyDescent="0.4">
      <c r="A570" s="7">
        <v>5077</v>
      </c>
      <c r="B570" s="7">
        <v>2551</v>
      </c>
    </row>
    <row r="571" spans="1:2" x14ac:dyDescent="0.4">
      <c r="A571" s="8">
        <v>8596</v>
      </c>
      <c r="B571" s="8">
        <v>4022</v>
      </c>
    </row>
    <row r="572" spans="1:2" x14ac:dyDescent="0.4">
      <c r="A572" s="7">
        <v>12087</v>
      </c>
      <c r="B572" s="7">
        <v>4005</v>
      </c>
    </row>
    <row r="573" spans="1:2" x14ac:dyDescent="0.4">
      <c r="A573" s="8">
        <v>14269</v>
      </c>
      <c r="B573" s="8">
        <v>4274</v>
      </c>
    </row>
    <row r="574" spans="1:2" x14ac:dyDescent="0.4">
      <c r="A574" s="7">
        <v>12231</v>
      </c>
      <c r="B574" s="7">
        <v>4552</v>
      </c>
    </row>
    <row r="575" spans="1:2" x14ac:dyDescent="0.4">
      <c r="A575" s="8">
        <v>9893</v>
      </c>
      <c r="B575" s="8">
        <v>3625</v>
      </c>
    </row>
    <row r="576" spans="1:2" x14ac:dyDescent="0.4">
      <c r="A576" s="7">
        <v>12574</v>
      </c>
      <c r="B576" s="7">
        <v>3501</v>
      </c>
    </row>
    <row r="577" spans="1:2" x14ac:dyDescent="0.4">
      <c r="A577" s="8">
        <v>8330</v>
      </c>
      <c r="B577" s="8">
        <v>3192</v>
      </c>
    </row>
    <row r="578" spans="1:2" x14ac:dyDescent="0.4">
      <c r="A578" s="7">
        <v>10830</v>
      </c>
      <c r="B578" s="7">
        <v>4018</v>
      </c>
    </row>
    <row r="579" spans="1:2" x14ac:dyDescent="0.4">
      <c r="A579" s="8">
        <v>9172</v>
      </c>
      <c r="B579" s="8">
        <v>3329</v>
      </c>
    </row>
    <row r="580" spans="1:2" x14ac:dyDescent="0.4">
      <c r="A580" s="7">
        <v>7638</v>
      </c>
      <c r="B580" s="7">
        <v>3152</v>
      </c>
    </row>
    <row r="581" spans="1:2" x14ac:dyDescent="0.4">
      <c r="A581" s="8">
        <v>15764</v>
      </c>
      <c r="B581" s="8">
        <v>4392</v>
      </c>
    </row>
    <row r="582" spans="1:2" x14ac:dyDescent="0.4">
      <c r="A582" s="7">
        <v>6393</v>
      </c>
      <c r="B582" s="7">
        <v>3374</v>
      </c>
    </row>
    <row r="583" spans="1:2" x14ac:dyDescent="0.4">
      <c r="A583" s="8">
        <v>5325</v>
      </c>
      <c r="B583" s="8">
        <v>3088</v>
      </c>
    </row>
    <row r="584" spans="1:2" x14ac:dyDescent="0.4">
      <c r="A584" s="7">
        <v>6805</v>
      </c>
      <c r="B584" s="7">
        <v>3294</v>
      </c>
    </row>
    <row r="585" spans="1:2" x14ac:dyDescent="0.4">
      <c r="A585" s="8">
        <v>9841</v>
      </c>
      <c r="B585" s="8">
        <v>3580</v>
      </c>
    </row>
    <row r="586" spans="1:2" x14ac:dyDescent="0.4">
      <c r="A586" s="7">
        <v>7924</v>
      </c>
      <c r="B586" s="7">
        <v>3544</v>
      </c>
    </row>
    <row r="587" spans="1:2" x14ac:dyDescent="0.4">
      <c r="A587" s="8">
        <v>12363</v>
      </c>
      <c r="B587" s="8">
        <v>4501</v>
      </c>
    </row>
    <row r="588" spans="1:2" x14ac:dyDescent="0.4">
      <c r="A588" s="7">
        <v>13368</v>
      </c>
      <c r="B588" s="7">
        <v>4546</v>
      </c>
    </row>
    <row r="589" spans="1:2" x14ac:dyDescent="0.4">
      <c r="A589" s="8">
        <v>7439</v>
      </c>
      <c r="B589" s="8">
        <v>3014</v>
      </c>
    </row>
    <row r="590" spans="1:2" x14ac:dyDescent="0.4">
      <c r="A590" s="7">
        <v>11045</v>
      </c>
      <c r="B590" s="7">
        <v>3795</v>
      </c>
    </row>
    <row r="591" spans="1:2" x14ac:dyDescent="0.4">
      <c r="A591" s="8">
        <v>5206</v>
      </c>
      <c r="B591" s="8">
        <v>2755</v>
      </c>
    </row>
    <row r="592" spans="1:2" x14ac:dyDescent="0.4">
      <c r="A592" s="7">
        <v>7550</v>
      </c>
      <c r="B592" s="7">
        <v>3004</v>
      </c>
    </row>
    <row r="593" spans="1:2" x14ac:dyDescent="0.4">
      <c r="A593" s="8">
        <v>4950</v>
      </c>
      <c r="B593" s="8">
        <v>2643</v>
      </c>
    </row>
    <row r="594" spans="1:2" x14ac:dyDescent="0.4">
      <c r="A594" s="7">
        <v>0</v>
      </c>
      <c r="B594" s="7">
        <v>1819</v>
      </c>
    </row>
    <row r="595" spans="1:2" x14ac:dyDescent="0.4">
      <c r="A595" s="8">
        <v>0</v>
      </c>
      <c r="B595" s="8">
        <v>1819</v>
      </c>
    </row>
    <row r="596" spans="1:2" x14ac:dyDescent="0.4">
      <c r="A596" s="7">
        <v>3421</v>
      </c>
      <c r="B596" s="7">
        <v>2489</v>
      </c>
    </row>
    <row r="597" spans="1:2" x14ac:dyDescent="0.4">
      <c r="A597" s="8">
        <v>8869</v>
      </c>
      <c r="B597" s="8">
        <v>3841</v>
      </c>
    </row>
    <row r="598" spans="1:2" x14ac:dyDescent="0.4">
      <c r="A598" s="7">
        <v>4038</v>
      </c>
      <c r="B598" s="7">
        <v>1665</v>
      </c>
    </row>
    <row r="599" spans="1:2" x14ac:dyDescent="0.4">
      <c r="A599" s="8">
        <v>0</v>
      </c>
      <c r="B599" s="8">
        <v>1496</v>
      </c>
    </row>
    <row r="600" spans="1:2" x14ac:dyDescent="0.4">
      <c r="A600" s="7">
        <v>0</v>
      </c>
      <c r="B600" s="7">
        <v>1496</v>
      </c>
    </row>
    <row r="601" spans="1:2" x14ac:dyDescent="0.4">
      <c r="A601" s="8">
        <v>0</v>
      </c>
      <c r="B601" s="8">
        <v>1496</v>
      </c>
    </row>
    <row r="602" spans="1:2" x14ac:dyDescent="0.4">
      <c r="A602" s="7">
        <v>14019</v>
      </c>
      <c r="B602" s="7">
        <v>2865</v>
      </c>
    </row>
    <row r="603" spans="1:2" x14ac:dyDescent="0.4">
      <c r="A603" s="8">
        <v>14450</v>
      </c>
      <c r="B603" s="8">
        <v>2828</v>
      </c>
    </row>
    <row r="604" spans="1:2" x14ac:dyDescent="0.4">
      <c r="A604" s="7">
        <v>7150</v>
      </c>
      <c r="B604" s="7">
        <v>2225</v>
      </c>
    </row>
    <row r="605" spans="1:2" x14ac:dyDescent="0.4">
      <c r="A605" s="8">
        <v>5153</v>
      </c>
      <c r="B605" s="8">
        <v>2018</v>
      </c>
    </row>
    <row r="606" spans="1:2" x14ac:dyDescent="0.4">
      <c r="A606" s="7">
        <v>11135</v>
      </c>
      <c r="B606" s="7">
        <v>2606</v>
      </c>
    </row>
    <row r="607" spans="1:2" x14ac:dyDescent="0.4">
      <c r="A607" s="8">
        <v>10449</v>
      </c>
      <c r="B607" s="8">
        <v>2536</v>
      </c>
    </row>
    <row r="608" spans="1:2" x14ac:dyDescent="0.4">
      <c r="A608" s="7">
        <v>19542</v>
      </c>
      <c r="B608" s="7">
        <v>4900</v>
      </c>
    </row>
    <row r="609" spans="1:2" x14ac:dyDescent="0.4">
      <c r="A609" s="8">
        <v>8206</v>
      </c>
      <c r="B609" s="8">
        <v>2409</v>
      </c>
    </row>
    <row r="610" spans="1:2" x14ac:dyDescent="0.4">
      <c r="A610" s="7">
        <v>11495</v>
      </c>
      <c r="B610" s="7">
        <v>2651</v>
      </c>
    </row>
    <row r="611" spans="1:2" x14ac:dyDescent="0.4">
      <c r="A611" s="8">
        <v>7623</v>
      </c>
      <c r="B611" s="8">
        <v>2305</v>
      </c>
    </row>
    <row r="612" spans="1:2" x14ac:dyDescent="0.4">
      <c r="A612" s="7">
        <v>0</v>
      </c>
      <c r="B612" s="7">
        <v>1497</v>
      </c>
    </row>
    <row r="613" spans="1:2" x14ac:dyDescent="0.4">
      <c r="A613" s="8">
        <v>9543</v>
      </c>
      <c r="B613" s="8">
        <v>2450</v>
      </c>
    </row>
    <row r="614" spans="1:2" x14ac:dyDescent="0.4">
      <c r="A614" s="7">
        <v>9411</v>
      </c>
      <c r="B614" s="7">
        <v>2576</v>
      </c>
    </row>
    <row r="615" spans="1:2" x14ac:dyDescent="0.4">
      <c r="A615" s="8">
        <v>3403</v>
      </c>
      <c r="B615" s="8">
        <v>1879</v>
      </c>
    </row>
    <row r="616" spans="1:2" x14ac:dyDescent="0.4">
      <c r="A616" s="7">
        <v>9592</v>
      </c>
      <c r="B616" s="7">
        <v>2560</v>
      </c>
    </row>
    <row r="617" spans="1:2" x14ac:dyDescent="0.4">
      <c r="A617" s="8">
        <v>6987</v>
      </c>
      <c r="B617" s="8">
        <v>2275</v>
      </c>
    </row>
    <row r="618" spans="1:2" x14ac:dyDescent="0.4">
      <c r="A618" s="7">
        <v>8915</v>
      </c>
      <c r="B618" s="7">
        <v>2361</v>
      </c>
    </row>
    <row r="619" spans="1:2" x14ac:dyDescent="0.4">
      <c r="A619" s="8">
        <v>4933</v>
      </c>
      <c r="B619" s="8">
        <v>2044</v>
      </c>
    </row>
    <row r="620" spans="1:2" x14ac:dyDescent="0.4">
      <c r="A620" s="7">
        <v>0</v>
      </c>
      <c r="B620" s="7">
        <v>1496</v>
      </c>
    </row>
    <row r="621" spans="1:2" x14ac:dyDescent="0.4">
      <c r="A621" s="8">
        <v>2997</v>
      </c>
      <c r="B621" s="8">
        <v>1902</v>
      </c>
    </row>
    <row r="622" spans="1:2" x14ac:dyDescent="0.4">
      <c r="A622" s="7">
        <v>9799</v>
      </c>
      <c r="B622" s="7">
        <v>2636</v>
      </c>
    </row>
    <row r="623" spans="1:2" x14ac:dyDescent="0.4">
      <c r="A623" s="8">
        <v>3365</v>
      </c>
      <c r="B623" s="8">
        <v>1838</v>
      </c>
    </row>
    <row r="624" spans="1:2" x14ac:dyDescent="0.4">
      <c r="A624" s="7">
        <v>7336</v>
      </c>
      <c r="B624" s="7">
        <v>2469</v>
      </c>
    </row>
    <row r="625" spans="1:2" x14ac:dyDescent="0.4">
      <c r="A625" s="8">
        <v>7328</v>
      </c>
      <c r="B625" s="8">
        <v>2250</v>
      </c>
    </row>
    <row r="626" spans="1:2" x14ac:dyDescent="0.4">
      <c r="A626" s="7">
        <v>4477</v>
      </c>
      <c r="B626" s="7">
        <v>1248</v>
      </c>
    </row>
    <row r="627" spans="1:2" x14ac:dyDescent="0.4">
      <c r="A627" s="8">
        <v>4562</v>
      </c>
      <c r="B627" s="8">
        <v>2560</v>
      </c>
    </row>
    <row r="628" spans="1:2" x14ac:dyDescent="0.4">
      <c r="A628" s="7">
        <v>7142</v>
      </c>
      <c r="B628" s="7">
        <v>2905</v>
      </c>
    </row>
    <row r="629" spans="1:2" x14ac:dyDescent="0.4">
      <c r="A629" s="8">
        <v>7671</v>
      </c>
      <c r="B629" s="8">
        <v>2952</v>
      </c>
    </row>
    <row r="630" spans="1:2" x14ac:dyDescent="0.4">
      <c r="A630" s="7">
        <v>9501</v>
      </c>
      <c r="B630" s="7">
        <v>2896</v>
      </c>
    </row>
    <row r="631" spans="1:2" x14ac:dyDescent="0.4">
      <c r="A631" s="8">
        <v>8301</v>
      </c>
      <c r="B631" s="8">
        <v>2783</v>
      </c>
    </row>
    <row r="632" spans="1:2" x14ac:dyDescent="0.4">
      <c r="A632" s="7">
        <v>7851</v>
      </c>
      <c r="B632" s="7">
        <v>3171</v>
      </c>
    </row>
    <row r="633" spans="1:2" x14ac:dyDescent="0.4">
      <c r="A633" s="8">
        <v>6885</v>
      </c>
      <c r="B633" s="8">
        <v>2766</v>
      </c>
    </row>
    <row r="634" spans="1:2" x14ac:dyDescent="0.4">
      <c r="A634" s="7">
        <v>7142</v>
      </c>
      <c r="B634" s="7">
        <v>2839</v>
      </c>
    </row>
    <row r="635" spans="1:2" x14ac:dyDescent="0.4">
      <c r="A635" s="8">
        <v>6361</v>
      </c>
      <c r="B635" s="8">
        <v>2701</v>
      </c>
    </row>
    <row r="636" spans="1:2" x14ac:dyDescent="0.4">
      <c r="A636" s="7">
        <v>0</v>
      </c>
      <c r="B636" s="7">
        <v>2060</v>
      </c>
    </row>
    <row r="637" spans="1:2" x14ac:dyDescent="0.4">
      <c r="A637" s="8">
        <v>6238</v>
      </c>
      <c r="B637" s="8">
        <v>2796</v>
      </c>
    </row>
    <row r="638" spans="1:2" x14ac:dyDescent="0.4">
      <c r="A638" s="7">
        <v>0</v>
      </c>
      <c r="B638" s="7">
        <v>2664</v>
      </c>
    </row>
    <row r="639" spans="1:2" x14ac:dyDescent="0.4">
      <c r="A639" s="8">
        <v>5896</v>
      </c>
      <c r="B639" s="8">
        <v>2703</v>
      </c>
    </row>
    <row r="640" spans="1:2" x14ac:dyDescent="0.4">
      <c r="A640" s="7">
        <v>7802</v>
      </c>
      <c r="B640" s="7">
        <v>2771</v>
      </c>
    </row>
    <row r="641" spans="1:2" x14ac:dyDescent="0.4">
      <c r="A641" s="8">
        <v>0</v>
      </c>
      <c r="B641" s="8">
        <v>2060</v>
      </c>
    </row>
    <row r="642" spans="1:2" x14ac:dyDescent="0.4">
      <c r="A642" s="7">
        <v>5565</v>
      </c>
      <c r="B642" s="7">
        <v>2743</v>
      </c>
    </row>
    <row r="643" spans="1:2" x14ac:dyDescent="0.4">
      <c r="A643" s="8">
        <v>5731</v>
      </c>
      <c r="B643" s="8">
        <v>2687</v>
      </c>
    </row>
    <row r="644" spans="1:2" x14ac:dyDescent="0.4">
      <c r="A644" s="7">
        <v>0</v>
      </c>
      <c r="B644" s="7">
        <v>2060</v>
      </c>
    </row>
    <row r="645" spans="1:2" x14ac:dyDescent="0.4">
      <c r="A645" s="8">
        <v>6744</v>
      </c>
      <c r="B645" s="8">
        <v>2843</v>
      </c>
    </row>
    <row r="646" spans="1:2" x14ac:dyDescent="0.4">
      <c r="A646" s="7">
        <v>9837</v>
      </c>
      <c r="B646" s="7">
        <v>3327</v>
      </c>
    </row>
    <row r="647" spans="1:2" x14ac:dyDescent="0.4">
      <c r="A647" s="8">
        <v>6781</v>
      </c>
      <c r="B647" s="8">
        <v>2725</v>
      </c>
    </row>
    <row r="648" spans="1:2" x14ac:dyDescent="0.4">
      <c r="A648" s="7">
        <v>6047</v>
      </c>
      <c r="B648" s="7">
        <v>2671</v>
      </c>
    </row>
    <row r="649" spans="1:2" x14ac:dyDescent="0.4">
      <c r="A649" s="8">
        <v>5832</v>
      </c>
      <c r="B649" s="8">
        <v>2718</v>
      </c>
    </row>
    <row r="650" spans="1:2" x14ac:dyDescent="0.4">
      <c r="A650" s="7">
        <v>6339</v>
      </c>
      <c r="B650" s="7">
        <v>2682</v>
      </c>
    </row>
    <row r="651" spans="1:2" x14ac:dyDescent="0.4">
      <c r="A651" s="8">
        <v>6116</v>
      </c>
      <c r="B651" s="8">
        <v>2806</v>
      </c>
    </row>
    <row r="652" spans="1:2" x14ac:dyDescent="0.4">
      <c r="A652" s="7">
        <v>5510</v>
      </c>
      <c r="B652" s="7">
        <v>2613</v>
      </c>
    </row>
    <row r="653" spans="1:2" x14ac:dyDescent="0.4">
      <c r="A653" s="8">
        <v>7706</v>
      </c>
      <c r="B653" s="8">
        <v>2712</v>
      </c>
    </row>
    <row r="654" spans="1:2" x14ac:dyDescent="0.4">
      <c r="A654" s="7">
        <v>6277</v>
      </c>
      <c r="B654" s="7">
        <v>2175</v>
      </c>
    </row>
    <row r="655" spans="1:2" x14ac:dyDescent="0.4">
      <c r="A655" s="8">
        <v>0</v>
      </c>
      <c r="B655" s="8">
        <v>0</v>
      </c>
    </row>
    <row r="656" spans="1:2" x14ac:dyDescent="0.4">
      <c r="A656" s="7">
        <v>0</v>
      </c>
      <c r="B656" s="7">
        <v>1841</v>
      </c>
    </row>
    <row r="657" spans="1:2" x14ac:dyDescent="0.4">
      <c r="A657" s="8">
        <v>4053</v>
      </c>
      <c r="B657" s="8">
        <v>2400</v>
      </c>
    </row>
    <row r="658" spans="1:2" x14ac:dyDescent="0.4">
      <c r="A658" s="7">
        <v>5162</v>
      </c>
      <c r="B658" s="7">
        <v>2507</v>
      </c>
    </row>
    <row r="659" spans="1:2" x14ac:dyDescent="0.4">
      <c r="A659" s="8">
        <v>1282</v>
      </c>
      <c r="B659" s="8">
        <v>2127</v>
      </c>
    </row>
    <row r="660" spans="1:2" x14ac:dyDescent="0.4">
      <c r="A660" s="7">
        <v>4732</v>
      </c>
      <c r="B660" s="7">
        <v>2225</v>
      </c>
    </row>
    <row r="661" spans="1:2" x14ac:dyDescent="0.4">
      <c r="A661" s="8">
        <v>2497</v>
      </c>
      <c r="B661" s="8">
        <v>2067</v>
      </c>
    </row>
    <row r="662" spans="1:2" x14ac:dyDescent="0.4">
      <c r="A662" s="7">
        <v>8294</v>
      </c>
      <c r="B662" s="7">
        <v>2798</v>
      </c>
    </row>
    <row r="663" spans="1:2" x14ac:dyDescent="0.4">
      <c r="A663" s="8">
        <v>0</v>
      </c>
      <c r="B663" s="8">
        <v>1841</v>
      </c>
    </row>
    <row r="664" spans="1:2" x14ac:dyDescent="0.4">
      <c r="A664" s="7">
        <v>10771</v>
      </c>
      <c r="B664" s="7">
        <v>3727</v>
      </c>
    </row>
    <row r="665" spans="1:2" x14ac:dyDescent="0.4">
      <c r="A665" s="8">
        <v>0</v>
      </c>
      <c r="B665" s="8">
        <v>1841</v>
      </c>
    </row>
    <row r="666" spans="1:2" x14ac:dyDescent="0.4">
      <c r="A666" s="7">
        <v>637</v>
      </c>
      <c r="B666" s="7">
        <v>1922</v>
      </c>
    </row>
    <row r="667" spans="1:2" x14ac:dyDescent="0.4">
      <c r="A667" s="8">
        <v>0</v>
      </c>
      <c r="B667" s="8">
        <v>1841</v>
      </c>
    </row>
    <row r="668" spans="1:2" x14ac:dyDescent="0.4">
      <c r="A668" s="7">
        <v>2153</v>
      </c>
      <c r="B668" s="7">
        <v>2053</v>
      </c>
    </row>
    <row r="669" spans="1:2" x14ac:dyDescent="0.4">
      <c r="A669" s="8">
        <v>6474</v>
      </c>
      <c r="B669" s="8">
        <v>2484</v>
      </c>
    </row>
    <row r="670" spans="1:2" x14ac:dyDescent="0.4">
      <c r="A670" s="7">
        <v>7091</v>
      </c>
      <c r="B670" s="7">
        <v>2584</v>
      </c>
    </row>
    <row r="671" spans="1:2" x14ac:dyDescent="0.4">
      <c r="A671" s="8">
        <v>0</v>
      </c>
      <c r="B671" s="8">
        <v>1841</v>
      </c>
    </row>
    <row r="672" spans="1:2" x14ac:dyDescent="0.4">
      <c r="A672" s="7">
        <v>703</v>
      </c>
      <c r="B672" s="7">
        <v>1993</v>
      </c>
    </row>
    <row r="673" spans="1:2" x14ac:dyDescent="0.4">
      <c r="A673" s="8">
        <v>0</v>
      </c>
      <c r="B673" s="8">
        <v>1841</v>
      </c>
    </row>
    <row r="674" spans="1:2" x14ac:dyDescent="0.4">
      <c r="A674" s="7">
        <v>2503</v>
      </c>
      <c r="B674" s="7">
        <v>2280</v>
      </c>
    </row>
    <row r="675" spans="1:2" x14ac:dyDescent="0.4">
      <c r="A675" s="8">
        <v>2487</v>
      </c>
      <c r="B675" s="8">
        <v>2319</v>
      </c>
    </row>
    <row r="676" spans="1:2" x14ac:dyDescent="0.4">
      <c r="A676" s="7">
        <v>0</v>
      </c>
      <c r="B676" s="7">
        <v>1841</v>
      </c>
    </row>
    <row r="677" spans="1:2" x14ac:dyDescent="0.4">
      <c r="A677" s="8">
        <v>9</v>
      </c>
      <c r="B677" s="8">
        <v>1843</v>
      </c>
    </row>
    <row r="678" spans="1:2" x14ac:dyDescent="0.4">
      <c r="A678" s="7">
        <v>0</v>
      </c>
      <c r="B678" s="7">
        <v>1841</v>
      </c>
    </row>
    <row r="679" spans="1:2" x14ac:dyDescent="0.4">
      <c r="A679" s="8">
        <v>0</v>
      </c>
      <c r="B679" s="8">
        <v>1841</v>
      </c>
    </row>
    <row r="680" spans="1:2" x14ac:dyDescent="0.4">
      <c r="A680" s="7">
        <v>4697</v>
      </c>
      <c r="B680" s="7">
        <v>2496</v>
      </c>
    </row>
    <row r="681" spans="1:2" x14ac:dyDescent="0.4">
      <c r="A681" s="8">
        <v>1967</v>
      </c>
      <c r="B681" s="8">
        <v>1032</v>
      </c>
    </row>
    <row r="682" spans="1:2" x14ac:dyDescent="0.4">
      <c r="A682" s="7">
        <v>10199</v>
      </c>
      <c r="B682" s="7">
        <v>1994</v>
      </c>
    </row>
    <row r="683" spans="1:2" x14ac:dyDescent="0.4">
      <c r="A683" s="8">
        <v>5652</v>
      </c>
      <c r="B683" s="8">
        <v>1718</v>
      </c>
    </row>
    <row r="684" spans="1:2" x14ac:dyDescent="0.4">
      <c r="A684" s="7">
        <v>1551</v>
      </c>
      <c r="B684" s="7">
        <v>1466</v>
      </c>
    </row>
    <row r="685" spans="1:2" x14ac:dyDescent="0.4">
      <c r="A685" s="8">
        <v>5563</v>
      </c>
      <c r="B685" s="8">
        <v>1756</v>
      </c>
    </row>
    <row r="686" spans="1:2" x14ac:dyDescent="0.4">
      <c r="A686" s="7">
        <v>13217</v>
      </c>
      <c r="B686" s="7">
        <v>2173</v>
      </c>
    </row>
    <row r="687" spans="1:2" x14ac:dyDescent="0.4">
      <c r="A687" s="8">
        <v>10145</v>
      </c>
      <c r="B687" s="8">
        <v>2027</v>
      </c>
    </row>
    <row r="688" spans="1:2" x14ac:dyDescent="0.4">
      <c r="A688" s="7">
        <v>11404</v>
      </c>
      <c r="B688" s="7">
        <v>2039</v>
      </c>
    </row>
    <row r="689" spans="1:2" x14ac:dyDescent="0.4">
      <c r="A689" s="8">
        <v>10742</v>
      </c>
      <c r="B689" s="8">
        <v>2046</v>
      </c>
    </row>
    <row r="690" spans="1:2" x14ac:dyDescent="0.4">
      <c r="A690" s="7">
        <v>13928</v>
      </c>
      <c r="B690" s="7">
        <v>2174</v>
      </c>
    </row>
    <row r="691" spans="1:2" x14ac:dyDescent="0.4">
      <c r="A691" s="8">
        <v>11835</v>
      </c>
      <c r="B691" s="8">
        <v>2179</v>
      </c>
    </row>
    <row r="692" spans="1:2" x14ac:dyDescent="0.4">
      <c r="A692" s="7">
        <v>10725</v>
      </c>
      <c r="B692" s="7">
        <v>2086</v>
      </c>
    </row>
    <row r="693" spans="1:2" x14ac:dyDescent="0.4">
      <c r="A693" s="8">
        <v>20031</v>
      </c>
      <c r="B693" s="8">
        <v>2571</v>
      </c>
    </row>
    <row r="694" spans="1:2" x14ac:dyDescent="0.4">
      <c r="A694" s="7">
        <v>5029</v>
      </c>
      <c r="B694" s="7">
        <v>1705</v>
      </c>
    </row>
    <row r="695" spans="1:2" x14ac:dyDescent="0.4">
      <c r="A695" s="8">
        <v>13239</v>
      </c>
      <c r="B695" s="8">
        <v>2194</v>
      </c>
    </row>
    <row r="696" spans="1:2" x14ac:dyDescent="0.4">
      <c r="A696" s="7">
        <v>10433</v>
      </c>
      <c r="B696" s="7">
        <v>2012</v>
      </c>
    </row>
    <row r="697" spans="1:2" x14ac:dyDescent="0.4">
      <c r="A697" s="8">
        <v>10320</v>
      </c>
      <c r="B697" s="8">
        <v>2034</v>
      </c>
    </row>
    <row r="698" spans="1:2" x14ac:dyDescent="0.4">
      <c r="A698" s="7">
        <v>12627</v>
      </c>
      <c r="B698" s="7">
        <v>2182</v>
      </c>
    </row>
    <row r="699" spans="1:2" x14ac:dyDescent="0.4">
      <c r="A699" s="8">
        <v>10762</v>
      </c>
      <c r="B699" s="8">
        <v>2254</v>
      </c>
    </row>
    <row r="700" spans="1:2" x14ac:dyDescent="0.4">
      <c r="A700" s="7">
        <v>10081</v>
      </c>
      <c r="B700" s="7">
        <v>2002</v>
      </c>
    </row>
    <row r="701" spans="1:2" x14ac:dyDescent="0.4">
      <c r="A701" s="8">
        <v>5454</v>
      </c>
      <c r="B701" s="8">
        <v>1740</v>
      </c>
    </row>
    <row r="702" spans="1:2" x14ac:dyDescent="0.4">
      <c r="A702" s="7">
        <v>12912</v>
      </c>
      <c r="B702" s="7">
        <v>2162</v>
      </c>
    </row>
    <row r="703" spans="1:2" x14ac:dyDescent="0.4">
      <c r="A703" s="8">
        <v>12109</v>
      </c>
      <c r="B703" s="8">
        <v>2072</v>
      </c>
    </row>
    <row r="704" spans="1:2" x14ac:dyDescent="0.4">
      <c r="A704" s="7">
        <v>10147</v>
      </c>
      <c r="B704" s="7">
        <v>2086</v>
      </c>
    </row>
    <row r="705" spans="1:2" x14ac:dyDescent="0.4">
      <c r="A705" s="8">
        <v>10524</v>
      </c>
      <c r="B705" s="8">
        <v>2066</v>
      </c>
    </row>
    <row r="706" spans="1:2" x14ac:dyDescent="0.4">
      <c r="A706" s="7">
        <v>5908</v>
      </c>
      <c r="B706" s="7">
        <v>1850</v>
      </c>
    </row>
    <row r="707" spans="1:2" x14ac:dyDescent="0.4">
      <c r="A707" s="8">
        <v>6815</v>
      </c>
      <c r="B707" s="8">
        <v>1947</v>
      </c>
    </row>
    <row r="708" spans="1:2" x14ac:dyDescent="0.4">
      <c r="A708" s="7">
        <v>4188</v>
      </c>
      <c r="B708" s="7">
        <v>1659</v>
      </c>
    </row>
    <row r="709" spans="1:2" x14ac:dyDescent="0.4">
      <c r="A709" s="8">
        <v>12342</v>
      </c>
      <c r="B709" s="8">
        <v>2105</v>
      </c>
    </row>
    <row r="710" spans="1:2" x14ac:dyDescent="0.4">
      <c r="A710" s="7">
        <v>15448</v>
      </c>
      <c r="B710" s="7">
        <v>2361</v>
      </c>
    </row>
    <row r="711" spans="1:2" x14ac:dyDescent="0.4">
      <c r="A711" s="8">
        <v>6722</v>
      </c>
      <c r="B711" s="8">
        <v>1855</v>
      </c>
    </row>
    <row r="712" spans="1:2" x14ac:dyDescent="0.4">
      <c r="A712" s="7">
        <v>3587</v>
      </c>
      <c r="B712" s="7">
        <v>928</v>
      </c>
    </row>
    <row r="713" spans="1:2" x14ac:dyDescent="0.4">
      <c r="A713" s="8">
        <v>14172</v>
      </c>
      <c r="B713" s="8">
        <v>2937</v>
      </c>
    </row>
    <row r="714" spans="1:2" x14ac:dyDescent="0.4">
      <c r="A714" s="7">
        <v>12862</v>
      </c>
      <c r="B714" s="7">
        <v>2742</v>
      </c>
    </row>
    <row r="715" spans="1:2" x14ac:dyDescent="0.4">
      <c r="A715" s="8">
        <v>11179</v>
      </c>
      <c r="B715" s="8">
        <v>2668</v>
      </c>
    </row>
    <row r="716" spans="1:2" x14ac:dyDescent="0.4">
      <c r="A716" s="7">
        <v>5273</v>
      </c>
      <c r="B716" s="7">
        <v>2098</v>
      </c>
    </row>
    <row r="717" spans="1:2" x14ac:dyDescent="0.4">
      <c r="A717" s="8">
        <v>4631</v>
      </c>
      <c r="B717" s="8">
        <v>2076</v>
      </c>
    </row>
    <row r="718" spans="1:2" x14ac:dyDescent="0.4">
      <c r="A718" s="7">
        <v>8059</v>
      </c>
      <c r="B718" s="7">
        <v>2383</v>
      </c>
    </row>
    <row r="719" spans="1:2" x14ac:dyDescent="0.4">
      <c r="A719" s="8">
        <v>14816</v>
      </c>
      <c r="B719" s="8">
        <v>2832</v>
      </c>
    </row>
    <row r="720" spans="1:2" x14ac:dyDescent="0.4">
      <c r="A720" s="7">
        <v>14194</v>
      </c>
      <c r="B720" s="7">
        <v>2812</v>
      </c>
    </row>
    <row r="721" spans="1:2" x14ac:dyDescent="0.4">
      <c r="A721" s="8">
        <v>15566</v>
      </c>
      <c r="B721" s="8">
        <v>3096</v>
      </c>
    </row>
    <row r="722" spans="1:2" x14ac:dyDescent="0.4">
      <c r="A722" s="7">
        <v>13744</v>
      </c>
      <c r="B722" s="7">
        <v>2763</v>
      </c>
    </row>
    <row r="723" spans="1:2" x14ac:dyDescent="0.4">
      <c r="A723" s="8">
        <v>15299</v>
      </c>
      <c r="B723" s="8">
        <v>2889</v>
      </c>
    </row>
    <row r="724" spans="1:2" x14ac:dyDescent="0.4">
      <c r="A724" s="7">
        <v>8093</v>
      </c>
      <c r="B724" s="7">
        <v>2284</v>
      </c>
    </row>
    <row r="725" spans="1:2" x14ac:dyDescent="0.4">
      <c r="A725" s="8">
        <v>11085</v>
      </c>
      <c r="B725" s="8">
        <v>2667</v>
      </c>
    </row>
    <row r="726" spans="1:2" x14ac:dyDescent="0.4">
      <c r="A726" s="7">
        <v>18229</v>
      </c>
      <c r="B726" s="7">
        <v>3055</v>
      </c>
    </row>
    <row r="727" spans="1:2" x14ac:dyDescent="0.4">
      <c r="A727" s="8">
        <v>15090</v>
      </c>
      <c r="B727" s="8">
        <v>2939</v>
      </c>
    </row>
    <row r="728" spans="1:2" x14ac:dyDescent="0.4">
      <c r="A728" s="7">
        <v>13541</v>
      </c>
      <c r="B728" s="7">
        <v>2830</v>
      </c>
    </row>
    <row r="729" spans="1:2" x14ac:dyDescent="0.4">
      <c r="A729" s="8">
        <v>15128</v>
      </c>
      <c r="B729" s="8">
        <v>2836</v>
      </c>
    </row>
    <row r="730" spans="1:2" x14ac:dyDescent="0.4">
      <c r="A730" s="7">
        <v>20067</v>
      </c>
      <c r="B730" s="7">
        <v>3180</v>
      </c>
    </row>
    <row r="731" spans="1:2" x14ac:dyDescent="0.4">
      <c r="A731" s="8">
        <v>3761</v>
      </c>
      <c r="B731" s="8">
        <v>2051</v>
      </c>
    </row>
    <row r="732" spans="1:2" x14ac:dyDescent="0.4">
      <c r="A732" s="7">
        <v>5600</v>
      </c>
      <c r="B732" s="7">
        <v>2225</v>
      </c>
    </row>
    <row r="733" spans="1:2" x14ac:dyDescent="0.4">
      <c r="A733" s="8">
        <v>13041</v>
      </c>
      <c r="B733" s="8">
        <v>2642</v>
      </c>
    </row>
    <row r="734" spans="1:2" x14ac:dyDescent="0.4">
      <c r="A734" s="7">
        <v>14510</v>
      </c>
      <c r="B734" s="7">
        <v>2976</v>
      </c>
    </row>
    <row r="735" spans="1:2" x14ac:dyDescent="0.4">
      <c r="A735" s="8">
        <v>0</v>
      </c>
      <c r="B735" s="8">
        <v>1557</v>
      </c>
    </row>
    <row r="736" spans="1:2" x14ac:dyDescent="0.4">
      <c r="A736" s="7">
        <v>15010</v>
      </c>
      <c r="B736" s="7">
        <v>2933</v>
      </c>
    </row>
    <row r="737" spans="1:2" x14ac:dyDescent="0.4">
      <c r="A737" s="8">
        <v>11459</v>
      </c>
      <c r="B737" s="8">
        <v>2553</v>
      </c>
    </row>
    <row r="738" spans="1:2" x14ac:dyDescent="0.4">
      <c r="A738" s="7">
        <v>0</v>
      </c>
      <c r="B738" s="7">
        <v>120</v>
      </c>
    </row>
    <row r="739" spans="1:2" x14ac:dyDescent="0.4">
      <c r="A739" s="8">
        <v>11317</v>
      </c>
      <c r="B739" s="8">
        <v>2772</v>
      </c>
    </row>
    <row r="740" spans="1:2" x14ac:dyDescent="0.4">
      <c r="A740" s="7">
        <v>5813</v>
      </c>
      <c r="B740" s="7">
        <v>2516</v>
      </c>
    </row>
    <row r="741" spans="1:2" x14ac:dyDescent="0.4">
      <c r="A741" s="8">
        <v>9123</v>
      </c>
      <c r="B741" s="8">
        <v>2734</v>
      </c>
    </row>
    <row r="742" spans="1:2" x14ac:dyDescent="0.4">
      <c r="A742" s="7">
        <v>8585</v>
      </c>
      <c r="B742" s="7">
        <v>2395</v>
      </c>
    </row>
    <row r="743" spans="1:2" x14ac:dyDescent="0.4">
      <c r="A743" s="8">
        <v>31</v>
      </c>
      <c r="B743" s="8">
        <v>1635</v>
      </c>
    </row>
    <row r="744" spans="1:2" x14ac:dyDescent="0.4">
      <c r="A744" s="7">
        <v>0</v>
      </c>
      <c r="B744" s="7">
        <v>1629</v>
      </c>
    </row>
    <row r="745" spans="1:2" x14ac:dyDescent="0.4">
      <c r="A745" s="8">
        <v>9827</v>
      </c>
      <c r="B745" s="8">
        <v>2743</v>
      </c>
    </row>
    <row r="746" spans="1:2" x14ac:dyDescent="0.4">
      <c r="A746" s="7">
        <v>10688</v>
      </c>
      <c r="B746" s="7">
        <v>2944</v>
      </c>
    </row>
    <row r="747" spans="1:2" x14ac:dyDescent="0.4">
      <c r="A747" s="8">
        <v>14365</v>
      </c>
      <c r="B747" s="8">
        <v>2997</v>
      </c>
    </row>
    <row r="748" spans="1:2" x14ac:dyDescent="0.4">
      <c r="A748" s="7">
        <v>9469</v>
      </c>
      <c r="B748" s="7">
        <v>2463</v>
      </c>
    </row>
    <row r="749" spans="1:2" x14ac:dyDescent="0.4">
      <c r="A749" s="8">
        <v>9753</v>
      </c>
      <c r="B749" s="8">
        <v>2846</v>
      </c>
    </row>
    <row r="750" spans="1:2" x14ac:dyDescent="0.4">
      <c r="A750" s="7">
        <v>2817</v>
      </c>
      <c r="B750" s="7">
        <v>1965</v>
      </c>
    </row>
    <row r="751" spans="1:2" x14ac:dyDescent="0.4">
      <c r="A751" s="8">
        <v>3520</v>
      </c>
      <c r="B751" s="8">
        <v>2049</v>
      </c>
    </row>
    <row r="752" spans="1:2" x14ac:dyDescent="0.4">
      <c r="A752" s="7">
        <v>10091</v>
      </c>
      <c r="B752" s="7">
        <v>2752</v>
      </c>
    </row>
    <row r="753" spans="1:2" x14ac:dyDescent="0.4">
      <c r="A753" s="8">
        <v>10387</v>
      </c>
      <c r="B753" s="8">
        <v>2781</v>
      </c>
    </row>
    <row r="754" spans="1:2" x14ac:dyDescent="0.4">
      <c r="A754" s="7">
        <v>11107</v>
      </c>
      <c r="B754" s="7">
        <v>2693</v>
      </c>
    </row>
    <row r="755" spans="1:2" x14ac:dyDescent="0.4">
      <c r="A755" s="8">
        <v>11584</v>
      </c>
      <c r="B755" s="8">
        <v>2862</v>
      </c>
    </row>
    <row r="756" spans="1:2" x14ac:dyDescent="0.4">
      <c r="A756" s="7">
        <v>7881</v>
      </c>
      <c r="B756" s="7">
        <v>2616</v>
      </c>
    </row>
    <row r="757" spans="1:2" x14ac:dyDescent="0.4">
      <c r="A757" s="8">
        <v>14560</v>
      </c>
      <c r="B757" s="8">
        <v>2995</v>
      </c>
    </row>
    <row r="758" spans="1:2" x14ac:dyDescent="0.4">
      <c r="A758" s="7">
        <v>12390</v>
      </c>
      <c r="B758" s="7">
        <v>2730</v>
      </c>
    </row>
    <row r="759" spans="1:2" x14ac:dyDescent="0.4">
      <c r="A759" s="8">
        <v>10052</v>
      </c>
      <c r="B759" s="8">
        <v>2754</v>
      </c>
    </row>
    <row r="760" spans="1:2" x14ac:dyDescent="0.4">
      <c r="A760" s="7">
        <v>10288</v>
      </c>
      <c r="B760" s="7">
        <v>2754</v>
      </c>
    </row>
    <row r="761" spans="1:2" x14ac:dyDescent="0.4">
      <c r="A761" s="8">
        <v>10988</v>
      </c>
      <c r="B761" s="8">
        <v>2655</v>
      </c>
    </row>
    <row r="762" spans="1:2" x14ac:dyDescent="0.4">
      <c r="A762" s="7">
        <v>8564</v>
      </c>
      <c r="B762" s="7">
        <v>2386</v>
      </c>
    </row>
    <row r="763" spans="1:2" x14ac:dyDescent="0.4">
      <c r="A763" s="8">
        <v>12461</v>
      </c>
      <c r="B763" s="8">
        <v>2924</v>
      </c>
    </row>
    <row r="764" spans="1:2" x14ac:dyDescent="0.4">
      <c r="A764" s="7">
        <v>12827</v>
      </c>
      <c r="B764" s="7">
        <v>2739</v>
      </c>
    </row>
    <row r="765" spans="1:2" x14ac:dyDescent="0.4">
      <c r="A765" s="8">
        <v>10677</v>
      </c>
      <c r="B765" s="8">
        <v>2534</v>
      </c>
    </row>
    <row r="766" spans="1:2" x14ac:dyDescent="0.4">
      <c r="A766" s="7">
        <v>13566</v>
      </c>
      <c r="B766" s="7">
        <v>2960</v>
      </c>
    </row>
    <row r="767" spans="1:2" x14ac:dyDescent="0.4">
      <c r="A767" s="8">
        <v>14433</v>
      </c>
      <c r="B767" s="8">
        <v>2800</v>
      </c>
    </row>
    <row r="768" spans="1:2" x14ac:dyDescent="0.4">
      <c r="A768" s="7">
        <v>9572</v>
      </c>
      <c r="B768" s="7">
        <v>2735</v>
      </c>
    </row>
    <row r="769" spans="1:2" x14ac:dyDescent="0.4">
      <c r="A769" s="8">
        <v>3789</v>
      </c>
      <c r="B769" s="8">
        <v>1199</v>
      </c>
    </row>
    <row r="770" spans="1:2" x14ac:dyDescent="0.4">
      <c r="A770" s="7">
        <v>18060</v>
      </c>
      <c r="B770" s="7">
        <v>3186</v>
      </c>
    </row>
    <row r="771" spans="1:2" x14ac:dyDescent="0.4">
      <c r="A771" s="8">
        <v>16433</v>
      </c>
      <c r="B771" s="8">
        <v>3140</v>
      </c>
    </row>
    <row r="772" spans="1:2" x14ac:dyDescent="0.4">
      <c r="A772" s="7">
        <v>20159</v>
      </c>
      <c r="B772" s="7">
        <v>3411</v>
      </c>
    </row>
    <row r="773" spans="1:2" x14ac:dyDescent="0.4">
      <c r="A773" s="8">
        <v>20669</v>
      </c>
      <c r="B773" s="8">
        <v>3410</v>
      </c>
    </row>
    <row r="774" spans="1:2" x14ac:dyDescent="0.4">
      <c r="A774" s="7">
        <v>14549</v>
      </c>
      <c r="B774" s="7">
        <v>2867</v>
      </c>
    </row>
    <row r="775" spans="1:2" x14ac:dyDescent="0.4">
      <c r="A775" s="8">
        <v>18827</v>
      </c>
      <c r="B775" s="8">
        <v>3213</v>
      </c>
    </row>
    <row r="776" spans="1:2" x14ac:dyDescent="0.4">
      <c r="A776" s="7">
        <v>17076</v>
      </c>
      <c r="B776" s="7">
        <v>3133</v>
      </c>
    </row>
    <row r="777" spans="1:2" x14ac:dyDescent="0.4">
      <c r="A777" s="8">
        <v>15929</v>
      </c>
      <c r="B777" s="8">
        <v>3114</v>
      </c>
    </row>
    <row r="778" spans="1:2" x14ac:dyDescent="0.4">
      <c r="A778" s="7">
        <v>15108</v>
      </c>
      <c r="B778" s="7">
        <v>3043</v>
      </c>
    </row>
    <row r="779" spans="1:2" x14ac:dyDescent="0.4">
      <c r="A779" s="8">
        <v>16057</v>
      </c>
      <c r="B779" s="8">
        <v>3103</v>
      </c>
    </row>
    <row r="780" spans="1:2" x14ac:dyDescent="0.4">
      <c r="A780" s="7">
        <v>10520</v>
      </c>
      <c r="B780" s="7">
        <v>2655</v>
      </c>
    </row>
    <row r="781" spans="1:2" x14ac:dyDescent="0.4">
      <c r="A781" s="8">
        <v>22359</v>
      </c>
      <c r="B781" s="8">
        <v>3554</v>
      </c>
    </row>
    <row r="782" spans="1:2" x14ac:dyDescent="0.4">
      <c r="A782" s="7">
        <v>22988</v>
      </c>
      <c r="B782" s="7">
        <v>3577</v>
      </c>
    </row>
    <row r="783" spans="1:2" x14ac:dyDescent="0.4">
      <c r="A783" s="8">
        <v>20500</v>
      </c>
      <c r="B783" s="8">
        <v>3403</v>
      </c>
    </row>
    <row r="784" spans="1:2" x14ac:dyDescent="0.4">
      <c r="A784" s="7">
        <v>12685</v>
      </c>
      <c r="B784" s="7">
        <v>2846</v>
      </c>
    </row>
    <row r="785" spans="1:2" x14ac:dyDescent="0.4">
      <c r="A785" s="8">
        <v>12422</v>
      </c>
      <c r="B785" s="8">
        <v>2852</v>
      </c>
    </row>
    <row r="786" spans="1:2" x14ac:dyDescent="0.4">
      <c r="A786" s="7">
        <v>15447</v>
      </c>
      <c r="B786" s="7">
        <v>3062</v>
      </c>
    </row>
    <row r="787" spans="1:2" x14ac:dyDescent="0.4">
      <c r="A787" s="8">
        <v>12315</v>
      </c>
      <c r="B787" s="8">
        <v>2794</v>
      </c>
    </row>
    <row r="788" spans="1:2" x14ac:dyDescent="0.4">
      <c r="A788" s="7">
        <v>7135</v>
      </c>
      <c r="B788" s="7">
        <v>2408</v>
      </c>
    </row>
    <row r="789" spans="1:2" x14ac:dyDescent="0.4">
      <c r="A789" s="8">
        <v>1170</v>
      </c>
      <c r="B789" s="8">
        <v>1886</v>
      </c>
    </row>
    <row r="790" spans="1:2" x14ac:dyDescent="0.4">
      <c r="A790" s="7">
        <v>1969</v>
      </c>
      <c r="B790" s="7">
        <v>1988</v>
      </c>
    </row>
    <row r="791" spans="1:2" x14ac:dyDescent="0.4">
      <c r="A791" s="8">
        <v>15484</v>
      </c>
      <c r="B791" s="8">
        <v>3023</v>
      </c>
    </row>
    <row r="792" spans="1:2" x14ac:dyDescent="0.4">
      <c r="A792" s="7">
        <v>14581</v>
      </c>
      <c r="B792" s="7">
        <v>2918</v>
      </c>
    </row>
    <row r="793" spans="1:2" x14ac:dyDescent="0.4">
      <c r="A793" s="8">
        <v>14990</v>
      </c>
      <c r="B793" s="8">
        <v>2950</v>
      </c>
    </row>
    <row r="794" spans="1:2" x14ac:dyDescent="0.4">
      <c r="A794" s="7">
        <v>13953</v>
      </c>
      <c r="B794" s="7">
        <v>2859</v>
      </c>
    </row>
    <row r="795" spans="1:2" x14ac:dyDescent="0.4">
      <c r="A795" s="8">
        <v>19769</v>
      </c>
      <c r="B795" s="8">
        <v>3331</v>
      </c>
    </row>
    <row r="796" spans="1:2" x14ac:dyDescent="0.4">
      <c r="A796" s="7">
        <v>22026</v>
      </c>
      <c r="B796" s="7">
        <v>3589</v>
      </c>
    </row>
    <row r="797" spans="1:2" x14ac:dyDescent="0.4">
      <c r="A797" s="8">
        <v>12465</v>
      </c>
      <c r="B797" s="8">
        <v>2765</v>
      </c>
    </row>
    <row r="798" spans="1:2" x14ac:dyDescent="0.4">
      <c r="A798" s="7">
        <v>14810</v>
      </c>
      <c r="B798" s="7">
        <v>2926</v>
      </c>
    </row>
    <row r="799" spans="1:2" x14ac:dyDescent="0.4">
      <c r="A799" s="8">
        <v>12209</v>
      </c>
      <c r="B799" s="8">
        <v>2809</v>
      </c>
    </row>
    <row r="800" spans="1:2" x14ac:dyDescent="0.4">
      <c r="A800" s="7">
        <v>4998</v>
      </c>
      <c r="B800" s="7">
        <v>1505</v>
      </c>
    </row>
    <row r="801" spans="1:2" x14ac:dyDescent="0.4">
      <c r="A801" s="8">
        <v>9033</v>
      </c>
      <c r="B801" s="8">
        <v>2044</v>
      </c>
    </row>
    <row r="802" spans="1:2" x14ac:dyDescent="0.4">
      <c r="A802" s="7">
        <v>8053</v>
      </c>
      <c r="B802" s="7">
        <v>1935</v>
      </c>
    </row>
    <row r="803" spans="1:2" x14ac:dyDescent="0.4">
      <c r="A803" s="8">
        <v>5234</v>
      </c>
      <c r="B803" s="8">
        <v>1705</v>
      </c>
    </row>
    <row r="804" spans="1:2" x14ac:dyDescent="0.4">
      <c r="A804" s="7">
        <v>2672</v>
      </c>
      <c r="B804" s="7">
        <v>1632</v>
      </c>
    </row>
    <row r="805" spans="1:2" x14ac:dyDescent="0.4">
      <c r="A805" s="8">
        <v>9256</v>
      </c>
      <c r="B805" s="8">
        <v>1880</v>
      </c>
    </row>
    <row r="806" spans="1:2" x14ac:dyDescent="0.4">
      <c r="A806" s="7">
        <v>10204</v>
      </c>
      <c r="B806" s="7">
        <v>2112</v>
      </c>
    </row>
    <row r="807" spans="1:2" x14ac:dyDescent="0.4">
      <c r="A807" s="8">
        <v>5151</v>
      </c>
      <c r="B807" s="8">
        <v>1829</v>
      </c>
    </row>
    <row r="808" spans="1:2" x14ac:dyDescent="0.4">
      <c r="A808" s="7">
        <v>4212</v>
      </c>
      <c r="B808" s="7">
        <v>1763</v>
      </c>
    </row>
    <row r="809" spans="1:2" x14ac:dyDescent="0.4">
      <c r="A809" s="8">
        <v>6466</v>
      </c>
      <c r="B809" s="8">
        <v>1931</v>
      </c>
    </row>
    <row r="810" spans="1:2" x14ac:dyDescent="0.4">
      <c r="A810" s="7">
        <v>11268</v>
      </c>
      <c r="B810" s="7">
        <v>2218</v>
      </c>
    </row>
    <row r="811" spans="1:2" x14ac:dyDescent="0.4">
      <c r="A811" s="8">
        <v>2824</v>
      </c>
      <c r="B811" s="8">
        <v>1651</v>
      </c>
    </row>
    <row r="812" spans="1:2" x14ac:dyDescent="0.4">
      <c r="A812" s="7">
        <v>9282</v>
      </c>
      <c r="B812" s="7">
        <v>2132</v>
      </c>
    </row>
    <row r="813" spans="1:2" x14ac:dyDescent="0.4">
      <c r="A813" s="8">
        <v>8905</v>
      </c>
      <c r="B813" s="8">
        <v>1976</v>
      </c>
    </row>
    <row r="814" spans="1:2" x14ac:dyDescent="0.4">
      <c r="A814" s="7">
        <v>6829</v>
      </c>
      <c r="B814" s="7">
        <v>1909</v>
      </c>
    </row>
    <row r="815" spans="1:2" x14ac:dyDescent="0.4">
      <c r="A815" s="8">
        <v>4562</v>
      </c>
      <c r="B815" s="8">
        <v>1813</v>
      </c>
    </row>
    <row r="816" spans="1:2" x14ac:dyDescent="0.4">
      <c r="A816" s="7">
        <v>10232</v>
      </c>
      <c r="B816" s="7">
        <v>2008</v>
      </c>
    </row>
    <row r="817" spans="1:2" x14ac:dyDescent="0.4">
      <c r="A817" s="8">
        <v>2718</v>
      </c>
      <c r="B817" s="8">
        <v>1580</v>
      </c>
    </row>
    <row r="818" spans="1:2" x14ac:dyDescent="0.4">
      <c r="A818" s="7">
        <v>6260</v>
      </c>
      <c r="B818" s="7">
        <v>1854</v>
      </c>
    </row>
    <row r="819" spans="1:2" x14ac:dyDescent="0.4">
      <c r="A819" s="8">
        <v>0</v>
      </c>
      <c r="B819" s="8">
        <v>0</v>
      </c>
    </row>
    <row r="820" spans="1:2" x14ac:dyDescent="0.4">
      <c r="A820" s="7">
        <v>7626</v>
      </c>
      <c r="B820" s="7">
        <v>3635</v>
      </c>
    </row>
    <row r="821" spans="1:2" x14ac:dyDescent="0.4">
      <c r="A821" s="8">
        <v>12386</v>
      </c>
      <c r="B821" s="8">
        <v>4079</v>
      </c>
    </row>
    <row r="822" spans="1:2" x14ac:dyDescent="0.4">
      <c r="A822" s="7">
        <v>13318</v>
      </c>
      <c r="B822" s="7">
        <v>4163</v>
      </c>
    </row>
    <row r="823" spans="1:2" x14ac:dyDescent="0.4">
      <c r="A823" s="8">
        <v>14461</v>
      </c>
      <c r="B823" s="8">
        <v>3666</v>
      </c>
    </row>
    <row r="824" spans="1:2" x14ac:dyDescent="0.4">
      <c r="A824" s="7">
        <v>11207</v>
      </c>
      <c r="B824" s="7">
        <v>3363</v>
      </c>
    </row>
    <row r="825" spans="1:2" x14ac:dyDescent="0.4">
      <c r="A825" s="8">
        <v>2132</v>
      </c>
      <c r="B825" s="8">
        <v>2572</v>
      </c>
    </row>
    <row r="826" spans="1:2" x14ac:dyDescent="0.4">
      <c r="A826" s="7">
        <v>13630</v>
      </c>
      <c r="B826" s="7">
        <v>4157</v>
      </c>
    </row>
    <row r="827" spans="1:2" x14ac:dyDescent="0.4">
      <c r="A827" s="8">
        <v>13070</v>
      </c>
      <c r="B827" s="8">
        <v>4092</v>
      </c>
    </row>
    <row r="828" spans="1:2" x14ac:dyDescent="0.4">
      <c r="A828" s="7">
        <v>9388</v>
      </c>
      <c r="B828" s="7">
        <v>3787</v>
      </c>
    </row>
    <row r="829" spans="1:2" x14ac:dyDescent="0.4">
      <c r="A829" s="8">
        <v>15148</v>
      </c>
      <c r="B829" s="8">
        <v>4236</v>
      </c>
    </row>
    <row r="830" spans="1:2" x14ac:dyDescent="0.4">
      <c r="A830" s="7">
        <v>12200</v>
      </c>
      <c r="B830" s="7">
        <v>4044</v>
      </c>
    </row>
    <row r="831" spans="1:2" x14ac:dyDescent="0.4">
      <c r="A831" s="8">
        <v>5709</v>
      </c>
      <c r="B831" s="8">
        <v>2908</v>
      </c>
    </row>
    <row r="832" spans="1:2" x14ac:dyDescent="0.4">
      <c r="A832" s="7">
        <v>3703</v>
      </c>
      <c r="B832" s="7">
        <v>2741</v>
      </c>
    </row>
    <row r="833" spans="1:2" x14ac:dyDescent="0.4">
      <c r="A833" s="8">
        <v>12405</v>
      </c>
      <c r="B833" s="8">
        <v>4005</v>
      </c>
    </row>
    <row r="834" spans="1:2" x14ac:dyDescent="0.4">
      <c r="A834" s="7">
        <v>16208</v>
      </c>
      <c r="B834" s="7">
        <v>3763</v>
      </c>
    </row>
    <row r="835" spans="1:2" x14ac:dyDescent="0.4">
      <c r="A835" s="8">
        <v>7359</v>
      </c>
      <c r="B835" s="8">
        <v>3061</v>
      </c>
    </row>
    <row r="836" spans="1:2" x14ac:dyDescent="0.4">
      <c r="A836" s="7">
        <v>5417</v>
      </c>
      <c r="B836" s="7">
        <v>2884</v>
      </c>
    </row>
    <row r="837" spans="1:2" x14ac:dyDescent="0.4">
      <c r="A837" s="8">
        <v>6175</v>
      </c>
      <c r="B837" s="8">
        <v>2982</v>
      </c>
    </row>
    <row r="838" spans="1:2" x14ac:dyDescent="0.4">
      <c r="A838" s="7">
        <v>2946</v>
      </c>
      <c r="B838" s="7">
        <v>2660</v>
      </c>
    </row>
    <row r="839" spans="1:2" x14ac:dyDescent="0.4">
      <c r="A839" s="8">
        <v>11419</v>
      </c>
      <c r="B839" s="8">
        <v>3369</v>
      </c>
    </row>
    <row r="840" spans="1:2" x14ac:dyDescent="0.4">
      <c r="A840" s="7">
        <v>6064</v>
      </c>
      <c r="B840" s="7">
        <v>3491</v>
      </c>
    </row>
    <row r="841" spans="1:2" x14ac:dyDescent="0.4">
      <c r="A841" s="8">
        <v>8712</v>
      </c>
      <c r="B841" s="8">
        <v>3784</v>
      </c>
    </row>
    <row r="842" spans="1:2" x14ac:dyDescent="0.4">
      <c r="A842" s="7">
        <v>7875</v>
      </c>
      <c r="B842" s="7">
        <v>3110</v>
      </c>
    </row>
    <row r="843" spans="1:2" x14ac:dyDescent="0.4">
      <c r="A843" s="8">
        <v>8567</v>
      </c>
      <c r="B843" s="8">
        <v>3783</v>
      </c>
    </row>
    <row r="844" spans="1:2" x14ac:dyDescent="0.4">
      <c r="A844" s="7">
        <v>7045</v>
      </c>
      <c r="B844" s="7">
        <v>3644</v>
      </c>
    </row>
    <row r="845" spans="1:2" x14ac:dyDescent="0.4">
      <c r="A845" s="8">
        <v>4468</v>
      </c>
      <c r="B845" s="8">
        <v>2799</v>
      </c>
    </row>
    <row r="846" spans="1:2" x14ac:dyDescent="0.4">
      <c r="A846" s="7">
        <v>2943</v>
      </c>
      <c r="B846" s="7">
        <v>2685</v>
      </c>
    </row>
    <row r="847" spans="1:2" x14ac:dyDescent="0.4">
      <c r="A847" s="8">
        <v>8382</v>
      </c>
      <c r="B847" s="8">
        <v>3721</v>
      </c>
    </row>
    <row r="848" spans="1:2" x14ac:dyDescent="0.4">
      <c r="A848" s="7">
        <v>6582</v>
      </c>
      <c r="B848" s="7">
        <v>3586</v>
      </c>
    </row>
    <row r="849" spans="1:2" x14ac:dyDescent="0.4">
      <c r="A849" s="8">
        <v>9143</v>
      </c>
      <c r="B849" s="8">
        <v>3788</v>
      </c>
    </row>
    <row r="850" spans="1:2" x14ac:dyDescent="0.4">
      <c r="A850" s="7">
        <v>4561</v>
      </c>
      <c r="B850" s="7">
        <v>1976</v>
      </c>
    </row>
    <row r="851" spans="1:2" x14ac:dyDescent="0.4">
      <c r="A851" s="8">
        <v>5014</v>
      </c>
      <c r="B851" s="8">
        <v>2650</v>
      </c>
    </row>
    <row r="852" spans="1:2" x14ac:dyDescent="0.4">
      <c r="A852" s="7">
        <v>5571</v>
      </c>
      <c r="B852" s="7">
        <v>2654</v>
      </c>
    </row>
    <row r="853" spans="1:2" x14ac:dyDescent="0.4">
      <c r="A853" s="8">
        <v>3135</v>
      </c>
      <c r="B853" s="8">
        <v>2443</v>
      </c>
    </row>
    <row r="854" spans="1:2" x14ac:dyDescent="0.4">
      <c r="A854" s="7">
        <v>3430</v>
      </c>
      <c r="B854" s="7">
        <v>2505</v>
      </c>
    </row>
    <row r="855" spans="1:2" x14ac:dyDescent="0.4">
      <c r="A855" s="8">
        <v>5319</v>
      </c>
      <c r="B855" s="8">
        <v>2693</v>
      </c>
    </row>
    <row r="856" spans="1:2" x14ac:dyDescent="0.4">
      <c r="A856" s="7">
        <v>3008</v>
      </c>
      <c r="B856" s="7">
        <v>2439</v>
      </c>
    </row>
    <row r="857" spans="1:2" x14ac:dyDescent="0.4">
      <c r="A857" s="8">
        <v>3864</v>
      </c>
      <c r="B857" s="8">
        <v>2536</v>
      </c>
    </row>
    <row r="858" spans="1:2" x14ac:dyDescent="0.4">
      <c r="A858" s="7">
        <v>5697</v>
      </c>
      <c r="B858" s="7">
        <v>2668</v>
      </c>
    </row>
    <row r="859" spans="1:2" x14ac:dyDescent="0.4">
      <c r="A859" s="8">
        <v>5273</v>
      </c>
      <c r="B859" s="8">
        <v>2647</v>
      </c>
    </row>
    <row r="860" spans="1:2" x14ac:dyDescent="0.4">
      <c r="A860" s="7">
        <v>8538</v>
      </c>
      <c r="B860" s="7">
        <v>2883</v>
      </c>
    </row>
    <row r="861" spans="1:2" x14ac:dyDescent="0.4">
      <c r="A861" s="8">
        <v>8687</v>
      </c>
      <c r="B861" s="8">
        <v>2944</v>
      </c>
    </row>
    <row r="862" spans="1:2" x14ac:dyDescent="0.4">
      <c r="A862" s="7">
        <v>9423</v>
      </c>
      <c r="B862" s="7">
        <v>3012</v>
      </c>
    </row>
    <row r="863" spans="1:2" x14ac:dyDescent="0.4">
      <c r="A863" s="8">
        <v>8286</v>
      </c>
      <c r="B863" s="8">
        <v>2889</v>
      </c>
    </row>
    <row r="864" spans="1:2" x14ac:dyDescent="0.4">
      <c r="A864" s="7">
        <v>4503</v>
      </c>
      <c r="B864" s="7">
        <v>2547</v>
      </c>
    </row>
    <row r="865" spans="1:2" x14ac:dyDescent="0.4">
      <c r="A865" s="8">
        <v>10499</v>
      </c>
      <c r="B865" s="8">
        <v>3093</v>
      </c>
    </row>
    <row r="866" spans="1:2" x14ac:dyDescent="0.4">
      <c r="A866" s="7">
        <v>12474</v>
      </c>
      <c r="B866" s="7">
        <v>3142</v>
      </c>
    </row>
    <row r="867" spans="1:2" x14ac:dyDescent="0.4">
      <c r="A867" s="8">
        <v>6174</v>
      </c>
      <c r="B867" s="8">
        <v>2757</v>
      </c>
    </row>
    <row r="868" spans="1:2" x14ac:dyDescent="0.4">
      <c r="A868" s="7">
        <v>15168</v>
      </c>
      <c r="B868" s="7">
        <v>3513</v>
      </c>
    </row>
    <row r="869" spans="1:2" x14ac:dyDescent="0.4">
      <c r="A869" s="8">
        <v>10085</v>
      </c>
      <c r="B869" s="8">
        <v>3164</v>
      </c>
    </row>
    <row r="870" spans="1:2" x14ac:dyDescent="0.4">
      <c r="A870" s="7">
        <v>4512</v>
      </c>
      <c r="B870" s="7">
        <v>2596</v>
      </c>
    </row>
    <row r="871" spans="1:2" x14ac:dyDescent="0.4">
      <c r="A871" s="8">
        <v>8469</v>
      </c>
      <c r="B871" s="8">
        <v>2894</v>
      </c>
    </row>
    <row r="872" spans="1:2" x14ac:dyDescent="0.4">
      <c r="A872" s="7">
        <v>12015</v>
      </c>
      <c r="B872" s="7">
        <v>3212</v>
      </c>
    </row>
    <row r="873" spans="1:2" x14ac:dyDescent="0.4">
      <c r="A873" s="8">
        <v>3588</v>
      </c>
      <c r="B873" s="8">
        <v>2516</v>
      </c>
    </row>
    <row r="874" spans="1:2" x14ac:dyDescent="0.4">
      <c r="A874" s="7">
        <v>12427</v>
      </c>
      <c r="B874" s="7">
        <v>3266</v>
      </c>
    </row>
    <row r="875" spans="1:2" x14ac:dyDescent="0.4">
      <c r="A875" s="8">
        <v>5843</v>
      </c>
      <c r="B875" s="8">
        <v>2683</v>
      </c>
    </row>
    <row r="876" spans="1:2" x14ac:dyDescent="0.4">
      <c r="A876" s="7">
        <v>6117</v>
      </c>
      <c r="B876" s="7">
        <v>2810</v>
      </c>
    </row>
    <row r="877" spans="1:2" x14ac:dyDescent="0.4">
      <c r="A877" s="8">
        <v>9217</v>
      </c>
      <c r="B877" s="8">
        <v>2940</v>
      </c>
    </row>
    <row r="878" spans="1:2" x14ac:dyDescent="0.4">
      <c r="A878" s="7">
        <v>9877</v>
      </c>
      <c r="B878" s="7">
        <v>2947</v>
      </c>
    </row>
    <row r="879" spans="1:2" x14ac:dyDescent="0.4">
      <c r="A879" s="8">
        <v>8240</v>
      </c>
      <c r="B879" s="8">
        <v>2846</v>
      </c>
    </row>
    <row r="880" spans="1:2" x14ac:dyDescent="0.4">
      <c r="A880" s="7">
        <v>8701</v>
      </c>
      <c r="B880" s="7">
        <v>2804</v>
      </c>
    </row>
    <row r="881" spans="1:2" x14ac:dyDescent="0.4">
      <c r="A881" s="8">
        <v>0</v>
      </c>
      <c r="B881" s="8">
        <v>0</v>
      </c>
    </row>
    <row r="882" spans="1:2" x14ac:dyDescent="0.4">
      <c r="A882" s="7">
        <v>2564</v>
      </c>
      <c r="B882" s="7">
        <v>2044</v>
      </c>
    </row>
    <row r="883" spans="1:2" x14ac:dyDescent="0.4">
      <c r="A883" s="8">
        <v>1320</v>
      </c>
      <c r="B883" s="8">
        <v>1934</v>
      </c>
    </row>
    <row r="884" spans="1:2" x14ac:dyDescent="0.4">
      <c r="A884" s="7">
        <v>1219</v>
      </c>
      <c r="B884" s="7">
        <v>1963</v>
      </c>
    </row>
    <row r="885" spans="1:2" x14ac:dyDescent="0.4">
      <c r="A885" s="8">
        <v>2483</v>
      </c>
      <c r="B885" s="8">
        <v>2009</v>
      </c>
    </row>
    <row r="886" spans="1:2" x14ac:dyDescent="0.4">
      <c r="A886" s="7">
        <v>244</v>
      </c>
      <c r="B886" s="7">
        <v>1721</v>
      </c>
    </row>
    <row r="887" spans="1:2" x14ac:dyDescent="0.4">
      <c r="A887" s="8">
        <v>0</v>
      </c>
      <c r="B887" s="8">
        <v>1688</v>
      </c>
    </row>
    <row r="888" spans="1:2" x14ac:dyDescent="0.4">
      <c r="A888" s="7">
        <v>0</v>
      </c>
      <c r="B888" s="7">
        <v>1688</v>
      </c>
    </row>
    <row r="889" spans="1:2" x14ac:dyDescent="0.4">
      <c r="A889" s="8">
        <v>0</v>
      </c>
      <c r="B889" s="8">
        <v>1688</v>
      </c>
    </row>
    <row r="890" spans="1:2" x14ac:dyDescent="0.4">
      <c r="A890" s="7">
        <v>3147</v>
      </c>
      <c r="B890" s="7">
        <v>2188</v>
      </c>
    </row>
    <row r="891" spans="1:2" x14ac:dyDescent="0.4">
      <c r="A891" s="8">
        <v>144</v>
      </c>
      <c r="B891" s="8">
        <v>1720</v>
      </c>
    </row>
    <row r="892" spans="1:2" x14ac:dyDescent="0.4">
      <c r="A892" s="7">
        <v>4068</v>
      </c>
      <c r="B892" s="7">
        <v>2419</v>
      </c>
    </row>
    <row r="893" spans="1:2" x14ac:dyDescent="0.4">
      <c r="A893" s="8">
        <v>5245</v>
      </c>
      <c r="B893" s="8">
        <v>2748</v>
      </c>
    </row>
    <row r="894" spans="1:2" x14ac:dyDescent="0.4">
      <c r="A894" s="7">
        <v>400</v>
      </c>
      <c r="B894" s="7">
        <v>1799</v>
      </c>
    </row>
    <row r="895" spans="1:2" x14ac:dyDescent="0.4">
      <c r="A895" s="8">
        <v>0</v>
      </c>
      <c r="B895" s="8">
        <v>1688</v>
      </c>
    </row>
    <row r="896" spans="1:2" x14ac:dyDescent="0.4">
      <c r="A896" s="7">
        <v>1321</v>
      </c>
      <c r="B896" s="7">
        <v>1928</v>
      </c>
    </row>
    <row r="897" spans="1:2" x14ac:dyDescent="0.4">
      <c r="A897" s="8">
        <v>1758</v>
      </c>
      <c r="B897" s="8">
        <v>2067</v>
      </c>
    </row>
    <row r="898" spans="1:2" x14ac:dyDescent="0.4">
      <c r="A898" s="7">
        <v>6157</v>
      </c>
      <c r="B898" s="7">
        <v>2780</v>
      </c>
    </row>
    <row r="899" spans="1:2" x14ac:dyDescent="0.4">
      <c r="A899" s="8">
        <v>8360</v>
      </c>
      <c r="B899" s="8">
        <v>3101</v>
      </c>
    </row>
    <row r="900" spans="1:2" x14ac:dyDescent="0.4">
      <c r="A900" s="7">
        <v>7174</v>
      </c>
      <c r="B900" s="7">
        <v>2896</v>
      </c>
    </row>
    <row r="901" spans="1:2" x14ac:dyDescent="0.4">
      <c r="A901" s="8">
        <v>1619</v>
      </c>
      <c r="B901" s="8">
        <v>1962</v>
      </c>
    </row>
    <row r="902" spans="1:2" x14ac:dyDescent="0.4">
      <c r="A902" s="7">
        <v>1831</v>
      </c>
      <c r="B902" s="7">
        <v>2015</v>
      </c>
    </row>
    <row r="903" spans="1:2" x14ac:dyDescent="0.4">
      <c r="A903" s="8">
        <v>2421</v>
      </c>
      <c r="B903" s="8">
        <v>2297</v>
      </c>
    </row>
    <row r="904" spans="1:2" x14ac:dyDescent="0.4">
      <c r="A904" s="7">
        <v>2283</v>
      </c>
      <c r="B904" s="7">
        <v>2067</v>
      </c>
    </row>
    <row r="905" spans="1:2" x14ac:dyDescent="0.4">
      <c r="A905" s="8">
        <v>0</v>
      </c>
      <c r="B905" s="8">
        <v>1688</v>
      </c>
    </row>
    <row r="906" spans="1:2" x14ac:dyDescent="0.4">
      <c r="A906" s="7">
        <v>0</v>
      </c>
      <c r="B906" s="7">
        <v>1688</v>
      </c>
    </row>
    <row r="907" spans="1:2" x14ac:dyDescent="0.4">
      <c r="A907" s="8">
        <v>0</v>
      </c>
      <c r="B907" s="8">
        <v>1688</v>
      </c>
    </row>
    <row r="908" spans="1:2" x14ac:dyDescent="0.4">
      <c r="A908" s="7">
        <v>0</v>
      </c>
      <c r="B908" s="7">
        <v>1688</v>
      </c>
    </row>
    <row r="909" spans="1:2" x14ac:dyDescent="0.4">
      <c r="A909" s="8">
        <v>0</v>
      </c>
      <c r="B909" s="8">
        <v>1688</v>
      </c>
    </row>
    <row r="910" spans="1:2" x14ac:dyDescent="0.4">
      <c r="A910" s="7">
        <v>0</v>
      </c>
      <c r="B910" s="7">
        <v>57</v>
      </c>
    </row>
    <row r="911" spans="1:2" x14ac:dyDescent="0.4">
      <c r="A911" s="8">
        <v>23186</v>
      </c>
      <c r="B911" s="8">
        <v>3921</v>
      </c>
    </row>
    <row r="912" spans="1:2" x14ac:dyDescent="0.4">
      <c r="A912" s="7">
        <v>15337</v>
      </c>
      <c r="B912" s="7">
        <v>3566</v>
      </c>
    </row>
    <row r="913" spans="1:2" x14ac:dyDescent="0.4">
      <c r="A913" s="8">
        <v>21129</v>
      </c>
      <c r="B913" s="8">
        <v>3793</v>
      </c>
    </row>
    <row r="914" spans="1:2" x14ac:dyDescent="0.4">
      <c r="A914" s="7">
        <v>13422</v>
      </c>
      <c r="B914" s="7">
        <v>3934</v>
      </c>
    </row>
    <row r="915" spans="1:2" x14ac:dyDescent="0.4">
      <c r="A915" s="8">
        <v>29326</v>
      </c>
      <c r="B915" s="8">
        <v>4547</v>
      </c>
    </row>
    <row r="916" spans="1:2" x14ac:dyDescent="0.4">
      <c r="A916" s="7">
        <v>15118</v>
      </c>
      <c r="B916" s="7">
        <v>3545</v>
      </c>
    </row>
    <row r="917" spans="1:2" x14ac:dyDescent="0.4">
      <c r="A917" s="8">
        <v>11423</v>
      </c>
      <c r="B917" s="8">
        <v>2761</v>
      </c>
    </row>
    <row r="918" spans="1:2" x14ac:dyDescent="0.4">
      <c r="A918" s="7">
        <v>18785</v>
      </c>
      <c r="B918" s="7">
        <v>3676</v>
      </c>
    </row>
    <row r="919" spans="1:2" x14ac:dyDescent="0.4">
      <c r="A919" s="8">
        <v>19948</v>
      </c>
      <c r="B919" s="8">
        <v>3679</v>
      </c>
    </row>
    <row r="920" spans="1:2" x14ac:dyDescent="0.4">
      <c r="A920" s="7">
        <v>19377</v>
      </c>
      <c r="B920" s="7">
        <v>3659</v>
      </c>
    </row>
    <row r="921" spans="1:2" x14ac:dyDescent="0.4">
      <c r="A921" s="8">
        <v>18258</v>
      </c>
      <c r="B921" s="8">
        <v>3427</v>
      </c>
    </row>
    <row r="922" spans="1:2" x14ac:dyDescent="0.4">
      <c r="A922" s="7">
        <v>11200</v>
      </c>
      <c r="B922" s="7">
        <v>3891</v>
      </c>
    </row>
    <row r="923" spans="1:2" x14ac:dyDescent="0.4">
      <c r="A923" s="8">
        <v>16674</v>
      </c>
      <c r="B923" s="8">
        <v>3455</v>
      </c>
    </row>
    <row r="924" spans="1:2" x14ac:dyDescent="0.4">
      <c r="A924" s="7">
        <v>12986</v>
      </c>
      <c r="B924" s="7">
        <v>3802</v>
      </c>
    </row>
    <row r="925" spans="1:2" x14ac:dyDescent="0.4">
      <c r="A925" s="8">
        <v>11101</v>
      </c>
      <c r="B925" s="8">
        <v>2860</v>
      </c>
    </row>
    <row r="926" spans="1:2" x14ac:dyDescent="0.4">
      <c r="A926" s="7">
        <v>23629</v>
      </c>
      <c r="B926" s="7">
        <v>3808</v>
      </c>
    </row>
    <row r="927" spans="1:2" x14ac:dyDescent="0.4">
      <c r="A927" s="8">
        <v>14890</v>
      </c>
      <c r="B927" s="8">
        <v>3060</v>
      </c>
    </row>
    <row r="928" spans="1:2" x14ac:dyDescent="0.4">
      <c r="A928" s="7">
        <v>9733</v>
      </c>
      <c r="B928" s="7">
        <v>2698</v>
      </c>
    </row>
    <row r="929" spans="1:2" x14ac:dyDescent="0.4">
      <c r="A929" s="8">
        <v>27745</v>
      </c>
      <c r="B929" s="8">
        <v>4398</v>
      </c>
    </row>
    <row r="930" spans="1:2" x14ac:dyDescent="0.4">
      <c r="A930" s="7">
        <v>10930</v>
      </c>
      <c r="B930" s="7">
        <v>2786</v>
      </c>
    </row>
    <row r="931" spans="1:2" x14ac:dyDescent="0.4">
      <c r="A931" s="8">
        <v>4790</v>
      </c>
      <c r="B931" s="8">
        <v>2189</v>
      </c>
    </row>
    <row r="932" spans="1:2" x14ac:dyDescent="0.4">
      <c r="A932" s="7">
        <v>10818</v>
      </c>
      <c r="B932" s="7">
        <v>2817</v>
      </c>
    </row>
    <row r="933" spans="1:2" x14ac:dyDescent="0.4">
      <c r="A933" s="8">
        <v>18193</v>
      </c>
      <c r="B933" s="8">
        <v>3477</v>
      </c>
    </row>
    <row r="934" spans="1:2" x14ac:dyDescent="0.4">
      <c r="A934" s="7">
        <v>14055</v>
      </c>
      <c r="B934" s="7">
        <v>3052</v>
      </c>
    </row>
    <row r="935" spans="1:2" x14ac:dyDescent="0.4">
      <c r="A935" s="8">
        <v>21727</v>
      </c>
      <c r="B935" s="8">
        <v>4015</v>
      </c>
    </row>
    <row r="936" spans="1:2" x14ac:dyDescent="0.4">
      <c r="A936" s="7">
        <v>12332</v>
      </c>
      <c r="B936" s="7">
        <v>4142</v>
      </c>
    </row>
    <row r="937" spans="1:2" x14ac:dyDescent="0.4">
      <c r="A937" s="8">
        <v>10686</v>
      </c>
      <c r="B937" s="8">
        <v>2847</v>
      </c>
    </row>
    <row r="938" spans="1:2" x14ac:dyDescent="0.4">
      <c r="A938" s="7">
        <v>20226</v>
      </c>
      <c r="B938" s="7">
        <v>3710</v>
      </c>
    </row>
    <row r="939" spans="1:2" x14ac:dyDescent="0.4">
      <c r="A939" s="8">
        <v>10733</v>
      </c>
      <c r="B939" s="8">
        <v>2832</v>
      </c>
    </row>
    <row r="940" spans="1:2" x14ac:dyDescent="0.4">
      <c r="A940" s="7">
        <v>21420</v>
      </c>
      <c r="B940" s="7">
        <v>3832</v>
      </c>
    </row>
    <row r="941" spans="1:2" x14ac:dyDescent="0.4">
      <c r="A941" s="8">
        <v>8064</v>
      </c>
      <c r="B941" s="8">
        <v>1849</v>
      </c>
    </row>
  </sheetData>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402-FBEC-4D77-99AD-E3B010543B15}">
  <sheetPr>
    <tabColor rgb="FFFF0000"/>
  </sheetPr>
  <dimension ref="A1:B941"/>
  <sheetViews>
    <sheetView zoomScale="160" zoomScaleNormal="160" workbookViewId="0">
      <selection activeCell="D17" sqref="D17"/>
    </sheetView>
  </sheetViews>
  <sheetFormatPr defaultRowHeight="17.399999999999999" x14ac:dyDescent="0.4"/>
  <cols>
    <col min="1" max="1" width="18.296875" bestFit="1" customWidth="1"/>
    <col min="2" max="2" width="8.09765625" bestFit="1" customWidth="1"/>
  </cols>
  <sheetData>
    <row r="1" spans="1:2" x14ac:dyDescent="0.4">
      <c r="A1" s="6" t="s">
        <v>20</v>
      </c>
      <c r="B1" s="6" t="s">
        <v>24</v>
      </c>
    </row>
    <row r="2" spans="1:2" x14ac:dyDescent="0.4">
      <c r="A2" s="7">
        <v>25</v>
      </c>
      <c r="B2" s="7">
        <v>1985</v>
      </c>
    </row>
    <row r="3" spans="1:2" x14ac:dyDescent="0.4">
      <c r="A3" s="8">
        <v>21</v>
      </c>
      <c r="B3" s="8">
        <v>1797</v>
      </c>
    </row>
    <row r="4" spans="1:2" x14ac:dyDescent="0.4">
      <c r="A4" s="7">
        <v>30</v>
      </c>
      <c r="B4" s="7">
        <v>1776</v>
      </c>
    </row>
    <row r="5" spans="1:2" x14ac:dyDescent="0.4">
      <c r="A5" s="8">
        <v>29</v>
      </c>
      <c r="B5" s="8">
        <v>1745</v>
      </c>
    </row>
    <row r="6" spans="1:2" x14ac:dyDescent="0.4">
      <c r="A6" s="7">
        <v>36</v>
      </c>
      <c r="B6" s="7">
        <v>1863</v>
      </c>
    </row>
    <row r="7" spans="1:2" x14ac:dyDescent="0.4">
      <c r="A7" s="8">
        <v>38</v>
      </c>
      <c r="B7" s="8">
        <v>1728</v>
      </c>
    </row>
    <row r="8" spans="1:2" x14ac:dyDescent="0.4">
      <c r="A8" s="7">
        <v>42</v>
      </c>
      <c r="B8" s="7">
        <v>1921</v>
      </c>
    </row>
    <row r="9" spans="1:2" x14ac:dyDescent="0.4">
      <c r="A9" s="8">
        <v>50</v>
      </c>
      <c r="B9" s="8">
        <v>2035</v>
      </c>
    </row>
    <row r="10" spans="1:2" x14ac:dyDescent="0.4">
      <c r="A10" s="7">
        <v>28</v>
      </c>
      <c r="B10" s="7">
        <v>1786</v>
      </c>
    </row>
    <row r="11" spans="1:2" x14ac:dyDescent="0.4">
      <c r="A11" s="8">
        <v>19</v>
      </c>
      <c r="B11" s="8">
        <v>1775</v>
      </c>
    </row>
    <row r="12" spans="1:2" x14ac:dyDescent="0.4">
      <c r="A12" s="7">
        <v>66</v>
      </c>
      <c r="B12" s="7">
        <v>1827</v>
      </c>
    </row>
    <row r="13" spans="1:2" x14ac:dyDescent="0.4">
      <c r="A13" s="8">
        <v>41</v>
      </c>
      <c r="B13" s="8">
        <v>1949</v>
      </c>
    </row>
    <row r="14" spans="1:2" x14ac:dyDescent="0.4">
      <c r="A14" s="7">
        <v>39</v>
      </c>
      <c r="B14" s="7">
        <v>1788</v>
      </c>
    </row>
    <row r="15" spans="1:2" x14ac:dyDescent="0.4">
      <c r="A15" s="8">
        <v>73</v>
      </c>
      <c r="B15" s="8">
        <v>2013</v>
      </c>
    </row>
    <row r="16" spans="1:2" x14ac:dyDescent="0.4">
      <c r="A16" s="7">
        <v>31</v>
      </c>
      <c r="B16" s="7">
        <v>1970</v>
      </c>
    </row>
    <row r="17" spans="1:2" x14ac:dyDescent="0.4">
      <c r="A17" s="8">
        <v>78</v>
      </c>
      <c r="B17" s="8">
        <v>2159</v>
      </c>
    </row>
    <row r="18" spans="1:2" x14ac:dyDescent="0.4">
      <c r="A18" s="7">
        <v>48</v>
      </c>
      <c r="B18" s="7">
        <v>1898</v>
      </c>
    </row>
    <row r="19" spans="1:2" x14ac:dyDescent="0.4">
      <c r="A19" s="8">
        <v>16</v>
      </c>
      <c r="B19" s="8">
        <v>1837</v>
      </c>
    </row>
    <row r="20" spans="1:2" x14ac:dyDescent="0.4">
      <c r="A20" s="7">
        <v>52</v>
      </c>
      <c r="B20" s="7">
        <v>1947</v>
      </c>
    </row>
    <row r="21" spans="1:2" x14ac:dyDescent="0.4">
      <c r="A21" s="8">
        <v>33</v>
      </c>
      <c r="B21" s="8">
        <v>1820</v>
      </c>
    </row>
    <row r="22" spans="1:2" x14ac:dyDescent="0.4">
      <c r="A22" s="7">
        <v>41</v>
      </c>
      <c r="B22" s="7">
        <v>2004</v>
      </c>
    </row>
    <row r="23" spans="1:2" x14ac:dyDescent="0.4">
      <c r="A23" s="8">
        <v>50</v>
      </c>
      <c r="B23" s="8">
        <v>1990</v>
      </c>
    </row>
    <row r="24" spans="1:2" x14ac:dyDescent="0.4">
      <c r="A24" s="7">
        <v>36</v>
      </c>
      <c r="B24" s="7">
        <v>1819</v>
      </c>
    </row>
    <row r="25" spans="1:2" x14ac:dyDescent="0.4">
      <c r="A25" s="8">
        <v>45</v>
      </c>
      <c r="B25" s="8">
        <v>1959</v>
      </c>
    </row>
    <row r="26" spans="1:2" x14ac:dyDescent="0.4">
      <c r="A26" s="7">
        <v>24</v>
      </c>
      <c r="B26" s="7">
        <v>1896</v>
      </c>
    </row>
    <row r="27" spans="1:2" x14ac:dyDescent="0.4">
      <c r="A27" s="8">
        <v>37</v>
      </c>
      <c r="B27" s="8">
        <v>1821</v>
      </c>
    </row>
    <row r="28" spans="1:2" x14ac:dyDescent="0.4">
      <c r="A28" s="7">
        <v>44</v>
      </c>
      <c r="B28" s="7">
        <v>1740</v>
      </c>
    </row>
    <row r="29" spans="1:2" x14ac:dyDescent="0.4">
      <c r="A29" s="8">
        <v>46</v>
      </c>
      <c r="B29" s="8">
        <v>1819</v>
      </c>
    </row>
    <row r="30" spans="1:2" x14ac:dyDescent="0.4">
      <c r="A30" s="7">
        <v>46</v>
      </c>
      <c r="B30" s="7">
        <v>1859</v>
      </c>
    </row>
    <row r="31" spans="1:2" x14ac:dyDescent="0.4">
      <c r="A31" s="8">
        <v>36</v>
      </c>
      <c r="B31" s="8">
        <v>1783</v>
      </c>
    </row>
    <row r="32" spans="1:2" x14ac:dyDescent="0.4">
      <c r="A32" s="7">
        <v>0</v>
      </c>
      <c r="B32" s="7">
        <v>0</v>
      </c>
    </row>
    <row r="33" spans="1:2" x14ac:dyDescent="0.4">
      <c r="A33" s="8">
        <v>0</v>
      </c>
      <c r="B33" s="8">
        <v>1432</v>
      </c>
    </row>
    <row r="34" spans="1:2" x14ac:dyDescent="0.4">
      <c r="A34" s="7">
        <v>0</v>
      </c>
      <c r="B34" s="7">
        <v>1411</v>
      </c>
    </row>
    <row r="35" spans="1:2" x14ac:dyDescent="0.4">
      <c r="A35" s="8">
        <v>0</v>
      </c>
      <c r="B35" s="8">
        <v>1572</v>
      </c>
    </row>
    <row r="36" spans="1:2" x14ac:dyDescent="0.4">
      <c r="A36" s="7">
        <v>0</v>
      </c>
      <c r="B36" s="7">
        <v>1344</v>
      </c>
    </row>
    <row r="37" spans="1:2" x14ac:dyDescent="0.4">
      <c r="A37" s="8">
        <v>0</v>
      </c>
      <c r="B37" s="8">
        <v>1463</v>
      </c>
    </row>
    <row r="38" spans="1:2" x14ac:dyDescent="0.4">
      <c r="A38" s="7">
        <v>15</v>
      </c>
      <c r="B38" s="7">
        <v>1554</v>
      </c>
    </row>
    <row r="39" spans="1:2" x14ac:dyDescent="0.4">
      <c r="A39" s="8">
        <v>17</v>
      </c>
      <c r="B39" s="8">
        <v>1604</v>
      </c>
    </row>
    <row r="40" spans="1:2" x14ac:dyDescent="0.4">
      <c r="A40" s="7">
        <v>0</v>
      </c>
      <c r="B40" s="7">
        <v>1435</v>
      </c>
    </row>
    <row r="41" spans="1:2" x14ac:dyDescent="0.4">
      <c r="A41" s="8">
        <v>0</v>
      </c>
      <c r="B41" s="8">
        <v>1446</v>
      </c>
    </row>
    <row r="42" spans="1:2" x14ac:dyDescent="0.4">
      <c r="A42" s="7">
        <v>0</v>
      </c>
      <c r="B42" s="7">
        <v>1467</v>
      </c>
    </row>
    <row r="43" spans="1:2" x14ac:dyDescent="0.4">
      <c r="A43" s="8">
        <v>0</v>
      </c>
      <c r="B43" s="8">
        <v>1470</v>
      </c>
    </row>
    <row r="44" spans="1:2" x14ac:dyDescent="0.4">
      <c r="A44" s="7">
        <v>0</v>
      </c>
      <c r="B44" s="7">
        <v>1562</v>
      </c>
    </row>
    <row r="45" spans="1:2" x14ac:dyDescent="0.4">
      <c r="A45" s="8">
        <v>16</v>
      </c>
      <c r="B45" s="8">
        <v>1617</v>
      </c>
    </row>
    <row r="46" spans="1:2" x14ac:dyDescent="0.4">
      <c r="A46" s="7">
        <v>0</v>
      </c>
      <c r="B46" s="7">
        <v>1492</v>
      </c>
    </row>
    <row r="47" spans="1:2" x14ac:dyDescent="0.4">
      <c r="A47" s="8">
        <v>0</v>
      </c>
      <c r="B47" s="8">
        <v>1402</v>
      </c>
    </row>
    <row r="48" spans="1:2" x14ac:dyDescent="0.4">
      <c r="A48" s="7">
        <v>17</v>
      </c>
      <c r="B48" s="7">
        <v>1670</v>
      </c>
    </row>
    <row r="49" spans="1:2" x14ac:dyDescent="0.4">
      <c r="A49" s="8">
        <v>0</v>
      </c>
      <c r="B49" s="8">
        <v>1401</v>
      </c>
    </row>
    <row r="50" spans="1:2" x14ac:dyDescent="0.4">
      <c r="A50" s="7">
        <v>0</v>
      </c>
      <c r="B50" s="7">
        <v>1404</v>
      </c>
    </row>
    <row r="51" spans="1:2" x14ac:dyDescent="0.4">
      <c r="A51" s="8">
        <v>11</v>
      </c>
      <c r="B51" s="8">
        <v>1655</v>
      </c>
    </row>
    <row r="52" spans="1:2" x14ac:dyDescent="0.4">
      <c r="A52" s="7">
        <v>186</v>
      </c>
      <c r="B52" s="7">
        <v>2690</v>
      </c>
    </row>
    <row r="53" spans="1:2" x14ac:dyDescent="0.4">
      <c r="A53" s="8">
        <v>7</v>
      </c>
      <c r="B53" s="8">
        <v>1497</v>
      </c>
    </row>
    <row r="54" spans="1:2" x14ac:dyDescent="0.4">
      <c r="A54" s="7">
        <v>0</v>
      </c>
      <c r="B54" s="7">
        <v>1334</v>
      </c>
    </row>
    <row r="55" spans="1:2" x14ac:dyDescent="0.4">
      <c r="A55" s="8">
        <v>0</v>
      </c>
      <c r="B55" s="8">
        <v>1368</v>
      </c>
    </row>
    <row r="56" spans="1:2" x14ac:dyDescent="0.4">
      <c r="A56" s="7">
        <v>0</v>
      </c>
      <c r="B56" s="7">
        <v>1370</v>
      </c>
    </row>
    <row r="57" spans="1:2" x14ac:dyDescent="0.4">
      <c r="A57" s="8">
        <v>0</v>
      </c>
      <c r="B57" s="8">
        <v>1341</v>
      </c>
    </row>
    <row r="58" spans="1:2" x14ac:dyDescent="0.4">
      <c r="A58" s="7">
        <v>0</v>
      </c>
      <c r="B58" s="7">
        <v>1474</v>
      </c>
    </row>
    <row r="59" spans="1:2" x14ac:dyDescent="0.4">
      <c r="A59" s="8">
        <v>0</v>
      </c>
      <c r="B59" s="8">
        <v>1427</v>
      </c>
    </row>
    <row r="60" spans="1:2" x14ac:dyDescent="0.4">
      <c r="A60" s="7">
        <v>0</v>
      </c>
      <c r="B60" s="7">
        <v>1328</v>
      </c>
    </row>
    <row r="61" spans="1:2" x14ac:dyDescent="0.4">
      <c r="A61" s="8">
        <v>0</v>
      </c>
      <c r="B61" s="8">
        <v>1393</v>
      </c>
    </row>
    <row r="62" spans="1:2" x14ac:dyDescent="0.4">
      <c r="A62" s="7">
        <v>0</v>
      </c>
      <c r="B62" s="7">
        <v>1359</v>
      </c>
    </row>
    <row r="63" spans="1:2" x14ac:dyDescent="0.4">
      <c r="A63" s="8">
        <v>0</v>
      </c>
      <c r="B63" s="8">
        <v>1002</v>
      </c>
    </row>
    <row r="64" spans="1:2" x14ac:dyDescent="0.4">
      <c r="A64" s="7">
        <v>2</v>
      </c>
      <c r="B64" s="7">
        <v>3199</v>
      </c>
    </row>
    <row r="65" spans="1:2" x14ac:dyDescent="0.4">
      <c r="A65" s="8">
        <v>30</v>
      </c>
      <c r="B65" s="8">
        <v>2902</v>
      </c>
    </row>
    <row r="66" spans="1:2" x14ac:dyDescent="0.4">
      <c r="A66" s="7">
        <v>5</v>
      </c>
      <c r="B66" s="7">
        <v>3226</v>
      </c>
    </row>
    <row r="67" spans="1:2" x14ac:dyDescent="0.4">
      <c r="A67" s="8">
        <v>3</v>
      </c>
      <c r="B67" s="8">
        <v>2750</v>
      </c>
    </row>
    <row r="68" spans="1:2" x14ac:dyDescent="0.4">
      <c r="A68" s="7">
        <v>51</v>
      </c>
      <c r="B68" s="7">
        <v>3493</v>
      </c>
    </row>
    <row r="69" spans="1:2" x14ac:dyDescent="0.4">
      <c r="A69" s="8">
        <v>29</v>
      </c>
      <c r="B69" s="8">
        <v>3011</v>
      </c>
    </row>
    <row r="70" spans="1:2" x14ac:dyDescent="0.4">
      <c r="A70" s="7">
        <v>15</v>
      </c>
      <c r="B70" s="7">
        <v>2806</v>
      </c>
    </row>
    <row r="71" spans="1:2" x14ac:dyDescent="0.4">
      <c r="A71" s="8">
        <v>5</v>
      </c>
      <c r="B71" s="8">
        <v>3300</v>
      </c>
    </row>
    <row r="72" spans="1:2" x14ac:dyDescent="0.4">
      <c r="A72" s="7">
        <v>0</v>
      </c>
      <c r="B72" s="7">
        <v>2430</v>
      </c>
    </row>
    <row r="73" spans="1:2" x14ac:dyDescent="0.4">
      <c r="A73" s="8">
        <v>0</v>
      </c>
      <c r="B73" s="8">
        <v>2140</v>
      </c>
    </row>
    <row r="74" spans="1:2" x14ac:dyDescent="0.4">
      <c r="A74" s="7">
        <v>0</v>
      </c>
      <c r="B74" s="7">
        <v>2344</v>
      </c>
    </row>
    <row r="75" spans="1:2" x14ac:dyDescent="0.4">
      <c r="A75" s="8">
        <v>0</v>
      </c>
      <c r="B75" s="8">
        <v>2677</v>
      </c>
    </row>
    <row r="76" spans="1:2" x14ac:dyDescent="0.4">
      <c r="A76" s="7">
        <v>0</v>
      </c>
      <c r="B76" s="7">
        <v>2413</v>
      </c>
    </row>
    <row r="77" spans="1:2" x14ac:dyDescent="0.4">
      <c r="A77" s="8">
        <v>8</v>
      </c>
      <c r="B77" s="8">
        <v>2497</v>
      </c>
    </row>
    <row r="78" spans="1:2" x14ac:dyDescent="0.4">
      <c r="A78" s="7">
        <v>11</v>
      </c>
      <c r="B78" s="7">
        <v>3123</v>
      </c>
    </row>
    <row r="79" spans="1:2" x14ac:dyDescent="0.4">
      <c r="A79" s="8">
        <v>0</v>
      </c>
      <c r="B79" s="8">
        <v>2489</v>
      </c>
    </row>
    <row r="80" spans="1:2" x14ac:dyDescent="0.4">
      <c r="A80" s="7">
        <v>3</v>
      </c>
      <c r="B80" s="7">
        <v>3108</v>
      </c>
    </row>
    <row r="81" spans="1:2" x14ac:dyDescent="0.4">
      <c r="A81" s="8">
        <v>0</v>
      </c>
      <c r="B81" s="8">
        <v>2498</v>
      </c>
    </row>
    <row r="82" spans="1:2" x14ac:dyDescent="0.4">
      <c r="A82" s="7">
        <v>9</v>
      </c>
      <c r="B82" s="7">
        <v>3846</v>
      </c>
    </row>
    <row r="83" spans="1:2" x14ac:dyDescent="0.4">
      <c r="A83" s="8">
        <v>3</v>
      </c>
      <c r="B83" s="8">
        <v>2696</v>
      </c>
    </row>
    <row r="84" spans="1:2" x14ac:dyDescent="0.4">
      <c r="A84" s="7">
        <v>1</v>
      </c>
      <c r="B84" s="7">
        <v>2580</v>
      </c>
    </row>
    <row r="85" spans="1:2" x14ac:dyDescent="0.4">
      <c r="A85" s="8">
        <v>10</v>
      </c>
      <c r="B85" s="8">
        <v>3324</v>
      </c>
    </row>
    <row r="86" spans="1:2" x14ac:dyDescent="0.4">
      <c r="A86" s="7">
        <v>0</v>
      </c>
      <c r="B86" s="7">
        <v>2222</v>
      </c>
    </row>
    <row r="87" spans="1:2" x14ac:dyDescent="0.4">
      <c r="A87" s="8">
        <v>6</v>
      </c>
      <c r="B87" s="8">
        <v>2463</v>
      </c>
    </row>
    <row r="88" spans="1:2" x14ac:dyDescent="0.4">
      <c r="A88" s="7">
        <v>11</v>
      </c>
      <c r="B88" s="7">
        <v>3328</v>
      </c>
    </row>
    <row r="89" spans="1:2" x14ac:dyDescent="0.4">
      <c r="A89" s="8">
        <v>41</v>
      </c>
      <c r="B89" s="8">
        <v>3404</v>
      </c>
    </row>
    <row r="90" spans="1:2" x14ac:dyDescent="0.4">
      <c r="A90" s="7">
        <v>0</v>
      </c>
      <c r="B90" s="7">
        <v>2987</v>
      </c>
    </row>
    <row r="91" spans="1:2" x14ac:dyDescent="0.4">
      <c r="A91" s="8">
        <v>32</v>
      </c>
      <c r="B91" s="8">
        <v>3008</v>
      </c>
    </row>
    <row r="92" spans="1:2" x14ac:dyDescent="0.4">
      <c r="A92" s="7">
        <v>12</v>
      </c>
      <c r="B92" s="7">
        <v>2799</v>
      </c>
    </row>
    <row r="93" spans="1:2" x14ac:dyDescent="0.4">
      <c r="A93" s="8">
        <v>0</v>
      </c>
      <c r="B93" s="8">
        <v>1276</v>
      </c>
    </row>
    <row r="94" spans="1:2" x14ac:dyDescent="0.4">
      <c r="A94" s="7">
        <v>0</v>
      </c>
      <c r="B94" s="7">
        <v>2030</v>
      </c>
    </row>
    <row r="95" spans="1:2" x14ac:dyDescent="0.4">
      <c r="A95" s="8">
        <v>0</v>
      </c>
      <c r="B95" s="8">
        <v>1860</v>
      </c>
    </row>
    <row r="96" spans="1:2" x14ac:dyDescent="0.4">
      <c r="A96" s="7">
        <v>0</v>
      </c>
      <c r="B96" s="7">
        <v>2130</v>
      </c>
    </row>
    <row r="97" spans="1:2" x14ac:dyDescent="0.4">
      <c r="A97" s="8">
        <v>0</v>
      </c>
      <c r="B97" s="8">
        <v>1725</v>
      </c>
    </row>
    <row r="98" spans="1:2" x14ac:dyDescent="0.4">
      <c r="A98" s="7">
        <v>0</v>
      </c>
      <c r="B98" s="7">
        <v>1657</v>
      </c>
    </row>
    <row r="99" spans="1:2" x14ac:dyDescent="0.4">
      <c r="A99" s="8">
        <v>2</v>
      </c>
      <c r="B99" s="8">
        <v>1793</v>
      </c>
    </row>
    <row r="100" spans="1:2" x14ac:dyDescent="0.4">
      <c r="A100" s="7">
        <v>0</v>
      </c>
      <c r="B100" s="7">
        <v>1814</v>
      </c>
    </row>
    <row r="101" spans="1:2" x14ac:dyDescent="0.4">
      <c r="A101" s="8">
        <v>0</v>
      </c>
      <c r="B101" s="8">
        <v>1366</v>
      </c>
    </row>
    <row r="102" spans="1:2" x14ac:dyDescent="0.4">
      <c r="A102" s="7">
        <v>0</v>
      </c>
      <c r="B102" s="7">
        <v>1349</v>
      </c>
    </row>
    <row r="103" spans="1:2" x14ac:dyDescent="0.4">
      <c r="A103" s="8">
        <v>2</v>
      </c>
      <c r="B103" s="8">
        <v>2062</v>
      </c>
    </row>
    <row r="104" spans="1:2" x14ac:dyDescent="0.4">
      <c r="A104" s="7">
        <v>0</v>
      </c>
      <c r="B104" s="7">
        <v>1827</v>
      </c>
    </row>
    <row r="105" spans="1:2" x14ac:dyDescent="0.4">
      <c r="A105" s="8">
        <v>0</v>
      </c>
      <c r="B105" s="8">
        <v>1645</v>
      </c>
    </row>
    <row r="106" spans="1:2" x14ac:dyDescent="0.4">
      <c r="A106" s="7">
        <v>0</v>
      </c>
      <c r="B106" s="7">
        <v>1347</v>
      </c>
    </row>
    <row r="107" spans="1:2" x14ac:dyDescent="0.4">
      <c r="A107" s="8">
        <v>0</v>
      </c>
      <c r="B107" s="8">
        <v>1347</v>
      </c>
    </row>
    <row r="108" spans="1:2" x14ac:dyDescent="0.4">
      <c r="A108" s="7">
        <v>0</v>
      </c>
      <c r="B108" s="7">
        <v>1347</v>
      </c>
    </row>
    <row r="109" spans="1:2" x14ac:dyDescent="0.4">
      <c r="A109" s="8">
        <v>0</v>
      </c>
      <c r="B109" s="8">
        <v>1348</v>
      </c>
    </row>
    <row r="110" spans="1:2" x14ac:dyDescent="0.4">
      <c r="A110" s="7">
        <v>0</v>
      </c>
      <c r="B110" s="7">
        <v>1992</v>
      </c>
    </row>
    <row r="111" spans="1:2" x14ac:dyDescent="0.4">
      <c r="A111" s="8">
        <v>0</v>
      </c>
      <c r="B111" s="8">
        <v>1856</v>
      </c>
    </row>
    <row r="112" spans="1:2" x14ac:dyDescent="0.4">
      <c r="A112" s="7">
        <v>0</v>
      </c>
      <c r="B112" s="7">
        <v>1763</v>
      </c>
    </row>
    <row r="113" spans="1:2" x14ac:dyDescent="0.4">
      <c r="A113" s="8">
        <v>0</v>
      </c>
      <c r="B113" s="8">
        <v>1541</v>
      </c>
    </row>
    <row r="114" spans="1:2" x14ac:dyDescent="0.4">
      <c r="A114" s="7">
        <v>0</v>
      </c>
      <c r="B114" s="7">
        <v>1348</v>
      </c>
    </row>
    <row r="115" spans="1:2" x14ac:dyDescent="0.4">
      <c r="A115" s="8">
        <v>0</v>
      </c>
      <c r="B115" s="8">
        <v>1742</v>
      </c>
    </row>
    <row r="116" spans="1:2" x14ac:dyDescent="0.4">
      <c r="A116" s="7">
        <v>0</v>
      </c>
      <c r="B116" s="7">
        <v>1549</v>
      </c>
    </row>
    <row r="117" spans="1:2" x14ac:dyDescent="0.4">
      <c r="A117" s="8">
        <v>0</v>
      </c>
      <c r="B117" s="8">
        <v>1589</v>
      </c>
    </row>
    <row r="118" spans="1:2" x14ac:dyDescent="0.4">
      <c r="A118" s="7">
        <v>0</v>
      </c>
      <c r="B118" s="7">
        <v>1351</v>
      </c>
    </row>
    <row r="119" spans="1:2" x14ac:dyDescent="0.4">
      <c r="A119" s="8">
        <v>0</v>
      </c>
      <c r="B119" s="8">
        <v>1347</v>
      </c>
    </row>
    <row r="120" spans="1:2" x14ac:dyDescent="0.4">
      <c r="A120" s="7">
        <v>0</v>
      </c>
      <c r="B120" s="7">
        <v>1347</v>
      </c>
    </row>
    <row r="121" spans="1:2" x14ac:dyDescent="0.4">
      <c r="A121" s="8">
        <v>0</v>
      </c>
      <c r="B121" s="8">
        <v>1347</v>
      </c>
    </row>
    <row r="122" spans="1:2" x14ac:dyDescent="0.4">
      <c r="A122" s="7">
        <v>0</v>
      </c>
      <c r="B122" s="7">
        <v>1347</v>
      </c>
    </row>
    <row r="123" spans="1:2" x14ac:dyDescent="0.4">
      <c r="A123" s="8">
        <v>0</v>
      </c>
      <c r="B123" s="8">
        <v>1347</v>
      </c>
    </row>
    <row r="124" spans="1:2" x14ac:dyDescent="0.4">
      <c r="A124" s="7">
        <v>0</v>
      </c>
      <c r="B124" s="7">
        <v>665</v>
      </c>
    </row>
    <row r="125" spans="1:2" x14ac:dyDescent="0.4">
      <c r="A125" s="8">
        <v>0</v>
      </c>
      <c r="B125" s="8">
        <v>2220</v>
      </c>
    </row>
    <row r="126" spans="1:2" x14ac:dyDescent="0.4">
      <c r="A126" s="7">
        <v>0</v>
      </c>
      <c r="B126" s="7">
        <v>2151</v>
      </c>
    </row>
    <row r="127" spans="1:2" x14ac:dyDescent="0.4">
      <c r="A127" s="8">
        <v>0</v>
      </c>
      <c r="B127" s="8">
        <v>2383</v>
      </c>
    </row>
    <row r="128" spans="1:2" x14ac:dyDescent="0.4">
      <c r="A128" s="7">
        <v>0</v>
      </c>
      <c r="B128" s="7">
        <v>2221</v>
      </c>
    </row>
    <row r="129" spans="1:2" x14ac:dyDescent="0.4">
      <c r="A129" s="8">
        <v>0</v>
      </c>
      <c r="B129" s="8">
        <v>2064</v>
      </c>
    </row>
    <row r="130" spans="1:2" x14ac:dyDescent="0.4">
      <c r="A130" s="7">
        <v>0</v>
      </c>
      <c r="B130" s="7">
        <v>2063</v>
      </c>
    </row>
    <row r="131" spans="1:2" x14ac:dyDescent="0.4">
      <c r="A131" s="8">
        <v>0</v>
      </c>
      <c r="B131" s="8">
        <v>2111</v>
      </c>
    </row>
    <row r="132" spans="1:2" x14ac:dyDescent="0.4">
      <c r="A132" s="7">
        <v>0</v>
      </c>
      <c r="B132" s="7">
        <v>2063</v>
      </c>
    </row>
    <row r="133" spans="1:2" x14ac:dyDescent="0.4">
      <c r="A133" s="8">
        <v>0</v>
      </c>
      <c r="B133" s="8">
        <v>2063</v>
      </c>
    </row>
    <row r="134" spans="1:2" x14ac:dyDescent="0.4">
      <c r="A134" s="7">
        <v>0</v>
      </c>
      <c r="B134" s="7">
        <v>2064</v>
      </c>
    </row>
    <row r="135" spans="1:2" x14ac:dyDescent="0.4">
      <c r="A135" s="8">
        <v>0</v>
      </c>
      <c r="B135" s="8">
        <v>2093</v>
      </c>
    </row>
    <row r="136" spans="1:2" x14ac:dyDescent="0.4">
      <c r="A136" s="7">
        <v>0</v>
      </c>
      <c r="B136" s="7">
        <v>2499</v>
      </c>
    </row>
    <row r="137" spans="1:2" x14ac:dyDescent="0.4">
      <c r="A137" s="8">
        <v>1</v>
      </c>
      <c r="B137" s="8">
        <v>2324</v>
      </c>
    </row>
    <row r="138" spans="1:2" x14ac:dyDescent="0.4">
      <c r="A138" s="7">
        <v>0</v>
      </c>
      <c r="B138" s="7">
        <v>2100</v>
      </c>
    </row>
    <row r="139" spans="1:2" x14ac:dyDescent="0.4">
      <c r="A139" s="8">
        <v>0</v>
      </c>
      <c r="B139" s="8">
        <v>2638</v>
      </c>
    </row>
    <row r="140" spans="1:2" x14ac:dyDescent="0.4">
      <c r="A140" s="7">
        <v>0</v>
      </c>
      <c r="B140" s="7">
        <v>2063</v>
      </c>
    </row>
    <row r="141" spans="1:2" x14ac:dyDescent="0.4">
      <c r="A141" s="8">
        <v>0</v>
      </c>
      <c r="B141" s="8">
        <v>2351</v>
      </c>
    </row>
    <row r="142" spans="1:2" x14ac:dyDescent="0.4">
      <c r="A142" s="7">
        <v>0</v>
      </c>
      <c r="B142" s="7">
        <v>2063</v>
      </c>
    </row>
    <row r="143" spans="1:2" x14ac:dyDescent="0.4">
      <c r="A143" s="8">
        <v>0</v>
      </c>
      <c r="B143" s="8">
        <v>2064</v>
      </c>
    </row>
    <row r="144" spans="1:2" x14ac:dyDescent="0.4">
      <c r="A144" s="7">
        <v>14</v>
      </c>
      <c r="B144" s="7">
        <v>2411</v>
      </c>
    </row>
    <row r="145" spans="1:2" x14ac:dyDescent="0.4">
      <c r="A145" s="8">
        <v>16</v>
      </c>
      <c r="B145" s="8">
        <v>2505</v>
      </c>
    </row>
    <row r="146" spans="1:2" x14ac:dyDescent="0.4">
      <c r="A146" s="7">
        <v>10</v>
      </c>
      <c r="B146" s="7">
        <v>2195</v>
      </c>
    </row>
    <row r="147" spans="1:2" x14ac:dyDescent="0.4">
      <c r="A147" s="8">
        <v>0</v>
      </c>
      <c r="B147" s="8">
        <v>2338</v>
      </c>
    </row>
    <row r="148" spans="1:2" x14ac:dyDescent="0.4">
      <c r="A148" s="7">
        <v>0</v>
      </c>
      <c r="B148" s="7">
        <v>2063</v>
      </c>
    </row>
    <row r="149" spans="1:2" x14ac:dyDescent="0.4">
      <c r="A149" s="8">
        <v>0</v>
      </c>
      <c r="B149" s="8">
        <v>2383</v>
      </c>
    </row>
    <row r="150" spans="1:2" x14ac:dyDescent="0.4">
      <c r="A150" s="7">
        <v>0</v>
      </c>
      <c r="B150" s="7">
        <v>2229</v>
      </c>
    </row>
    <row r="151" spans="1:2" x14ac:dyDescent="0.4">
      <c r="A151" s="8">
        <v>0</v>
      </c>
      <c r="B151" s="8">
        <v>2063</v>
      </c>
    </row>
    <row r="152" spans="1:2" x14ac:dyDescent="0.4">
      <c r="A152" s="7">
        <v>0</v>
      </c>
      <c r="B152" s="7">
        <v>2063</v>
      </c>
    </row>
    <row r="153" spans="1:2" x14ac:dyDescent="0.4">
      <c r="A153" s="8">
        <v>0</v>
      </c>
      <c r="B153" s="8">
        <v>2063</v>
      </c>
    </row>
    <row r="154" spans="1:2" x14ac:dyDescent="0.4">
      <c r="A154" s="7">
        <v>0</v>
      </c>
      <c r="B154" s="7">
        <v>2063</v>
      </c>
    </row>
    <row r="155" spans="1:2" x14ac:dyDescent="0.4">
      <c r="A155" s="8">
        <v>0</v>
      </c>
      <c r="B155" s="8">
        <v>1383</v>
      </c>
    </row>
    <row r="156" spans="1:2" x14ac:dyDescent="0.4">
      <c r="A156" s="7">
        <v>42</v>
      </c>
      <c r="B156" s="7">
        <v>2390</v>
      </c>
    </row>
    <row r="157" spans="1:2" x14ac:dyDescent="0.4">
      <c r="A157" s="8">
        <v>43</v>
      </c>
      <c r="B157" s="8">
        <v>2601</v>
      </c>
    </row>
    <row r="158" spans="1:2" x14ac:dyDescent="0.4">
      <c r="A158" s="7">
        <v>32</v>
      </c>
      <c r="B158" s="7">
        <v>2312</v>
      </c>
    </row>
    <row r="159" spans="1:2" x14ac:dyDescent="0.4">
      <c r="A159" s="8">
        <v>27</v>
      </c>
      <c r="B159" s="8">
        <v>2525</v>
      </c>
    </row>
    <row r="160" spans="1:2" x14ac:dyDescent="0.4">
      <c r="A160" s="7">
        <v>41</v>
      </c>
      <c r="B160" s="7">
        <v>2177</v>
      </c>
    </row>
    <row r="161" spans="1:2" x14ac:dyDescent="0.4">
      <c r="A161" s="8">
        <v>28</v>
      </c>
      <c r="B161" s="8">
        <v>2782</v>
      </c>
    </row>
    <row r="162" spans="1:2" x14ac:dyDescent="0.4">
      <c r="A162" s="7">
        <v>48</v>
      </c>
      <c r="B162" s="7">
        <v>2770</v>
      </c>
    </row>
    <row r="163" spans="1:2" x14ac:dyDescent="0.4">
      <c r="A163" s="8">
        <v>31</v>
      </c>
      <c r="B163" s="8">
        <v>2489</v>
      </c>
    </row>
    <row r="164" spans="1:2" x14ac:dyDescent="0.4">
      <c r="A164" s="7">
        <v>48</v>
      </c>
      <c r="B164" s="7">
        <v>2897</v>
      </c>
    </row>
    <row r="165" spans="1:2" x14ac:dyDescent="0.4">
      <c r="A165" s="8">
        <v>104</v>
      </c>
      <c r="B165" s="8">
        <v>3158</v>
      </c>
    </row>
    <row r="166" spans="1:2" x14ac:dyDescent="0.4">
      <c r="A166" s="7">
        <v>52</v>
      </c>
      <c r="B166" s="7">
        <v>2638</v>
      </c>
    </row>
    <row r="167" spans="1:2" x14ac:dyDescent="0.4">
      <c r="A167" s="8">
        <v>0</v>
      </c>
      <c r="B167" s="8">
        <v>2069</v>
      </c>
    </row>
    <row r="168" spans="1:2" x14ac:dyDescent="0.4">
      <c r="A168" s="7">
        <v>37</v>
      </c>
      <c r="B168" s="7">
        <v>2529</v>
      </c>
    </row>
    <row r="169" spans="1:2" x14ac:dyDescent="0.4">
      <c r="A169" s="8">
        <v>44</v>
      </c>
      <c r="B169" s="8">
        <v>2470</v>
      </c>
    </row>
    <row r="170" spans="1:2" x14ac:dyDescent="0.4">
      <c r="A170" s="7">
        <v>55</v>
      </c>
      <c r="B170" s="7">
        <v>2793</v>
      </c>
    </row>
    <row r="171" spans="1:2" x14ac:dyDescent="0.4">
      <c r="A171" s="8">
        <v>19</v>
      </c>
      <c r="B171" s="8">
        <v>2463</v>
      </c>
    </row>
    <row r="172" spans="1:2" x14ac:dyDescent="0.4">
      <c r="A172" s="7">
        <v>6</v>
      </c>
      <c r="B172" s="7">
        <v>2296</v>
      </c>
    </row>
    <row r="173" spans="1:2" x14ac:dyDescent="0.4">
      <c r="A173" s="8">
        <v>21</v>
      </c>
      <c r="B173" s="8">
        <v>2611</v>
      </c>
    </row>
    <row r="174" spans="1:2" x14ac:dyDescent="0.4">
      <c r="A174" s="7">
        <v>13</v>
      </c>
      <c r="B174" s="7">
        <v>2732</v>
      </c>
    </row>
    <row r="175" spans="1:2" x14ac:dyDescent="0.4">
      <c r="A175" s="8">
        <v>25</v>
      </c>
      <c r="B175" s="8">
        <v>2380</v>
      </c>
    </row>
    <row r="176" spans="1:2" x14ac:dyDescent="0.4">
      <c r="A176" s="7">
        <v>36</v>
      </c>
      <c r="B176" s="7">
        <v>2473</v>
      </c>
    </row>
    <row r="177" spans="1:2" x14ac:dyDescent="0.4">
      <c r="A177" s="8">
        <v>72</v>
      </c>
      <c r="B177" s="8">
        <v>2752</v>
      </c>
    </row>
    <row r="178" spans="1:2" x14ac:dyDescent="0.4">
      <c r="A178" s="7">
        <v>36</v>
      </c>
      <c r="B178" s="7">
        <v>2649</v>
      </c>
    </row>
    <row r="179" spans="1:2" x14ac:dyDescent="0.4">
      <c r="A179" s="8">
        <v>55</v>
      </c>
      <c r="B179" s="8">
        <v>2609</v>
      </c>
    </row>
    <row r="180" spans="1:2" x14ac:dyDescent="0.4">
      <c r="A180" s="7">
        <v>24</v>
      </c>
      <c r="B180" s="7">
        <v>2498</v>
      </c>
    </row>
    <row r="181" spans="1:2" x14ac:dyDescent="0.4">
      <c r="A181" s="8">
        <v>20</v>
      </c>
      <c r="B181" s="8">
        <v>1995</v>
      </c>
    </row>
    <row r="182" spans="1:2" x14ac:dyDescent="0.4">
      <c r="A182" s="7">
        <v>0</v>
      </c>
      <c r="B182" s="7">
        <v>1848</v>
      </c>
    </row>
    <row r="183" spans="1:2" x14ac:dyDescent="0.4">
      <c r="A183" s="8">
        <v>35</v>
      </c>
      <c r="B183" s="8">
        <v>2709</v>
      </c>
    </row>
    <row r="184" spans="1:2" x14ac:dyDescent="0.4">
      <c r="A184" s="7">
        <v>57</v>
      </c>
      <c r="B184" s="7">
        <v>2797</v>
      </c>
    </row>
    <row r="185" spans="1:2" x14ac:dyDescent="0.4">
      <c r="A185" s="8">
        <v>58</v>
      </c>
      <c r="B185" s="8">
        <v>2544</v>
      </c>
    </row>
    <row r="186" spans="1:2" x14ac:dyDescent="0.4">
      <c r="A186" s="7">
        <v>16</v>
      </c>
      <c r="B186" s="7">
        <v>1853</v>
      </c>
    </row>
    <row r="187" spans="1:2" x14ac:dyDescent="0.4">
      <c r="A187" s="8">
        <v>3</v>
      </c>
      <c r="B187" s="8">
        <v>1459</v>
      </c>
    </row>
    <row r="188" spans="1:2" x14ac:dyDescent="0.4">
      <c r="A188" s="7">
        <v>0</v>
      </c>
      <c r="B188" s="7">
        <v>1521</v>
      </c>
    </row>
    <row r="189" spans="1:2" x14ac:dyDescent="0.4">
      <c r="A189" s="8">
        <v>0</v>
      </c>
      <c r="B189" s="8">
        <v>1431</v>
      </c>
    </row>
    <row r="190" spans="1:2" x14ac:dyDescent="0.4">
      <c r="A190" s="7">
        <v>0</v>
      </c>
      <c r="B190" s="7">
        <v>1444</v>
      </c>
    </row>
    <row r="191" spans="1:2" x14ac:dyDescent="0.4">
      <c r="A191" s="8">
        <v>0</v>
      </c>
      <c r="B191" s="8">
        <v>1373</v>
      </c>
    </row>
    <row r="192" spans="1:2" x14ac:dyDescent="0.4">
      <c r="A192" s="7">
        <v>0</v>
      </c>
      <c r="B192" s="7">
        <v>1214</v>
      </c>
    </row>
    <row r="193" spans="1:2" x14ac:dyDescent="0.4">
      <c r="A193" s="8">
        <v>0</v>
      </c>
      <c r="B193" s="8">
        <v>1419</v>
      </c>
    </row>
    <row r="194" spans="1:2" x14ac:dyDescent="0.4">
      <c r="A194" s="7">
        <v>0</v>
      </c>
      <c r="B194" s="7">
        <v>1356</v>
      </c>
    </row>
    <row r="195" spans="1:2" x14ac:dyDescent="0.4">
      <c r="A195" s="8">
        <v>0</v>
      </c>
      <c r="B195" s="8">
        <v>1667</v>
      </c>
    </row>
    <row r="196" spans="1:2" x14ac:dyDescent="0.4">
      <c r="A196" s="7">
        <v>0</v>
      </c>
      <c r="B196" s="7">
        <v>1370</v>
      </c>
    </row>
    <row r="197" spans="1:2" x14ac:dyDescent="0.4">
      <c r="A197" s="8">
        <v>0</v>
      </c>
      <c r="B197" s="8">
        <v>1399</v>
      </c>
    </row>
    <row r="198" spans="1:2" x14ac:dyDescent="0.4">
      <c r="A198" s="7">
        <v>0</v>
      </c>
      <c r="B198" s="7">
        <v>1916</v>
      </c>
    </row>
    <row r="199" spans="1:2" x14ac:dyDescent="0.4">
      <c r="A199" s="8">
        <v>0</v>
      </c>
      <c r="B199" s="8">
        <v>1401</v>
      </c>
    </row>
    <row r="200" spans="1:2" x14ac:dyDescent="0.4">
      <c r="A200" s="7">
        <v>0</v>
      </c>
      <c r="B200" s="7">
        <v>1576</v>
      </c>
    </row>
    <row r="201" spans="1:2" x14ac:dyDescent="0.4">
      <c r="A201" s="8">
        <v>0</v>
      </c>
      <c r="B201" s="8">
        <v>1595</v>
      </c>
    </row>
    <row r="202" spans="1:2" x14ac:dyDescent="0.4">
      <c r="A202" s="7">
        <v>0</v>
      </c>
      <c r="B202" s="7">
        <v>1593</v>
      </c>
    </row>
    <row r="203" spans="1:2" x14ac:dyDescent="0.4">
      <c r="A203" s="8">
        <v>0</v>
      </c>
      <c r="B203" s="8">
        <v>1649</v>
      </c>
    </row>
    <row r="204" spans="1:2" x14ac:dyDescent="0.4">
      <c r="A204" s="7">
        <v>0</v>
      </c>
      <c r="B204" s="7">
        <v>1692</v>
      </c>
    </row>
    <row r="205" spans="1:2" x14ac:dyDescent="0.4">
      <c r="A205" s="8">
        <v>0</v>
      </c>
      <c r="B205" s="8">
        <v>1506</v>
      </c>
    </row>
    <row r="206" spans="1:2" x14ac:dyDescent="0.4">
      <c r="A206" s="7">
        <v>0</v>
      </c>
      <c r="B206" s="7">
        <v>1447</v>
      </c>
    </row>
    <row r="207" spans="1:2" x14ac:dyDescent="0.4">
      <c r="A207" s="8">
        <v>0</v>
      </c>
      <c r="B207" s="8">
        <v>1690</v>
      </c>
    </row>
    <row r="208" spans="1:2" x14ac:dyDescent="0.4">
      <c r="A208" s="7">
        <v>0</v>
      </c>
      <c r="B208" s="7">
        <v>1604</v>
      </c>
    </row>
    <row r="209" spans="1:2" x14ac:dyDescent="0.4">
      <c r="A209" s="8">
        <v>0</v>
      </c>
      <c r="B209" s="8">
        <v>1658</v>
      </c>
    </row>
    <row r="210" spans="1:2" x14ac:dyDescent="0.4">
      <c r="A210" s="7">
        <v>0</v>
      </c>
      <c r="B210" s="7">
        <v>1926</v>
      </c>
    </row>
    <row r="211" spans="1:2" x14ac:dyDescent="0.4">
      <c r="A211" s="8">
        <v>0</v>
      </c>
      <c r="B211" s="8">
        <v>1736</v>
      </c>
    </row>
    <row r="212" spans="1:2" x14ac:dyDescent="0.4">
      <c r="A212" s="7">
        <v>0</v>
      </c>
      <c r="B212" s="7">
        <v>1491</v>
      </c>
    </row>
    <row r="213" spans="1:2" x14ac:dyDescent="0.4">
      <c r="A213" s="8">
        <v>0</v>
      </c>
      <c r="B213" s="8">
        <v>1555</v>
      </c>
    </row>
    <row r="214" spans="1:2" x14ac:dyDescent="0.4">
      <c r="A214" s="7">
        <v>0</v>
      </c>
      <c r="B214" s="7">
        <v>1869</v>
      </c>
    </row>
    <row r="215" spans="1:2" x14ac:dyDescent="0.4">
      <c r="A215" s="8">
        <v>0</v>
      </c>
      <c r="B215" s="8">
        <v>1141</v>
      </c>
    </row>
    <row r="216" spans="1:2" x14ac:dyDescent="0.4">
      <c r="A216" s="7">
        <v>0</v>
      </c>
      <c r="B216" s="7">
        <v>1698</v>
      </c>
    </row>
    <row r="217" spans="1:2" x14ac:dyDescent="0.4">
      <c r="A217" s="8">
        <v>0</v>
      </c>
      <c r="B217" s="8">
        <v>1364</v>
      </c>
    </row>
    <row r="218" spans="1:2" x14ac:dyDescent="0.4">
      <c r="A218" s="7">
        <v>13</v>
      </c>
      <c r="B218" s="7">
        <v>2124</v>
      </c>
    </row>
    <row r="219" spans="1:2" x14ac:dyDescent="0.4">
      <c r="A219" s="8">
        <v>0</v>
      </c>
      <c r="B219" s="8">
        <v>2003</v>
      </c>
    </row>
    <row r="220" spans="1:2" x14ac:dyDescent="0.4">
      <c r="A220" s="7">
        <v>0</v>
      </c>
      <c r="B220" s="7">
        <v>1696</v>
      </c>
    </row>
    <row r="221" spans="1:2" x14ac:dyDescent="0.4">
      <c r="A221" s="8">
        <v>0</v>
      </c>
      <c r="B221" s="8">
        <v>1801</v>
      </c>
    </row>
    <row r="222" spans="1:2" x14ac:dyDescent="0.4">
      <c r="A222" s="7">
        <v>0</v>
      </c>
      <c r="B222" s="7">
        <v>1724</v>
      </c>
    </row>
    <row r="223" spans="1:2" x14ac:dyDescent="0.4">
      <c r="A223" s="8">
        <v>0</v>
      </c>
      <c r="B223" s="8">
        <v>1852</v>
      </c>
    </row>
    <row r="224" spans="1:2" x14ac:dyDescent="0.4">
      <c r="A224" s="7">
        <v>0</v>
      </c>
      <c r="B224" s="7">
        <v>1905</v>
      </c>
    </row>
    <row r="225" spans="1:2" x14ac:dyDescent="0.4">
      <c r="A225" s="8">
        <v>0</v>
      </c>
      <c r="B225" s="8">
        <v>1811</v>
      </c>
    </row>
    <row r="226" spans="1:2" x14ac:dyDescent="0.4">
      <c r="A226" s="7">
        <v>0</v>
      </c>
      <c r="B226" s="7">
        <v>1922</v>
      </c>
    </row>
    <row r="227" spans="1:2" x14ac:dyDescent="0.4">
      <c r="A227" s="8">
        <v>1</v>
      </c>
      <c r="B227" s="8">
        <v>1610</v>
      </c>
    </row>
    <row r="228" spans="1:2" x14ac:dyDescent="0.4">
      <c r="A228" s="7">
        <v>0</v>
      </c>
      <c r="B228" s="7">
        <v>1851</v>
      </c>
    </row>
    <row r="229" spans="1:2" x14ac:dyDescent="0.4">
      <c r="A229" s="8">
        <v>0</v>
      </c>
      <c r="B229" s="8">
        <v>1804</v>
      </c>
    </row>
    <row r="230" spans="1:2" x14ac:dyDescent="0.4">
      <c r="A230" s="7">
        <v>0</v>
      </c>
      <c r="B230" s="7">
        <v>1725</v>
      </c>
    </row>
    <row r="231" spans="1:2" x14ac:dyDescent="0.4">
      <c r="A231" s="8">
        <v>3</v>
      </c>
      <c r="B231" s="8">
        <v>1654</v>
      </c>
    </row>
    <row r="232" spans="1:2" x14ac:dyDescent="0.4">
      <c r="A232" s="7">
        <v>0</v>
      </c>
      <c r="B232" s="7">
        <v>1632</v>
      </c>
    </row>
    <row r="233" spans="1:2" x14ac:dyDescent="0.4">
      <c r="A233" s="8">
        <v>0</v>
      </c>
      <c r="B233" s="8">
        <v>1481</v>
      </c>
    </row>
    <row r="234" spans="1:2" x14ac:dyDescent="0.4">
      <c r="A234" s="7">
        <v>0</v>
      </c>
      <c r="B234" s="7">
        <v>1473</v>
      </c>
    </row>
    <row r="235" spans="1:2" x14ac:dyDescent="0.4">
      <c r="A235" s="8">
        <v>0</v>
      </c>
      <c r="B235" s="8">
        <v>1410</v>
      </c>
    </row>
    <row r="236" spans="1:2" x14ac:dyDescent="0.4">
      <c r="A236" s="7">
        <v>0</v>
      </c>
      <c r="B236" s="7">
        <v>1779</v>
      </c>
    </row>
    <row r="237" spans="1:2" x14ac:dyDescent="0.4">
      <c r="A237" s="8">
        <v>0</v>
      </c>
      <c r="B237" s="8">
        <v>1403</v>
      </c>
    </row>
    <row r="238" spans="1:2" x14ac:dyDescent="0.4">
      <c r="A238" s="7">
        <v>5</v>
      </c>
      <c r="B238" s="7">
        <v>1613</v>
      </c>
    </row>
    <row r="239" spans="1:2" x14ac:dyDescent="0.4">
      <c r="A239" s="8">
        <v>20</v>
      </c>
      <c r="B239" s="8">
        <v>1878</v>
      </c>
    </row>
    <row r="240" spans="1:2" x14ac:dyDescent="0.4">
      <c r="A240" s="7">
        <v>0</v>
      </c>
      <c r="B240" s="7">
        <v>1426</v>
      </c>
    </row>
    <row r="241" spans="1:2" x14ac:dyDescent="0.4">
      <c r="A241" s="8">
        <v>0</v>
      </c>
      <c r="B241" s="8">
        <v>1780</v>
      </c>
    </row>
    <row r="242" spans="1:2" x14ac:dyDescent="0.4">
      <c r="A242" s="7">
        <v>0</v>
      </c>
      <c r="B242" s="7">
        <v>1742</v>
      </c>
    </row>
    <row r="243" spans="1:2" x14ac:dyDescent="0.4">
      <c r="A243" s="8">
        <v>0</v>
      </c>
      <c r="B243" s="8">
        <v>1972</v>
      </c>
    </row>
    <row r="244" spans="1:2" x14ac:dyDescent="0.4">
      <c r="A244" s="7">
        <v>0</v>
      </c>
      <c r="B244" s="7">
        <v>1821</v>
      </c>
    </row>
    <row r="245" spans="1:2" x14ac:dyDescent="0.4">
      <c r="A245" s="8">
        <v>0</v>
      </c>
      <c r="B245" s="8">
        <v>1630</v>
      </c>
    </row>
    <row r="246" spans="1:2" x14ac:dyDescent="0.4">
      <c r="A246" s="7">
        <v>0</v>
      </c>
      <c r="B246" s="7">
        <v>1899</v>
      </c>
    </row>
    <row r="247" spans="1:2" x14ac:dyDescent="0.4">
      <c r="A247" s="8">
        <v>0</v>
      </c>
      <c r="B247" s="8">
        <v>1903</v>
      </c>
    </row>
    <row r="248" spans="1:2" x14ac:dyDescent="0.4">
      <c r="A248" s="7">
        <v>0</v>
      </c>
      <c r="B248" s="7">
        <v>1125</v>
      </c>
    </row>
    <row r="249" spans="1:2" x14ac:dyDescent="0.4">
      <c r="A249" s="8">
        <v>28</v>
      </c>
      <c r="B249" s="8">
        <v>2344</v>
      </c>
    </row>
    <row r="250" spans="1:2" x14ac:dyDescent="0.4">
      <c r="A250" s="7">
        <v>19</v>
      </c>
      <c r="B250" s="7">
        <v>2038</v>
      </c>
    </row>
    <row r="251" spans="1:2" x14ac:dyDescent="0.4">
      <c r="A251" s="8">
        <v>1</v>
      </c>
      <c r="B251" s="8">
        <v>2010</v>
      </c>
    </row>
    <row r="252" spans="1:2" x14ac:dyDescent="0.4">
      <c r="A252" s="7">
        <v>1</v>
      </c>
      <c r="B252" s="7">
        <v>2133</v>
      </c>
    </row>
    <row r="253" spans="1:2" x14ac:dyDescent="0.4">
      <c r="A253" s="8">
        <v>66</v>
      </c>
      <c r="B253" s="8">
        <v>2670</v>
      </c>
    </row>
    <row r="254" spans="1:2" x14ac:dyDescent="0.4">
      <c r="A254" s="7">
        <v>1</v>
      </c>
      <c r="B254" s="7">
        <v>1882</v>
      </c>
    </row>
    <row r="255" spans="1:2" x14ac:dyDescent="0.4">
      <c r="A255" s="8">
        <v>11</v>
      </c>
      <c r="B255" s="8">
        <v>1944</v>
      </c>
    </row>
    <row r="256" spans="1:2" x14ac:dyDescent="0.4">
      <c r="A256" s="7">
        <v>0</v>
      </c>
      <c r="B256" s="7">
        <v>2346</v>
      </c>
    </row>
    <row r="257" spans="1:2" x14ac:dyDescent="0.4">
      <c r="A257" s="8">
        <v>11</v>
      </c>
      <c r="B257" s="8">
        <v>2198</v>
      </c>
    </row>
    <row r="258" spans="1:2" x14ac:dyDescent="0.4">
      <c r="A258" s="7">
        <v>23</v>
      </c>
      <c r="B258" s="7">
        <v>2048</v>
      </c>
    </row>
    <row r="259" spans="1:2" x14ac:dyDescent="0.4">
      <c r="A259" s="8">
        <v>9</v>
      </c>
      <c r="B259" s="8">
        <v>1946</v>
      </c>
    </row>
    <row r="260" spans="1:2" x14ac:dyDescent="0.4">
      <c r="A260" s="7">
        <v>32</v>
      </c>
      <c r="B260" s="7">
        <v>2629</v>
      </c>
    </row>
    <row r="261" spans="1:2" x14ac:dyDescent="0.4">
      <c r="A261" s="8">
        <v>0</v>
      </c>
      <c r="B261" s="8">
        <v>2187</v>
      </c>
    </row>
    <row r="262" spans="1:2" x14ac:dyDescent="0.4">
      <c r="A262" s="7">
        <v>15</v>
      </c>
      <c r="B262" s="7">
        <v>2095</v>
      </c>
    </row>
    <row r="263" spans="1:2" x14ac:dyDescent="0.4">
      <c r="A263" s="8">
        <v>0</v>
      </c>
      <c r="B263" s="8">
        <v>1861</v>
      </c>
    </row>
    <row r="264" spans="1:2" x14ac:dyDescent="0.4">
      <c r="A264" s="7">
        <v>26</v>
      </c>
      <c r="B264" s="7">
        <v>2194</v>
      </c>
    </row>
    <row r="265" spans="1:2" x14ac:dyDescent="0.4">
      <c r="A265" s="8">
        <v>0</v>
      </c>
      <c r="B265" s="8">
        <v>1854</v>
      </c>
    </row>
    <row r="266" spans="1:2" x14ac:dyDescent="0.4">
      <c r="A266" s="7">
        <v>0</v>
      </c>
      <c r="B266" s="7">
        <v>403</v>
      </c>
    </row>
    <row r="267" spans="1:2" x14ac:dyDescent="0.4">
      <c r="A267" s="8">
        <v>2</v>
      </c>
      <c r="B267" s="8">
        <v>1982</v>
      </c>
    </row>
    <row r="268" spans="1:2" x14ac:dyDescent="0.4">
      <c r="A268" s="7">
        <v>0</v>
      </c>
      <c r="B268" s="7">
        <v>2004</v>
      </c>
    </row>
    <row r="269" spans="1:2" x14ac:dyDescent="0.4">
      <c r="A269" s="8">
        <v>0</v>
      </c>
      <c r="B269" s="8">
        <v>1893</v>
      </c>
    </row>
    <row r="270" spans="1:2" x14ac:dyDescent="0.4">
      <c r="A270" s="7">
        <v>0</v>
      </c>
      <c r="B270" s="7">
        <v>2063</v>
      </c>
    </row>
    <row r="271" spans="1:2" x14ac:dyDescent="0.4">
      <c r="A271" s="8">
        <v>47</v>
      </c>
      <c r="B271" s="8">
        <v>2148</v>
      </c>
    </row>
    <row r="272" spans="1:2" x14ac:dyDescent="0.4">
      <c r="A272" s="7">
        <v>0</v>
      </c>
      <c r="B272" s="7">
        <v>1529</v>
      </c>
    </row>
    <row r="273" spans="1:2" x14ac:dyDescent="0.4">
      <c r="A273" s="8">
        <v>1</v>
      </c>
      <c r="B273" s="8">
        <v>1890</v>
      </c>
    </row>
    <row r="274" spans="1:2" x14ac:dyDescent="0.4">
      <c r="A274" s="7">
        <v>0</v>
      </c>
      <c r="B274" s="7">
        <v>1956</v>
      </c>
    </row>
    <row r="275" spans="1:2" x14ac:dyDescent="0.4">
      <c r="A275" s="8">
        <v>22</v>
      </c>
      <c r="B275" s="8">
        <v>2094</v>
      </c>
    </row>
    <row r="276" spans="1:2" x14ac:dyDescent="0.4">
      <c r="A276" s="7">
        <v>2</v>
      </c>
      <c r="B276" s="7">
        <v>1970</v>
      </c>
    </row>
    <row r="277" spans="1:2" x14ac:dyDescent="0.4">
      <c r="A277" s="8">
        <v>46</v>
      </c>
      <c r="B277" s="8">
        <v>2241</v>
      </c>
    </row>
    <row r="278" spans="1:2" x14ac:dyDescent="0.4">
      <c r="A278" s="7">
        <v>28</v>
      </c>
      <c r="B278" s="7">
        <v>2021</v>
      </c>
    </row>
    <row r="279" spans="1:2" x14ac:dyDescent="0.4">
      <c r="A279" s="8">
        <v>46</v>
      </c>
      <c r="B279" s="8">
        <v>1898</v>
      </c>
    </row>
    <row r="280" spans="1:2" x14ac:dyDescent="0.4">
      <c r="A280" s="7">
        <v>0</v>
      </c>
      <c r="B280" s="7">
        <v>1907</v>
      </c>
    </row>
    <row r="281" spans="1:2" x14ac:dyDescent="0.4">
      <c r="A281" s="8">
        <v>2</v>
      </c>
      <c r="B281" s="8">
        <v>1882</v>
      </c>
    </row>
    <row r="282" spans="1:2" x14ac:dyDescent="0.4">
      <c r="A282" s="7">
        <v>46</v>
      </c>
      <c r="B282" s="7">
        <v>1966</v>
      </c>
    </row>
    <row r="283" spans="1:2" x14ac:dyDescent="0.4">
      <c r="A283" s="8">
        <v>28</v>
      </c>
      <c r="B283" s="8">
        <v>1835</v>
      </c>
    </row>
    <row r="284" spans="1:2" x14ac:dyDescent="0.4">
      <c r="A284" s="7">
        <v>20</v>
      </c>
      <c r="B284" s="7">
        <v>1780</v>
      </c>
    </row>
    <row r="285" spans="1:2" x14ac:dyDescent="0.4">
      <c r="A285" s="8">
        <v>5</v>
      </c>
      <c r="B285" s="8">
        <v>1830</v>
      </c>
    </row>
    <row r="286" spans="1:2" x14ac:dyDescent="0.4">
      <c r="A286" s="7">
        <v>7</v>
      </c>
      <c r="B286" s="7">
        <v>1739</v>
      </c>
    </row>
    <row r="287" spans="1:2" x14ac:dyDescent="0.4">
      <c r="A287" s="8">
        <v>0</v>
      </c>
      <c r="B287" s="8">
        <v>1878</v>
      </c>
    </row>
    <row r="288" spans="1:2" x14ac:dyDescent="0.4">
      <c r="A288" s="7">
        <v>1</v>
      </c>
      <c r="B288" s="7">
        <v>1906</v>
      </c>
    </row>
    <row r="289" spans="1:2" x14ac:dyDescent="0.4">
      <c r="A289" s="8">
        <v>0</v>
      </c>
      <c r="B289" s="8">
        <v>2015</v>
      </c>
    </row>
    <row r="290" spans="1:2" x14ac:dyDescent="0.4">
      <c r="A290" s="7">
        <v>13</v>
      </c>
      <c r="B290" s="7">
        <v>1971</v>
      </c>
    </row>
    <row r="291" spans="1:2" x14ac:dyDescent="0.4">
      <c r="A291" s="8">
        <v>0</v>
      </c>
      <c r="B291" s="8">
        <v>1910</v>
      </c>
    </row>
    <row r="292" spans="1:2" x14ac:dyDescent="0.4">
      <c r="A292" s="7">
        <v>75</v>
      </c>
      <c r="B292" s="7">
        <v>1897</v>
      </c>
    </row>
    <row r="293" spans="1:2" x14ac:dyDescent="0.4">
      <c r="A293" s="8">
        <v>46</v>
      </c>
      <c r="B293" s="8">
        <v>2096</v>
      </c>
    </row>
    <row r="294" spans="1:2" x14ac:dyDescent="0.4">
      <c r="A294" s="7">
        <v>0</v>
      </c>
      <c r="B294" s="7">
        <v>1906</v>
      </c>
    </row>
    <row r="295" spans="1:2" x14ac:dyDescent="0.4">
      <c r="A295" s="8">
        <v>0</v>
      </c>
      <c r="B295" s="8">
        <v>1962</v>
      </c>
    </row>
    <row r="296" spans="1:2" x14ac:dyDescent="0.4">
      <c r="A296" s="7">
        <v>0</v>
      </c>
      <c r="B296" s="7">
        <v>1826</v>
      </c>
    </row>
    <row r="297" spans="1:2" x14ac:dyDescent="0.4">
      <c r="A297" s="8">
        <v>0</v>
      </c>
      <c r="B297" s="8">
        <v>1431</v>
      </c>
    </row>
    <row r="298" spans="1:2" x14ac:dyDescent="0.4">
      <c r="A298" s="7">
        <v>0</v>
      </c>
      <c r="B298" s="7">
        <v>1788</v>
      </c>
    </row>
    <row r="299" spans="1:2" x14ac:dyDescent="0.4">
      <c r="A299" s="8">
        <v>16</v>
      </c>
      <c r="B299" s="8">
        <v>2093</v>
      </c>
    </row>
    <row r="300" spans="1:2" x14ac:dyDescent="0.4">
      <c r="A300" s="7">
        <v>6</v>
      </c>
      <c r="B300" s="7">
        <v>2065</v>
      </c>
    </row>
    <row r="301" spans="1:2" x14ac:dyDescent="0.4">
      <c r="A301" s="8">
        <v>0</v>
      </c>
      <c r="B301" s="8">
        <v>1908</v>
      </c>
    </row>
    <row r="302" spans="1:2" x14ac:dyDescent="0.4">
      <c r="A302" s="7">
        <v>0</v>
      </c>
      <c r="B302" s="7">
        <v>1908</v>
      </c>
    </row>
    <row r="303" spans="1:2" x14ac:dyDescent="0.4">
      <c r="A303" s="8">
        <v>11</v>
      </c>
      <c r="B303" s="8">
        <v>1964</v>
      </c>
    </row>
    <row r="304" spans="1:2" x14ac:dyDescent="0.4">
      <c r="A304" s="7">
        <v>20</v>
      </c>
      <c r="B304" s="7">
        <v>2014</v>
      </c>
    </row>
    <row r="305" spans="1:2" x14ac:dyDescent="0.4">
      <c r="A305" s="8">
        <v>0</v>
      </c>
      <c r="B305" s="8">
        <v>1985</v>
      </c>
    </row>
    <row r="306" spans="1:2" x14ac:dyDescent="0.4">
      <c r="A306" s="7">
        <v>15</v>
      </c>
      <c r="B306" s="7">
        <v>1867</v>
      </c>
    </row>
    <row r="307" spans="1:2" x14ac:dyDescent="0.4">
      <c r="A307" s="8">
        <v>18</v>
      </c>
      <c r="B307" s="8">
        <v>2124</v>
      </c>
    </row>
    <row r="308" spans="1:2" x14ac:dyDescent="0.4">
      <c r="A308" s="7">
        <v>0</v>
      </c>
      <c r="B308" s="7">
        <v>1669</v>
      </c>
    </row>
    <row r="309" spans="1:2" x14ac:dyDescent="0.4">
      <c r="A309" s="8">
        <v>20</v>
      </c>
      <c r="B309" s="8">
        <v>1995</v>
      </c>
    </row>
    <row r="310" spans="1:2" x14ac:dyDescent="0.4">
      <c r="A310" s="7">
        <v>14</v>
      </c>
      <c r="B310" s="7">
        <v>1921</v>
      </c>
    </row>
    <row r="311" spans="1:2" x14ac:dyDescent="0.4">
      <c r="A311" s="8">
        <v>0</v>
      </c>
      <c r="B311" s="8">
        <v>2010</v>
      </c>
    </row>
    <row r="312" spans="1:2" x14ac:dyDescent="0.4">
      <c r="A312" s="7">
        <v>22</v>
      </c>
      <c r="B312" s="7">
        <v>2057</v>
      </c>
    </row>
    <row r="313" spans="1:2" x14ac:dyDescent="0.4">
      <c r="A313" s="8">
        <v>24</v>
      </c>
      <c r="B313" s="8">
        <v>2095</v>
      </c>
    </row>
    <row r="314" spans="1:2" x14ac:dyDescent="0.4">
      <c r="A314" s="7">
        <v>0</v>
      </c>
      <c r="B314" s="7">
        <v>1972</v>
      </c>
    </row>
    <row r="315" spans="1:2" x14ac:dyDescent="0.4">
      <c r="A315" s="8">
        <v>0</v>
      </c>
      <c r="B315" s="8">
        <v>2044</v>
      </c>
    </row>
    <row r="316" spans="1:2" x14ac:dyDescent="0.4">
      <c r="A316" s="7">
        <v>17</v>
      </c>
      <c r="B316" s="7">
        <v>1946</v>
      </c>
    </row>
    <row r="317" spans="1:2" x14ac:dyDescent="0.4">
      <c r="A317" s="8">
        <v>0</v>
      </c>
      <c r="B317" s="8">
        <v>1237</v>
      </c>
    </row>
    <row r="318" spans="1:2" x14ac:dyDescent="0.4">
      <c r="A318" s="7">
        <v>44</v>
      </c>
      <c r="B318" s="7">
        <v>1450</v>
      </c>
    </row>
    <row r="319" spans="1:2" x14ac:dyDescent="0.4">
      <c r="A319" s="8">
        <v>31</v>
      </c>
      <c r="B319" s="8">
        <v>1495</v>
      </c>
    </row>
    <row r="320" spans="1:2" x14ac:dyDescent="0.4">
      <c r="A320" s="7">
        <v>5</v>
      </c>
      <c r="B320" s="7">
        <v>1433</v>
      </c>
    </row>
    <row r="321" spans="1:2" x14ac:dyDescent="0.4">
      <c r="A321" s="8">
        <v>15</v>
      </c>
      <c r="B321" s="8">
        <v>1468</v>
      </c>
    </row>
    <row r="322" spans="1:2" x14ac:dyDescent="0.4">
      <c r="A322" s="7">
        <v>31</v>
      </c>
      <c r="B322" s="7">
        <v>1625</v>
      </c>
    </row>
    <row r="323" spans="1:2" x14ac:dyDescent="0.4">
      <c r="A323" s="8">
        <v>11</v>
      </c>
      <c r="B323" s="8">
        <v>1529</v>
      </c>
    </row>
    <row r="324" spans="1:2" x14ac:dyDescent="0.4">
      <c r="A324" s="7">
        <v>4</v>
      </c>
      <c r="B324" s="7">
        <v>1584</v>
      </c>
    </row>
    <row r="325" spans="1:2" x14ac:dyDescent="0.4">
      <c r="A325" s="8">
        <v>19</v>
      </c>
      <c r="B325" s="8">
        <v>1638</v>
      </c>
    </row>
    <row r="326" spans="1:2" x14ac:dyDescent="0.4">
      <c r="A326" s="7">
        <v>2</v>
      </c>
      <c r="B326" s="7">
        <v>1554</v>
      </c>
    </row>
    <row r="327" spans="1:2" x14ac:dyDescent="0.4">
      <c r="A327" s="8">
        <v>0</v>
      </c>
      <c r="B327" s="8">
        <v>1397</v>
      </c>
    </row>
    <row r="328" spans="1:2" x14ac:dyDescent="0.4">
      <c r="A328" s="7">
        <v>33</v>
      </c>
      <c r="B328" s="7">
        <v>1481</v>
      </c>
    </row>
    <row r="329" spans="1:2" x14ac:dyDescent="0.4">
      <c r="A329" s="8">
        <v>0</v>
      </c>
      <c r="B329" s="8">
        <v>1638</v>
      </c>
    </row>
    <row r="330" spans="1:2" x14ac:dyDescent="0.4">
      <c r="A330" s="7">
        <v>30</v>
      </c>
      <c r="B330" s="7">
        <v>1655</v>
      </c>
    </row>
    <row r="331" spans="1:2" x14ac:dyDescent="0.4">
      <c r="A331" s="8">
        <v>50</v>
      </c>
      <c r="B331" s="8">
        <v>1570</v>
      </c>
    </row>
    <row r="332" spans="1:2" x14ac:dyDescent="0.4">
      <c r="A332" s="7">
        <v>7</v>
      </c>
      <c r="B332" s="7">
        <v>1551</v>
      </c>
    </row>
    <row r="333" spans="1:2" x14ac:dyDescent="0.4">
      <c r="A333" s="8">
        <v>0</v>
      </c>
      <c r="B333" s="8">
        <v>1377</v>
      </c>
    </row>
    <row r="334" spans="1:2" x14ac:dyDescent="0.4">
      <c r="A334" s="7">
        <v>15</v>
      </c>
      <c r="B334" s="7">
        <v>1407</v>
      </c>
    </row>
    <row r="335" spans="1:2" x14ac:dyDescent="0.4">
      <c r="A335" s="8">
        <v>36</v>
      </c>
      <c r="B335" s="8">
        <v>1545</v>
      </c>
    </row>
    <row r="336" spans="1:2" x14ac:dyDescent="0.4">
      <c r="A336" s="7">
        <v>43</v>
      </c>
      <c r="B336" s="7">
        <v>1650</v>
      </c>
    </row>
    <row r="337" spans="1:2" x14ac:dyDescent="0.4">
      <c r="A337" s="8">
        <v>41</v>
      </c>
      <c r="B337" s="8">
        <v>1501</v>
      </c>
    </row>
    <row r="338" spans="1:2" x14ac:dyDescent="0.4">
      <c r="A338" s="7">
        <v>24</v>
      </c>
      <c r="B338" s="7">
        <v>1760</v>
      </c>
    </row>
    <row r="339" spans="1:2" x14ac:dyDescent="0.4">
      <c r="A339" s="8">
        <v>47</v>
      </c>
      <c r="B339" s="8">
        <v>1710</v>
      </c>
    </row>
    <row r="340" spans="1:2" x14ac:dyDescent="0.4">
      <c r="A340" s="7">
        <v>14</v>
      </c>
      <c r="B340" s="7">
        <v>1628</v>
      </c>
    </row>
    <row r="341" spans="1:2" x14ac:dyDescent="0.4">
      <c r="A341" s="8">
        <v>14</v>
      </c>
      <c r="B341" s="8">
        <v>1618</v>
      </c>
    </row>
    <row r="342" spans="1:2" x14ac:dyDescent="0.4">
      <c r="A342" s="7">
        <v>29</v>
      </c>
      <c r="B342" s="7">
        <v>1590</v>
      </c>
    </row>
    <row r="343" spans="1:2" x14ac:dyDescent="0.4">
      <c r="A343" s="8">
        <v>0</v>
      </c>
      <c r="B343" s="8">
        <v>1574</v>
      </c>
    </row>
    <row r="344" spans="1:2" x14ac:dyDescent="0.4">
      <c r="A344" s="7">
        <v>9</v>
      </c>
      <c r="B344" s="7">
        <v>1633</v>
      </c>
    </row>
    <row r="345" spans="1:2" x14ac:dyDescent="0.4">
      <c r="A345" s="8">
        <v>8</v>
      </c>
      <c r="B345" s="8">
        <v>1667</v>
      </c>
    </row>
    <row r="346" spans="1:2" x14ac:dyDescent="0.4">
      <c r="A346" s="7">
        <v>1</v>
      </c>
      <c r="B346" s="7">
        <v>1630</v>
      </c>
    </row>
    <row r="347" spans="1:2" x14ac:dyDescent="0.4">
      <c r="A347" s="8">
        <v>4</v>
      </c>
      <c r="B347" s="8">
        <v>52</v>
      </c>
    </row>
    <row r="348" spans="1:2" x14ac:dyDescent="0.4">
      <c r="A348" s="7">
        <v>4</v>
      </c>
      <c r="B348" s="7">
        <v>3654</v>
      </c>
    </row>
    <row r="349" spans="1:2" x14ac:dyDescent="0.4">
      <c r="A349" s="8">
        <v>0</v>
      </c>
      <c r="B349" s="8">
        <v>1981</v>
      </c>
    </row>
    <row r="350" spans="1:2" x14ac:dyDescent="0.4">
      <c r="A350" s="7">
        <v>0</v>
      </c>
      <c r="B350" s="7">
        <v>2011</v>
      </c>
    </row>
    <row r="351" spans="1:2" x14ac:dyDescent="0.4">
      <c r="A351" s="8">
        <v>36</v>
      </c>
      <c r="B351" s="8">
        <v>2951</v>
      </c>
    </row>
    <row r="352" spans="1:2" x14ac:dyDescent="0.4">
      <c r="A352" s="7">
        <v>65</v>
      </c>
      <c r="B352" s="7">
        <v>3051</v>
      </c>
    </row>
    <row r="353" spans="1:2" x14ac:dyDescent="0.4">
      <c r="A353" s="8">
        <v>0</v>
      </c>
      <c r="B353" s="8">
        <v>1990</v>
      </c>
    </row>
    <row r="354" spans="1:2" x14ac:dyDescent="0.4">
      <c r="A354" s="7">
        <v>0</v>
      </c>
      <c r="B354" s="7">
        <v>1995</v>
      </c>
    </row>
    <row r="355" spans="1:2" x14ac:dyDescent="0.4">
      <c r="A355" s="8">
        <v>0</v>
      </c>
      <c r="B355" s="8">
        <v>1980</v>
      </c>
    </row>
    <row r="356" spans="1:2" x14ac:dyDescent="0.4">
      <c r="A356" s="7">
        <v>0</v>
      </c>
      <c r="B356" s="7">
        <v>1980</v>
      </c>
    </row>
    <row r="357" spans="1:2" x14ac:dyDescent="0.4">
      <c r="A357" s="8">
        <v>0</v>
      </c>
      <c r="B357" s="8">
        <v>1980</v>
      </c>
    </row>
    <row r="358" spans="1:2" x14ac:dyDescent="0.4">
      <c r="A358" s="7">
        <v>0</v>
      </c>
      <c r="B358" s="7">
        <v>1980</v>
      </c>
    </row>
    <row r="359" spans="1:2" x14ac:dyDescent="0.4">
      <c r="A359" s="8">
        <v>0</v>
      </c>
      <c r="B359" s="8">
        <v>1980</v>
      </c>
    </row>
    <row r="360" spans="1:2" x14ac:dyDescent="0.4">
      <c r="A360" s="7">
        <v>0</v>
      </c>
      <c r="B360" s="7">
        <v>1980</v>
      </c>
    </row>
    <row r="361" spans="1:2" x14ac:dyDescent="0.4">
      <c r="A361" s="8">
        <v>0</v>
      </c>
      <c r="B361" s="8">
        <v>1980</v>
      </c>
    </row>
    <row r="362" spans="1:2" x14ac:dyDescent="0.4">
      <c r="A362" s="7">
        <v>0</v>
      </c>
      <c r="B362" s="7">
        <v>1980</v>
      </c>
    </row>
    <row r="363" spans="1:2" x14ac:dyDescent="0.4">
      <c r="A363" s="8">
        <v>0</v>
      </c>
      <c r="B363" s="8">
        <v>1980</v>
      </c>
    </row>
    <row r="364" spans="1:2" x14ac:dyDescent="0.4">
      <c r="A364" s="7">
        <v>0</v>
      </c>
      <c r="B364" s="7">
        <v>1980</v>
      </c>
    </row>
    <row r="365" spans="1:2" x14ac:dyDescent="0.4">
      <c r="A365" s="8">
        <v>0</v>
      </c>
      <c r="B365" s="8">
        <v>1980</v>
      </c>
    </row>
    <row r="366" spans="1:2" x14ac:dyDescent="0.4">
      <c r="A366" s="7">
        <v>0</v>
      </c>
      <c r="B366" s="7">
        <v>1980</v>
      </c>
    </row>
    <row r="367" spans="1:2" x14ac:dyDescent="0.4">
      <c r="A367" s="8">
        <v>0</v>
      </c>
      <c r="B367" s="8">
        <v>1980</v>
      </c>
    </row>
    <row r="368" spans="1:2" x14ac:dyDescent="0.4">
      <c r="A368" s="7">
        <v>0</v>
      </c>
      <c r="B368" s="7">
        <v>2207</v>
      </c>
    </row>
    <row r="369" spans="1:2" x14ac:dyDescent="0.4">
      <c r="A369" s="8">
        <v>0</v>
      </c>
      <c r="B369" s="8">
        <v>2828</v>
      </c>
    </row>
    <row r="370" spans="1:2" x14ac:dyDescent="0.4">
      <c r="A370" s="7">
        <v>13</v>
      </c>
      <c r="B370" s="7">
        <v>3879</v>
      </c>
    </row>
    <row r="371" spans="1:2" x14ac:dyDescent="0.4">
      <c r="A371" s="8">
        <v>38</v>
      </c>
      <c r="B371" s="8">
        <v>3429</v>
      </c>
    </row>
    <row r="372" spans="1:2" x14ac:dyDescent="0.4">
      <c r="A372" s="7">
        <v>0</v>
      </c>
      <c r="B372" s="7">
        <v>2704</v>
      </c>
    </row>
    <row r="373" spans="1:2" x14ac:dyDescent="0.4">
      <c r="A373" s="8">
        <v>0</v>
      </c>
      <c r="B373" s="8">
        <v>2975</v>
      </c>
    </row>
    <row r="374" spans="1:2" x14ac:dyDescent="0.4">
      <c r="A374" s="7">
        <v>0</v>
      </c>
      <c r="B374" s="7">
        <v>3089</v>
      </c>
    </row>
    <row r="375" spans="1:2" x14ac:dyDescent="0.4">
      <c r="A375" s="8">
        <v>3</v>
      </c>
      <c r="B375" s="8">
        <v>2785</v>
      </c>
    </row>
    <row r="376" spans="1:2" x14ac:dyDescent="0.4">
      <c r="A376" s="7">
        <v>0</v>
      </c>
      <c r="B376" s="7">
        <v>2926</v>
      </c>
    </row>
    <row r="377" spans="1:2" x14ac:dyDescent="0.4">
      <c r="A377" s="8">
        <v>2</v>
      </c>
      <c r="B377" s="8">
        <v>2645</v>
      </c>
    </row>
    <row r="378" spans="1:2" x14ac:dyDescent="0.4">
      <c r="A378" s="7">
        <v>0</v>
      </c>
      <c r="B378" s="7">
        <v>1120</v>
      </c>
    </row>
    <row r="379" spans="1:2" x14ac:dyDescent="0.4">
      <c r="A379" s="8">
        <v>0</v>
      </c>
      <c r="B379" s="8">
        <v>2286</v>
      </c>
    </row>
    <row r="380" spans="1:2" x14ac:dyDescent="0.4">
      <c r="A380" s="7">
        <v>0</v>
      </c>
      <c r="B380" s="7">
        <v>2306</v>
      </c>
    </row>
    <row r="381" spans="1:2" x14ac:dyDescent="0.4">
      <c r="A381" s="8">
        <v>0</v>
      </c>
      <c r="B381" s="8">
        <v>1776</v>
      </c>
    </row>
    <row r="382" spans="1:2" x14ac:dyDescent="0.4">
      <c r="A382" s="7">
        <v>3</v>
      </c>
      <c r="B382" s="7">
        <v>1527</v>
      </c>
    </row>
    <row r="383" spans="1:2" x14ac:dyDescent="0.4">
      <c r="A383" s="8">
        <v>0</v>
      </c>
      <c r="B383" s="8">
        <v>2115</v>
      </c>
    </row>
    <row r="384" spans="1:2" x14ac:dyDescent="0.4">
      <c r="A384" s="7">
        <v>8</v>
      </c>
      <c r="B384" s="7">
        <v>2135</v>
      </c>
    </row>
    <row r="385" spans="1:2" x14ac:dyDescent="0.4">
      <c r="A385" s="8">
        <v>1</v>
      </c>
      <c r="B385" s="8">
        <v>2302</v>
      </c>
    </row>
    <row r="386" spans="1:2" x14ac:dyDescent="0.4">
      <c r="A386" s="7">
        <v>0</v>
      </c>
      <c r="B386" s="7">
        <v>1985</v>
      </c>
    </row>
    <row r="387" spans="1:2" x14ac:dyDescent="0.4">
      <c r="A387" s="8">
        <v>0</v>
      </c>
      <c r="B387" s="8">
        <v>1884</v>
      </c>
    </row>
    <row r="388" spans="1:2" x14ac:dyDescent="0.4">
      <c r="A388" s="7">
        <v>0</v>
      </c>
      <c r="B388" s="7">
        <v>1464</v>
      </c>
    </row>
    <row r="389" spans="1:2" x14ac:dyDescent="0.4">
      <c r="A389" s="8">
        <v>1</v>
      </c>
      <c r="B389" s="8">
        <v>1632</v>
      </c>
    </row>
    <row r="390" spans="1:2" x14ac:dyDescent="0.4">
      <c r="A390" s="7">
        <v>0</v>
      </c>
      <c r="B390" s="7">
        <v>2200</v>
      </c>
    </row>
    <row r="391" spans="1:2" x14ac:dyDescent="0.4">
      <c r="A391" s="8">
        <v>0</v>
      </c>
      <c r="B391" s="8">
        <v>2220</v>
      </c>
    </row>
    <row r="392" spans="1:2" x14ac:dyDescent="0.4">
      <c r="A392" s="7">
        <v>0</v>
      </c>
      <c r="B392" s="7">
        <v>1792</v>
      </c>
    </row>
    <row r="393" spans="1:2" x14ac:dyDescent="0.4">
      <c r="A393" s="8">
        <v>1</v>
      </c>
      <c r="B393" s="8">
        <v>1886</v>
      </c>
    </row>
    <row r="394" spans="1:2" x14ac:dyDescent="0.4">
      <c r="A394" s="7">
        <v>0</v>
      </c>
      <c r="B394" s="7">
        <v>1945</v>
      </c>
    </row>
    <row r="395" spans="1:2" x14ac:dyDescent="0.4">
      <c r="A395" s="8">
        <v>1</v>
      </c>
      <c r="B395" s="8">
        <v>1880</v>
      </c>
    </row>
    <row r="396" spans="1:2" x14ac:dyDescent="0.4">
      <c r="A396" s="7">
        <v>0</v>
      </c>
      <c r="B396" s="7">
        <v>2314</v>
      </c>
    </row>
    <row r="397" spans="1:2" x14ac:dyDescent="0.4">
      <c r="A397" s="8">
        <v>8</v>
      </c>
      <c r="B397" s="8">
        <v>2236</v>
      </c>
    </row>
    <row r="398" spans="1:2" x14ac:dyDescent="0.4">
      <c r="A398" s="7">
        <v>6</v>
      </c>
      <c r="B398" s="7">
        <v>2324</v>
      </c>
    </row>
    <row r="399" spans="1:2" x14ac:dyDescent="0.4">
      <c r="A399" s="8">
        <v>13</v>
      </c>
      <c r="B399" s="8">
        <v>2367</v>
      </c>
    </row>
    <row r="400" spans="1:2" x14ac:dyDescent="0.4">
      <c r="A400" s="7">
        <v>6</v>
      </c>
      <c r="B400" s="7">
        <v>2175</v>
      </c>
    </row>
    <row r="401" spans="1:2" x14ac:dyDescent="0.4">
      <c r="A401" s="8">
        <v>6</v>
      </c>
      <c r="B401" s="8">
        <v>2092</v>
      </c>
    </row>
    <row r="402" spans="1:2" x14ac:dyDescent="0.4">
      <c r="A402" s="7">
        <v>0</v>
      </c>
      <c r="B402" s="7">
        <v>1593</v>
      </c>
    </row>
    <row r="403" spans="1:2" x14ac:dyDescent="0.4">
      <c r="A403" s="8">
        <v>0</v>
      </c>
      <c r="B403" s="8">
        <v>2270</v>
      </c>
    </row>
    <row r="404" spans="1:2" x14ac:dyDescent="0.4">
      <c r="A404" s="7">
        <v>8</v>
      </c>
      <c r="B404" s="7">
        <v>2235</v>
      </c>
    </row>
    <row r="405" spans="1:2" x14ac:dyDescent="0.4">
      <c r="A405" s="8">
        <v>8</v>
      </c>
      <c r="B405" s="8">
        <v>2282</v>
      </c>
    </row>
    <row r="406" spans="1:2" x14ac:dyDescent="0.4">
      <c r="A406" s="7">
        <v>27</v>
      </c>
      <c r="B406" s="7">
        <v>2530</v>
      </c>
    </row>
    <row r="407" spans="1:2" x14ac:dyDescent="0.4">
      <c r="A407" s="8">
        <v>6</v>
      </c>
      <c r="B407" s="8">
        <v>2266</v>
      </c>
    </row>
    <row r="408" spans="1:2" x14ac:dyDescent="0.4">
      <c r="A408" s="7">
        <v>3</v>
      </c>
      <c r="B408" s="7">
        <v>2158</v>
      </c>
    </row>
    <row r="409" spans="1:2" x14ac:dyDescent="0.4">
      <c r="A409" s="8">
        <v>0</v>
      </c>
      <c r="B409" s="8">
        <v>1792</v>
      </c>
    </row>
    <row r="410" spans="1:2" x14ac:dyDescent="0.4">
      <c r="A410" s="7">
        <v>2</v>
      </c>
      <c r="B410" s="7">
        <v>2345</v>
      </c>
    </row>
    <row r="411" spans="1:2" x14ac:dyDescent="0.4">
      <c r="A411" s="8">
        <v>3</v>
      </c>
      <c r="B411" s="8">
        <v>2260</v>
      </c>
    </row>
    <row r="412" spans="1:2" x14ac:dyDescent="0.4">
      <c r="A412" s="7">
        <v>3</v>
      </c>
      <c r="B412" s="7">
        <v>2232</v>
      </c>
    </row>
    <row r="413" spans="1:2" x14ac:dyDescent="0.4">
      <c r="A413" s="8">
        <v>0</v>
      </c>
      <c r="B413" s="8">
        <v>257</v>
      </c>
    </row>
    <row r="414" spans="1:2" x14ac:dyDescent="0.4">
      <c r="A414" s="7">
        <v>0</v>
      </c>
      <c r="B414" s="7">
        <v>2955</v>
      </c>
    </row>
    <row r="415" spans="1:2" x14ac:dyDescent="0.4">
      <c r="A415" s="8">
        <v>1</v>
      </c>
      <c r="B415" s="8">
        <v>3092</v>
      </c>
    </row>
    <row r="416" spans="1:2" x14ac:dyDescent="0.4">
      <c r="A416" s="7">
        <v>10</v>
      </c>
      <c r="B416" s="7">
        <v>2998</v>
      </c>
    </row>
    <row r="417" spans="1:2" x14ac:dyDescent="0.4">
      <c r="A417" s="8">
        <v>0</v>
      </c>
      <c r="B417" s="8">
        <v>3066</v>
      </c>
    </row>
    <row r="418" spans="1:2" x14ac:dyDescent="0.4">
      <c r="A418" s="7">
        <v>6</v>
      </c>
      <c r="B418" s="7">
        <v>3073</v>
      </c>
    </row>
    <row r="419" spans="1:2" x14ac:dyDescent="0.4">
      <c r="A419" s="8">
        <v>0</v>
      </c>
      <c r="B419" s="8">
        <v>2572</v>
      </c>
    </row>
    <row r="420" spans="1:2" x14ac:dyDescent="0.4">
      <c r="A420" s="7">
        <v>27</v>
      </c>
      <c r="B420" s="7">
        <v>3274</v>
      </c>
    </row>
    <row r="421" spans="1:2" x14ac:dyDescent="0.4">
      <c r="A421" s="8">
        <v>20</v>
      </c>
      <c r="B421" s="8">
        <v>3015</v>
      </c>
    </row>
    <row r="422" spans="1:2" x14ac:dyDescent="0.4">
      <c r="A422" s="7">
        <v>19</v>
      </c>
      <c r="B422" s="7">
        <v>3083</v>
      </c>
    </row>
    <row r="423" spans="1:2" x14ac:dyDescent="0.4">
      <c r="A423" s="8">
        <v>7</v>
      </c>
      <c r="B423" s="8">
        <v>3069</v>
      </c>
    </row>
    <row r="424" spans="1:2" x14ac:dyDescent="0.4">
      <c r="A424" s="7">
        <v>77</v>
      </c>
      <c r="B424" s="7">
        <v>3544</v>
      </c>
    </row>
    <row r="425" spans="1:2" x14ac:dyDescent="0.4">
      <c r="A425" s="8">
        <v>58</v>
      </c>
      <c r="B425" s="8">
        <v>3306</v>
      </c>
    </row>
    <row r="426" spans="1:2" x14ac:dyDescent="0.4">
      <c r="A426" s="7">
        <v>14</v>
      </c>
      <c r="B426" s="7">
        <v>2885</v>
      </c>
    </row>
    <row r="427" spans="1:2" x14ac:dyDescent="0.4">
      <c r="A427" s="8">
        <v>11</v>
      </c>
      <c r="B427" s="8">
        <v>3288</v>
      </c>
    </row>
    <row r="428" spans="1:2" x14ac:dyDescent="0.4">
      <c r="A428" s="7">
        <v>14</v>
      </c>
      <c r="B428" s="7">
        <v>2929</v>
      </c>
    </row>
    <row r="429" spans="1:2" x14ac:dyDescent="0.4">
      <c r="A429" s="8">
        <v>11</v>
      </c>
      <c r="B429" s="8">
        <v>3074</v>
      </c>
    </row>
    <row r="430" spans="1:2" x14ac:dyDescent="0.4">
      <c r="A430" s="7">
        <v>19</v>
      </c>
      <c r="B430" s="7">
        <v>2969</v>
      </c>
    </row>
    <row r="431" spans="1:2" x14ac:dyDescent="0.4">
      <c r="A431" s="8">
        <v>13</v>
      </c>
      <c r="B431" s="8">
        <v>2979</v>
      </c>
    </row>
    <row r="432" spans="1:2" x14ac:dyDescent="0.4">
      <c r="A432" s="7">
        <v>14</v>
      </c>
      <c r="B432" s="7">
        <v>3283</v>
      </c>
    </row>
    <row r="433" spans="1:2" x14ac:dyDescent="0.4">
      <c r="A433" s="8">
        <v>12</v>
      </c>
      <c r="B433" s="8">
        <v>2926</v>
      </c>
    </row>
    <row r="434" spans="1:2" x14ac:dyDescent="0.4">
      <c r="A434" s="7">
        <v>33</v>
      </c>
      <c r="B434" s="7">
        <v>3147</v>
      </c>
    </row>
    <row r="435" spans="1:2" x14ac:dyDescent="0.4">
      <c r="A435" s="8">
        <v>18</v>
      </c>
      <c r="B435" s="8">
        <v>3290</v>
      </c>
    </row>
    <row r="436" spans="1:2" x14ac:dyDescent="0.4">
      <c r="A436" s="7">
        <v>35</v>
      </c>
      <c r="B436" s="7">
        <v>3162</v>
      </c>
    </row>
    <row r="437" spans="1:2" x14ac:dyDescent="0.4">
      <c r="A437" s="8">
        <v>12</v>
      </c>
      <c r="B437" s="8">
        <v>2899</v>
      </c>
    </row>
    <row r="438" spans="1:2" x14ac:dyDescent="0.4">
      <c r="A438" s="7">
        <v>33</v>
      </c>
      <c r="B438" s="7">
        <v>3425</v>
      </c>
    </row>
    <row r="439" spans="1:2" x14ac:dyDescent="0.4">
      <c r="A439" s="8">
        <v>120</v>
      </c>
      <c r="B439" s="8">
        <v>4022</v>
      </c>
    </row>
    <row r="440" spans="1:2" x14ac:dyDescent="0.4">
      <c r="A440" s="7">
        <v>107</v>
      </c>
      <c r="B440" s="7">
        <v>3934</v>
      </c>
    </row>
    <row r="441" spans="1:2" x14ac:dyDescent="0.4">
      <c r="A441" s="8">
        <v>6</v>
      </c>
      <c r="B441" s="8">
        <v>3013</v>
      </c>
    </row>
    <row r="442" spans="1:2" x14ac:dyDescent="0.4">
      <c r="A442" s="7">
        <v>13</v>
      </c>
      <c r="B442" s="7">
        <v>3061</v>
      </c>
    </row>
    <row r="443" spans="1:2" x14ac:dyDescent="0.4">
      <c r="A443" s="8">
        <v>8</v>
      </c>
      <c r="B443" s="8">
        <v>2954</v>
      </c>
    </row>
    <row r="444" spans="1:2" x14ac:dyDescent="0.4">
      <c r="A444" s="7">
        <v>0</v>
      </c>
      <c r="B444" s="7">
        <v>1623</v>
      </c>
    </row>
    <row r="445" spans="1:2" x14ac:dyDescent="0.4">
      <c r="A445" s="8">
        <v>0</v>
      </c>
      <c r="B445" s="8">
        <v>2113</v>
      </c>
    </row>
    <row r="446" spans="1:2" x14ac:dyDescent="0.4">
      <c r="A446" s="7">
        <v>0</v>
      </c>
      <c r="B446" s="7">
        <v>2095</v>
      </c>
    </row>
    <row r="447" spans="1:2" x14ac:dyDescent="0.4">
      <c r="A447" s="8">
        <v>0</v>
      </c>
      <c r="B447" s="8">
        <v>2194</v>
      </c>
    </row>
    <row r="448" spans="1:2" x14ac:dyDescent="0.4">
      <c r="A448" s="7">
        <v>0</v>
      </c>
      <c r="B448" s="7">
        <v>2496</v>
      </c>
    </row>
    <row r="449" spans="1:2" x14ac:dyDescent="0.4">
      <c r="A449" s="8">
        <v>0</v>
      </c>
      <c r="B449" s="8">
        <v>2180</v>
      </c>
    </row>
    <row r="450" spans="1:2" x14ac:dyDescent="0.4">
      <c r="A450" s="7">
        <v>0</v>
      </c>
      <c r="B450" s="7">
        <v>1933</v>
      </c>
    </row>
    <row r="451" spans="1:2" x14ac:dyDescent="0.4">
      <c r="A451" s="8">
        <v>25</v>
      </c>
      <c r="B451" s="8">
        <v>2248</v>
      </c>
    </row>
    <row r="452" spans="1:2" x14ac:dyDescent="0.4">
      <c r="A452" s="7">
        <v>0</v>
      </c>
      <c r="B452" s="7">
        <v>1954</v>
      </c>
    </row>
    <row r="453" spans="1:2" x14ac:dyDescent="0.4">
      <c r="A453" s="8">
        <v>0</v>
      </c>
      <c r="B453" s="8">
        <v>1974</v>
      </c>
    </row>
    <row r="454" spans="1:2" x14ac:dyDescent="0.4">
      <c r="A454" s="7">
        <v>0</v>
      </c>
      <c r="B454" s="7">
        <v>2150</v>
      </c>
    </row>
    <row r="455" spans="1:2" x14ac:dyDescent="0.4">
      <c r="A455" s="8">
        <v>0</v>
      </c>
      <c r="B455" s="8">
        <v>2432</v>
      </c>
    </row>
    <row r="456" spans="1:2" x14ac:dyDescent="0.4">
      <c r="A456" s="7">
        <v>0</v>
      </c>
      <c r="B456" s="7">
        <v>2149</v>
      </c>
    </row>
    <row r="457" spans="1:2" x14ac:dyDescent="0.4">
      <c r="A457" s="8">
        <v>0</v>
      </c>
      <c r="B457" s="8">
        <v>2247</v>
      </c>
    </row>
    <row r="458" spans="1:2" x14ac:dyDescent="0.4">
      <c r="A458" s="7">
        <v>0</v>
      </c>
      <c r="B458" s="7">
        <v>2070</v>
      </c>
    </row>
    <row r="459" spans="1:2" x14ac:dyDescent="0.4">
      <c r="A459" s="8">
        <v>29</v>
      </c>
      <c r="B459" s="8">
        <v>2291</v>
      </c>
    </row>
    <row r="460" spans="1:2" x14ac:dyDescent="0.4">
      <c r="A460" s="7">
        <v>32</v>
      </c>
      <c r="B460" s="7">
        <v>2361</v>
      </c>
    </row>
    <row r="461" spans="1:2" x14ac:dyDescent="0.4">
      <c r="A461" s="8">
        <v>0</v>
      </c>
      <c r="B461" s="8">
        <v>2203</v>
      </c>
    </row>
    <row r="462" spans="1:2" x14ac:dyDescent="0.4">
      <c r="A462" s="7">
        <v>0</v>
      </c>
      <c r="B462" s="7">
        <v>2196</v>
      </c>
    </row>
    <row r="463" spans="1:2" x14ac:dyDescent="0.4">
      <c r="A463" s="8">
        <v>0</v>
      </c>
      <c r="B463" s="8">
        <v>2363</v>
      </c>
    </row>
    <row r="464" spans="1:2" x14ac:dyDescent="0.4">
      <c r="A464" s="7">
        <v>0</v>
      </c>
      <c r="B464" s="7">
        <v>2246</v>
      </c>
    </row>
    <row r="465" spans="1:2" x14ac:dyDescent="0.4">
      <c r="A465" s="8">
        <v>27</v>
      </c>
      <c r="B465" s="8">
        <v>2336</v>
      </c>
    </row>
    <row r="466" spans="1:2" x14ac:dyDescent="0.4">
      <c r="A466" s="7">
        <v>30</v>
      </c>
      <c r="B466" s="7">
        <v>2421</v>
      </c>
    </row>
    <row r="467" spans="1:2" x14ac:dyDescent="0.4">
      <c r="A467" s="8">
        <v>0</v>
      </c>
      <c r="B467" s="8">
        <v>2070</v>
      </c>
    </row>
    <row r="468" spans="1:2" x14ac:dyDescent="0.4">
      <c r="A468" s="7">
        <v>2</v>
      </c>
      <c r="B468" s="7">
        <v>2120</v>
      </c>
    </row>
    <row r="469" spans="1:2" x14ac:dyDescent="0.4">
      <c r="A469" s="8">
        <v>0</v>
      </c>
      <c r="B469" s="8">
        <v>2211</v>
      </c>
    </row>
    <row r="470" spans="1:2" x14ac:dyDescent="0.4">
      <c r="A470" s="7">
        <v>26</v>
      </c>
      <c r="B470" s="7">
        <v>2123</v>
      </c>
    </row>
    <row r="471" spans="1:2" x14ac:dyDescent="0.4">
      <c r="A471" s="8">
        <v>0</v>
      </c>
      <c r="B471" s="8">
        <v>2423</v>
      </c>
    </row>
    <row r="472" spans="1:2" x14ac:dyDescent="0.4">
      <c r="A472" s="7">
        <v>0</v>
      </c>
      <c r="B472" s="7">
        <v>2281</v>
      </c>
    </row>
    <row r="473" spans="1:2" x14ac:dyDescent="0.4">
      <c r="A473" s="8">
        <v>0</v>
      </c>
      <c r="B473" s="8">
        <v>2181</v>
      </c>
    </row>
    <row r="474" spans="1:2" x14ac:dyDescent="0.4">
      <c r="A474" s="7">
        <v>34</v>
      </c>
      <c r="B474" s="7">
        <v>2499</v>
      </c>
    </row>
    <row r="475" spans="1:2" x14ac:dyDescent="0.4">
      <c r="A475" s="8">
        <v>0</v>
      </c>
      <c r="B475" s="8">
        <v>1212</v>
      </c>
    </row>
    <row r="476" spans="1:2" x14ac:dyDescent="0.4">
      <c r="A476" s="7">
        <v>0</v>
      </c>
      <c r="B476" s="7">
        <v>1909</v>
      </c>
    </row>
    <row r="477" spans="1:2" x14ac:dyDescent="0.4">
      <c r="A477" s="8">
        <v>19</v>
      </c>
      <c r="B477" s="8">
        <v>1722</v>
      </c>
    </row>
    <row r="478" spans="1:2" x14ac:dyDescent="0.4">
      <c r="A478" s="7">
        <v>0</v>
      </c>
      <c r="B478" s="7">
        <v>1922</v>
      </c>
    </row>
    <row r="479" spans="1:2" x14ac:dyDescent="0.4">
      <c r="A479" s="8">
        <v>17</v>
      </c>
      <c r="B479" s="8">
        <v>2121</v>
      </c>
    </row>
    <row r="480" spans="1:2" x14ac:dyDescent="0.4">
      <c r="A480" s="7">
        <v>8</v>
      </c>
      <c r="B480" s="7">
        <v>1997</v>
      </c>
    </row>
    <row r="481" spans="1:2" x14ac:dyDescent="0.4">
      <c r="A481" s="8">
        <v>7</v>
      </c>
      <c r="B481" s="8">
        <v>2117</v>
      </c>
    </row>
    <row r="482" spans="1:2" x14ac:dyDescent="0.4">
      <c r="A482" s="7">
        <v>14</v>
      </c>
      <c r="B482" s="7">
        <v>2116</v>
      </c>
    </row>
    <row r="483" spans="1:2" x14ac:dyDescent="0.4">
      <c r="A483" s="8">
        <v>1</v>
      </c>
      <c r="B483" s="8">
        <v>1876</v>
      </c>
    </row>
    <row r="484" spans="1:2" x14ac:dyDescent="0.4">
      <c r="A484" s="7">
        <v>0</v>
      </c>
      <c r="B484" s="7">
        <v>1788</v>
      </c>
    </row>
    <row r="485" spans="1:2" x14ac:dyDescent="0.4">
      <c r="A485" s="8">
        <v>6</v>
      </c>
      <c r="B485" s="8">
        <v>2486</v>
      </c>
    </row>
    <row r="486" spans="1:2" x14ac:dyDescent="0.4">
      <c r="A486" s="7">
        <v>20</v>
      </c>
      <c r="B486" s="7">
        <v>2094</v>
      </c>
    </row>
    <row r="487" spans="1:2" x14ac:dyDescent="0.4">
      <c r="A487" s="8">
        <v>5</v>
      </c>
      <c r="B487" s="8">
        <v>2085</v>
      </c>
    </row>
    <row r="488" spans="1:2" x14ac:dyDescent="0.4">
      <c r="A488" s="7">
        <v>0</v>
      </c>
      <c r="B488" s="7">
        <v>2173</v>
      </c>
    </row>
    <row r="489" spans="1:2" x14ac:dyDescent="0.4">
      <c r="A489" s="8">
        <v>18</v>
      </c>
      <c r="B489" s="8">
        <v>2225</v>
      </c>
    </row>
    <row r="490" spans="1:2" x14ac:dyDescent="0.4">
      <c r="A490" s="7">
        <v>12</v>
      </c>
      <c r="B490" s="7">
        <v>2223</v>
      </c>
    </row>
    <row r="491" spans="1:2" x14ac:dyDescent="0.4">
      <c r="A491" s="8">
        <v>27</v>
      </c>
      <c r="B491" s="8">
        <v>2098</v>
      </c>
    </row>
    <row r="492" spans="1:2" x14ac:dyDescent="0.4">
      <c r="A492" s="7">
        <v>1</v>
      </c>
      <c r="B492" s="7">
        <v>2185</v>
      </c>
    </row>
    <row r="493" spans="1:2" x14ac:dyDescent="0.4">
      <c r="A493" s="8">
        <v>15</v>
      </c>
      <c r="B493" s="8">
        <v>1918</v>
      </c>
    </row>
    <row r="494" spans="1:2" x14ac:dyDescent="0.4">
      <c r="A494" s="7">
        <v>7</v>
      </c>
      <c r="B494" s="7">
        <v>2105</v>
      </c>
    </row>
    <row r="495" spans="1:2" x14ac:dyDescent="0.4">
      <c r="A495" s="8">
        <v>0</v>
      </c>
      <c r="B495" s="8">
        <v>1692</v>
      </c>
    </row>
    <row r="496" spans="1:2" x14ac:dyDescent="0.4">
      <c r="A496" s="7">
        <v>0</v>
      </c>
      <c r="B496" s="7">
        <v>2066</v>
      </c>
    </row>
    <row r="497" spans="1:2" x14ac:dyDescent="0.4">
      <c r="A497" s="8">
        <v>21</v>
      </c>
      <c r="B497" s="8">
        <v>1953</v>
      </c>
    </row>
    <row r="498" spans="1:2" x14ac:dyDescent="0.4">
      <c r="A498" s="7">
        <v>0</v>
      </c>
      <c r="B498" s="7">
        <v>1842</v>
      </c>
    </row>
    <row r="499" spans="1:2" x14ac:dyDescent="0.4">
      <c r="A499" s="8">
        <v>14</v>
      </c>
      <c r="B499" s="8">
        <v>2262</v>
      </c>
    </row>
    <row r="500" spans="1:2" x14ac:dyDescent="0.4">
      <c r="A500" s="7">
        <v>0</v>
      </c>
      <c r="B500" s="7">
        <v>1722</v>
      </c>
    </row>
    <row r="501" spans="1:2" x14ac:dyDescent="0.4">
      <c r="A501" s="8">
        <v>23</v>
      </c>
      <c r="B501" s="8">
        <v>1973</v>
      </c>
    </row>
    <row r="502" spans="1:2" x14ac:dyDescent="0.4">
      <c r="A502" s="7">
        <v>66</v>
      </c>
      <c r="B502" s="7">
        <v>2666</v>
      </c>
    </row>
    <row r="503" spans="1:2" x14ac:dyDescent="0.4">
      <c r="A503" s="8">
        <v>6</v>
      </c>
      <c r="B503" s="8">
        <v>2223</v>
      </c>
    </row>
    <row r="504" spans="1:2" x14ac:dyDescent="0.4">
      <c r="A504" s="7">
        <v>11</v>
      </c>
      <c r="B504" s="7">
        <v>1889</v>
      </c>
    </row>
    <row r="505" spans="1:2" x14ac:dyDescent="0.4">
      <c r="A505" s="8">
        <v>4</v>
      </c>
      <c r="B505" s="8">
        <v>2131</v>
      </c>
    </row>
    <row r="506" spans="1:2" x14ac:dyDescent="0.4">
      <c r="A506" s="7">
        <v>0</v>
      </c>
      <c r="B506" s="7">
        <v>1452</v>
      </c>
    </row>
    <row r="507" spans="1:2" x14ac:dyDescent="0.4">
      <c r="A507" s="8">
        <v>0</v>
      </c>
      <c r="B507" s="8">
        <v>2947</v>
      </c>
    </row>
    <row r="508" spans="1:2" x14ac:dyDescent="0.4">
      <c r="A508" s="7">
        <v>0</v>
      </c>
      <c r="B508" s="7">
        <v>2898</v>
      </c>
    </row>
    <row r="509" spans="1:2" x14ac:dyDescent="0.4">
      <c r="A509" s="8">
        <v>0</v>
      </c>
      <c r="B509" s="8">
        <v>2984</v>
      </c>
    </row>
    <row r="510" spans="1:2" x14ac:dyDescent="0.4">
      <c r="A510" s="7">
        <v>1</v>
      </c>
      <c r="B510" s="7">
        <v>2896</v>
      </c>
    </row>
    <row r="511" spans="1:2" x14ac:dyDescent="0.4">
      <c r="A511" s="8">
        <v>3</v>
      </c>
      <c r="B511" s="8">
        <v>3328</v>
      </c>
    </row>
    <row r="512" spans="1:2" x14ac:dyDescent="0.4">
      <c r="A512" s="7">
        <v>12</v>
      </c>
      <c r="B512" s="7">
        <v>3394</v>
      </c>
    </row>
    <row r="513" spans="1:2" x14ac:dyDescent="0.4">
      <c r="A513" s="8">
        <v>22</v>
      </c>
      <c r="B513" s="8">
        <v>3013</v>
      </c>
    </row>
    <row r="514" spans="1:2" x14ac:dyDescent="0.4">
      <c r="A514" s="7">
        <v>10</v>
      </c>
      <c r="B514" s="7">
        <v>2812</v>
      </c>
    </row>
    <row r="515" spans="1:2" x14ac:dyDescent="0.4">
      <c r="A515" s="8">
        <v>2</v>
      </c>
      <c r="B515" s="8">
        <v>3061</v>
      </c>
    </row>
    <row r="516" spans="1:2" x14ac:dyDescent="0.4">
      <c r="A516" s="7">
        <v>4</v>
      </c>
      <c r="B516" s="7">
        <v>2729</v>
      </c>
    </row>
    <row r="517" spans="1:2" x14ac:dyDescent="0.4">
      <c r="A517" s="8">
        <v>0</v>
      </c>
      <c r="B517" s="8">
        <v>2241</v>
      </c>
    </row>
    <row r="518" spans="1:2" x14ac:dyDescent="0.4">
      <c r="A518" s="7">
        <v>9</v>
      </c>
      <c r="B518" s="7">
        <v>3691</v>
      </c>
    </row>
    <row r="519" spans="1:2" x14ac:dyDescent="0.4">
      <c r="A519" s="8">
        <v>15</v>
      </c>
      <c r="B519" s="8">
        <v>3538</v>
      </c>
    </row>
    <row r="520" spans="1:2" x14ac:dyDescent="0.4">
      <c r="A520" s="7">
        <v>6</v>
      </c>
      <c r="B520" s="7">
        <v>3064</v>
      </c>
    </row>
    <row r="521" spans="1:2" x14ac:dyDescent="0.4">
      <c r="A521" s="8">
        <v>1</v>
      </c>
      <c r="B521" s="8">
        <v>2784</v>
      </c>
    </row>
    <row r="522" spans="1:2" x14ac:dyDescent="0.4">
      <c r="A522" s="7">
        <v>1</v>
      </c>
      <c r="B522" s="7">
        <v>2908</v>
      </c>
    </row>
    <row r="523" spans="1:2" x14ac:dyDescent="0.4">
      <c r="A523" s="8">
        <v>14</v>
      </c>
      <c r="B523" s="8">
        <v>3033</v>
      </c>
    </row>
    <row r="524" spans="1:2" x14ac:dyDescent="0.4">
      <c r="A524" s="7">
        <v>12</v>
      </c>
      <c r="B524" s="7">
        <v>3165</v>
      </c>
    </row>
    <row r="525" spans="1:2" x14ac:dyDescent="0.4">
      <c r="A525" s="8">
        <v>4</v>
      </c>
      <c r="B525" s="8">
        <v>3115</v>
      </c>
    </row>
    <row r="526" spans="1:2" x14ac:dyDescent="0.4">
      <c r="A526" s="7">
        <v>0</v>
      </c>
      <c r="B526" s="7">
        <v>2017</v>
      </c>
    </row>
    <row r="527" spans="1:2" x14ac:dyDescent="0.4">
      <c r="A527" s="8">
        <v>5</v>
      </c>
      <c r="B527" s="8">
        <v>2859</v>
      </c>
    </row>
    <row r="528" spans="1:2" x14ac:dyDescent="0.4">
      <c r="A528" s="7">
        <v>0</v>
      </c>
      <c r="B528" s="7">
        <v>3145</v>
      </c>
    </row>
    <row r="529" spans="1:2" x14ac:dyDescent="0.4">
      <c r="A529" s="8">
        <v>4</v>
      </c>
      <c r="B529" s="8">
        <v>3004</v>
      </c>
    </row>
    <row r="530" spans="1:2" x14ac:dyDescent="0.4">
      <c r="A530" s="7">
        <v>8</v>
      </c>
      <c r="B530" s="7">
        <v>3006</v>
      </c>
    </row>
    <row r="531" spans="1:2" x14ac:dyDescent="0.4">
      <c r="A531" s="8">
        <v>1</v>
      </c>
      <c r="B531" s="8">
        <v>2859</v>
      </c>
    </row>
    <row r="532" spans="1:2" x14ac:dyDescent="0.4">
      <c r="A532" s="7">
        <v>5</v>
      </c>
      <c r="B532" s="7">
        <v>3683</v>
      </c>
    </row>
    <row r="533" spans="1:2" x14ac:dyDescent="0.4">
      <c r="A533" s="8">
        <v>9</v>
      </c>
      <c r="B533" s="8">
        <v>3287</v>
      </c>
    </row>
    <row r="534" spans="1:2" x14ac:dyDescent="0.4">
      <c r="A534" s="7">
        <v>0</v>
      </c>
      <c r="B534" s="7">
        <v>2990</v>
      </c>
    </row>
    <row r="535" spans="1:2" x14ac:dyDescent="0.4">
      <c r="A535" s="8">
        <v>1</v>
      </c>
      <c r="B535" s="8">
        <v>3172</v>
      </c>
    </row>
    <row r="536" spans="1:2" x14ac:dyDescent="0.4">
      <c r="A536" s="7">
        <v>10</v>
      </c>
      <c r="B536" s="7">
        <v>3069</v>
      </c>
    </row>
    <row r="537" spans="1:2" x14ac:dyDescent="0.4">
      <c r="A537" s="8">
        <v>0</v>
      </c>
      <c r="B537" s="8">
        <v>1240</v>
      </c>
    </row>
    <row r="538" spans="1:2" x14ac:dyDescent="0.4">
      <c r="A538" s="7">
        <v>19</v>
      </c>
      <c r="B538" s="7">
        <v>2026</v>
      </c>
    </row>
    <row r="539" spans="1:2" x14ac:dyDescent="0.4">
      <c r="A539" s="8">
        <v>0</v>
      </c>
      <c r="B539" s="8">
        <v>1718</v>
      </c>
    </row>
    <row r="540" spans="1:2" x14ac:dyDescent="0.4">
      <c r="A540" s="7">
        <v>61</v>
      </c>
      <c r="B540" s="7">
        <v>2324</v>
      </c>
    </row>
    <row r="541" spans="1:2" x14ac:dyDescent="0.4">
      <c r="A541" s="8">
        <v>58</v>
      </c>
      <c r="B541" s="8">
        <v>2254</v>
      </c>
    </row>
    <row r="542" spans="1:2" x14ac:dyDescent="0.4">
      <c r="A542" s="7">
        <v>0</v>
      </c>
      <c r="B542" s="7">
        <v>1831</v>
      </c>
    </row>
    <row r="543" spans="1:2" x14ac:dyDescent="0.4">
      <c r="A543" s="8">
        <v>0</v>
      </c>
      <c r="B543" s="8">
        <v>1397</v>
      </c>
    </row>
    <row r="544" spans="1:2" x14ac:dyDescent="0.4">
      <c r="A544" s="7">
        <v>0</v>
      </c>
      <c r="B544" s="7">
        <v>1683</v>
      </c>
    </row>
    <row r="545" spans="1:2" x14ac:dyDescent="0.4">
      <c r="A545" s="8">
        <v>69</v>
      </c>
      <c r="B545" s="8">
        <v>2284</v>
      </c>
    </row>
    <row r="546" spans="1:2" x14ac:dyDescent="0.4">
      <c r="A546" s="7">
        <v>0</v>
      </c>
      <c r="B546" s="7">
        <v>1570</v>
      </c>
    </row>
    <row r="547" spans="1:2" x14ac:dyDescent="0.4">
      <c r="A547" s="8">
        <v>47</v>
      </c>
      <c r="B547" s="8">
        <v>2066</v>
      </c>
    </row>
    <row r="548" spans="1:2" x14ac:dyDescent="0.4">
      <c r="A548" s="7">
        <v>25</v>
      </c>
      <c r="B548" s="7">
        <v>2105</v>
      </c>
    </row>
    <row r="549" spans="1:2" x14ac:dyDescent="0.4">
      <c r="A549" s="8">
        <v>0</v>
      </c>
      <c r="B549" s="8">
        <v>1776</v>
      </c>
    </row>
    <row r="550" spans="1:2" x14ac:dyDescent="0.4">
      <c r="A550" s="7">
        <v>0</v>
      </c>
      <c r="B550" s="7">
        <v>1507</v>
      </c>
    </row>
    <row r="551" spans="1:2" x14ac:dyDescent="0.4">
      <c r="A551" s="8">
        <v>51</v>
      </c>
      <c r="B551" s="8">
        <v>2033</v>
      </c>
    </row>
    <row r="552" spans="1:2" x14ac:dyDescent="0.4">
      <c r="A552" s="7">
        <v>40</v>
      </c>
      <c r="B552" s="7">
        <v>2093</v>
      </c>
    </row>
    <row r="553" spans="1:2" x14ac:dyDescent="0.4">
      <c r="A553" s="8">
        <v>16</v>
      </c>
      <c r="B553" s="8">
        <v>1922</v>
      </c>
    </row>
    <row r="554" spans="1:2" x14ac:dyDescent="0.4">
      <c r="A554" s="7">
        <v>49</v>
      </c>
      <c r="B554" s="7">
        <v>1999</v>
      </c>
    </row>
    <row r="555" spans="1:2" x14ac:dyDescent="0.4">
      <c r="A555" s="8">
        <v>46</v>
      </c>
      <c r="B555" s="8">
        <v>2169</v>
      </c>
    </row>
    <row r="556" spans="1:2" x14ac:dyDescent="0.4">
      <c r="A556" s="7">
        <v>0</v>
      </c>
      <c r="B556" s="7">
        <v>1463</v>
      </c>
    </row>
    <row r="557" spans="1:2" x14ac:dyDescent="0.4">
      <c r="A557" s="8">
        <v>0</v>
      </c>
      <c r="B557" s="8">
        <v>1747</v>
      </c>
    </row>
    <row r="558" spans="1:2" x14ac:dyDescent="0.4">
      <c r="A558" s="7">
        <v>23</v>
      </c>
      <c r="B558" s="7">
        <v>1996</v>
      </c>
    </row>
    <row r="559" spans="1:2" x14ac:dyDescent="0.4">
      <c r="A559" s="8">
        <v>26</v>
      </c>
      <c r="B559" s="8">
        <v>2116</v>
      </c>
    </row>
    <row r="560" spans="1:2" x14ac:dyDescent="0.4">
      <c r="A560" s="7">
        <v>0</v>
      </c>
      <c r="B560" s="7">
        <v>1698</v>
      </c>
    </row>
    <row r="561" spans="1:2" x14ac:dyDescent="0.4">
      <c r="A561" s="8">
        <v>44</v>
      </c>
      <c r="B561" s="8">
        <v>2156</v>
      </c>
    </row>
    <row r="562" spans="1:2" x14ac:dyDescent="0.4">
      <c r="A562" s="7">
        <v>21</v>
      </c>
      <c r="B562" s="7">
        <v>1916</v>
      </c>
    </row>
    <row r="563" spans="1:2" x14ac:dyDescent="0.4">
      <c r="A563" s="8">
        <v>0</v>
      </c>
      <c r="B563" s="8">
        <v>1494</v>
      </c>
    </row>
    <row r="564" spans="1:2" x14ac:dyDescent="0.4">
      <c r="A564" s="7">
        <v>3</v>
      </c>
      <c r="B564" s="7">
        <v>1762</v>
      </c>
    </row>
    <row r="565" spans="1:2" x14ac:dyDescent="0.4">
      <c r="A565" s="8">
        <v>59</v>
      </c>
      <c r="B565" s="8">
        <v>2272</v>
      </c>
    </row>
    <row r="566" spans="1:2" x14ac:dyDescent="0.4">
      <c r="A566" s="7">
        <v>61</v>
      </c>
      <c r="B566" s="7">
        <v>2335</v>
      </c>
    </row>
    <row r="567" spans="1:2" x14ac:dyDescent="0.4">
      <c r="A567" s="8">
        <v>0</v>
      </c>
      <c r="B567" s="8">
        <v>1693</v>
      </c>
    </row>
    <row r="568" spans="1:2" x14ac:dyDescent="0.4">
      <c r="A568" s="7">
        <v>8</v>
      </c>
      <c r="B568" s="7">
        <v>741</v>
      </c>
    </row>
    <row r="569" spans="1:2" x14ac:dyDescent="0.4">
      <c r="A569" s="8">
        <v>86</v>
      </c>
      <c r="B569" s="8">
        <v>3405</v>
      </c>
    </row>
    <row r="570" spans="1:2" x14ac:dyDescent="0.4">
      <c r="A570" s="7">
        <v>15</v>
      </c>
      <c r="B570" s="7">
        <v>2551</v>
      </c>
    </row>
    <row r="571" spans="1:2" x14ac:dyDescent="0.4">
      <c r="A571" s="8">
        <v>118</v>
      </c>
      <c r="B571" s="8">
        <v>4022</v>
      </c>
    </row>
    <row r="572" spans="1:2" x14ac:dyDescent="0.4">
      <c r="A572" s="7">
        <v>115</v>
      </c>
      <c r="B572" s="7">
        <v>4005</v>
      </c>
    </row>
    <row r="573" spans="1:2" x14ac:dyDescent="0.4">
      <c r="A573" s="8">
        <v>184</v>
      </c>
      <c r="B573" s="8">
        <v>4274</v>
      </c>
    </row>
    <row r="574" spans="1:2" x14ac:dyDescent="0.4">
      <c r="A574" s="7">
        <v>200</v>
      </c>
      <c r="B574" s="7">
        <v>4552</v>
      </c>
    </row>
    <row r="575" spans="1:2" x14ac:dyDescent="0.4">
      <c r="A575" s="8">
        <v>114</v>
      </c>
      <c r="B575" s="8">
        <v>3625</v>
      </c>
    </row>
    <row r="576" spans="1:2" x14ac:dyDescent="0.4">
      <c r="A576" s="7">
        <v>108</v>
      </c>
      <c r="B576" s="7">
        <v>3501</v>
      </c>
    </row>
    <row r="577" spans="1:2" x14ac:dyDescent="0.4">
      <c r="A577" s="8">
        <v>87</v>
      </c>
      <c r="B577" s="8">
        <v>3192</v>
      </c>
    </row>
    <row r="578" spans="1:2" x14ac:dyDescent="0.4">
      <c r="A578" s="7">
        <v>110</v>
      </c>
      <c r="B578" s="7">
        <v>4018</v>
      </c>
    </row>
    <row r="579" spans="1:2" x14ac:dyDescent="0.4">
      <c r="A579" s="8">
        <v>62</v>
      </c>
      <c r="B579" s="8">
        <v>3329</v>
      </c>
    </row>
    <row r="580" spans="1:2" x14ac:dyDescent="0.4">
      <c r="A580" s="7">
        <v>24</v>
      </c>
      <c r="B580" s="7">
        <v>3152</v>
      </c>
    </row>
    <row r="581" spans="1:2" x14ac:dyDescent="0.4">
      <c r="A581" s="8">
        <v>210</v>
      </c>
      <c r="B581" s="8">
        <v>4392</v>
      </c>
    </row>
    <row r="582" spans="1:2" x14ac:dyDescent="0.4">
      <c r="A582" s="7">
        <v>61</v>
      </c>
      <c r="B582" s="7">
        <v>3374</v>
      </c>
    </row>
    <row r="583" spans="1:2" x14ac:dyDescent="0.4">
      <c r="A583" s="8">
        <v>38</v>
      </c>
      <c r="B583" s="8">
        <v>3088</v>
      </c>
    </row>
    <row r="584" spans="1:2" x14ac:dyDescent="0.4">
      <c r="A584" s="7">
        <v>63</v>
      </c>
      <c r="B584" s="7">
        <v>3294</v>
      </c>
    </row>
    <row r="585" spans="1:2" x14ac:dyDescent="0.4">
      <c r="A585" s="8">
        <v>99</v>
      </c>
      <c r="B585" s="8">
        <v>3580</v>
      </c>
    </row>
    <row r="586" spans="1:2" x14ac:dyDescent="0.4">
      <c r="A586" s="7">
        <v>97</v>
      </c>
      <c r="B586" s="7">
        <v>3544</v>
      </c>
    </row>
    <row r="587" spans="1:2" x14ac:dyDescent="0.4">
      <c r="A587" s="8">
        <v>207</v>
      </c>
      <c r="B587" s="8">
        <v>4501</v>
      </c>
    </row>
    <row r="588" spans="1:2" x14ac:dyDescent="0.4">
      <c r="A588" s="7">
        <v>194</v>
      </c>
      <c r="B588" s="7">
        <v>4546</v>
      </c>
    </row>
    <row r="589" spans="1:2" x14ac:dyDescent="0.4">
      <c r="A589" s="8">
        <v>37</v>
      </c>
      <c r="B589" s="8">
        <v>3014</v>
      </c>
    </row>
    <row r="590" spans="1:2" x14ac:dyDescent="0.4">
      <c r="A590" s="7">
        <v>97</v>
      </c>
      <c r="B590" s="7">
        <v>3795</v>
      </c>
    </row>
    <row r="591" spans="1:2" x14ac:dyDescent="0.4">
      <c r="A591" s="8">
        <v>25</v>
      </c>
      <c r="B591" s="8">
        <v>2755</v>
      </c>
    </row>
    <row r="592" spans="1:2" x14ac:dyDescent="0.4">
      <c r="A592" s="7">
        <v>45</v>
      </c>
      <c r="B592" s="7">
        <v>3004</v>
      </c>
    </row>
    <row r="593" spans="1:2" x14ac:dyDescent="0.4">
      <c r="A593" s="8">
        <v>41</v>
      </c>
      <c r="B593" s="8">
        <v>2643</v>
      </c>
    </row>
    <row r="594" spans="1:2" x14ac:dyDescent="0.4">
      <c r="A594" s="7">
        <v>0</v>
      </c>
      <c r="B594" s="7">
        <v>1819</v>
      </c>
    </row>
    <row r="595" spans="1:2" x14ac:dyDescent="0.4">
      <c r="A595" s="8">
        <v>0</v>
      </c>
      <c r="B595" s="8">
        <v>1819</v>
      </c>
    </row>
    <row r="596" spans="1:2" x14ac:dyDescent="0.4">
      <c r="A596" s="7">
        <v>34</v>
      </c>
      <c r="B596" s="7">
        <v>2489</v>
      </c>
    </row>
    <row r="597" spans="1:2" x14ac:dyDescent="0.4">
      <c r="A597" s="8">
        <v>104</v>
      </c>
      <c r="B597" s="8">
        <v>3841</v>
      </c>
    </row>
    <row r="598" spans="1:2" x14ac:dyDescent="0.4">
      <c r="A598" s="7">
        <v>45</v>
      </c>
      <c r="B598" s="7">
        <v>1665</v>
      </c>
    </row>
    <row r="599" spans="1:2" x14ac:dyDescent="0.4">
      <c r="A599" s="8">
        <v>0</v>
      </c>
      <c r="B599" s="8">
        <v>1496</v>
      </c>
    </row>
    <row r="600" spans="1:2" x14ac:dyDescent="0.4">
      <c r="A600" s="7">
        <v>0</v>
      </c>
      <c r="B600" s="7">
        <v>1496</v>
      </c>
    </row>
    <row r="601" spans="1:2" x14ac:dyDescent="0.4">
      <c r="A601" s="8">
        <v>0</v>
      </c>
      <c r="B601" s="8">
        <v>1496</v>
      </c>
    </row>
    <row r="602" spans="1:2" x14ac:dyDescent="0.4">
      <c r="A602" s="7">
        <v>0</v>
      </c>
      <c r="B602" s="7">
        <v>2865</v>
      </c>
    </row>
    <row r="603" spans="1:2" x14ac:dyDescent="0.4">
      <c r="A603" s="8">
        <v>7</v>
      </c>
      <c r="B603" s="8">
        <v>2828</v>
      </c>
    </row>
    <row r="604" spans="1:2" x14ac:dyDescent="0.4">
      <c r="A604" s="7">
        <v>0</v>
      </c>
      <c r="B604" s="7">
        <v>2225</v>
      </c>
    </row>
    <row r="605" spans="1:2" x14ac:dyDescent="0.4">
      <c r="A605" s="8">
        <v>0</v>
      </c>
      <c r="B605" s="8">
        <v>2018</v>
      </c>
    </row>
    <row r="606" spans="1:2" x14ac:dyDescent="0.4">
      <c r="A606" s="7">
        <v>0</v>
      </c>
      <c r="B606" s="7">
        <v>2606</v>
      </c>
    </row>
    <row r="607" spans="1:2" x14ac:dyDescent="0.4">
      <c r="A607" s="8">
        <v>26</v>
      </c>
      <c r="B607" s="8">
        <v>2536</v>
      </c>
    </row>
    <row r="608" spans="1:2" x14ac:dyDescent="0.4">
      <c r="A608" s="7">
        <v>11</v>
      </c>
      <c r="B608" s="7">
        <v>4900</v>
      </c>
    </row>
    <row r="609" spans="1:2" x14ac:dyDescent="0.4">
      <c r="A609" s="8">
        <v>0</v>
      </c>
      <c r="B609" s="8">
        <v>2409</v>
      </c>
    </row>
    <row r="610" spans="1:2" x14ac:dyDescent="0.4">
      <c r="A610" s="7">
        <v>0</v>
      </c>
      <c r="B610" s="7">
        <v>2651</v>
      </c>
    </row>
    <row r="611" spans="1:2" x14ac:dyDescent="0.4">
      <c r="A611" s="8">
        <v>0</v>
      </c>
      <c r="B611" s="8">
        <v>2305</v>
      </c>
    </row>
    <row r="612" spans="1:2" x14ac:dyDescent="0.4">
      <c r="A612" s="7">
        <v>0</v>
      </c>
      <c r="B612" s="7">
        <v>1497</v>
      </c>
    </row>
    <row r="613" spans="1:2" x14ac:dyDescent="0.4">
      <c r="A613" s="8">
        <v>0</v>
      </c>
      <c r="B613" s="8">
        <v>2450</v>
      </c>
    </row>
    <row r="614" spans="1:2" x14ac:dyDescent="0.4">
      <c r="A614" s="7">
        <v>0</v>
      </c>
      <c r="B614" s="7">
        <v>2576</v>
      </c>
    </row>
    <row r="615" spans="1:2" x14ac:dyDescent="0.4">
      <c r="A615" s="8">
        <v>0</v>
      </c>
      <c r="B615" s="8">
        <v>1879</v>
      </c>
    </row>
    <row r="616" spans="1:2" x14ac:dyDescent="0.4">
      <c r="A616" s="7">
        <v>0</v>
      </c>
      <c r="B616" s="7">
        <v>2560</v>
      </c>
    </row>
    <row r="617" spans="1:2" x14ac:dyDescent="0.4">
      <c r="A617" s="8">
        <v>0</v>
      </c>
      <c r="B617" s="8">
        <v>2275</v>
      </c>
    </row>
    <row r="618" spans="1:2" x14ac:dyDescent="0.4">
      <c r="A618" s="7">
        <v>0</v>
      </c>
      <c r="B618" s="7">
        <v>2361</v>
      </c>
    </row>
    <row r="619" spans="1:2" x14ac:dyDescent="0.4">
      <c r="A619" s="8">
        <v>0</v>
      </c>
      <c r="B619" s="8">
        <v>2044</v>
      </c>
    </row>
    <row r="620" spans="1:2" x14ac:dyDescent="0.4">
      <c r="A620" s="7">
        <v>0</v>
      </c>
      <c r="B620" s="7">
        <v>1496</v>
      </c>
    </row>
    <row r="621" spans="1:2" x14ac:dyDescent="0.4">
      <c r="A621" s="8">
        <v>0</v>
      </c>
      <c r="B621" s="8">
        <v>1902</v>
      </c>
    </row>
    <row r="622" spans="1:2" x14ac:dyDescent="0.4">
      <c r="A622" s="7">
        <v>0</v>
      </c>
      <c r="B622" s="7">
        <v>2636</v>
      </c>
    </row>
    <row r="623" spans="1:2" x14ac:dyDescent="0.4">
      <c r="A623" s="8">
        <v>0</v>
      </c>
      <c r="B623" s="8">
        <v>1838</v>
      </c>
    </row>
    <row r="624" spans="1:2" x14ac:dyDescent="0.4">
      <c r="A624" s="7">
        <v>0</v>
      </c>
      <c r="B624" s="7">
        <v>2469</v>
      </c>
    </row>
    <row r="625" spans="1:2" x14ac:dyDescent="0.4">
      <c r="A625" s="8">
        <v>0</v>
      </c>
      <c r="B625" s="8">
        <v>2250</v>
      </c>
    </row>
    <row r="626" spans="1:2" x14ac:dyDescent="0.4">
      <c r="A626" s="7">
        <v>0</v>
      </c>
      <c r="B626" s="7">
        <v>1248</v>
      </c>
    </row>
    <row r="627" spans="1:2" x14ac:dyDescent="0.4">
      <c r="A627" s="8">
        <v>0</v>
      </c>
      <c r="B627" s="8">
        <v>2560</v>
      </c>
    </row>
    <row r="628" spans="1:2" x14ac:dyDescent="0.4">
      <c r="A628" s="7">
        <v>0</v>
      </c>
      <c r="B628" s="7">
        <v>2905</v>
      </c>
    </row>
    <row r="629" spans="1:2" x14ac:dyDescent="0.4">
      <c r="A629" s="8">
        <v>0</v>
      </c>
      <c r="B629" s="8">
        <v>2952</v>
      </c>
    </row>
    <row r="630" spans="1:2" x14ac:dyDescent="0.4">
      <c r="A630" s="7">
        <v>0</v>
      </c>
      <c r="B630" s="7">
        <v>2896</v>
      </c>
    </row>
    <row r="631" spans="1:2" x14ac:dyDescent="0.4">
      <c r="A631" s="8">
        <v>0</v>
      </c>
      <c r="B631" s="8">
        <v>2783</v>
      </c>
    </row>
    <row r="632" spans="1:2" x14ac:dyDescent="0.4">
      <c r="A632" s="7">
        <v>31</v>
      </c>
      <c r="B632" s="7">
        <v>3171</v>
      </c>
    </row>
    <row r="633" spans="1:2" x14ac:dyDescent="0.4">
      <c r="A633" s="8">
        <v>0</v>
      </c>
      <c r="B633" s="8">
        <v>2766</v>
      </c>
    </row>
    <row r="634" spans="1:2" x14ac:dyDescent="0.4">
      <c r="A634" s="7">
        <v>0</v>
      </c>
      <c r="B634" s="7">
        <v>2839</v>
      </c>
    </row>
    <row r="635" spans="1:2" x14ac:dyDescent="0.4">
      <c r="A635" s="8">
        <v>0</v>
      </c>
      <c r="B635" s="8">
        <v>2701</v>
      </c>
    </row>
    <row r="636" spans="1:2" x14ac:dyDescent="0.4">
      <c r="A636" s="7">
        <v>0</v>
      </c>
      <c r="B636" s="7">
        <v>2060</v>
      </c>
    </row>
    <row r="637" spans="1:2" x14ac:dyDescent="0.4">
      <c r="A637" s="8">
        <v>0</v>
      </c>
      <c r="B637" s="8">
        <v>2796</v>
      </c>
    </row>
    <row r="638" spans="1:2" x14ac:dyDescent="0.4">
      <c r="A638" s="7">
        <v>33</v>
      </c>
      <c r="B638" s="7">
        <v>2664</v>
      </c>
    </row>
    <row r="639" spans="1:2" x14ac:dyDescent="0.4">
      <c r="A639" s="8">
        <v>0</v>
      </c>
      <c r="B639" s="8">
        <v>2703</v>
      </c>
    </row>
    <row r="640" spans="1:2" x14ac:dyDescent="0.4">
      <c r="A640" s="7">
        <v>8</v>
      </c>
      <c r="B640" s="7">
        <v>2771</v>
      </c>
    </row>
    <row r="641" spans="1:2" x14ac:dyDescent="0.4">
      <c r="A641" s="8">
        <v>0</v>
      </c>
      <c r="B641" s="8">
        <v>2060</v>
      </c>
    </row>
    <row r="642" spans="1:2" x14ac:dyDescent="0.4">
      <c r="A642" s="7">
        <v>0</v>
      </c>
      <c r="B642" s="7">
        <v>2743</v>
      </c>
    </row>
    <row r="643" spans="1:2" x14ac:dyDescent="0.4">
      <c r="A643" s="8">
        <v>0</v>
      </c>
      <c r="B643" s="8">
        <v>2687</v>
      </c>
    </row>
    <row r="644" spans="1:2" x14ac:dyDescent="0.4">
      <c r="A644" s="7">
        <v>0</v>
      </c>
      <c r="B644" s="7">
        <v>2060</v>
      </c>
    </row>
    <row r="645" spans="1:2" x14ac:dyDescent="0.4">
      <c r="A645" s="8">
        <v>0</v>
      </c>
      <c r="B645" s="8">
        <v>2843</v>
      </c>
    </row>
    <row r="646" spans="1:2" x14ac:dyDescent="0.4">
      <c r="A646" s="7">
        <v>8</v>
      </c>
      <c r="B646" s="7">
        <v>3327</v>
      </c>
    </row>
    <row r="647" spans="1:2" x14ac:dyDescent="0.4">
      <c r="A647" s="8">
        <v>0</v>
      </c>
      <c r="B647" s="8">
        <v>2725</v>
      </c>
    </row>
    <row r="648" spans="1:2" x14ac:dyDescent="0.4">
      <c r="A648" s="7">
        <v>0</v>
      </c>
      <c r="B648" s="7">
        <v>2671</v>
      </c>
    </row>
    <row r="649" spans="1:2" x14ac:dyDescent="0.4">
      <c r="A649" s="8">
        <v>0</v>
      </c>
      <c r="B649" s="8">
        <v>2718</v>
      </c>
    </row>
    <row r="650" spans="1:2" x14ac:dyDescent="0.4">
      <c r="A650" s="7">
        <v>0</v>
      </c>
      <c r="B650" s="7">
        <v>2682</v>
      </c>
    </row>
    <row r="651" spans="1:2" x14ac:dyDescent="0.4">
      <c r="A651" s="8">
        <v>0</v>
      </c>
      <c r="B651" s="8">
        <v>2806</v>
      </c>
    </row>
    <row r="652" spans="1:2" x14ac:dyDescent="0.4">
      <c r="A652" s="7">
        <v>0</v>
      </c>
      <c r="B652" s="7">
        <v>2613</v>
      </c>
    </row>
    <row r="653" spans="1:2" x14ac:dyDescent="0.4">
      <c r="A653" s="8">
        <v>0</v>
      </c>
      <c r="B653" s="8">
        <v>2712</v>
      </c>
    </row>
    <row r="654" spans="1:2" x14ac:dyDescent="0.4">
      <c r="A654" s="7">
        <v>0</v>
      </c>
      <c r="B654" s="7">
        <v>2175</v>
      </c>
    </row>
    <row r="655" spans="1:2" x14ac:dyDescent="0.4">
      <c r="A655" s="8">
        <v>0</v>
      </c>
      <c r="B655" s="8">
        <v>0</v>
      </c>
    </row>
    <row r="656" spans="1:2" x14ac:dyDescent="0.4">
      <c r="A656" s="7">
        <v>0</v>
      </c>
      <c r="B656" s="7">
        <v>1841</v>
      </c>
    </row>
    <row r="657" spans="1:2" x14ac:dyDescent="0.4">
      <c r="A657" s="8">
        <v>17</v>
      </c>
      <c r="B657" s="8">
        <v>2400</v>
      </c>
    </row>
    <row r="658" spans="1:2" x14ac:dyDescent="0.4">
      <c r="A658" s="7">
        <v>14</v>
      </c>
      <c r="B658" s="7">
        <v>2507</v>
      </c>
    </row>
    <row r="659" spans="1:2" x14ac:dyDescent="0.4">
      <c r="A659" s="8">
        <v>0</v>
      </c>
      <c r="B659" s="8">
        <v>2127</v>
      </c>
    </row>
    <row r="660" spans="1:2" x14ac:dyDescent="0.4">
      <c r="A660" s="7">
        <v>36</v>
      </c>
      <c r="B660" s="7">
        <v>2225</v>
      </c>
    </row>
    <row r="661" spans="1:2" x14ac:dyDescent="0.4">
      <c r="A661" s="8">
        <v>5</v>
      </c>
      <c r="B661" s="8">
        <v>2067</v>
      </c>
    </row>
    <row r="662" spans="1:2" x14ac:dyDescent="0.4">
      <c r="A662" s="7">
        <v>30</v>
      </c>
      <c r="B662" s="7">
        <v>2798</v>
      </c>
    </row>
    <row r="663" spans="1:2" x14ac:dyDescent="0.4">
      <c r="A663" s="8">
        <v>0</v>
      </c>
      <c r="B663" s="8">
        <v>1841</v>
      </c>
    </row>
    <row r="664" spans="1:2" x14ac:dyDescent="0.4">
      <c r="A664" s="7">
        <v>70</v>
      </c>
      <c r="B664" s="7">
        <v>3727</v>
      </c>
    </row>
    <row r="665" spans="1:2" x14ac:dyDescent="0.4">
      <c r="A665" s="8">
        <v>0</v>
      </c>
      <c r="B665" s="8">
        <v>1841</v>
      </c>
    </row>
    <row r="666" spans="1:2" x14ac:dyDescent="0.4">
      <c r="A666" s="7">
        <v>0</v>
      </c>
      <c r="B666" s="7">
        <v>1922</v>
      </c>
    </row>
    <row r="667" spans="1:2" x14ac:dyDescent="0.4">
      <c r="A667" s="8">
        <v>0</v>
      </c>
      <c r="B667" s="8">
        <v>1841</v>
      </c>
    </row>
    <row r="668" spans="1:2" x14ac:dyDescent="0.4">
      <c r="A668" s="7">
        <v>11</v>
      </c>
      <c r="B668" s="7">
        <v>2053</v>
      </c>
    </row>
    <row r="669" spans="1:2" x14ac:dyDescent="0.4">
      <c r="A669" s="8">
        <v>33</v>
      </c>
      <c r="B669" s="8">
        <v>2484</v>
      </c>
    </row>
    <row r="670" spans="1:2" x14ac:dyDescent="0.4">
      <c r="A670" s="7">
        <v>42</v>
      </c>
      <c r="B670" s="7">
        <v>2584</v>
      </c>
    </row>
    <row r="671" spans="1:2" x14ac:dyDescent="0.4">
      <c r="A671" s="8">
        <v>0</v>
      </c>
      <c r="B671" s="8">
        <v>1841</v>
      </c>
    </row>
    <row r="672" spans="1:2" x14ac:dyDescent="0.4">
      <c r="A672" s="7">
        <v>2</v>
      </c>
      <c r="B672" s="7">
        <v>1993</v>
      </c>
    </row>
    <row r="673" spans="1:2" x14ac:dyDescent="0.4">
      <c r="A673" s="8">
        <v>0</v>
      </c>
      <c r="B673" s="8">
        <v>1841</v>
      </c>
    </row>
    <row r="674" spans="1:2" x14ac:dyDescent="0.4">
      <c r="A674" s="7">
        <v>3</v>
      </c>
      <c r="B674" s="7">
        <v>2280</v>
      </c>
    </row>
    <row r="675" spans="1:2" x14ac:dyDescent="0.4">
      <c r="A675" s="8">
        <v>9</v>
      </c>
      <c r="B675" s="8">
        <v>2319</v>
      </c>
    </row>
    <row r="676" spans="1:2" x14ac:dyDescent="0.4">
      <c r="A676" s="7">
        <v>0</v>
      </c>
      <c r="B676" s="7">
        <v>1841</v>
      </c>
    </row>
    <row r="677" spans="1:2" x14ac:dyDescent="0.4">
      <c r="A677" s="8">
        <v>0</v>
      </c>
      <c r="B677" s="8">
        <v>1843</v>
      </c>
    </row>
    <row r="678" spans="1:2" x14ac:dyDescent="0.4">
      <c r="A678" s="7">
        <v>0</v>
      </c>
      <c r="B678" s="7">
        <v>1841</v>
      </c>
    </row>
    <row r="679" spans="1:2" x14ac:dyDescent="0.4">
      <c r="A679" s="8">
        <v>0</v>
      </c>
      <c r="B679" s="8">
        <v>1841</v>
      </c>
    </row>
    <row r="680" spans="1:2" x14ac:dyDescent="0.4">
      <c r="A680" s="7">
        <v>12</v>
      </c>
      <c r="B680" s="7">
        <v>2496</v>
      </c>
    </row>
    <row r="681" spans="1:2" x14ac:dyDescent="0.4">
      <c r="A681" s="8">
        <v>2</v>
      </c>
      <c r="B681" s="8">
        <v>1032</v>
      </c>
    </row>
    <row r="682" spans="1:2" x14ac:dyDescent="0.4">
      <c r="A682" s="7">
        <v>50</v>
      </c>
      <c r="B682" s="7">
        <v>1994</v>
      </c>
    </row>
    <row r="683" spans="1:2" x14ac:dyDescent="0.4">
      <c r="A683" s="8">
        <v>8</v>
      </c>
      <c r="B683" s="8">
        <v>1718</v>
      </c>
    </row>
    <row r="684" spans="1:2" x14ac:dyDescent="0.4">
      <c r="A684" s="7">
        <v>0</v>
      </c>
      <c r="B684" s="7">
        <v>1466</v>
      </c>
    </row>
    <row r="685" spans="1:2" x14ac:dyDescent="0.4">
      <c r="A685" s="8">
        <v>0</v>
      </c>
      <c r="B685" s="8">
        <v>1756</v>
      </c>
    </row>
    <row r="686" spans="1:2" x14ac:dyDescent="0.4">
      <c r="A686" s="7">
        <v>50</v>
      </c>
      <c r="B686" s="7">
        <v>2173</v>
      </c>
    </row>
    <row r="687" spans="1:2" x14ac:dyDescent="0.4">
      <c r="A687" s="8">
        <v>5</v>
      </c>
      <c r="B687" s="8">
        <v>2027</v>
      </c>
    </row>
    <row r="688" spans="1:2" x14ac:dyDescent="0.4">
      <c r="A688" s="7">
        <v>13</v>
      </c>
      <c r="B688" s="7">
        <v>2039</v>
      </c>
    </row>
    <row r="689" spans="1:2" x14ac:dyDescent="0.4">
      <c r="A689" s="8">
        <v>35</v>
      </c>
      <c r="B689" s="8">
        <v>2046</v>
      </c>
    </row>
    <row r="690" spans="1:2" x14ac:dyDescent="0.4">
      <c r="A690" s="7">
        <v>48</v>
      </c>
      <c r="B690" s="7">
        <v>2174</v>
      </c>
    </row>
    <row r="691" spans="1:2" x14ac:dyDescent="0.4">
      <c r="A691" s="8">
        <v>53</v>
      </c>
      <c r="B691" s="8">
        <v>2179</v>
      </c>
    </row>
    <row r="692" spans="1:2" x14ac:dyDescent="0.4">
      <c r="A692" s="7">
        <v>30</v>
      </c>
      <c r="B692" s="7">
        <v>2086</v>
      </c>
    </row>
    <row r="693" spans="1:2" x14ac:dyDescent="0.4">
      <c r="A693" s="8">
        <v>58</v>
      </c>
      <c r="B693" s="8">
        <v>2571</v>
      </c>
    </row>
    <row r="694" spans="1:2" x14ac:dyDescent="0.4">
      <c r="A694" s="7">
        <v>0</v>
      </c>
      <c r="B694" s="7">
        <v>1705</v>
      </c>
    </row>
    <row r="695" spans="1:2" x14ac:dyDescent="0.4">
      <c r="A695" s="8">
        <v>35</v>
      </c>
      <c r="B695" s="8">
        <v>2194</v>
      </c>
    </row>
    <row r="696" spans="1:2" x14ac:dyDescent="0.4">
      <c r="A696" s="7">
        <v>36</v>
      </c>
      <c r="B696" s="7">
        <v>2012</v>
      </c>
    </row>
    <row r="697" spans="1:2" x14ac:dyDescent="0.4">
      <c r="A697" s="8">
        <v>7</v>
      </c>
      <c r="B697" s="8">
        <v>2034</v>
      </c>
    </row>
    <row r="698" spans="1:2" x14ac:dyDescent="0.4">
      <c r="A698" s="7">
        <v>38</v>
      </c>
      <c r="B698" s="7">
        <v>2182</v>
      </c>
    </row>
    <row r="699" spans="1:2" x14ac:dyDescent="0.4">
      <c r="A699" s="8">
        <v>12</v>
      </c>
      <c r="B699" s="8">
        <v>2254</v>
      </c>
    </row>
    <row r="700" spans="1:2" x14ac:dyDescent="0.4">
      <c r="A700" s="7">
        <v>32</v>
      </c>
      <c r="B700" s="7">
        <v>2002</v>
      </c>
    </row>
    <row r="701" spans="1:2" x14ac:dyDescent="0.4">
      <c r="A701" s="8">
        <v>0</v>
      </c>
      <c r="B701" s="8">
        <v>1740</v>
      </c>
    </row>
    <row r="702" spans="1:2" x14ac:dyDescent="0.4">
      <c r="A702" s="7">
        <v>18</v>
      </c>
      <c r="B702" s="7">
        <v>2162</v>
      </c>
    </row>
    <row r="703" spans="1:2" x14ac:dyDescent="0.4">
      <c r="A703" s="8">
        <v>21</v>
      </c>
      <c r="B703" s="8">
        <v>2072</v>
      </c>
    </row>
    <row r="704" spans="1:2" x14ac:dyDescent="0.4">
      <c r="A704" s="7">
        <v>15</v>
      </c>
      <c r="B704" s="7">
        <v>2086</v>
      </c>
    </row>
    <row r="705" spans="1:2" x14ac:dyDescent="0.4">
      <c r="A705" s="8">
        <v>14</v>
      </c>
      <c r="B705" s="8">
        <v>2066</v>
      </c>
    </row>
    <row r="706" spans="1:2" x14ac:dyDescent="0.4">
      <c r="A706" s="7">
        <v>0</v>
      </c>
      <c r="B706" s="7">
        <v>1850</v>
      </c>
    </row>
    <row r="707" spans="1:2" x14ac:dyDescent="0.4">
      <c r="A707" s="8">
        <v>0</v>
      </c>
      <c r="B707" s="8">
        <v>1947</v>
      </c>
    </row>
    <row r="708" spans="1:2" x14ac:dyDescent="0.4">
      <c r="A708" s="7">
        <v>0</v>
      </c>
      <c r="B708" s="7">
        <v>1659</v>
      </c>
    </row>
    <row r="709" spans="1:2" x14ac:dyDescent="0.4">
      <c r="A709" s="8">
        <v>43</v>
      </c>
      <c r="B709" s="8">
        <v>2105</v>
      </c>
    </row>
    <row r="710" spans="1:2" x14ac:dyDescent="0.4">
      <c r="A710" s="7">
        <v>62</v>
      </c>
      <c r="B710" s="7">
        <v>2361</v>
      </c>
    </row>
    <row r="711" spans="1:2" x14ac:dyDescent="0.4">
      <c r="A711" s="8">
        <v>24</v>
      </c>
      <c r="B711" s="8">
        <v>1855</v>
      </c>
    </row>
    <row r="712" spans="1:2" x14ac:dyDescent="0.4">
      <c r="A712" s="7">
        <v>0</v>
      </c>
      <c r="B712" s="7">
        <v>928</v>
      </c>
    </row>
    <row r="713" spans="1:2" x14ac:dyDescent="0.4">
      <c r="A713" s="8">
        <v>53</v>
      </c>
      <c r="B713" s="8">
        <v>2937</v>
      </c>
    </row>
    <row r="714" spans="1:2" x14ac:dyDescent="0.4">
      <c r="A714" s="7">
        <v>56</v>
      </c>
      <c r="B714" s="7">
        <v>2742</v>
      </c>
    </row>
    <row r="715" spans="1:2" x14ac:dyDescent="0.4">
      <c r="A715" s="8">
        <v>34</v>
      </c>
      <c r="B715" s="8">
        <v>2668</v>
      </c>
    </row>
    <row r="716" spans="1:2" x14ac:dyDescent="0.4">
      <c r="A716" s="7">
        <v>0</v>
      </c>
      <c r="B716" s="7">
        <v>2098</v>
      </c>
    </row>
    <row r="717" spans="1:2" x14ac:dyDescent="0.4">
      <c r="A717" s="8">
        <v>0</v>
      </c>
      <c r="B717" s="8">
        <v>2076</v>
      </c>
    </row>
    <row r="718" spans="1:2" x14ac:dyDescent="0.4">
      <c r="A718" s="7">
        <v>0</v>
      </c>
      <c r="B718" s="7">
        <v>2383</v>
      </c>
    </row>
    <row r="719" spans="1:2" x14ac:dyDescent="0.4">
      <c r="A719" s="8">
        <v>48</v>
      </c>
      <c r="B719" s="8">
        <v>2832</v>
      </c>
    </row>
    <row r="720" spans="1:2" x14ac:dyDescent="0.4">
      <c r="A720" s="7">
        <v>53</v>
      </c>
      <c r="B720" s="7">
        <v>2812</v>
      </c>
    </row>
    <row r="721" spans="1:2" x14ac:dyDescent="0.4">
      <c r="A721" s="8">
        <v>60</v>
      </c>
      <c r="B721" s="8">
        <v>3096</v>
      </c>
    </row>
    <row r="722" spans="1:2" x14ac:dyDescent="0.4">
      <c r="A722" s="7">
        <v>30</v>
      </c>
      <c r="B722" s="7">
        <v>2763</v>
      </c>
    </row>
    <row r="723" spans="1:2" x14ac:dyDescent="0.4">
      <c r="A723" s="8">
        <v>64</v>
      </c>
      <c r="B723" s="8">
        <v>2889</v>
      </c>
    </row>
    <row r="724" spans="1:2" x14ac:dyDescent="0.4">
      <c r="A724" s="7">
        <v>2</v>
      </c>
      <c r="B724" s="7">
        <v>2284</v>
      </c>
    </row>
    <row r="725" spans="1:2" x14ac:dyDescent="0.4">
      <c r="A725" s="8">
        <v>0</v>
      </c>
      <c r="B725" s="8">
        <v>2667</v>
      </c>
    </row>
    <row r="726" spans="1:2" x14ac:dyDescent="0.4">
      <c r="A726" s="7">
        <v>51</v>
      </c>
      <c r="B726" s="7">
        <v>3055</v>
      </c>
    </row>
    <row r="727" spans="1:2" x14ac:dyDescent="0.4">
      <c r="A727" s="8">
        <v>16</v>
      </c>
      <c r="B727" s="8">
        <v>2939</v>
      </c>
    </row>
    <row r="728" spans="1:2" x14ac:dyDescent="0.4">
      <c r="A728" s="7">
        <v>50</v>
      </c>
      <c r="B728" s="7">
        <v>2830</v>
      </c>
    </row>
    <row r="729" spans="1:2" x14ac:dyDescent="0.4">
      <c r="A729" s="8">
        <v>16</v>
      </c>
      <c r="B729" s="8">
        <v>2836</v>
      </c>
    </row>
    <row r="730" spans="1:2" x14ac:dyDescent="0.4">
      <c r="A730" s="7">
        <v>55</v>
      </c>
      <c r="B730" s="7">
        <v>3180</v>
      </c>
    </row>
    <row r="731" spans="1:2" x14ac:dyDescent="0.4">
      <c r="A731" s="8">
        <v>0</v>
      </c>
      <c r="B731" s="8">
        <v>2051</v>
      </c>
    </row>
    <row r="732" spans="1:2" x14ac:dyDescent="0.4">
      <c r="A732" s="7">
        <v>0</v>
      </c>
      <c r="B732" s="7">
        <v>2225</v>
      </c>
    </row>
    <row r="733" spans="1:2" x14ac:dyDescent="0.4">
      <c r="A733" s="8">
        <v>64</v>
      </c>
      <c r="B733" s="8">
        <v>2642</v>
      </c>
    </row>
    <row r="734" spans="1:2" x14ac:dyDescent="0.4">
      <c r="A734" s="7">
        <v>58</v>
      </c>
      <c r="B734" s="7">
        <v>2976</v>
      </c>
    </row>
    <row r="735" spans="1:2" x14ac:dyDescent="0.4">
      <c r="A735" s="8">
        <v>0</v>
      </c>
      <c r="B735" s="8">
        <v>1557</v>
      </c>
    </row>
    <row r="736" spans="1:2" x14ac:dyDescent="0.4">
      <c r="A736" s="7">
        <v>53</v>
      </c>
      <c r="B736" s="7">
        <v>2933</v>
      </c>
    </row>
    <row r="737" spans="1:2" x14ac:dyDescent="0.4">
      <c r="A737" s="8">
        <v>44</v>
      </c>
      <c r="B737" s="8">
        <v>2553</v>
      </c>
    </row>
    <row r="738" spans="1:2" x14ac:dyDescent="0.4">
      <c r="A738" s="7">
        <v>0</v>
      </c>
      <c r="B738" s="7">
        <v>120</v>
      </c>
    </row>
    <row r="739" spans="1:2" x14ac:dyDescent="0.4">
      <c r="A739" s="8">
        <v>59</v>
      </c>
      <c r="B739" s="8">
        <v>2772</v>
      </c>
    </row>
    <row r="740" spans="1:2" x14ac:dyDescent="0.4">
      <c r="A740" s="7">
        <v>31</v>
      </c>
      <c r="B740" s="7">
        <v>2516</v>
      </c>
    </row>
    <row r="741" spans="1:2" x14ac:dyDescent="0.4">
      <c r="A741" s="8">
        <v>35</v>
      </c>
      <c r="B741" s="8">
        <v>2734</v>
      </c>
    </row>
    <row r="742" spans="1:2" x14ac:dyDescent="0.4">
      <c r="A742" s="7">
        <v>30</v>
      </c>
      <c r="B742" s="7">
        <v>2395</v>
      </c>
    </row>
    <row r="743" spans="1:2" x14ac:dyDescent="0.4">
      <c r="A743" s="8">
        <v>0</v>
      </c>
      <c r="B743" s="8">
        <v>1635</v>
      </c>
    </row>
    <row r="744" spans="1:2" x14ac:dyDescent="0.4">
      <c r="A744" s="7">
        <v>0</v>
      </c>
      <c r="B744" s="7">
        <v>1629</v>
      </c>
    </row>
    <row r="745" spans="1:2" x14ac:dyDescent="0.4">
      <c r="A745" s="8">
        <v>61</v>
      </c>
      <c r="B745" s="8">
        <v>2743</v>
      </c>
    </row>
    <row r="746" spans="1:2" x14ac:dyDescent="0.4">
      <c r="A746" s="7">
        <v>67</v>
      </c>
      <c r="B746" s="7">
        <v>2944</v>
      </c>
    </row>
    <row r="747" spans="1:2" x14ac:dyDescent="0.4">
      <c r="A747" s="8">
        <v>87</v>
      </c>
      <c r="B747" s="8">
        <v>2997</v>
      </c>
    </row>
    <row r="748" spans="1:2" x14ac:dyDescent="0.4">
      <c r="A748" s="7">
        <v>19</v>
      </c>
      <c r="B748" s="7">
        <v>2463</v>
      </c>
    </row>
    <row r="749" spans="1:2" x14ac:dyDescent="0.4">
      <c r="A749" s="8">
        <v>58</v>
      </c>
      <c r="B749" s="8">
        <v>2846</v>
      </c>
    </row>
    <row r="750" spans="1:2" x14ac:dyDescent="0.4">
      <c r="A750" s="7">
        <v>0</v>
      </c>
      <c r="B750" s="7">
        <v>1965</v>
      </c>
    </row>
    <row r="751" spans="1:2" x14ac:dyDescent="0.4">
      <c r="A751" s="8">
        <v>0</v>
      </c>
      <c r="B751" s="8">
        <v>2049</v>
      </c>
    </row>
    <row r="752" spans="1:2" x14ac:dyDescent="0.4">
      <c r="A752" s="7">
        <v>69</v>
      </c>
      <c r="B752" s="7">
        <v>2752</v>
      </c>
    </row>
    <row r="753" spans="1:2" x14ac:dyDescent="0.4">
      <c r="A753" s="8">
        <v>70</v>
      </c>
      <c r="B753" s="8">
        <v>2781</v>
      </c>
    </row>
    <row r="754" spans="1:2" x14ac:dyDescent="0.4">
      <c r="A754" s="7">
        <v>55</v>
      </c>
      <c r="B754" s="7">
        <v>2693</v>
      </c>
    </row>
    <row r="755" spans="1:2" x14ac:dyDescent="0.4">
      <c r="A755" s="8">
        <v>54</v>
      </c>
      <c r="B755" s="8">
        <v>2862</v>
      </c>
    </row>
    <row r="756" spans="1:2" x14ac:dyDescent="0.4">
      <c r="A756" s="7">
        <v>24</v>
      </c>
      <c r="B756" s="7">
        <v>2616</v>
      </c>
    </row>
    <row r="757" spans="1:2" x14ac:dyDescent="0.4">
      <c r="A757" s="8">
        <v>42</v>
      </c>
      <c r="B757" s="8">
        <v>2995</v>
      </c>
    </row>
    <row r="758" spans="1:2" x14ac:dyDescent="0.4">
      <c r="A758" s="7">
        <v>30</v>
      </c>
      <c r="B758" s="7">
        <v>2730</v>
      </c>
    </row>
    <row r="759" spans="1:2" x14ac:dyDescent="0.4">
      <c r="A759" s="8">
        <v>66</v>
      </c>
      <c r="B759" s="8">
        <v>2754</v>
      </c>
    </row>
    <row r="760" spans="1:2" x14ac:dyDescent="0.4">
      <c r="A760" s="7">
        <v>57</v>
      </c>
      <c r="B760" s="7">
        <v>2754</v>
      </c>
    </row>
    <row r="761" spans="1:2" x14ac:dyDescent="0.4">
      <c r="A761" s="8">
        <v>45</v>
      </c>
      <c r="B761" s="8">
        <v>2655</v>
      </c>
    </row>
    <row r="762" spans="1:2" x14ac:dyDescent="0.4">
      <c r="A762" s="7">
        <v>24</v>
      </c>
      <c r="B762" s="7">
        <v>2386</v>
      </c>
    </row>
    <row r="763" spans="1:2" x14ac:dyDescent="0.4">
      <c r="A763" s="8">
        <v>84</v>
      </c>
      <c r="B763" s="8">
        <v>2924</v>
      </c>
    </row>
    <row r="764" spans="1:2" x14ac:dyDescent="0.4">
      <c r="A764" s="7">
        <v>20</v>
      </c>
      <c r="B764" s="7">
        <v>2739</v>
      </c>
    </row>
    <row r="765" spans="1:2" x14ac:dyDescent="0.4">
      <c r="A765" s="8">
        <v>32</v>
      </c>
      <c r="B765" s="8">
        <v>2534</v>
      </c>
    </row>
    <row r="766" spans="1:2" x14ac:dyDescent="0.4">
      <c r="A766" s="7">
        <v>67</v>
      </c>
      <c r="B766" s="7">
        <v>2960</v>
      </c>
    </row>
    <row r="767" spans="1:2" x14ac:dyDescent="0.4">
      <c r="A767" s="8">
        <v>72</v>
      </c>
      <c r="B767" s="8">
        <v>2800</v>
      </c>
    </row>
    <row r="768" spans="1:2" x14ac:dyDescent="0.4">
      <c r="A768" s="7">
        <v>57</v>
      </c>
      <c r="B768" s="7">
        <v>2735</v>
      </c>
    </row>
    <row r="769" spans="1:2" x14ac:dyDescent="0.4">
      <c r="A769" s="8">
        <v>5</v>
      </c>
      <c r="B769" s="8">
        <v>1199</v>
      </c>
    </row>
    <row r="770" spans="1:2" x14ac:dyDescent="0.4">
      <c r="A770" s="7">
        <v>116</v>
      </c>
      <c r="B770" s="7">
        <v>3186</v>
      </c>
    </row>
    <row r="771" spans="1:2" x14ac:dyDescent="0.4">
      <c r="A771" s="8">
        <v>95</v>
      </c>
      <c r="B771" s="8">
        <v>3140</v>
      </c>
    </row>
    <row r="772" spans="1:2" x14ac:dyDescent="0.4">
      <c r="A772" s="7">
        <v>119</v>
      </c>
      <c r="B772" s="7">
        <v>3411</v>
      </c>
    </row>
    <row r="773" spans="1:2" x14ac:dyDescent="0.4">
      <c r="A773" s="8">
        <v>132</v>
      </c>
      <c r="B773" s="8">
        <v>3410</v>
      </c>
    </row>
    <row r="774" spans="1:2" x14ac:dyDescent="0.4">
      <c r="A774" s="7">
        <v>96</v>
      </c>
      <c r="B774" s="7">
        <v>2867</v>
      </c>
    </row>
    <row r="775" spans="1:2" x14ac:dyDescent="0.4">
      <c r="A775" s="8">
        <v>111</v>
      </c>
      <c r="B775" s="8">
        <v>3213</v>
      </c>
    </row>
    <row r="776" spans="1:2" x14ac:dyDescent="0.4">
      <c r="A776" s="7">
        <v>102</v>
      </c>
      <c r="B776" s="7">
        <v>3133</v>
      </c>
    </row>
    <row r="777" spans="1:2" x14ac:dyDescent="0.4">
      <c r="A777" s="8">
        <v>90</v>
      </c>
      <c r="B777" s="8">
        <v>3114</v>
      </c>
    </row>
    <row r="778" spans="1:2" x14ac:dyDescent="0.4">
      <c r="A778" s="7">
        <v>89</v>
      </c>
      <c r="B778" s="7">
        <v>3043</v>
      </c>
    </row>
    <row r="779" spans="1:2" x14ac:dyDescent="0.4">
      <c r="A779" s="8">
        <v>100</v>
      </c>
      <c r="B779" s="8">
        <v>3103</v>
      </c>
    </row>
    <row r="780" spans="1:2" x14ac:dyDescent="0.4">
      <c r="A780" s="7">
        <v>60</v>
      </c>
      <c r="B780" s="7">
        <v>2655</v>
      </c>
    </row>
    <row r="781" spans="1:2" x14ac:dyDescent="0.4">
      <c r="A781" s="8">
        <v>125</v>
      </c>
      <c r="B781" s="8">
        <v>3554</v>
      </c>
    </row>
    <row r="782" spans="1:2" x14ac:dyDescent="0.4">
      <c r="A782" s="7">
        <v>129</v>
      </c>
      <c r="B782" s="7">
        <v>3577</v>
      </c>
    </row>
    <row r="783" spans="1:2" x14ac:dyDescent="0.4">
      <c r="A783" s="8">
        <v>118</v>
      </c>
      <c r="B783" s="8">
        <v>3403</v>
      </c>
    </row>
    <row r="784" spans="1:2" x14ac:dyDescent="0.4">
      <c r="A784" s="7">
        <v>68</v>
      </c>
      <c r="B784" s="7">
        <v>2846</v>
      </c>
    </row>
    <row r="785" spans="1:2" x14ac:dyDescent="0.4">
      <c r="A785" s="8">
        <v>60</v>
      </c>
      <c r="B785" s="8">
        <v>2852</v>
      </c>
    </row>
    <row r="786" spans="1:2" x14ac:dyDescent="0.4">
      <c r="A786" s="7">
        <v>90</v>
      </c>
      <c r="B786" s="7">
        <v>3062</v>
      </c>
    </row>
    <row r="787" spans="1:2" x14ac:dyDescent="0.4">
      <c r="A787" s="8">
        <v>58</v>
      </c>
      <c r="B787" s="8">
        <v>2794</v>
      </c>
    </row>
    <row r="788" spans="1:2" x14ac:dyDescent="0.4">
      <c r="A788" s="7">
        <v>27</v>
      </c>
      <c r="B788" s="7">
        <v>2408</v>
      </c>
    </row>
    <row r="789" spans="1:2" x14ac:dyDescent="0.4">
      <c r="A789" s="8">
        <v>0</v>
      </c>
      <c r="B789" s="8">
        <v>1886</v>
      </c>
    </row>
    <row r="790" spans="1:2" x14ac:dyDescent="0.4">
      <c r="A790" s="7">
        <v>0</v>
      </c>
      <c r="B790" s="7">
        <v>1988</v>
      </c>
    </row>
    <row r="791" spans="1:2" x14ac:dyDescent="0.4">
      <c r="A791" s="8">
        <v>87</v>
      </c>
      <c r="B791" s="8">
        <v>3023</v>
      </c>
    </row>
    <row r="792" spans="1:2" x14ac:dyDescent="0.4">
      <c r="A792" s="7">
        <v>89</v>
      </c>
      <c r="B792" s="7">
        <v>2918</v>
      </c>
    </row>
    <row r="793" spans="1:2" x14ac:dyDescent="0.4">
      <c r="A793" s="8">
        <v>93</v>
      </c>
      <c r="B793" s="8">
        <v>2950</v>
      </c>
    </row>
    <row r="794" spans="1:2" x14ac:dyDescent="0.4">
      <c r="A794" s="7">
        <v>90</v>
      </c>
      <c r="B794" s="7">
        <v>2859</v>
      </c>
    </row>
    <row r="795" spans="1:2" x14ac:dyDescent="0.4">
      <c r="A795" s="8">
        <v>121</v>
      </c>
      <c r="B795" s="8">
        <v>3331</v>
      </c>
    </row>
    <row r="796" spans="1:2" x14ac:dyDescent="0.4">
      <c r="A796" s="7">
        <v>125</v>
      </c>
      <c r="B796" s="7">
        <v>3589</v>
      </c>
    </row>
    <row r="797" spans="1:2" x14ac:dyDescent="0.4">
      <c r="A797" s="8">
        <v>66</v>
      </c>
      <c r="B797" s="8">
        <v>2765</v>
      </c>
    </row>
    <row r="798" spans="1:2" x14ac:dyDescent="0.4">
      <c r="A798" s="7">
        <v>96</v>
      </c>
      <c r="B798" s="7">
        <v>2926</v>
      </c>
    </row>
    <row r="799" spans="1:2" x14ac:dyDescent="0.4">
      <c r="A799" s="8">
        <v>60</v>
      </c>
      <c r="B799" s="8">
        <v>2809</v>
      </c>
    </row>
    <row r="800" spans="1:2" x14ac:dyDescent="0.4">
      <c r="A800" s="7">
        <v>28</v>
      </c>
      <c r="B800" s="7">
        <v>1505</v>
      </c>
    </row>
    <row r="801" spans="1:2" x14ac:dyDescent="0.4">
      <c r="A801" s="8">
        <v>40</v>
      </c>
      <c r="B801" s="8">
        <v>2044</v>
      </c>
    </row>
    <row r="802" spans="1:2" x14ac:dyDescent="0.4">
      <c r="A802" s="7">
        <v>35</v>
      </c>
      <c r="B802" s="7">
        <v>1935</v>
      </c>
    </row>
    <row r="803" spans="1:2" x14ac:dyDescent="0.4">
      <c r="A803" s="8">
        <v>29</v>
      </c>
      <c r="B803" s="8">
        <v>1705</v>
      </c>
    </row>
    <row r="804" spans="1:2" x14ac:dyDescent="0.4">
      <c r="A804" s="7">
        <v>0</v>
      </c>
      <c r="B804" s="7">
        <v>1632</v>
      </c>
    </row>
    <row r="805" spans="1:2" x14ac:dyDescent="0.4">
      <c r="A805" s="8">
        <v>6</v>
      </c>
      <c r="B805" s="8">
        <v>1880</v>
      </c>
    </row>
    <row r="806" spans="1:2" x14ac:dyDescent="0.4">
      <c r="A806" s="7">
        <v>41</v>
      </c>
      <c r="B806" s="7">
        <v>2112</v>
      </c>
    </row>
    <row r="807" spans="1:2" x14ac:dyDescent="0.4">
      <c r="A807" s="8">
        <v>16</v>
      </c>
      <c r="B807" s="8">
        <v>1829</v>
      </c>
    </row>
    <row r="808" spans="1:2" x14ac:dyDescent="0.4">
      <c r="A808" s="7">
        <v>0</v>
      </c>
      <c r="B808" s="7">
        <v>1763</v>
      </c>
    </row>
    <row r="809" spans="1:2" x14ac:dyDescent="0.4">
      <c r="A809" s="8">
        <v>5</v>
      </c>
      <c r="B809" s="8">
        <v>1931</v>
      </c>
    </row>
    <row r="810" spans="1:2" x14ac:dyDescent="0.4">
      <c r="A810" s="7">
        <v>49</v>
      </c>
      <c r="B810" s="7">
        <v>2218</v>
      </c>
    </row>
    <row r="811" spans="1:2" x14ac:dyDescent="0.4">
      <c r="A811" s="8">
        <v>0</v>
      </c>
      <c r="B811" s="8">
        <v>1651</v>
      </c>
    </row>
    <row r="812" spans="1:2" x14ac:dyDescent="0.4">
      <c r="A812" s="7">
        <v>30</v>
      </c>
      <c r="B812" s="7">
        <v>2132</v>
      </c>
    </row>
    <row r="813" spans="1:2" x14ac:dyDescent="0.4">
      <c r="A813" s="8">
        <v>41</v>
      </c>
      <c r="B813" s="8">
        <v>1976</v>
      </c>
    </row>
    <row r="814" spans="1:2" x14ac:dyDescent="0.4">
      <c r="A814" s="7">
        <v>7</v>
      </c>
      <c r="B814" s="7">
        <v>1909</v>
      </c>
    </row>
    <row r="815" spans="1:2" x14ac:dyDescent="0.4">
      <c r="A815" s="8">
        <v>19</v>
      </c>
      <c r="B815" s="8">
        <v>1813</v>
      </c>
    </row>
    <row r="816" spans="1:2" x14ac:dyDescent="0.4">
      <c r="A816" s="7">
        <v>45</v>
      </c>
      <c r="B816" s="7">
        <v>2008</v>
      </c>
    </row>
    <row r="817" spans="1:2" x14ac:dyDescent="0.4">
      <c r="A817" s="8">
        <v>11</v>
      </c>
      <c r="B817" s="8">
        <v>1580</v>
      </c>
    </row>
    <row r="818" spans="1:2" x14ac:dyDescent="0.4">
      <c r="A818" s="7">
        <v>16</v>
      </c>
      <c r="B818" s="7">
        <v>1854</v>
      </c>
    </row>
    <row r="819" spans="1:2" x14ac:dyDescent="0.4">
      <c r="A819" s="8">
        <v>0</v>
      </c>
      <c r="B819" s="8">
        <v>0</v>
      </c>
    </row>
    <row r="820" spans="1:2" x14ac:dyDescent="0.4">
      <c r="A820" s="7">
        <v>65</v>
      </c>
      <c r="B820" s="7">
        <v>3635</v>
      </c>
    </row>
    <row r="821" spans="1:2" x14ac:dyDescent="0.4">
      <c r="A821" s="8">
        <v>116</v>
      </c>
      <c r="B821" s="8">
        <v>4079</v>
      </c>
    </row>
    <row r="822" spans="1:2" x14ac:dyDescent="0.4">
      <c r="A822" s="7">
        <v>123</v>
      </c>
      <c r="B822" s="7">
        <v>4163</v>
      </c>
    </row>
    <row r="823" spans="1:2" x14ac:dyDescent="0.4">
      <c r="A823" s="8">
        <v>60</v>
      </c>
      <c r="B823" s="8">
        <v>3666</v>
      </c>
    </row>
    <row r="824" spans="1:2" x14ac:dyDescent="0.4">
      <c r="A824" s="7">
        <v>64</v>
      </c>
      <c r="B824" s="7">
        <v>3363</v>
      </c>
    </row>
    <row r="825" spans="1:2" x14ac:dyDescent="0.4">
      <c r="A825" s="8">
        <v>0</v>
      </c>
      <c r="B825" s="8">
        <v>2572</v>
      </c>
    </row>
    <row r="826" spans="1:2" x14ac:dyDescent="0.4">
      <c r="A826" s="7">
        <v>117</v>
      </c>
      <c r="B826" s="7">
        <v>4157</v>
      </c>
    </row>
    <row r="827" spans="1:2" x14ac:dyDescent="0.4">
      <c r="A827" s="8">
        <v>120</v>
      </c>
      <c r="B827" s="8">
        <v>4092</v>
      </c>
    </row>
    <row r="828" spans="1:2" x14ac:dyDescent="0.4">
      <c r="A828" s="7">
        <v>82</v>
      </c>
      <c r="B828" s="7">
        <v>3787</v>
      </c>
    </row>
    <row r="829" spans="1:2" x14ac:dyDescent="0.4">
      <c r="A829" s="8">
        <v>137</v>
      </c>
      <c r="B829" s="8">
        <v>4236</v>
      </c>
    </row>
    <row r="830" spans="1:2" x14ac:dyDescent="0.4">
      <c r="A830" s="7">
        <v>113</v>
      </c>
      <c r="B830" s="7">
        <v>4044</v>
      </c>
    </row>
    <row r="831" spans="1:2" x14ac:dyDescent="0.4">
      <c r="A831" s="8">
        <v>19</v>
      </c>
      <c r="B831" s="8">
        <v>2908</v>
      </c>
    </row>
    <row r="832" spans="1:2" x14ac:dyDescent="0.4">
      <c r="A832" s="7">
        <v>0</v>
      </c>
      <c r="B832" s="7">
        <v>2741</v>
      </c>
    </row>
    <row r="833" spans="1:2" x14ac:dyDescent="0.4">
      <c r="A833" s="8">
        <v>117</v>
      </c>
      <c r="B833" s="8">
        <v>4005</v>
      </c>
    </row>
    <row r="834" spans="1:2" x14ac:dyDescent="0.4">
      <c r="A834" s="7">
        <v>90</v>
      </c>
      <c r="B834" s="7">
        <v>3763</v>
      </c>
    </row>
    <row r="835" spans="1:2" x14ac:dyDescent="0.4">
      <c r="A835" s="8">
        <v>4</v>
      </c>
      <c r="B835" s="8">
        <v>3061</v>
      </c>
    </row>
    <row r="836" spans="1:2" x14ac:dyDescent="0.4">
      <c r="A836" s="7">
        <v>11</v>
      </c>
      <c r="B836" s="7">
        <v>2884</v>
      </c>
    </row>
    <row r="837" spans="1:2" x14ac:dyDescent="0.4">
      <c r="A837" s="8">
        <v>3</v>
      </c>
      <c r="B837" s="8">
        <v>2982</v>
      </c>
    </row>
    <row r="838" spans="1:2" x14ac:dyDescent="0.4">
      <c r="A838" s="7">
        <v>0</v>
      </c>
      <c r="B838" s="7">
        <v>2660</v>
      </c>
    </row>
    <row r="839" spans="1:2" x14ac:dyDescent="0.4">
      <c r="A839" s="8">
        <v>71</v>
      </c>
      <c r="B839" s="8">
        <v>3369</v>
      </c>
    </row>
    <row r="840" spans="1:2" x14ac:dyDescent="0.4">
      <c r="A840" s="7">
        <v>63</v>
      </c>
      <c r="B840" s="7">
        <v>3491</v>
      </c>
    </row>
    <row r="841" spans="1:2" x14ac:dyDescent="0.4">
      <c r="A841" s="8">
        <v>71</v>
      </c>
      <c r="B841" s="8">
        <v>3784</v>
      </c>
    </row>
    <row r="842" spans="1:2" x14ac:dyDescent="0.4">
      <c r="A842" s="7">
        <v>19</v>
      </c>
      <c r="B842" s="7">
        <v>3110</v>
      </c>
    </row>
    <row r="843" spans="1:2" x14ac:dyDescent="0.4">
      <c r="A843" s="8">
        <v>66</v>
      </c>
      <c r="B843" s="8">
        <v>3783</v>
      </c>
    </row>
    <row r="844" spans="1:2" x14ac:dyDescent="0.4">
      <c r="A844" s="7">
        <v>74</v>
      </c>
      <c r="B844" s="7">
        <v>3644</v>
      </c>
    </row>
    <row r="845" spans="1:2" x14ac:dyDescent="0.4">
      <c r="A845" s="8">
        <v>0</v>
      </c>
      <c r="B845" s="8">
        <v>2799</v>
      </c>
    </row>
    <row r="846" spans="1:2" x14ac:dyDescent="0.4">
      <c r="A846" s="7">
        <v>0</v>
      </c>
      <c r="B846" s="7">
        <v>2685</v>
      </c>
    </row>
    <row r="847" spans="1:2" x14ac:dyDescent="0.4">
      <c r="A847" s="8">
        <v>71</v>
      </c>
      <c r="B847" s="8">
        <v>3721</v>
      </c>
    </row>
    <row r="848" spans="1:2" x14ac:dyDescent="0.4">
      <c r="A848" s="7">
        <v>63</v>
      </c>
      <c r="B848" s="7">
        <v>3586</v>
      </c>
    </row>
    <row r="849" spans="1:2" x14ac:dyDescent="0.4">
      <c r="A849" s="8">
        <v>72</v>
      </c>
      <c r="B849" s="8">
        <v>3788</v>
      </c>
    </row>
    <row r="850" spans="1:2" x14ac:dyDescent="0.4">
      <c r="A850" s="7">
        <v>8</v>
      </c>
      <c r="B850" s="7">
        <v>1976</v>
      </c>
    </row>
    <row r="851" spans="1:2" x14ac:dyDescent="0.4">
      <c r="A851" s="8">
        <v>0</v>
      </c>
      <c r="B851" s="8">
        <v>2650</v>
      </c>
    </row>
    <row r="852" spans="1:2" x14ac:dyDescent="0.4">
      <c r="A852" s="7">
        <v>2</v>
      </c>
      <c r="B852" s="7">
        <v>2654</v>
      </c>
    </row>
    <row r="853" spans="1:2" x14ac:dyDescent="0.4">
      <c r="A853" s="8">
        <v>0</v>
      </c>
      <c r="B853" s="8">
        <v>2443</v>
      </c>
    </row>
    <row r="854" spans="1:2" x14ac:dyDescent="0.4">
      <c r="A854" s="7">
        <v>0</v>
      </c>
      <c r="B854" s="7">
        <v>2505</v>
      </c>
    </row>
    <row r="855" spans="1:2" x14ac:dyDescent="0.4">
      <c r="A855" s="8">
        <v>0</v>
      </c>
      <c r="B855" s="8">
        <v>2693</v>
      </c>
    </row>
    <row r="856" spans="1:2" x14ac:dyDescent="0.4">
      <c r="A856" s="7">
        <v>0</v>
      </c>
      <c r="B856" s="7">
        <v>2439</v>
      </c>
    </row>
    <row r="857" spans="1:2" x14ac:dyDescent="0.4">
      <c r="A857" s="8">
        <v>4</v>
      </c>
      <c r="B857" s="8">
        <v>2536</v>
      </c>
    </row>
    <row r="858" spans="1:2" x14ac:dyDescent="0.4">
      <c r="A858" s="7">
        <v>7</v>
      </c>
      <c r="B858" s="7">
        <v>2668</v>
      </c>
    </row>
    <row r="859" spans="1:2" x14ac:dyDescent="0.4">
      <c r="A859" s="8">
        <v>0</v>
      </c>
      <c r="B859" s="8">
        <v>2647</v>
      </c>
    </row>
    <row r="860" spans="1:2" x14ac:dyDescent="0.4">
      <c r="A860" s="7">
        <v>35</v>
      </c>
      <c r="B860" s="7">
        <v>2883</v>
      </c>
    </row>
    <row r="861" spans="1:2" x14ac:dyDescent="0.4">
      <c r="A861" s="8">
        <v>4</v>
      </c>
      <c r="B861" s="8">
        <v>2944</v>
      </c>
    </row>
    <row r="862" spans="1:2" x14ac:dyDescent="0.4">
      <c r="A862" s="7">
        <v>7</v>
      </c>
      <c r="B862" s="7">
        <v>3012</v>
      </c>
    </row>
    <row r="863" spans="1:2" x14ac:dyDescent="0.4">
      <c r="A863" s="8">
        <v>2</v>
      </c>
      <c r="B863" s="8">
        <v>2889</v>
      </c>
    </row>
    <row r="864" spans="1:2" x14ac:dyDescent="0.4">
      <c r="A864" s="7">
        <v>18</v>
      </c>
      <c r="B864" s="7">
        <v>2547</v>
      </c>
    </row>
    <row r="865" spans="1:2" x14ac:dyDescent="0.4">
      <c r="A865" s="8">
        <v>1</v>
      </c>
      <c r="B865" s="8">
        <v>3093</v>
      </c>
    </row>
    <row r="866" spans="1:2" x14ac:dyDescent="0.4">
      <c r="A866" s="7">
        <v>77</v>
      </c>
      <c r="B866" s="7">
        <v>3142</v>
      </c>
    </row>
    <row r="867" spans="1:2" x14ac:dyDescent="0.4">
      <c r="A867" s="8">
        <v>0</v>
      </c>
      <c r="B867" s="8">
        <v>2757</v>
      </c>
    </row>
    <row r="868" spans="1:2" x14ac:dyDescent="0.4">
      <c r="A868" s="7">
        <v>46</v>
      </c>
      <c r="B868" s="7">
        <v>3513</v>
      </c>
    </row>
    <row r="869" spans="1:2" x14ac:dyDescent="0.4">
      <c r="A869" s="8">
        <v>2</v>
      </c>
      <c r="B869" s="8">
        <v>3164</v>
      </c>
    </row>
    <row r="870" spans="1:2" x14ac:dyDescent="0.4">
      <c r="A870" s="7">
        <v>10</v>
      </c>
      <c r="B870" s="7">
        <v>2596</v>
      </c>
    </row>
    <row r="871" spans="1:2" x14ac:dyDescent="0.4">
      <c r="A871" s="8">
        <v>0</v>
      </c>
      <c r="B871" s="8">
        <v>2894</v>
      </c>
    </row>
    <row r="872" spans="1:2" x14ac:dyDescent="0.4">
      <c r="A872" s="7">
        <v>0</v>
      </c>
      <c r="B872" s="7">
        <v>3212</v>
      </c>
    </row>
    <row r="873" spans="1:2" x14ac:dyDescent="0.4">
      <c r="A873" s="8">
        <v>0</v>
      </c>
      <c r="B873" s="8">
        <v>2516</v>
      </c>
    </row>
    <row r="874" spans="1:2" x14ac:dyDescent="0.4">
      <c r="A874" s="7">
        <v>0</v>
      </c>
      <c r="B874" s="7">
        <v>3266</v>
      </c>
    </row>
    <row r="875" spans="1:2" x14ac:dyDescent="0.4">
      <c r="A875" s="8">
        <v>2</v>
      </c>
      <c r="B875" s="8">
        <v>2683</v>
      </c>
    </row>
    <row r="876" spans="1:2" x14ac:dyDescent="0.4">
      <c r="A876" s="7">
        <v>0</v>
      </c>
      <c r="B876" s="7">
        <v>2810</v>
      </c>
    </row>
    <row r="877" spans="1:2" x14ac:dyDescent="0.4">
      <c r="A877" s="8">
        <v>3</v>
      </c>
      <c r="B877" s="8">
        <v>2940</v>
      </c>
    </row>
    <row r="878" spans="1:2" x14ac:dyDescent="0.4">
      <c r="A878" s="7">
        <v>66</v>
      </c>
      <c r="B878" s="7">
        <v>2947</v>
      </c>
    </row>
    <row r="879" spans="1:2" x14ac:dyDescent="0.4">
      <c r="A879" s="8">
        <v>9</v>
      </c>
      <c r="B879" s="8">
        <v>2846</v>
      </c>
    </row>
    <row r="880" spans="1:2" x14ac:dyDescent="0.4">
      <c r="A880" s="7">
        <v>5</v>
      </c>
      <c r="B880" s="7">
        <v>2804</v>
      </c>
    </row>
    <row r="881" spans="1:2" x14ac:dyDescent="0.4">
      <c r="A881" s="8">
        <v>0</v>
      </c>
      <c r="B881" s="8">
        <v>0</v>
      </c>
    </row>
    <row r="882" spans="1:2" x14ac:dyDescent="0.4">
      <c r="A882" s="7">
        <v>0</v>
      </c>
      <c r="B882" s="7">
        <v>2044</v>
      </c>
    </row>
    <row r="883" spans="1:2" x14ac:dyDescent="0.4">
      <c r="A883" s="8">
        <v>0</v>
      </c>
      <c r="B883" s="8">
        <v>1934</v>
      </c>
    </row>
    <row r="884" spans="1:2" x14ac:dyDescent="0.4">
      <c r="A884" s="7">
        <v>0</v>
      </c>
      <c r="B884" s="7">
        <v>1963</v>
      </c>
    </row>
    <row r="885" spans="1:2" x14ac:dyDescent="0.4">
      <c r="A885" s="8">
        <v>0</v>
      </c>
      <c r="B885" s="8">
        <v>2009</v>
      </c>
    </row>
    <row r="886" spans="1:2" x14ac:dyDescent="0.4">
      <c r="A886" s="7">
        <v>0</v>
      </c>
      <c r="B886" s="7">
        <v>1721</v>
      </c>
    </row>
    <row r="887" spans="1:2" x14ac:dyDescent="0.4">
      <c r="A887" s="8">
        <v>0</v>
      </c>
      <c r="B887" s="8">
        <v>1688</v>
      </c>
    </row>
    <row r="888" spans="1:2" x14ac:dyDescent="0.4">
      <c r="A888" s="7">
        <v>0</v>
      </c>
      <c r="B888" s="7">
        <v>1688</v>
      </c>
    </row>
    <row r="889" spans="1:2" x14ac:dyDescent="0.4">
      <c r="A889" s="8">
        <v>0</v>
      </c>
      <c r="B889" s="8">
        <v>1688</v>
      </c>
    </row>
    <row r="890" spans="1:2" x14ac:dyDescent="0.4">
      <c r="A890" s="7">
        <v>0</v>
      </c>
      <c r="B890" s="7">
        <v>2188</v>
      </c>
    </row>
    <row r="891" spans="1:2" x14ac:dyDescent="0.4">
      <c r="A891" s="8">
        <v>0</v>
      </c>
      <c r="B891" s="8">
        <v>1720</v>
      </c>
    </row>
    <row r="892" spans="1:2" x14ac:dyDescent="0.4">
      <c r="A892" s="7">
        <v>1</v>
      </c>
      <c r="B892" s="7">
        <v>2419</v>
      </c>
    </row>
    <row r="893" spans="1:2" x14ac:dyDescent="0.4">
      <c r="A893" s="8">
        <v>8</v>
      </c>
      <c r="B893" s="8">
        <v>2748</v>
      </c>
    </row>
    <row r="894" spans="1:2" x14ac:dyDescent="0.4">
      <c r="A894" s="7">
        <v>3</v>
      </c>
      <c r="B894" s="7">
        <v>1799</v>
      </c>
    </row>
    <row r="895" spans="1:2" x14ac:dyDescent="0.4">
      <c r="A895" s="8">
        <v>0</v>
      </c>
      <c r="B895" s="8">
        <v>1688</v>
      </c>
    </row>
    <row r="896" spans="1:2" x14ac:dyDescent="0.4">
      <c r="A896" s="7">
        <v>0</v>
      </c>
      <c r="B896" s="7">
        <v>1928</v>
      </c>
    </row>
    <row r="897" spans="1:2" x14ac:dyDescent="0.4">
      <c r="A897" s="8">
        <v>0</v>
      </c>
      <c r="B897" s="8">
        <v>2067</v>
      </c>
    </row>
    <row r="898" spans="1:2" x14ac:dyDescent="0.4">
      <c r="A898" s="7">
        <v>0</v>
      </c>
      <c r="B898" s="7">
        <v>2780</v>
      </c>
    </row>
    <row r="899" spans="1:2" x14ac:dyDescent="0.4">
      <c r="A899" s="8">
        <v>6</v>
      </c>
      <c r="B899" s="8">
        <v>3101</v>
      </c>
    </row>
    <row r="900" spans="1:2" x14ac:dyDescent="0.4">
      <c r="A900" s="7">
        <v>10</v>
      </c>
      <c r="B900" s="7">
        <v>2896</v>
      </c>
    </row>
    <row r="901" spans="1:2" x14ac:dyDescent="0.4">
      <c r="A901" s="8">
        <v>0</v>
      </c>
      <c r="B901" s="8">
        <v>1962</v>
      </c>
    </row>
    <row r="902" spans="1:2" x14ac:dyDescent="0.4">
      <c r="A902" s="7">
        <v>0</v>
      </c>
      <c r="B902" s="7">
        <v>2015</v>
      </c>
    </row>
    <row r="903" spans="1:2" x14ac:dyDescent="0.4">
      <c r="A903" s="8">
        <v>0</v>
      </c>
      <c r="B903" s="8">
        <v>2297</v>
      </c>
    </row>
    <row r="904" spans="1:2" x14ac:dyDescent="0.4">
      <c r="A904" s="7">
        <v>0</v>
      </c>
      <c r="B904" s="7">
        <v>2067</v>
      </c>
    </row>
    <row r="905" spans="1:2" x14ac:dyDescent="0.4">
      <c r="A905" s="8">
        <v>0</v>
      </c>
      <c r="B905" s="8">
        <v>1688</v>
      </c>
    </row>
    <row r="906" spans="1:2" x14ac:dyDescent="0.4">
      <c r="A906" s="7">
        <v>0</v>
      </c>
      <c r="B906" s="7">
        <v>1688</v>
      </c>
    </row>
    <row r="907" spans="1:2" x14ac:dyDescent="0.4">
      <c r="A907" s="8">
        <v>0</v>
      </c>
      <c r="B907" s="8">
        <v>1688</v>
      </c>
    </row>
    <row r="908" spans="1:2" x14ac:dyDescent="0.4">
      <c r="A908" s="7">
        <v>0</v>
      </c>
      <c r="B908" s="7">
        <v>1688</v>
      </c>
    </row>
    <row r="909" spans="1:2" x14ac:dyDescent="0.4">
      <c r="A909" s="8">
        <v>0</v>
      </c>
      <c r="B909" s="8">
        <v>1688</v>
      </c>
    </row>
    <row r="910" spans="1:2" x14ac:dyDescent="0.4">
      <c r="A910" s="7">
        <v>0</v>
      </c>
      <c r="B910" s="7">
        <v>57</v>
      </c>
    </row>
    <row r="911" spans="1:2" x14ac:dyDescent="0.4">
      <c r="A911" s="8">
        <v>85</v>
      </c>
      <c r="B911" s="8">
        <v>3921</v>
      </c>
    </row>
    <row r="912" spans="1:2" x14ac:dyDescent="0.4">
      <c r="A912" s="7">
        <v>108</v>
      </c>
      <c r="B912" s="7">
        <v>3566</v>
      </c>
    </row>
    <row r="913" spans="1:2" x14ac:dyDescent="0.4">
      <c r="A913" s="8">
        <v>68</v>
      </c>
      <c r="B913" s="8">
        <v>3793</v>
      </c>
    </row>
    <row r="914" spans="1:2" x14ac:dyDescent="0.4">
      <c r="A914" s="7">
        <v>106</v>
      </c>
      <c r="B914" s="7">
        <v>3934</v>
      </c>
    </row>
    <row r="915" spans="1:2" x14ac:dyDescent="0.4">
      <c r="A915" s="8">
        <v>94</v>
      </c>
      <c r="B915" s="8">
        <v>4547</v>
      </c>
    </row>
    <row r="916" spans="1:2" x14ac:dyDescent="0.4">
      <c r="A916" s="7">
        <v>58</v>
      </c>
      <c r="B916" s="7">
        <v>3545</v>
      </c>
    </row>
    <row r="917" spans="1:2" x14ac:dyDescent="0.4">
      <c r="A917" s="8">
        <v>29</v>
      </c>
      <c r="B917" s="8">
        <v>2761</v>
      </c>
    </row>
    <row r="918" spans="1:2" x14ac:dyDescent="0.4">
      <c r="A918" s="7">
        <v>82</v>
      </c>
      <c r="B918" s="7">
        <v>3676</v>
      </c>
    </row>
    <row r="919" spans="1:2" x14ac:dyDescent="0.4">
      <c r="A919" s="8">
        <v>73</v>
      </c>
      <c r="B919" s="8">
        <v>3679</v>
      </c>
    </row>
    <row r="920" spans="1:2" x14ac:dyDescent="0.4">
      <c r="A920" s="7">
        <v>82</v>
      </c>
      <c r="B920" s="7">
        <v>3659</v>
      </c>
    </row>
    <row r="921" spans="1:2" x14ac:dyDescent="0.4">
      <c r="A921" s="8">
        <v>61</v>
      </c>
      <c r="B921" s="8">
        <v>3427</v>
      </c>
    </row>
    <row r="922" spans="1:2" x14ac:dyDescent="0.4">
      <c r="A922" s="7">
        <v>102</v>
      </c>
      <c r="B922" s="7">
        <v>3891</v>
      </c>
    </row>
    <row r="923" spans="1:2" x14ac:dyDescent="0.4">
      <c r="A923" s="8">
        <v>64</v>
      </c>
      <c r="B923" s="8">
        <v>3455</v>
      </c>
    </row>
    <row r="924" spans="1:2" x14ac:dyDescent="0.4">
      <c r="A924" s="7">
        <v>113</v>
      </c>
      <c r="B924" s="7">
        <v>3802</v>
      </c>
    </row>
    <row r="925" spans="1:2" x14ac:dyDescent="0.4">
      <c r="A925" s="8">
        <v>22</v>
      </c>
      <c r="B925" s="8">
        <v>2860</v>
      </c>
    </row>
    <row r="926" spans="1:2" x14ac:dyDescent="0.4">
      <c r="A926" s="7">
        <v>93</v>
      </c>
      <c r="B926" s="7">
        <v>3808</v>
      </c>
    </row>
    <row r="927" spans="1:2" x14ac:dyDescent="0.4">
      <c r="A927" s="8">
        <v>58</v>
      </c>
      <c r="B927" s="8">
        <v>3060</v>
      </c>
    </row>
    <row r="928" spans="1:2" x14ac:dyDescent="0.4">
      <c r="A928" s="7">
        <v>18</v>
      </c>
      <c r="B928" s="7">
        <v>2698</v>
      </c>
    </row>
    <row r="929" spans="1:2" x14ac:dyDescent="0.4">
      <c r="A929" s="8">
        <v>124</v>
      </c>
      <c r="B929" s="8">
        <v>4398</v>
      </c>
    </row>
    <row r="930" spans="1:2" x14ac:dyDescent="0.4">
      <c r="A930" s="7">
        <v>36</v>
      </c>
      <c r="B930" s="7">
        <v>2786</v>
      </c>
    </row>
    <row r="931" spans="1:2" x14ac:dyDescent="0.4">
      <c r="A931" s="8">
        <v>0</v>
      </c>
      <c r="B931" s="8">
        <v>2189</v>
      </c>
    </row>
    <row r="932" spans="1:2" x14ac:dyDescent="0.4">
      <c r="A932" s="7">
        <v>19</v>
      </c>
      <c r="B932" s="7">
        <v>2817</v>
      </c>
    </row>
    <row r="933" spans="1:2" x14ac:dyDescent="0.4">
      <c r="A933" s="8">
        <v>66</v>
      </c>
      <c r="B933" s="8">
        <v>3477</v>
      </c>
    </row>
    <row r="934" spans="1:2" x14ac:dyDescent="0.4">
      <c r="A934" s="7">
        <v>67</v>
      </c>
      <c r="B934" s="7">
        <v>3052</v>
      </c>
    </row>
    <row r="935" spans="1:2" x14ac:dyDescent="0.4">
      <c r="A935" s="8">
        <v>96</v>
      </c>
      <c r="B935" s="8">
        <v>4015</v>
      </c>
    </row>
    <row r="936" spans="1:2" x14ac:dyDescent="0.4">
      <c r="A936" s="7">
        <v>105</v>
      </c>
      <c r="B936" s="7">
        <v>4142</v>
      </c>
    </row>
    <row r="937" spans="1:2" x14ac:dyDescent="0.4">
      <c r="A937" s="8">
        <v>17</v>
      </c>
      <c r="B937" s="8">
        <v>2847</v>
      </c>
    </row>
    <row r="938" spans="1:2" x14ac:dyDescent="0.4">
      <c r="A938" s="7">
        <v>73</v>
      </c>
      <c r="B938" s="7">
        <v>3710</v>
      </c>
    </row>
    <row r="939" spans="1:2" x14ac:dyDescent="0.4">
      <c r="A939" s="8">
        <v>18</v>
      </c>
      <c r="B939" s="8">
        <v>2832</v>
      </c>
    </row>
    <row r="940" spans="1:2" x14ac:dyDescent="0.4">
      <c r="A940" s="7">
        <v>88</v>
      </c>
      <c r="B940" s="7">
        <v>3832</v>
      </c>
    </row>
    <row r="941" spans="1:2" x14ac:dyDescent="0.4">
      <c r="A941" s="8">
        <v>23</v>
      </c>
      <c r="B941" s="8">
        <v>1849</v>
      </c>
    </row>
  </sheetData>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5647-B6AA-4A0D-BE01-D9334E22B44B}">
  <sheetPr>
    <tabColor rgb="FFFFC000"/>
  </sheetPr>
  <dimension ref="A1:J68"/>
  <sheetViews>
    <sheetView zoomScale="145" zoomScaleNormal="145" workbookViewId="0">
      <selection activeCell="D5" sqref="D5"/>
    </sheetView>
  </sheetViews>
  <sheetFormatPr defaultRowHeight="17.399999999999999" x14ac:dyDescent="0.4"/>
  <cols>
    <col min="1" max="1" width="22.59765625" bestFit="1" customWidth="1"/>
    <col min="2" max="2" width="11.5" bestFit="1" customWidth="1"/>
    <col min="3" max="3" width="9.796875" bestFit="1" customWidth="1"/>
    <col min="4" max="4" width="12.19921875" customWidth="1"/>
    <col min="5" max="5" width="11.8984375" bestFit="1" customWidth="1"/>
    <col min="6" max="6" width="16.19921875" bestFit="1" customWidth="1"/>
    <col min="7" max="7" width="6.796875" bestFit="1" customWidth="1"/>
    <col min="8" max="8" width="17.3984375" bestFit="1" customWidth="1"/>
    <col min="9" max="9" width="9" bestFit="1" customWidth="1"/>
    <col min="10" max="10" width="14.09765625" customWidth="1"/>
  </cols>
  <sheetData>
    <row r="1" spans="1:10" x14ac:dyDescent="0.4">
      <c r="A1" t="s">
        <v>523</v>
      </c>
      <c r="B1" t="s">
        <v>0</v>
      </c>
      <c r="C1" t="s">
        <v>1</v>
      </c>
      <c r="D1" t="s">
        <v>1034</v>
      </c>
      <c r="E1" t="s">
        <v>7</v>
      </c>
      <c r="F1" t="s">
        <v>8</v>
      </c>
      <c r="G1" t="s">
        <v>9</v>
      </c>
      <c r="H1" t="s">
        <v>10</v>
      </c>
      <c r="I1" t="s">
        <v>11</v>
      </c>
      <c r="J1" t="s">
        <v>63</v>
      </c>
    </row>
    <row r="2" spans="1:10" x14ac:dyDescent="0.4">
      <c r="A2" t="str">
        <f>WeightLogInfo[[#This Row],[Id]]&amp;"_"&amp;TEXT(WeightLogInfo[[#This Row],[Date]],"YYYY-MM-DD")</f>
        <v>1503960366_2016-05-02</v>
      </c>
      <c r="B2">
        <v>1503960366</v>
      </c>
      <c r="C2" s="1">
        <v>42492</v>
      </c>
      <c r="D2" s="1" t="str">
        <f>TEXT(WeightLogInfo[[#This Row],[Date]],"dddd")</f>
        <v>Monday</v>
      </c>
      <c r="E2">
        <v>52.6</v>
      </c>
      <c r="F2">
        <v>115.96299999999999</v>
      </c>
      <c r="G2">
        <v>22.65</v>
      </c>
      <c r="H2" t="b">
        <v>1</v>
      </c>
      <c r="I2" s="2">
        <v>1462230000000</v>
      </c>
      <c r="J2">
        <f>AVERAGEIF(WeightLogInfo[Id],WeightLogInfo[[#This Row],[Id]],WeightLogInfo[BMI])</f>
        <v>22.65</v>
      </c>
    </row>
    <row r="3" spans="1:10" x14ac:dyDescent="0.4">
      <c r="A3" t="str">
        <f>WeightLogInfo[[#This Row],[Id]]&amp;"_"&amp;TEXT(WeightLogInfo[[#This Row],[Date]],"YYYY-MM-DD")</f>
        <v>1503960366_2016-05-03</v>
      </c>
      <c r="B3">
        <v>1503960366</v>
      </c>
      <c r="C3" s="1">
        <v>42493</v>
      </c>
      <c r="D3" s="1" t="str">
        <f>TEXT(WeightLogInfo[[#This Row],[Date]],"dddd")</f>
        <v>Tuesday</v>
      </c>
      <c r="E3">
        <v>52.6</v>
      </c>
      <c r="F3">
        <v>115.96299999999999</v>
      </c>
      <c r="G3">
        <v>22.65</v>
      </c>
      <c r="H3" t="b">
        <v>1</v>
      </c>
      <c r="I3" s="2">
        <v>1462320000000</v>
      </c>
      <c r="J3">
        <f>AVERAGEIF(WeightLogInfo[Id],WeightLogInfo[[#This Row],[Id]],WeightLogInfo[BMI])</f>
        <v>22.65</v>
      </c>
    </row>
    <row r="4" spans="1:10" x14ac:dyDescent="0.4">
      <c r="A4" t="str">
        <f>WeightLogInfo[[#This Row],[Id]]&amp;"_"&amp;TEXT(WeightLogInfo[[#This Row],[Date]],"YYYY-MM-DD")</f>
        <v>1927972279_2016-04-13</v>
      </c>
      <c r="B4">
        <v>1927972279</v>
      </c>
      <c r="C4" s="1">
        <v>42473</v>
      </c>
      <c r="D4" s="1" t="str">
        <f>TEXT(WeightLogInfo[[#This Row],[Date]],"dddd")</f>
        <v>Wednesday</v>
      </c>
      <c r="E4">
        <v>133.5</v>
      </c>
      <c r="F4">
        <v>294.31700000000001</v>
      </c>
      <c r="G4">
        <v>47.54</v>
      </c>
      <c r="H4" t="b">
        <v>0</v>
      </c>
      <c r="I4" s="2">
        <v>1460510000000</v>
      </c>
      <c r="J4">
        <f>AVERAGEIF(WeightLogInfo[Id],WeightLogInfo[[#This Row],[Id]],WeightLogInfo[BMI])</f>
        <v>47.54</v>
      </c>
    </row>
    <row r="5" spans="1:10" x14ac:dyDescent="0.4">
      <c r="A5" t="str">
        <f>WeightLogInfo[[#This Row],[Id]]&amp;"_"&amp;TEXT(WeightLogInfo[[#This Row],[Date]],"YYYY-MM-DD")</f>
        <v>2873212765_2016-04-21</v>
      </c>
      <c r="B5">
        <v>2873212765</v>
      </c>
      <c r="C5" s="1">
        <v>42481</v>
      </c>
      <c r="D5" s="1" t="str">
        <f>TEXT(WeightLogInfo[[#This Row],[Date]],"dddd")</f>
        <v>Thursday</v>
      </c>
      <c r="E5">
        <v>56.7</v>
      </c>
      <c r="F5">
        <v>125.002</v>
      </c>
      <c r="G5">
        <v>21.45</v>
      </c>
      <c r="H5" t="b">
        <v>1</v>
      </c>
      <c r="I5" s="2">
        <v>1461280000000</v>
      </c>
      <c r="J5">
        <f>AVERAGEIF(WeightLogInfo[Id],WeightLogInfo[[#This Row],[Id]],WeightLogInfo[BMI])</f>
        <v>21.57</v>
      </c>
    </row>
    <row r="6" spans="1:10" x14ac:dyDescent="0.4">
      <c r="A6" t="str">
        <f>WeightLogInfo[[#This Row],[Id]]&amp;"_"&amp;TEXT(WeightLogInfo[[#This Row],[Date]],"YYYY-MM-DD")</f>
        <v>2873212765_2016-05-12</v>
      </c>
      <c r="B6">
        <v>2873212765</v>
      </c>
      <c r="C6" s="1">
        <v>42502</v>
      </c>
      <c r="D6" s="1" t="str">
        <f>TEXT(WeightLogInfo[[#This Row],[Date]],"dddd")</f>
        <v>Thursday</v>
      </c>
      <c r="E6">
        <v>57.3</v>
      </c>
      <c r="F6">
        <v>126.325</v>
      </c>
      <c r="G6">
        <v>21.69</v>
      </c>
      <c r="H6" t="b">
        <v>1</v>
      </c>
      <c r="I6" s="2">
        <v>1463100000000</v>
      </c>
      <c r="J6">
        <f>AVERAGEIF(WeightLogInfo[Id],WeightLogInfo[[#This Row],[Id]],WeightLogInfo[BMI])</f>
        <v>21.57</v>
      </c>
    </row>
    <row r="7" spans="1:10" x14ac:dyDescent="0.4">
      <c r="A7" t="str">
        <f>WeightLogInfo[[#This Row],[Id]]&amp;"_"&amp;TEXT(WeightLogInfo[[#This Row],[Date]],"YYYY-MM-DD")</f>
        <v>4319703577_2016-04-17</v>
      </c>
      <c r="B7">
        <v>4319703577</v>
      </c>
      <c r="C7" s="1">
        <v>42477</v>
      </c>
      <c r="D7" s="1" t="str">
        <f>TEXT(WeightLogInfo[[#This Row],[Date]],"dddd")</f>
        <v>Sunday</v>
      </c>
      <c r="E7">
        <v>72.400000000000006</v>
      </c>
      <c r="F7">
        <v>159.61500000000001</v>
      </c>
      <c r="G7">
        <v>27.45</v>
      </c>
      <c r="H7" t="b">
        <v>1</v>
      </c>
      <c r="I7" s="2">
        <v>1460940000000</v>
      </c>
      <c r="J7">
        <f>AVERAGEIF(WeightLogInfo[Id],WeightLogInfo[[#This Row],[Id]],WeightLogInfo[BMI])</f>
        <v>27.414999999999999</v>
      </c>
    </row>
    <row r="8" spans="1:10" x14ac:dyDescent="0.4">
      <c r="A8" t="str">
        <f>WeightLogInfo[[#This Row],[Id]]&amp;"_"&amp;TEXT(WeightLogInfo[[#This Row],[Date]],"YYYY-MM-DD")</f>
        <v>4319703577_2016-05-04</v>
      </c>
      <c r="B8">
        <v>4319703577</v>
      </c>
      <c r="C8" s="1">
        <v>42494</v>
      </c>
      <c r="D8" s="1" t="str">
        <f>TEXT(WeightLogInfo[[#This Row],[Date]],"dddd")</f>
        <v>Wednesday</v>
      </c>
      <c r="E8">
        <v>72.3</v>
      </c>
      <c r="F8">
        <v>159.39400000000001</v>
      </c>
      <c r="G8">
        <v>27.38</v>
      </c>
      <c r="H8" t="b">
        <v>1</v>
      </c>
      <c r="I8" s="2">
        <v>1462410000000</v>
      </c>
      <c r="J8">
        <f>AVERAGEIF(WeightLogInfo[Id],WeightLogInfo[[#This Row],[Id]],WeightLogInfo[BMI])</f>
        <v>27.414999999999999</v>
      </c>
    </row>
    <row r="9" spans="1:10" x14ac:dyDescent="0.4">
      <c r="A9" t="str">
        <f>WeightLogInfo[[#This Row],[Id]]&amp;"_"&amp;TEXT(WeightLogInfo[[#This Row],[Date]],"YYYY-MM-DD")</f>
        <v>4558609924_2016-04-18</v>
      </c>
      <c r="B9">
        <v>4558609924</v>
      </c>
      <c r="C9" s="1">
        <v>42478</v>
      </c>
      <c r="D9" s="1" t="str">
        <f>TEXT(WeightLogInfo[[#This Row],[Date]],"dddd")</f>
        <v>Monday</v>
      </c>
      <c r="E9">
        <v>69.7</v>
      </c>
      <c r="F9">
        <v>153.66200000000001</v>
      </c>
      <c r="G9">
        <v>27.25</v>
      </c>
      <c r="H9" t="b">
        <v>1</v>
      </c>
      <c r="I9" s="2">
        <v>1461020000000</v>
      </c>
      <c r="J9">
        <f>AVERAGEIF(WeightLogInfo[Id],WeightLogInfo[[#This Row],[Id]],WeightLogInfo[BMI])</f>
        <v>27.213999999999999</v>
      </c>
    </row>
    <row r="10" spans="1:10" x14ac:dyDescent="0.4">
      <c r="A10" t="str">
        <f>WeightLogInfo[[#This Row],[Id]]&amp;"_"&amp;TEXT(WeightLogInfo[[#This Row],[Date]],"YYYY-MM-DD")</f>
        <v>4558609924_2016-04-25</v>
      </c>
      <c r="B10">
        <v>4558609924</v>
      </c>
      <c r="C10" s="1">
        <v>42485</v>
      </c>
      <c r="D10" s="1" t="str">
        <f>TEXT(WeightLogInfo[[#This Row],[Date]],"dddd")</f>
        <v>Monday</v>
      </c>
      <c r="E10">
        <v>70.3</v>
      </c>
      <c r="F10">
        <v>154.98500000000001</v>
      </c>
      <c r="G10">
        <v>27.46</v>
      </c>
      <c r="H10" t="b">
        <v>1</v>
      </c>
      <c r="I10" s="2">
        <v>1461630000000</v>
      </c>
      <c r="J10">
        <f>AVERAGEIF(WeightLogInfo[Id],WeightLogInfo[[#This Row],[Id]],WeightLogInfo[BMI])</f>
        <v>27.213999999999999</v>
      </c>
    </row>
    <row r="11" spans="1:10" x14ac:dyDescent="0.4">
      <c r="A11" t="str">
        <f>WeightLogInfo[[#This Row],[Id]]&amp;"_"&amp;TEXT(WeightLogInfo[[#This Row],[Date]],"YYYY-MM-DD")</f>
        <v>4558609924_2016-05-01</v>
      </c>
      <c r="B11">
        <v>4558609924</v>
      </c>
      <c r="C11" s="1">
        <v>42491</v>
      </c>
      <c r="D11" s="1" t="str">
        <f>TEXT(WeightLogInfo[[#This Row],[Date]],"dddd")</f>
        <v>Sunday</v>
      </c>
      <c r="E11">
        <v>69.900000000000006</v>
      </c>
      <c r="F11">
        <v>154.10300000000001</v>
      </c>
      <c r="G11">
        <v>27.32</v>
      </c>
      <c r="H11" t="b">
        <v>1</v>
      </c>
      <c r="I11" s="2">
        <v>1462150000000</v>
      </c>
      <c r="J11">
        <f>AVERAGEIF(WeightLogInfo[Id],WeightLogInfo[[#This Row],[Id]],WeightLogInfo[BMI])</f>
        <v>27.213999999999999</v>
      </c>
    </row>
    <row r="12" spans="1:10" x14ac:dyDescent="0.4">
      <c r="A12" t="str">
        <f>WeightLogInfo[[#This Row],[Id]]&amp;"_"&amp;TEXT(WeightLogInfo[[#This Row],[Date]],"YYYY-MM-DD")</f>
        <v>4558609924_2016-05-02</v>
      </c>
      <c r="B12">
        <v>4558609924</v>
      </c>
      <c r="C12" s="1">
        <v>42492</v>
      </c>
      <c r="D12" s="1" t="str">
        <f>TEXT(WeightLogInfo[[#This Row],[Date]],"dddd")</f>
        <v>Monday</v>
      </c>
      <c r="E12">
        <v>69.2</v>
      </c>
      <c r="F12">
        <v>152.56</v>
      </c>
      <c r="G12">
        <v>27.04</v>
      </c>
      <c r="H12" t="b">
        <v>1</v>
      </c>
      <c r="I12" s="2">
        <v>1462230000000</v>
      </c>
      <c r="J12">
        <f>AVERAGEIF(WeightLogInfo[Id],WeightLogInfo[[#This Row],[Id]],WeightLogInfo[BMI])</f>
        <v>27.213999999999999</v>
      </c>
    </row>
    <row r="13" spans="1:10" x14ac:dyDescent="0.4">
      <c r="A13" t="str">
        <f>WeightLogInfo[[#This Row],[Id]]&amp;"_"&amp;TEXT(WeightLogInfo[[#This Row],[Date]],"YYYY-MM-DD")</f>
        <v>4558609924_2016-05-09</v>
      </c>
      <c r="B13">
        <v>4558609924</v>
      </c>
      <c r="C13" s="1">
        <v>42499</v>
      </c>
      <c r="D13" s="1" t="str">
        <f>TEXT(WeightLogInfo[[#This Row],[Date]],"dddd")</f>
        <v>Monday</v>
      </c>
      <c r="E13">
        <v>69.099999999999994</v>
      </c>
      <c r="F13">
        <v>152.339</v>
      </c>
      <c r="G13">
        <v>27</v>
      </c>
      <c r="H13" t="b">
        <v>1</v>
      </c>
      <c r="I13" s="2">
        <v>1462840000000</v>
      </c>
      <c r="J13">
        <f>AVERAGEIF(WeightLogInfo[Id],WeightLogInfo[[#This Row],[Id]],WeightLogInfo[BMI])</f>
        <v>27.213999999999999</v>
      </c>
    </row>
    <row r="14" spans="1:10" x14ac:dyDescent="0.4">
      <c r="A14" t="str">
        <f>WeightLogInfo[[#This Row],[Id]]&amp;"_"&amp;TEXT(WeightLogInfo[[#This Row],[Date]],"YYYY-MM-DD")</f>
        <v>5577150313_2016-04-17</v>
      </c>
      <c r="B14">
        <v>5577150313</v>
      </c>
      <c r="C14" s="1">
        <v>42477</v>
      </c>
      <c r="D14" s="1" t="str">
        <f>TEXT(WeightLogInfo[[#This Row],[Date]],"dddd")</f>
        <v>Sunday</v>
      </c>
      <c r="E14">
        <v>90.7</v>
      </c>
      <c r="F14">
        <v>199.959</v>
      </c>
      <c r="G14">
        <v>28</v>
      </c>
      <c r="H14" t="b">
        <v>0</v>
      </c>
      <c r="I14" s="2">
        <v>1460880000000</v>
      </c>
      <c r="J14">
        <f>AVERAGEIF(WeightLogInfo[Id],WeightLogInfo[[#This Row],[Id]],WeightLogInfo[BMI])</f>
        <v>28</v>
      </c>
    </row>
    <row r="15" spans="1:10" x14ac:dyDescent="0.4">
      <c r="A15" t="str">
        <f>WeightLogInfo[[#This Row],[Id]]&amp;"_"&amp;TEXT(WeightLogInfo[[#This Row],[Date]],"YYYY-MM-DD")</f>
        <v>6962181067_2016-04-12</v>
      </c>
      <c r="B15">
        <v>6962181067</v>
      </c>
      <c r="C15" s="1">
        <v>42472</v>
      </c>
      <c r="D15" s="1" t="str">
        <f>TEXT(WeightLogInfo[[#This Row],[Date]],"dddd")</f>
        <v>Tuesday</v>
      </c>
      <c r="E15">
        <v>62.5</v>
      </c>
      <c r="F15">
        <v>137.78899999999999</v>
      </c>
      <c r="G15">
        <v>24.39</v>
      </c>
      <c r="H15" t="b">
        <v>1</v>
      </c>
      <c r="I15" s="2">
        <v>1460510000000</v>
      </c>
      <c r="J15">
        <f>AVERAGEIF(WeightLogInfo[Id],WeightLogInfo[[#This Row],[Id]],WeightLogInfo[BMI])</f>
        <v>24.027999999999999</v>
      </c>
    </row>
    <row r="16" spans="1:10" x14ac:dyDescent="0.4">
      <c r="A16" t="str">
        <f>WeightLogInfo[[#This Row],[Id]]&amp;"_"&amp;TEXT(WeightLogInfo[[#This Row],[Date]],"YYYY-MM-DD")</f>
        <v>6962181067_2016-04-13</v>
      </c>
      <c r="B16">
        <v>6962181067</v>
      </c>
      <c r="C16" s="1">
        <v>42473</v>
      </c>
      <c r="D16" s="1" t="str">
        <f>TEXT(WeightLogInfo[[#This Row],[Date]],"dddd")</f>
        <v>Wednesday</v>
      </c>
      <c r="E16">
        <v>62.1</v>
      </c>
      <c r="F16">
        <v>136.90700000000001</v>
      </c>
      <c r="G16">
        <v>24.24</v>
      </c>
      <c r="H16" t="b">
        <v>1</v>
      </c>
      <c r="I16" s="2">
        <v>1460590000000</v>
      </c>
      <c r="J16">
        <f>AVERAGEIF(WeightLogInfo[Id],WeightLogInfo[[#This Row],[Id]],WeightLogInfo[BMI])</f>
        <v>24.027999999999999</v>
      </c>
    </row>
    <row r="17" spans="1:10" x14ac:dyDescent="0.4">
      <c r="A17" t="str">
        <f>WeightLogInfo[[#This Row],[Id]]&amp;"_"&amp;TEXT(WeightLogInfo[[#This Row],[Date]],"YYYY-MM-DD")</f>
        <v>6962181067_2016-04-14</v>
      </c>
      <c r="B17">
        <v>6962181067</v>
      </c>
      <c r="C17" s="1">
        <v>42474</v>
      </c>
      <c r="D17" s="1" t="str">
        <f>TEXT(WeightLogInfo[[#This Row],[Date]],"dddd")</f>
        <v>Thursday</v>
      </c>
      <c r="E17">
        <v>61.7</v>
      </c>
      <c r="F17">
        <v>136.02500000000001</v>
      </c>
      <c r="G17">
        <v>24.1</v>
      </c>
      <c r="H17" t="b">
        <v>1</v>
      </c>
      <c r="I17" s="2">
        <v>1460680000000</v>
      </c>
      <c r="J17">
        <f>AVERAGEIF(WeightLogInfo[Id],WeightLogInfo[[#This Row],[Id]],WeightLogInfo[BMI])</f>
        <v>24.027999999999999</v>
      </c>
    </row>
    <row r="18" spans="1:10" x14ac:dyDescent="0.4">
      <c r="A18" t="str">
        <f>WeightLogInfo[[#This Row],[Id]]&amp;"_"&amp;TEXT(WeightLogInfo[[#This Row],[Date]],"YYYY-MM-DD")</f>
        <v>6962181067_2016-04-15</v>
      </c>
      <c r="B18">
        <v>6962181067</v>
      </c>
      <c r="C18" s="1">
        <v>42475</v>
      </c>
      <c r="D18" s="1" t="str">
        <f>TEXT(WeightLogInfo[[#This Row],[Date]],"dddd")</f>
        <v>Friday</v>
      </c>
      <c r="E18">
        <v>61.5</v>
      </c>
      <c r="F18">
        <v>135.584</v>
      </c>
      <c r="G18">
        <v>24</v>
      </c>
      <c r="H18" t="b">
        <v>1</v>
      </c>
      <c r="I18" s="2">
        <v>1460760000000</v>
      </c>
      <c r="J18">
        <f>AVERAGEIF(WeightLogInfo[Id],WeightLogInfo[[#This Row],[Id]],WeightLogInfo[BMI])</f>
        <v>24.027999999999999</v>
      </c>
    </row>
    <row r="19" spans="1:10" x14ac:dyDescent="0.4">
      <c r="A19" t="str">
        <f>WeightLogInfo[[#This Row],[Id]]&amp;"_"&amp;TEXT(WeightLogInfo[[#This Row],[Date]],"YYYY-MM-DD")</f>
        <v>6962181067_2016-04-16</v>
      </c>
      <c r="B19">
        <v>6962181067</v>
      </c>
      <c r="C19" s="1">
        <v>42476</v>
      </c>
      <c r="D19" s="1" t="str">
        <f>TEXT(WeightLogInfo[[#This Row],[Date]],"dddd")</f>
        <v>Saturday</v>
      </c>
      <c r="E19">
        <v>62</v>
      </c>
      <c r="F19">
        <v>136.68700000000001</v>
      </c>
      <c r="G19">
        <v>24.21</v>
      </c>
      <c r="H19" t="b">
        <v>1</v>
      </c>
      <c r="I19" s="2">
        <v>1460850000000</v>
      </c>
      <c r="J19">
        <f>AVERAGEIF(WeightLogInfo[Id],WeightLogInfo[[#This Row],[Id]],WeightLogInfo[BMI])</f>
        <v>24.027999999999999</v>
      </c>
    </row>
    <row r="20" spans="1:10" x14ac:dyDescent="0.4">
      <c r="A20" t="str">
        <f>WeightLogInfo[[#This Row],[Id]]&amp;"_"&amp;TEXT(WeightLogInfo[[#This Row],[Date]],"YYYY-MM-DD")</f>
        <v>6962181067_2016-04-17</v>
      </c>
      <c r="B20">
        <v>6962181067</v>
      </c>
      <c r="C20" s="1">
        <v>42477</v>
      </c>
      <c r="D20" s="1" t="str">
        <f>TEXT(WeightLogInfo[[#This Row],[Date]],"dddd")</f>
        <v>Sunday</v>
      </c>
      <c r="E20">
        <v>61.4</v>
      </c>
      <c r="F20">
        <v>135.364</v>
      </c>
      <c r="G20">
        <v>23.96</v>
      </c>
      <c r="H20" t="b">
        <v>1</v>
      </c>
      <c r="I20" s="2">
        <v>1460940000000</v>
      </c>
      <c r="J20">
        <f>AVERAGEIF(WeightLogInfo[Id],WeightLogInfo[[#This Row],[Id]],WeightLogInfo[BMI])</f>
        <v>24.027999999999999</v>
      </c>
    </row>
    <row r="21" spans="1:10" x14ac:dyDescent="0.4">
      <c r="A21" t="str">
        <f>WeightLogInfo[[#This Row],[Id]]&amp;"_"&amp;TEXT(WeightLogInfo[[#This Row],[Date]],"YYYY-MM-DD")</f>
        <v>6962181067_2016-04-18</v>
      </c>
      <c r="B21">
        <v>6962181067</v>
      </c>
      <c r="C21" s="1">
        <v>42478</v>
      </c>
      <c r="D21" s="1" t="str">
        <f>TEXT(WeightLogInfo[[#This Row],[Date]],"dddd")</f>
        <v>Monday</v>
      </c>
      <c r="E21">
        <v>61.2</v>
      </c>
      <c r="F21">
        <v>134.923</v>
      </c>
      <c r="G21">
        <v>23.89</v>
      </c>
      <c r="H21" t="b">
        <v>1</v>
      </c>
      <c r="I21" s="2">
        <v>1461020000000</v>
      </c>
      <c r="J21">
        <f>AVERAGEIF(WeightLogInfo[Id],WeightLogInfo[[#This Row],[Id]],WeightLogInfo[BMI])</f>
        <v>24.027999999999999</v>
      </c>
    </row>
    <row r="22" spans="1:10" x14ac:dyDescent="0.4">
      <c r="A22" t="str">
        <f>WeightLogInfo[[#This Row],[Id]]&amp;"_"&amp;TEXT(WeightLogInfo[[#This Row],[Date]],"YYYY-MM-DD")</f>
        <v>6962181067_2016-04-19</v>
      </c>
      <c r="B22">
        <v>6962181067</v>
      </c>
      <c r="C22" s="1">
        <v>42479</v>
      </c>
      <c r="D22" s="1" t="str">
        <f>TEXT(WeightLogInfo[[#This Row],[Date]],"dddd")</f>
        <v>Tuesday</v>
      </c>
      <c r="E22">
        <v>61.4</v>
      </c>
      <c r="F22">
        <v>135.364</v>
      </c>
      <c r="G22">
        <v>23.96</v>
      </c>
      <c r="H22" t="b">
        <v>1</v>
      </c>
      <c r="I22" s="2">
        <v>1461110000000</v>
      </c>
      <c r="J22">
        <f>AVERAGEIF(WeightLogInfo[Id],WeightLogInfo[[#This Row],[Id]],WeightLogInfo[BMI])</f>
        <v>24.027999999999999</v>
      </c>
    </row>
    <row r="23" spans="1:10" x14ac:dyDescent="0.4">
      <c r="A23" t="str">
        <f>WeightLogInfo[[#This Row],[Id]]&amp;"_"&amp;TEXT(WeightLogInfo[[#This Row],[Date]],"YYYY-MM-DD")</f>
        <v>6962181067_2016-04-20</v>
      </c>
      <c r="B23">
        <v>6962181067</v>
      </c>
      <c r="C23" s="1">
        <v>42480</v>
      </c>
      <c r="D23" s="1" t="str">
        <f>TEXT(WeightLogInfo[[#This Row],[Date]],"dddd")</f>
        <v>Wednesday</v>
      </c>
      <c r="E23">
        <v>61.7</v>
      </c>
      <c r="F23">
        <v>136.02500000000001</v>
      </c>
      <c r="G23">
        <v>24.1</v>
      </c>
      <c r="H23" t="b">
        <v>1</v>
      </c>
      <c r="I23" s="2">
        <v>1461200000000</v>
      </c>
      <c r="J23">
        <f>AVERAGEIF(WeightLogInfo[Id],WeightLogInfo[[#This Row],[Id]],WeightLogInfo[BMI])</f>
        <v>24.027999999999999</v>
      </c>
    </row>
    <row r="24" spans="1:10" x14ac:dyDescent="0.4">
      <c r="A24" t="str">
        <f>WeightLogInfo[[#This Row],[Id]]&amp;"_"&amp;TEXT(WeightLogInfo[[#This Row],[Date]],"YYYY-MM-DD")</f>
        <v>6962181067_2016-04-21</v>
      </c>
      <c r="B24">
        <v>6962181067</v>
      </c>
      <c r="C24" s="1">
        <v>42481</v>
      </c>
      <c r="D24" s="1" t="str">
        <f>TEXT(WeightLogInfo[[#This Row],[Date]],"dddd")</f>
        <v>Thursday</v>
      </c>
      <c r="E24">
        <v>61.4</v>
      </c>
      <c r="F24">
        <v>135.364</v>
      </c>
      <c r="G24">
        <v>23.96</v>
      </c>
      <c r="H24" t="b">
        <v>1</v>
      </c>
      <c r="I24" s="2">
        <v>1461280000000</v>
      </c>
      <c r="J24">
        <f>AVERAGEIF(WeightLogInfo[Id],WeightLogInfo[[#This Row],[Id]],WeightLogInfo[BMI])</f>
        <v>24.027999999999999</v>
      </c>
    </row>
    <row r="25" spans="1:10" x14ac:dyDescent="0.4">
      <c r="A25" t="str">
        <f>WeightLogInfo[[#This Row],[Id]]&amp;"_"&amp;TEXT(WeightLogInfo[[#This Row],[Date]],"YYYY-MM-DD")</f>
        <v>6962181067_2016-04-22</v>
      </c>
      <c r="B25">
        <v>6962181067</v>
      </c>
      <c r="C25" s="1">
        <v>42482</v>
      </c>
      <c r="D25" s="1" t="str">
        <f>TEXT(WeightLogInfo[[#This Row],[Date]],"dddd")</f>
        <v>Friday</v>
      </c>
      <c r="E25">
        <v>61.4</v>
      </c>
      <c r="F25">
        <v>135.364</v>
      </c>
      <c r="G25">
        <v>23.96</v>
      </c>
      <c r="H25" t="b">
        <v>1</v>
      </c>
      <c r="I25" s="2">
        <v>1461370000000</v>
      </c>
      <c r="J25">
        <f>AVERAGEIF(WeightLogInfo[Id],WeightLogInfo[[#This Row],[Id]],WeightLogInfo[BMI])</f>
        <v>24.027999999999999</v>
      </c>
    </row>
    <row r="26" spans="1:10" x14ac:dyDescent="0.4">
      <c r="A26" t="str">
        <f>WeightLogInfo[[#This Row],[Id]]&amp;"_"&amp;TEXT(WeightLogInfo[[#This Row],[Date]],"YYYY-MM-DD")</f>
        <v>6962181067_2016-04-23</v>
      </c>
      <c r="B26">
        <v>6962181067</v>
      </c>
      <c r="C26" s="1">
        <v>42483</v>
      </c>
      <c r="D26" s="1" t="str">
        <f>TEXT(WeightLogInfo[[#This Row],[Date]],"dddd")</f>
        <v>Saturday</v>
      </c>
      <c r="E26">
        <v>61.5</v>
      </c>
      <c r="F26">
        <v>135.584</v>
      </c>
      <c r="G26">
        <v>24</v>
      </c>
      <c r="H26" t="b">
        <v>1</v>
      </c>
      <c r="I26" s="2">
        <v>1461460000000</v>
      </c>
      <c r="J26">
        <f>AVERAGEIF(WeightLogInfo[Id],WeightLogInfo[[#This Row],[Id]],WeightLogInfo[BMI])</f>
        <v>24.027999999999999</v>
      </c>
    </row>
    <row r="27" spans="1:10" x14ac:dyDescent="0.4">
      <c r="A27" t="str">
        <f>WeightLogInfo[[#This Row],[Id]]&amp;"_"&amp;TEXT(WeightLogInfo[[#This Row],[Date]],"YYYY-MM-DD")</f>
        <v>6962181067_2016-04-24</v>
      </c>
      <c r="B27">
        <v>6962181067</v>
      </c>
      <c r="C27" s="1">
        <v>42484</v>
      </c>
      <c r="D27" s="1" t="str">
        <f>TEXT(WeightLogInfo[[#This Row],[Date]],"dddd")</f>
        <v>Sunday</v>
      </c>
      <c r="E27">
        <v>61.5</v>
      </c>
      <c r="F27">
        <v>135.584</v>
      </c>
      <c r="G27">
        <v>24</v>
      </c>
      <c r="H27" t="b">
        <v>1</v>
      </c>
      <c r="I27" s="2">
        <v>1461540000000</v>
      </c>
      <c r="J27">
        <f>AVERAGEIF(WeightLogInfo[Id],WeightLogInfo[[#This Row],[Id]],WeightLogInfo[BMI])</f>
        <v>24.027999999999999</v>
      </c>
    </row>
    <row r="28" spans="1:10" x14ac:dyDescent="0.4">
      <c r="A28" t="str">
        <f>WeightLogInfo[[#This Row],[Id]]&amp;"_"&amp;TEXT(WeightLogInfo[[#This Row],[Date]],"YYYY-MM-DD")</f>
        <v>6962181067_2016-04-25</v>
      </c>
      <c r="B28">
        <v>6962181067</v>
      </c>
      <c r="C28" s="1">
        <v>42485</v>
      </c>
      <c r="D28" s="1" t="str">
        <f>TEXT(WeightLogInfo[[#This Row],[Date]],"dddd")</f>
        <v>Monday</v>
      </c>
      <c r="E28">
        <v>61.7</v>
      </c>
      <c r="F28">
        <v>136.02500000000001</v>
      </c>
      <c r="G28">
        <v>24.1</v>
      </c>
      <c r="H28" t="b">
        <v>1</v>
      </c>
      <c r="I28" s="2">
        <v>1461630000000</v>
      </c>
      <c r="J28">
        <f>AVERAGEIF(WeightLogInfo[Id],WeightLogInfo[[#This Row],[Id]],WeightLogInfo[BMI])</f>
        <v>24.027999999999999</v>
      </c>
    </row>
    <row r="29" spans="1:10" x14ac:dyDescent="0.4">
      <c r="A29" t="str">
        <f>WeightLogInfo[[#This Row],[Id]]&amp;"_"&amp;TEXT(WeightLogInfo[[#This Row],[Date]],"YYYY-MM-DD")</f>
        <v>6962181067_2016-04-27</v>
      </c>
      <c r="B29">
        <v>6962181067</v>
      </c>
      <c r="C29" s="1">
        <v>42487</v>
      </c>
      <c r="D29" s="1" t="str">
        <f>TEXT(WeightLogInfo[[#This Row],[Date]],"dddd")</f>
        <v>Wednesday</v>
      </c>
      <c r="E29">
        <v>61.2</v>
      </c>
      <c r="F29">
        <v>134.923</v>
      </c>
      <c r="G29">
        <v>23.89</v>
      </c>
      <c r="H29" t="b">
        <v>1</v>
      </c>
      <c r="I29" s="2">
        <v>1461800000000</v>
      </c>
      <c r="J29">
        <f>AVERAGEIF(WeightLogInfo[Id],WeightLogInfo[[#This Row],[Id]],WeightLogInfo[BMI])</f>
        <v>24.027999999999999</v>
      </c>
    </row>
    <row r="30" spans="1:10" x14ac:dyDescent="0.4">
      <c r="A30" t="str">
        <f>WeightLogInfo[[#This Row],[Id]]&amp;"_"&amp;TEXT(WeightLogInfo[[#This Row],[Date]],"YYYY-MM-DD")</f>
        <v>6962181067_2016-04-28</v>
      </c>
      <c r="B30">
        <v>6962181067</v>
      </c>
      <c r="C30" s="1">
        <v>42488</v>
      </c>
      <c r="D30" s="1" t="str">
        <f>TEXT(WeightLogInfo[[#This Row],[Date]],"dddd")</f>
        <v>Thursday</v>
      </c>
      <c r="E30">
        <v>61.2</v>
      </c>
      <c r="F30">
        <v>134.923</v>
      </c>
      <c r="G30">
        <v>23.89</v>
      </c>
      <c r="H30" t="b">
        <v>1</v>
      </c>
      <c r="I30" s="2">
        <v>1461890000000</v>
      </c>
      <c r="J30">
        <f>AVERAGEIF(WeightLogInfo[Id],WeightLogInfo[[#This Row],[Id]],WeightLogInfo[BMI])</f>
        <v>24.027999999999999</v>
      </c>
    </row>
    <row r="31" spans="1:10" x14ac:dyDescent="0.4">
      <c r="A31" t="str">
        <f>WeightLogInfo[[#This Row],[Id]]&amp;"_"&amp;TEXT(WeightLogInfo[[#This Row],[Date]],"YYYY-MM-DD")</f>
        <v>6962181067_2016-04-29</v>
      </c>
      <c r="B31">
        <v>6962181067</v>
      </c>
      <c r="C31" s="1">
        <v>42489</v>
      </c>
      <c r="D31" s="1" t="str">
        <f>TEXT(WeightLogInfo[[#This Row],[Date]],"dddd")</f>
        <v>Friday</v>
      </c>
      <c r="E31">
        <v>61.4</v>
      </c>
      <c r="F31">
        <v>135.364</v>
      </c>
      <c r="G31">
        <v>23.96</v>
      </c>
      <c r="H31" t="b">
        <v>1</v>
      </c>
      <c r="I31" s="2">
        <v>1461970000000</v>
      </c>
      <c r="J31">
        <f>AVERAGEIF(WeightLogInfo[Id],WeightLogInfo[[#This Row],[Id]],WeightLogInfo[BMI])</f>
        <v>24.027999999999999</v>
      </c>
    </row>
    <row r="32" spans="1:10" x14ac:dyDescent="0.4">
      <c r="A32" t="str">
        <f>WeightLogInfo[[#This Row],[Id]]&amp;"_"&amp;TEXT(WeightLogInfo[[#This Row],[Date]],"YYYY-MM-DD")</f>
        <v>6962181067_2016-04-30</v>
      </c>
      <c r="B32">
        <v>6962181067</v>
      </c>
      <c r="C32" s="1">
        <v>42490</v>
      </c>
      <c r="D32" s="1" t="str">
        <f>TEXT(WeightLogInfo[[#This Row],[Date]],"dddd")</f>
        <v>Saturday</v>
      </c>
      <c r="E32">
        <v>61</v>
      </c>
      <c r="F32">
        <v>134.482</v>
      </c>
      <c r="G32">
        <v>23.82</v>
      </c>
      <c r="H32" t="b">
        <v>1</v>
      </c>
      <c r="I32" s="2">
        <v>1462060000000</v>
      </c>
      <c r="J32">
        <f>AVERAGEIF(WeightLogInfo[Id],WeightLogInfo[[#This Row],[Id]],WeightLogInfo[BMI])</f>
        <v>24.027999999999999</v>
      </c>
    </row>
    <row r="33" spans="1:10" x14ac:dyDescent="0.4">
      <c r="A33" t="str">
        <f>WeightLogInfo[[#This Row],[Id]]&amp;"_"&amp;TEXT(WeightLogInfo[[#This Row],[Date]],"YYYY-MM-DD")</f>
        <v>6962181067_2016-05-01</v>
      </c>
      <c r="B33">
        <v>6962181067</v>
      </c>
      <c r="C33" s="1">
        <v>42491</v>
      </c>
      <c r="D33" s="1" t="str">
        <f>TEXT(WeightLogInfo[[#This Row],[Date]],"dddd")</f>
        <v>Sunday</v>
      </c>
      <c r="E33">
        <v>61.7</v>
      </c>
      <c r="F33">
        <v>136.02500000000001</v>
      </c>
      <c r="G33">
        <v>24.1</v>
      </c>
      <c r="H33" t="b">
        <v>1</v>
      </c>
      <c r="I33" s="2">
        <v>1462150000000</v>
      </c>
      <c r="J33">
        <f>AVERAGEIF(WeightLogInfo[Id],WeightLogInfo[[#This Row],[Id]],WeightLogInfo[BMI])</f>
        <v>24.027999999999999</v>
      </c>
    </row>
    <row r="34" spans="1:10" x14ac:dyDescent="0.4">
      <c r="A34" t="str">
        <f>WeightLogInfo[[#This Row],[Id]]&amp;"_"&amp;TEXT(WeightLogInfo[[#This Row],[Date]],"YYYY-MM-DD")</f>
        <v>6962181067_2016-05-02</v>
      </c>
      <c r="B34">
        <v>6962181067</v>
      </c>
      <c r="C34" s="1">
        <v>42492</v>
      </c>
      <c r="D34" s="1" t="str">
        <f>TEXT(WeightLogInfo[[#This Row],[Date]],"dddd")</f>
        <v>Monday</v>
      </c>
      <c r="E34">
        <v>61.5</v>
      </c>
      <c r="F34">
        <v>135.584</v>
      </c>
      <c r="G34">
        <v>24</v>
      </c>
      <c r="H34" t="b">
        <v>1</v>
      </c>
      <c r="I34" s="2">
        <v>1462230000000</v>
      </c>
      <c r="J34">
        <f>AVERAGEIF(WeightLogInfo[Id],WeightLogInfo[[#This Row],[Id]],WeightLogInfo[BMI])</f>
        <v>24.027999999999999</v>
      </c>
    </row>
    <row r="35" spans="1:10" x14ac:dyDescent="0.4">
      <c r="A35" t="str">
        <f>WeightLogInfo[[#This Row],[Id]]&amp;"_"&amp;TEXT(WeightLogInfo[[#This Row],[Date]],"YYYY-MM-DD")</f>
        <v>6962181067_2016-05-03</v>
      </c>
      <c r="B35">
        <v>6962181067</v>
      </c>
      <c r="C35" s="1">
        <v>42493</v>
      </c>
      <c r="D35" s="1" t="str">
        <f>TEXT(WeightLogInfo[[#This Row],[Date]],"dddd")</f>
        <v>Tuesday</v>
      </c>
      <c r="E35">
        <v>61</v>
      </c>
      <c r="F35">
        <v>134.482</v>
      </c>
      <c r="G35">
        <v>23.82</v>
      </c>
      <c r="H35" t="b">
        <v>1</v>
      </c>
      <c r="I35" s="2">
        <v>1462320000000</v>
      </c>
      <c r="J35">
        <f>AVERAGEIF(WeightLogInfo[Id],WeightLogInfo[[#This Row],[Id]],WeightLogInfo[BMI])</f>
        <v>24.027999999999999</v>
      </c>
    </row>
    <row r="36" spans="1:10" x14ac:dyDescent="0.4">
      <c r="A36" t="str">
        <f>WeightLogInfo[[#This Row],[Id]]&amp;"_"&amp;TEXT(WeightLogInfo[[#This Row],[Date]],"YYYY-MM-DD")</f>
        <v>6962181067_2016-05-04</v>
      </c>
      <c r="B36">
        <v>6962181067</v>
      </c>
      <c r="C36" s="1">
        <v>42494</v>
      </c>
      <c r="D36" s="1" t="str">
        <f>TEXT(WeightLogInfo[[#This Row],[Date]],"dddd")</f>
        <v>Wednesday</v>
      </c>
      <c r="E36">
        <v>61.1</v>
      </c>
      <c r="F36">
        <v>134.702</v>
      </c>
      <c r="G36">
        <v>23.85</v>
      </c>
      <c r="H36" t="b">
        <v>1</v>
      </c>
      <c r="I36" s="2">
        <v>1462410000000</v>
      </c>
      <c r="J36">
        <f>AVERAGEIF(WeightLogInfo[Id],WeightLogInfo[[#This Row],[Id]],WeightLogInfo[BMI])</f>
        <v>24.027999999999999</v>
      </c>
    </row>
    <row r="37" spans="1:10" x14ac:dyDescent="0.4">
      <c r="A37" t="str">
        <f>WeightLogInfo[[#This Row],[Id]]&amp;"_"&amp;TEXT(WeightLogInfo[[#This Row],[Date]],"YYYY-MM-DD")</f>
        <v>6962181067_2016-05-05</v>
      </c>
      <c r="B37">
        <v>6962181067</v>
      </c>
      <c r="C37" s="1">
        <v>42495</v>
      </c>
      <c r="D37" s="1" t="str">
        <f>TEXT(WeightLogInfo[[#This Row],[Date]],"dddd")</f>
        <v>Thursday</v>
      </c>
      <c r="E37">
        <v>61.3</v>
      </c>
      <c r="F37">
        <v>135.143</v>
      </c>
      <c r="G37">
        <v>23.93</v>
      </c>
      <c r="H37" t="b">
        <v>1</v>
      </c>
      <c r="I37" s="2">
        <v>1462490000000</v>
      </c>
      <c r="J37">
        <f>AVERAGEIF(WeightLogInfo[Id],WeightLogInfo[[#This Row],[Id]],WeightLogInfo[BMI])</f>
        <v>24.027999999999999</v>
      </c>
    </row>
    <row r="38" spans="1:10" x14ac:dyDescent="0.4">
      <c r="A38" t="str">
        <f>WeightLogInfo[[#This Row],[Id]]&amp;"_"&amp;TEXT(WeightLogInfo[[#This Row],[Date]],"YYYY-MM-DD")</f>
        <v>6962181067_2016-05-06</v>
      </c>
      <c r="B38">
        <v>6962181067</v>
      </c>
      <c r="C38" s="1">
        <v>42496</v>
      </c>
      <c r="D38" s="1" t="str">
        <f>TEXT(WeightLogInfo[[#This Row],[Date]],"dddd")</f>
        <v>Friday</v>
      </c>
      <c r="E38">
        <v>61.5</v>
      </c>
      <c r="F38">
        <v>135.584</v>
      </c>
      <c r="G38">
        <v>24</v>
      </c>
      <c r="H38" t="b">
        <v>1</v>
      </c>
      <c r="I38" s="2">
        <v>1462580000000</v>
      </c>
      <c r="J38">
        <f>AVERAGEIF(WeightLogInfo[Id],WeightLogInfo[[#This Row],[Id]],WeightLogInfo[BMI])</f>
        <v>24.027999999999999</v>
      </c>
    </row>
    <row r="39" spans="1:10" x14ac:dyDescent="0.4">
      <c r="A39" t="str">
        <f>WeightLogInfo[[#This Row],[Id]]&amp;"_"&amp;TEXT(WeightLogInfo[[#This Row],[Date]],"YYYY-MM-DD")</f>
        <v>6962181067_2016-05-07</v>
      </c>
      <c r="B39">
        <v>6962181067</v>
      </c>
      <c r="C39" s="1">
        <v>42497</v>
      </c>
      <c r="D39" s="1" t="str">
        <f>TEXT(WeightLogInfo[[#This Row],[Date]],"dddd")</f>
        <v>Saturday</v>
      </c>
      <c r="E39">
        <v>61.2</v>
      </c>
      <c r="F39">
        <v>134.923</v>
      </c>
      <c r="G39">
        <v>23.89</v>
      </c>
      <c r="H39" t="b">
        <v>1</v>
      </c>
      <c r="I39" s="2">
        <v>1462670000000</v>
      </c>
      <c r="J39">
        <f>AVERAGEIF(WeightLogInfo[Id],WeightLogInfo[[#This Row],[Id]],WeightLogInfo[BMI])</f>
        <v>24.027999999999999</v>
      </c>
    </row>
    <row r="40" spans="1:10" x14ac:dyDescent="0.4">
      <c r="A40" t="str">
        <f>WeightLogInfo[[#This Row],[Id]]&amp;"_"&amp;TEXT(WeightLogInfo[[#This Row],[Date]],"YYYY-MM-DD")</f>
        <v>6962181067_2016-05-08</v>
      </c>
      <c r="B40">
        <v>6962181067</v>
      </c>
      <c r="C40" s="1">
        <v>42498</v>
      </c>
      <c r="D40" s="1" t="str">
        <f>TEXT(WeightLogInfo[[#This Row],[Date]],"dddd")</f>
        <v>Sunday</v>
      </c>
      <c r="E40">
        <v>61.2</v>
      </c>
      <c r="F40">
        <v>134.923</v>
      </c>
      <c r="G40">
        <v>23.89</v>
      </c>
      <c r="H40" t="b">
        <v>1</v>
      </c>
      <c r="I40" s="2">
        <v>1462750000000</v>
      </c>
      <c r="J40">
        <f>AVERAGEIF(WeightLogInfo[Id],WeightLogInfo[[#This Row],[Id]],WeightLogInfo[BMI])</f>
        <v>24.027999999999999</v>
      </c>
    </row>
    <row r="41" spans="1:10" x14ac:dyDescent="0.4">
      <c r="A41" t="str">
        <f>WeightLogInfo[[#This Row],[Id]]&amp;"_"&amp;TEXT(WeightLogInfo[[#This Row],[Date]],"YYYY-MM-DD")</f>
        <v>6962181067_2016-05-09</v>
      </c>
      <c r="B41">
        <v>6962181067</v>
      </c>
      <c r="C41" s="1">
        <v>42499</v>
      </c>
      <c r="D41" s="1" t="str">
        <f>TEXT(WeightLogInfo[[#This Row],[Date]],"dddd")</f>
        <v>Monday</v>
      </c>
      <c r="E41">
        <v>62.4</v>
      </c>
      <c r="F41">
        <v>137.56800000000001</v>
      </c>
      <c r="G41">
        <v>24.35</v>
      </c>
      <c r="H41" t="b">
        <v>1</v>
      </c>
      <c r="I41" s="2">
        <v>1462840000000</v>
      </c>
      <c r="J41">
        <f>AVERAGEIF(WeightLogInfo[Id],WeightLogInfo[[#This Row],[Id]],WeightLogInfo[BMI])</f>
        <v>24.027999999999999</v>
      </c>
    </row>
    <row r="42" spans="1:10" x14ac:dyDescent="0.4">
      <c r="A42" t="str">
        <f>WeightLogInfo[[#This Row],[Id]]&amp;"_"&amp;TEXT(WeightLogInfo[[#This Row],[Date]],"YYYY-MM-DD")</f>
        <v>6962181067_2016-05-10</v>
      </c>
      <c r="B42">
        <v>6962181067</v>
      </c>
      <c r="C42" s="1">
        <v>42500</v>
      </c>
      <c r="D42" s="1" t="str">
        <f>TEXT(WeightLogInfo[[#This Row],[Date]],"dddd")</f>
        <v>Tuesday</v>
      </c>
      <c r="E42">
        <v>62.1</v>
      </c>
      <c r="F42">
        <v>136.90700000000001</v>
      </c>
      <c r="G42">
        <v>24.24</v>
      </c>
      <c r="H42" t="b">
        <v>1</v>
      </c>
      <c r="I42" s="2">
        <v>1462920000000</v>
      </c>
      <c r="J42">
        <f>AVERAGEIF(WeightLogInfo[Id],WeightLogInfo[[#This Row],[Id]],WeightLogInfo[BMI])</f>
        <v>24.027999999999999</v>
      </c>
    </row>
    <row r="43" spans="1:10" x14ac:dyDescent="0.4">
      <c r="A43" t="str">
        <f>WeightLogInfo[[#This Row],[Id]]&amp;"_"&amp;TEXT(WeightLogInfo[[#This Row],[Date]],"YYYY-MM-DD")</f>
        <v>6962181067_2016-05-11</v>
      </c>
      <c r="B43">
        <v>6962181067</v>
      </c>
      <c r="C43" s="1">
        <v>42501</v>
      </c>
      <c r="D43" s="1" t="str">
        <f>TEXT(WeightLogInfo[[#This Row],[Date]],"dddd")</f>
        <v>Wednesday</v>
      </c>
      <c r="E43">
        <v>61.9</v>
      </c>
      <c r="F43">
        <v>136.46600000000001</v>
      </c>
      <c r="G43">
        <v>24.17</v>
      </c>
      <c r="H43" t="b">
        <v>1</v>
      </c>
      <c r="I43" s="2">
        <v>1463010000000</v>
      </c>
      <c r="J43">
        <f>AVERAGEIF(WeightLogInfo[Id],WeightLogInfo[[#This Row],[Id]],WeightLogInfo[BMI])</f>
        <v>24.027999999999999</v>
      </c>
    </row>
    <row r="44" spans="1:10" x14ac:dyDescent="0.4">
      <c r="A44" t="str">
        <f>WeightLogInfo[[#This Row],[Id]]&amp;"_"&amp;TEXT(WeightLogInfo[[#This Row],[Date]],"YYYY-MM-DD")</f>
        <v>6962181067_2016-05-12</v>
      </c>
      <c r="B44">
        <v>6962181067</v>
      </c>
      <c r="C44" s="1">
        <v>42502</v>
      </c>
      <c r="D44" s="1" t="str">
        <f>TEXT(WeightLogInfo[[#This Row],[Date]],"dddd")</f>
        <v>Thursday</v>
      </c>
      <c r="E44">
        <v>61.9</v>
      </c>
      <c r="F44">
        <v>136.46600000000001</v>
      </c>
      <c r="G44">
        <v>24.17</v>
      </c>
      <c r="H44" t="b">
        <v>1</v>
      </c>
      <c r="I44" s="2">
        <v>1463100000000</v>
      </c>
      <c r="J44">
        <f>AVERAGEIF(WeightLogInfo[Id],WeightLogInfo[[#This Row],[Id]],WeightLogInfo[BMI])</f>
        <v>24.027999999999999</v>
      </c>
    </row>
    <row r="45" spans="1:10" x14ac:dyDescent="0.4">
      <c r="A45" t="str">
        <f>WeightLogInfo[[#This Row],[Id]]&amp;"_"&amp;TEXT(WeightLogInfo[[#This Row],[Date]],"YYYY-MM-DD")</f>
        <v>8877689391_2016-04-12</v>
      </c>
      <c r="B45">
        <v>8877689391</v>
      </c>
      <c r="C45" s="1">
        <v>42472</v>
      </c>
      <c r="D45" s="1" t="str">
        <f>TEXT(WeightLogInfo[[#This Row],[Date]],"dddd")</f>
        <v>Tuesday</v>
      </c>
      <c r="E45">
        <v>85.8</v>
      </c>
      <c r="F45">
        <v>189.15700000000001</v>
      </c>
      <c r="G45">
        <v>25.68</v>
      </c>
      <c r="H45" t="b">
        <v>0</v>
      </c>
      <c r="I45" s="2">
        <v>1460440000000</v>
      </c>
      <c r="J45">
        <f>AVERAGEIF(WeightLogInfo[Id],WeightLogInfo[[#This Row],[Id]],WeightLogInfo[BMI])</f>
        <v>25.487083333333331</v>
      </c>
    </row>
    <row r="46" spans="1:10" x14ac:dyDescent="0.4">
      <c r="A46" t="str">
        <f>WeightLogInfo[[#This Row],[Id]]&amp;"_"&amp;TEXT(WeightLogInfo[[#This Row],[Date]],"YYYY-MM-DD")</f>
        <v>8877689391_2016-04-13</v>
      </c>
      <c r="B46">
        <v>8877689391</v>
      </c>
      <c r="C46" s="1">
        <v>42473</v>
      </c>
      <c r="D46" s="1" t="str">
        <f>TEXT(WeightLogInfo[[#This Row],[Date]],"dddd")</f>
        <v>Wednesday</v>
      </c>
      <c r="E46">
        <v>84.9</v>
      </c>
      <c r="F46">
        <v>187.172</v>
      </c>
      <c r="G46">
        <v>25.41</v>
      </c>
      <c r="H46" t="b">
        <v>0</v>
      </c>
      <c r="I46" s="2">
        <v>1460530000000</v>
      </c>
      <c r="J46">
        <f>AVERAGEIF(WeightLogInfo[Id],WeightLogInfo[[#This Row],[Id]],WeightLogInfo[BMI])</f>
        <v>25.487083333333331</v>
      </c>
    </row>
    <row r="47" spans="1:10" x14ac:dyDescent="0.4">
      <c r="A47" t="str">
        <f>WeightLogInfo[[#This Row],[Id]]&amp;"_"&amp;TEXT(WeightLogInfo[[#This Row],[Date]],"YYYY-MM-DD")</f>
        <v>8877689391_2016-04-14</v>
      </c>
      <c r="B47">
        <v>8877689391</v>
      </c>
      <c r="C47" s="1">
        <v>42474</v>
      </c>
      <c r="D47" s="1" t="str">
        <f>TEXT(WeightLogInfo[[#This Row],[Date]],"dddd")</f>
        <v>Thursday</v>
      </c>
      <c r="E47">
        <v>84.5</v>
      </c>
      <c r="F47">
        <v>186.291</v>
      </c>
      <c r="G47">
        <v>25.31</v>
      </c>
      <c r="H47" t="b">
        <v>0</v>
      </c>
      <c r="I47" s="2">
        <v>1460620000000</v>
      </c>
      <c r="J47">
        <f>AVERAGEIF(WeightLogInfo[Id],WeightLogInfo[[#This Row],[Id]],WeightLogInfo[BMI])</f>
        <v>25.487083333333331</v>
      </c>
    </row>
    <row r="48" spans="1:10" x14ac:dyDescent="0.4">
      <c r="A48" t="str">
        <f>WeightLogInfo[[#This Row],[Id]]&amp;"_"&amp;TEXT(WeightLogInfo[[#This Row],[Date]],"YYYY-MM-DD")</f>
        <v>8877689391_2016-04-16</v>
      </c>
      <c r="B48">
        <v>8877689391</v>
      </c>
      <c r="C48" s="1">
        <v>42476</v>
      </c>
      <c r="D48" s="1" t="str">
        <f>TEXT(WeightLogInfo[[#This Row],[Date]],"dddd")</f>
        <v>Saturday</v>
      </c>
      <c r="E48">
        <v>85.5</v>
      </c>
      <c r="F48">
        <v>188.495</v>
      </c>
      <c r="G48">
        <v>25.59</v>
      </c>
      <c r="H48" t="b">
        <v>0</v>
      </c>
      <c r="I48" s="2">
        <v>1460810000000</v>
      </c>
      <c r="J48">
        <f>AVERAGEIF(WeightLogInfo[Id],WeightLogInfo[[#This Row],[Id]],WeightLogInfo[BMI])</f>
        <v>25.487083333333331</v>
      </c>
    </row>
    <row r="49" spans="1:10" x14ac:dyDescent="0.4">
      <c r="A49" t="str">
        <f>WeightLogInfo[[#This Row],[Id]]&amp;"_"&amp;TEXT(WeightLogInfo[[#This Row],[Date]],"YYYY-MM-DD")</f>
        <v>8877689391_2016-04-18</v>
      </c>
      <c r="B49">
        <v>8877689391</v>
      </c>
      <c r="C49" s="1">
        <v>42478</v>
      </c>
      <c r="D49" s="1" t="str">
        <f>TEXT(WeightLogInfo[[#This Row],[Date]],"dddd")</f>
        <v>Monday</v>
      </c>
      <c r="E49">
        <v>85.8</v>
      </c>
      <c r="F49">
        <v>189.15700000000001</v>
      </c>
      <c r="G49">
        <v>25.68</v>
      </c>
      <c r="H49" t="b">
        <v>0</v>
      </c>
      <c r="I49" s="2">
        <v>1460960000000</v>
      </c>
      <c r="J49">
        <f>AVERAGEIF(WeightLogInfo[Id],WeightLogInfo[[#This Row],[Id]],WeightLogInfo[BMI])</f>
        <v>25.487083333333331</v>
      </c>
    </row>
    <row r="50" spans="1:10" x14ac:dyDescent="0.4">
      <c r="A50" t="str">
        <f>WeightLogInfo[[#This Row],[Id]]&amp;"_"&amp;TEXT(WeightLogInfo[[#This Row],[Date]],"YYYY-MM-DD")</f>
        <v>8877689391_2016-04-19</v>
      </c>
      <c r="B50">
        <v>8877689391</v>
      </c>
      <c r="C50" s="1">
        <v>42479</v>
      </c>
      <c r="D50" s="1" t="str">
        <f>TEXT(WeightLogInfo[[#This Row],[Date]],"dddd")</f>
        <v>Tuesday</v>
      </c>
      <c r="E50">
        <v>85.3</v>
      </c>
      <c r="F50">
        <v>188.054</v>
      </c>
      <c r="G50">
        <v>25.53</v>
      </c>
      <c r="H50" t="b">
        <v>0</v>
      </c>
      <c r="I50" s="2">
        <v>1461050000000</v>
      </c>
      <c r="J50">
        <f>AVERAGEIF(WeightLogInfo[Id],WeightLogInfo[[#This Row],[Id]],WeightLogInfo[BMI])</f>
        <v>25.487083333333331</v>
      </c>
    </row>
    <row r="51" spans="1:10" x14ac:dyDescent="0.4">
      <c r="A51" t="str">
        <f>WeightLogInfo[[#This Row],[Id]]&amp;"_"&amp;TEXT(WeightLogInfo[[#This Row],[Date]],"YYYY-MM-DD")</f>
        <v>8877689391_2016-04-20</v>
      </c>
      <c r="B51">
        <v>8877689391</v>
      </c>
      <c r="C51" s="1">
        <v>42480</v>
      </c>
      <c r="D51" s="1" t="str">
        <f>TEXT(WeightLogInfo[[#This Row],[Date]],"dddd")</f>
        <v>Wednesday</v>
      </c>
      <c r="E51">
        <v>84.9</v>
      </c>
      <c r="F51">
        <v>187.172</v>
      </c>
      <c r="G51">
        <v>25.41</v>
      </c>
      <c r="H51" t="b">
        <v>0</v>
      </c>
      <c r="I51" s="2">
        <v>1461130000000</v>
      </c>
      <c r="J51">
        <f>AVERAGEIF(WeightLogInfo[Id],WeightLogInfo[[#This Row],[Id]],WeightLogInfo[BMI])</f>
        <v>25.487083333333331</v>
      </c>
    </row>
    <row r="52" spans="1:10" x14ac:dyDescent="0.4">
      <c r="A52" t="str">
        <f>WeightLogInfo[[#This Row],[Id]]&amp;"_"&amp;TEXT(WeightLogInfo[[#This Row],[Date]],"YYYY-MM-DD")</f>
        <v>8877689391_2016-04-21</v>
      </c>
      <c r="B52">
        <v>8877689391</v>
      </c>
      <c r="C52" s="1">
        <v>42481</v>
      </c>
      <c r="D52" s="1" t="str">
        <f>TEXT(WeightLogInfo[[#This Row],[Date]],"dddd")</f>
        <v>Thursday</v>
      </c>
      <c r="E52">
        <v>84.5</v>
      </c>
      <c r="F52">
        <v>186.291</v>
      </c>
      <c r="G52">
        <v>25.29</v>
      </c>
      <c r="H52" t="b">
        <v>0</v>
      </c>
      <c r="I52" s="2">
        <v>1461220000000</v>
      </c>
      <c r="J52">
        <f>AVERAGEIF(WeightLogInfo[Id],WeightLogInfo[[#This Row],[Id]],WeightLogInfo[BMI])</f>
        <v>25.487083333333331</v>
      </c>
    </row>
    <row r="53" spans="1:10" x14ac:dyDescent="0.4">
      <c r="A53" t="str">
        <f>WeightLogInfo[[#This Row],[Id]]&amp;"_"&amp;TEXT(WeightLogInfo[[#This Row],[Date]],"YYYY-MM-DD")</f>
        <v>8877689391_2016-04-23</v>
      </c>
      <c r="B53">
        <v>8877689391</v>
      </c>
      <c r="C53" s="1">
        <v>42483</v>
      </c>
      <c r="D53" s="1" t="str">
        <f>TEXT(WeightLogInfo[[#This Row],[Date]],"dddd")</f>
        <v>Saturday</v>
      </c>
      <c r="E53">
        <v>85.5</v>
      </c>
      <c r="F53">
        <v>188.495</v>
      </c>
      <c r="G53">
        <v>25.59</v>
      </c>
      <c r="H53" t="b">
        <v>0</v>
      </c>
      <c r="I53" s="2">
        <v>1461400000000</v>
      </c>
      <c r="J53">
        <f>AVERAGEIF(WeightLogInfo[Id],WeightLogInfo[[#This Row],[Id]],WeightLogInfo[BMI])</f>
        <v>25.487083333333331</v>
      </c>
    </row>
    <row r="54" spans="1:10" x14ac:dyDescent="0.4">
      <c r="A54" t="str">
        <f>WeightLogInfo[[#This Row],[Id]]&amp;"_"&amp;TEXT(WeightLogInfo[[#This Row],[Date]],"YYYY-MM-DD")</f>
        <v>8877689391_2016-04-24</v>
      </c>
      <c r="B54">
        <v>8877689391</v>
      </c>
      <c r="C54" s="1">
        <v>42484</v>
      </c>
      <c r="D54" s="1" t="str">
        <f>TEXT(WeightLogInfo[[#This Row],[Date]],"dddd")</f>
        <v>Sunday</v>
      </c>
      <c r="E54">
        <v>85.5</v>
      </c>
      <c r="F54">
        <v>188.495</v>
      </c>
      <c r="G54">
        <v>25.59</v>
      </c>
      <c r="H54" t="b">
        <v>0</v>
      </c>
      <c r="I54" s="2">
        <v>1461480000000</v>
      </c>
      <c r="J54">
        <f>AVERAGEIF(WeightLogInfo[Id],WeightLogInfo[[#This Row],[Id]],WeightLogInfo[BMI])</f>
        <v>25.487083333333331</v>
      </c>
    </row>
    <row r="55" spans="1:10" x14ac:dyDescent="0.4">
      <c r="A55" t="str">
        <f>WeightLogInfo[[#This Row],[Id]]&amp;"_"&amp;TEXT(WeightLogInfo[[#This Row],[Date]],"YYYY-MM-DD")</f>
        <v>8877689391_2016-04-25</v>
      </c>
      <c r="B55">
        <v>8877689391</v>
      </c>
      <c r="C55" s="1">
        <v>42485</v>
      </c>
      <c r="D55" s="1" t="str">
        <f>TEXT(WeightLogInfo[[#This Row],[Date]],"dddd")</f>
        <v>Monday</v>
      </c>
      <c r="E55">
        <v>85.4</v>
      </c>
      <c r="F55">
        <v>188.27500000000001</v>
      </c>
      <c r="G55">
        <v>25.56</v>
      </c>
      <c r="H55" t="b">
        <v>0</v>
      </c>
      <c r="I55" s="2">
        <v>1461570000000</v>
      </c>
      <c r="J55">
        <f>AVERAGEIF(WeightLogInfo[Id],WeightLogInfo[[#This Row],[Id]],WeightLogInfo[BMI])</f>
        <v>25.487083333333331</v>
      </c>
    </row>
    <row r="56" spans="1:10" x14ac:dyDescent="0.4">
      <c r="A56" t="str">
        <f>WeightLogInfo[[#This Row],[Id]]&amp;"_"&amp;TEXT(WeightLogInfo[[#This Row],[Date]],"YYYY-MM-DD")</f>
        <v>8877689391_2016-04-26</v>
      </c>
      <c r="B56">
        <v>8877689391</v>
      </c>
      <c r="C56" s="1">
        <v>42486</v>
      </c>
      <c r="D56" s="1" t="str">
        <f>TEXT(WeightLogInfo[[#This Row],[Date]],"dddd")</f>
        <v>Tuesday</v>
      </c>
      <c r="E56">
        <v>85.1</v>
      </c>
      <c r="F56">
        <v>187.613</v>
      </c>
      <c r="G56">
        <v>25.49</v>
      </c>
      <c r="H56" t="b">
        <v>0</v>
      </c>
      <c r="I56" s="2">
        <v>1461650000000</v>
      </c>
      <c r="J56">
        <f>AVERAGEIF(WeightLogInfo[Id],WeightLogInfo[[#This Row],[Id]],WeightLogInfo[BMI])</f>
        <v>25.487083333333331</v>
      </c>
    </row>
    <row r="57" spans="1:10" x14ac:dyDescent="0.4">
      <c r="A57" t="str">
        <f>WeightLogInfo[[#This Row],[Id]]&amp;"_"&amp;TEXT(WeightLogInfo[[#This Row],[Date]],"YYYY-MM-DD")</f>
        <v>8877689391_2016-04-27</v>
      </c>
      <c r="B57">
        <v>8877689391</v>
      </c>
      <c r="C57" s="1">
        <v>42487</v>
      </c>
      <c r="D57" s="1" t="str">
        <f>TEXT(WeightLogInfo[[#This Row],[Date]],"dddd")</f>
        <v>Wednesday</v>
      </c>
      <c r="E57">
        <v>85.4</v>
      </c>
      <c r="F57">
        <v>188.27500000000001</v>
      </c>
      <c r="G57">
        <v>25.56</v>
      </c>
      <c r="H57" t="b">
        <v>0</v>
      </c>
      <c r="I57" s="2">
        <v>1461740000000</v>
      </c>
      <c r="J57">
        <f>AVERAGEIF(WeightLogInfo[Id],WeightLogInfo[[#This Row],[Id]],WeightLogInfo[BMI])</f>
        <v>25.487083333333331</v>
      </c>
    </row>
    <row r="58" spans="1:10" x14ac:dyDescent="0.4">
      <c r="A58" t="str">
        <f>WeightLogInfo[[#This Row],[Id]]&amp;"_"&amp;TEXT(WeightLogInfo[[#This Row],[Date]],"YYYY-MM-DD")</f>
        <v>8877689391_2016-04-28</v>
      </c>
      <c r="B58">
        <v>8877689391</v>
      </c>
      <c r="C58" s="1">
        <v>42488</v>
      </c>
      <c r="D58" s="1" t="str">
        <f>TEXT(WeightLogInfo[[#This Row],[Date]],"dddd")</f>
        <v>Thursday</v>
      </c>
      <c r="E58">
        <v>85.1</v>
      </c>
      <c r="F58">
        <v>187.613</v>
      </c>
      <c r="G58">
        <v>25.49</v>
      </c>
      <c r="H58" t="b">
        <v>0</v>
      </c>
      <c r="I58" s="2">
        <v>1461830000000</v>
      </c>
      <c r="J58">
        <f>AVERAGEIF(WeightLogInfo[Id],WeightLogInfo[[#This Row],[Id]],WeightLogInfo[BMI])</f>
        <v>25.487083333333331</v>
      </c>
    </row>
    <row r="59" spans="1:10" x14ac:dyDescent="0.4">
      <c r="A59" t="str">
        <f>WeightLogInfo[[#This Row],[Id]]&amp;"_"&amp;TEXT(WeightLogInfo[[#This Row],[Date]],"YYYY-MM-DD")</f>
        <v>8877689391_2016-04-29</v>
      </c>
      <c r="B59">
        <v>8877689391</v>
      </c>
      <c r="C59" s="1">
        <v>42489</v>
      </c>
      <c r="D59" s="1" t="str">
        <f>TEXT(WeightLogInfo[[#This Row],[Date]],"dddd")</f>
        <v>Friday</v>
      </c>
      <c r="E59">
        <v>84.9</v>
      </c>
      <c r="F59">
        <v>187.172</v>
      </c>
      <c r="G59">
        <v>25.41</v>
      </c>
      <c r="H59" t="b">
        <v>0</v>
      </c>
      <c r="I59" s="2">
        <v>1461910000000</v>
      </c>
      <c r="J59">
        <f>AVERAGEIF(WeightLogInfo[Id],WeightLogInfo[[#This Row],[Id]],WeightLogInfo[BMI])</f>
        <v>25.487083333333331</v>
      </c>
    </row>
    <row r="60" spans="1:10" x14ac:dyDescent="0.4">
      <c r="A60" t="str">
        <f>WeightLogInfo[[#This Row],[Id]]&amp;"_"&amp;TEXT(WeightLogInfo[[#This Row],[Date]],"YYYY-MM-DD")</f>
        <v>8877689391_2016-04-30</v>
      </c>
      <c r="B60">
        <v>8877689391</v>
      </c>
      <c r="C60" s="1">
        <v>42490</v>
      </c>
      <c r="D60" s="1" t="str">
        <f>TEXT(WeightLogInfo[[#This Row],[Date]],"dddd")</f>
        <v>Saturday</v>
      </c>
      <c r="E60">
        <v>85.5</v>
      </c>
      <c r="F60">
        <v>188.495</v>
      </c>
      <c r="G60">
        <v>25.59</v>
      </c>
      <c r="H60" t="b">
        <v>0</v>
      </c>
      <c r="I60" s="2">
        <v>1462000000000</v>
      </c>
      <c r="J60">
        <f>AVERAGEIF(WeightLogInfo[Id],WeightLogInfo[[#This Row],[Id]],WeightLogInfo[BMI])</f>
        <v>25.487083333333331</v>
      </c>
    </row>
    <row r="61" spans="1:10" x14ac:dyDescent="0.4">
      <c r="A61" t="str">
        <f>WeightLogInfo[[#This Row],[Id]]&amp;"_"&amp;TEXT(WeightLogInfo[[#This Row],[Date]],"YYYY-MM-DD")</f>
        <v>8877689391_2016-05-01</v>
      </c>
      <c r="B61">
        <v>8877689391</v>
      </c>
      <c r="C61" s="1">
        <v>42491</v>
      </c>
      <c r="D61" s="1" t="str">
        <f>TEXT(WeightLogInfo[[#This Row],[Date]],"dddd")</f>
        <v>Sunday</v>
      </c>
      <c r="E61">
        <v>85.3</v>
      </c>
      <c r="F61">
        <v>188.054</v>
      </c>
      <c r="G61">
        <v>25.53</v>
      </c>
      <c r="H61" t="b">
        <v>0</v>
      </c>
      <c r="I61" s="2">
        <v>1462090000000</v>
      </c>
      <c r="J61">
        <f>AVERAGEIF(WeightLogInfo[Id],WeightLogInfo[[#This Row],[Id]],WeightLogInfo[BMI])</f>
        <v>25.487083333333331</v>
      </c>
    </row>
    <row r="62" spans="1:10" x14ac:dyDescent="0.4">
      <c r="A62" t="str">
        <f>WeightLogInfo[[#This Row],[Id]]&amp;"_"&amp;TEXT(WeightLogInfo[[#This Row],[Date]],"YYYY-MM-DD")</f>
        <v>8877689391_2016-05-03</v>
      </c>
      <c r="B62">
        <v>8877689391</v>
      </c>
      <c r="C62" s="1">
        <v>42493</v>
      </c>
      <c r="D62" s="1" t="str">
        <f>TEXT(WeightLogInfo[[#This Row],[Date]],"dddd")</f>
        <v>Tuesday</v>
      </c>
      <c r="E62">
        <v>84.9</v>
      </c>
      <c r="F62">
        <v>187.172</v>
      </c>
      <c r="G62">
        <v>25.41</v>
      </c>
      <c r="H62" t="b">
        <v>0</v>
      </c>
      <c r="I62" s="2">
        <v>1462260000000</v>
      </c>
      <c r="J62">
        <f>AVERAGEIF(WeightLogInfo[Id],WeightLogInfo[[#This Row],[Id]],WeightLogInfo[BMI])</f>
        <v>25.487083333333331</v>
      </c>
    </row>
    <row r="63" spans="1:10" x14ac:dyDescent="0.4">
      <c r="A63" t="str">
        <f>WeightLogInfo[[#This Row],[Id]]&amp;"_"&amp;TEXT(WeightLogInfo[[#This Row],[Date]],"YYYY-MM-DD")</f>
        <v>8877689391_2016-05-04</v>
      </c>
      <c r="B63">
        <v>8877689391</v>
      </c>
      <c r="C63" s="1">
        <v>42494</v>
      </c>
      <c r="D63" s="1" t="str">
        <f>TEXT(WeightLogInfo[[#This Row],[Date]],"dddd")</f>
        <v>Wednesday</v>
      </c>
      <c r="E63">
        <v>84.4</v>
      </c>
      <c r="F63">
        <v>186.07</v>
      </c>
      <c r="G63">
        <v>25.26</v>
      </c>
      <c r="H63" t="b">
        <v>0</v>
      </c>
      <c r="I63" s="2">
        <v>1462340000000</v>
      </c>
      <c r="J63">
        <f>AVERAGEIF(WeightLogInfo[Id],WeightLogInfo[[#This Row],[Id]],WeightLogInfo[BMI])</f>
        <v>25.487083333333331</v>
      </c>
    </row>
    <row r="64" spans="1:10" x14ac:dyDescent="0.4">
      <c r="A64" t="str">
        <f>WeightLogInfo[[#This Row],[Id]]&amp;"_"&amp;TEXT(WeightLogInfo[[#This Row],[Date]],"YYYY-MM-DD")</f>
        <v>8877689391_2016-05-06</v>
      </c>
      <c r="B64">
        <v>8877689391</v>
      </c>
      <c r="C64" s="1">
        <v>42496</v>
      </c>
      <c r="D64" s="1" t="str">
        <f>TEXT(WeightLogInfo[[#This Row],[Date]],"dddd")</f>
        <v>Friday</v>
      </c>
      <c r="E64">
        <v>85</v>
      </c>
      <c r="F64">
        <v>187.393</v>
      </c>
      <c r="G64">
        <v>25.44</v>
      </c>
      <c r="H64" t="b">
        <v>0</v>
      </c>
      <c r="I64" s="2">
        <v>1462520000000</v>
      </c>
      <c r="J64">
        <f>AVERAGEIF(WeightLogInfo[Id],WeightLogInfo[[#This Row],[Id]],WeightLogInfo[BMI])</f>
        <v>25.487083333333331</v>
      </c>
    </row>
    <row r="65" spans="1:10" x14ac:dyDescent="0.4">
      <c r="A65" t="str">
        <f>WeightLogInfo[[#This Row],[Id]]&amp;"_"&amp;TEXT(WeightLogInfo[[#This Row],[Date]],"YYYY-MM-DD")</f>
        <v>8877689391_2016-05-08</v>
      </c>
      <c r="B65">
        <v>8877689391</v>
      </c>
      <c r="C65" s="1">
        <v>42498</v>
      </c>
      <c r="D65" s="1" t="str">
        <f>TEXT(WeightLogInfo[[#This Row],[Date]],"dddd")</f>
        <v>Sunday</v>
      </c>
      <c r="E65">
        <v>85.4</v>
      </c>
      <c r="F65">
        <v>188.27500000000001</v>
      </c>
      <c r="G65">
        <v>25.56</v>
      </c>
      <c r="H65" t="b">
        <v>0</v>
      </c>
      <c r="I65" s="2">
        <v>1462690000000</v>
      </c>
      <c r="J65">
        <f>AVERAGEIF(WeightLogInfo[Id],WeightLogInfo[[#This Row],[Id]],WeightLogInfo[BMI])</f>
        <v>25.487083333333331</v>
      </c>
    </row>
    <row r="66" spans="1:10" x14ac:dyDescent="0.4">
      <c r="A66" t="str">
        <f>WeightLogInfo[[#This Row],[Id]]&amp;"_"&amp;TEXT(WeightLogInfo[[#This Row],[Date]],"YYYY-MM-DD")</f>
        <v>8877689391_2016-05-09</v>
      </c>
      <c r="B66">
        <v>8877689391</v>
      </c>
      <c r="C66" s="1">
        <v>42499</v>
      </c>
      <c r="D66" s="1" t="str">
        <f>TEXT(WeightLogInfo[[#This Row],[Date]],"dddd")</f>
        <v>Monday</v>
      </c>
      <c r="E66">
        <v>85.5</v>
      </c>
      <c r="F66">
        <v>188.495</v>
      </c>
      <c r="G66">
        <v>25.61</v>
      </c>
      <c r="H66" t="b">
        <v>0</v>
      </c>
      <c r="I66" s="2">
        <v>1462780000000</v>
      </c>
      <c r="J66">
        <f>AVERAGEIF(WeightLogInfo[Id],WeightLogInfo[[#This Row],[Id]],WeightLogInfo[BMI])</f>
        <v>25.487083333333331</v>
      </c>
    </row>
    <row r="67" spans="1:10" x14ac:dyDescent="0.4">
      <c r="A67" t="str">
        <f>WeightLogInfo[[#This Row],[Id]]&amp;"_"&amp;TEXT(WeightLogInfo[[#This Row],[Date]],"YYYY-MM-DD")</f>
        <v>8877689391_2016-05-11</v>
      </c>
      <c r="B67">
        <v>8877689391</v>
      </c>
      <c r="C67" s="1">
        <v>42501</v>
      </c>
      <c r="D67" s="1" t="str">
        <f>TEXT(WeightLogInfo[[#This Row],[Date]],"dddd")</f>
        <v>Wednesday</v>
      </c>
      <c r="E67">
        <v>85.4</v>
      </c>
      <c r="F67">
        <v>188.27500000000001</v>
      </c>
      <c r="G67">
        <v>25.56</v>
      </c>
      <c r="H67" t="b">
        <v>0</v>
      </c>
      <c r="I67" s="2">
        <v>1462950000000</v>
      </c>
      <c r="J67">
        <f>AVERAGEIF(WeightLogInfo[Id],WeightLogInfo[[#This Row],[Id]],WeightLogInfo[BMI])</f>
        <v>25.487083333333331</v>
      </c>
    </row>
    <row r="68" spans="1:10" x14ac:dyDescent="0.4">
      <c r="A68" t="str">
        <f>WeightLogInfo[[#This Row],[Id]]&amp;"_"&amp;TEXT(WeightLogInfo[[#This Row],[Date]],"YYYY-MM-DD")</f>
        <v>8877689391_2016-05-12</v>
      </c>
      <c r="B68">
        <v>8877689391</v>
      </c>
      <c r="C68" s="1">
        <v>42502</v>
      </c>
      <c r="D68" s="1" t="str">
        <f>TEXT(WeightLogInfo[[#This Row],[Date]],"dddd")</f>
        <v>Thursday</v>
      </c>
      <c r="E68">
        <v>84</v>
      </c>
      <c r="F68">
        <v>185.18799999999999</v>
      </c>
      <c r="G68">
        <v>25.14</v>
      </c>
      <c r="H68" t="b">
        <v>0</v>
      </c>
      <c r="I68" s="2">
        <v>1463040000000</v>
      </c>
      <c r="J68">
        <f>AVERAGEIF(WeightLogInfo[Id],WeightLogInfo[[#This Row],[Id]],WeightLogInfo[BMI])</f>
        <v>25.487083333333331</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3F85-113B-4FFD-AD2E-4D1709B0C5AD}">
  <sheetPr>
    <tabColor rgb="FFFFC000"/>
  </sheetPr>
  <dimension ref="A1:H9"/>
  <sheetViews>
    <sheetView zoomScale="130" zoomScaleNormal="130" workbookViewId="0">
      <selection activeCell="C2" sqref="C2"/>
    </sheetView>
  </sheetViews>
  <sheetFormatPr defaultRowHeight="17.399999999999999" x14ac:dyDescent="0.4"/>
  <cols>
    <col min="1" max="1" width="11.5" customWidth="1"/>
    <col min="2" max="2" width="12.19921875" customWidth="1"/>
    <col min="3" max="4" width="14.19921875" bestFit="1" customWidth="1"/>
    <col min="6" max="6" width="11.5" customWidth="1"/>
    <col min="7" max="7" width="14.19921875" bestFit="1" customWidth="1"/>
    <col min="8" max="8" width="20.8984375" bestFit="1" customWidth="1"/>
    <col min="9" max="9" width="11.5" bestFit="1" customWidth="1"/>
    <col min="10" max="10" width="14.19921875" bestFit="1" customWidth="1"/>
  </cols>
  <sheetData>
    <row r="1" spans="1:8" x14ac:dyDescent="0.4">
      <c r="A1" t="s">
        <v>0</v>
      </c>
      <c r="B1" t="s">
        <v>9</v>
      </c>
      <c r="C1" t="s">
        <v>63</v>
      </c>
      <c r="D1" t="s">
        <v>1054</v>
      </c>
    </row>
    <row r="2" spans="1:8" x14ac:dyDescent="0.4">
      <c r="A2">
        <v>1503960366</v>
      </c>
      <c r="B2">
        <v>22.65</v>
      </c>
      <c r="C2">
        <f>VLOOKUP(BMICategory[[#This Row],[Id]],WeightLogInfo[[#All],[Id]:[AverageBMI]],9,0)</f>
        <v>22.65</v>
      </c>
      <c r="D2" t="str">
        <f t="shared" ref="D2:D9" si="0">IF(C2&lt;18.5,"Underweight",IF(AND(C2&gt;=18.5,C2&lt;25),"Healthy Weight",IF(AND(C2&gt;=25,C2&lt;30),"Overweight","Obese")))</f>
        <v>Healthy Weight</v>
      </c>
    </row>
    <row r="3" spans="1:8" x14ac:dyDescent="0.4">
      <c r="A3">
        <v>1927972279</v>
      </c>
      <c r="B3">
        <v>47.54</v>
      </c>
      <c r="C3">
        <f>VLOOKUP(BMICategory[[#This Row],[Id]],WeightLogInfo[[#All],[Id]:[AverageBMI]],9,0)</f>
        <v>47.54</v>
      </c>
      <c r="D3" t="str">
        <f t="shared" si="0"/>
        <v>Obese</v>
      </c>
      <c r="G3" s="3" t="s">
        <v>26</v>
      </c>
      <c r="H3" t="s">
        <v>1053</v>
      </c>
    </row>
    <row r="4" spans="1:8" x14ac:dyDescent="0.4">
      <c r="A4">
        <v>2873212765</v>
      </c>
      <c r="B4">
        <v>21.45</v>
      </c>
      <c r="C4">
        <f>VLOOKUP(BMICategory[[#This Row],[Id]],WeightLogInfo[[#All],[Id]:[AverageBMI]],9,0)</f>
        <v>21.57</v>
      </c>
      <c r="D4" t="str">
        <f t="shared" si="0"/>
        <v>Healthy Weight</v>
      </c>
      <c r="G4" s="4" t="s">
        <v>64</v>
      </c>
      <c r="H4">
        <v>3</v>
      </c>
    </row>
    <row r="5" spans="1:8" x14ac:dyDescent="0.4">
      <c r="A5">
        <v>4319703577</v>
      </c>
      <c r="B5">
        <v>27.45</v>
      </c>
      <c r="C5">
        <f>VLOOKUP(BMICategory[[#This Row],[Id]],WeightLogInfo[[#All],[Id]:[AverageBMI]],9,0)</f>
        <v>27.414999999999999</v>
      </c>
      <c r="D5" t="str">
        <f t="shared" si="0"/>
        <v>Overweight</v>
      </c>
      <c r="G5" s="4" t="s">
        <v>45</v>
      </c>
      <c r="H5">
        <v>4</v>
      </c>
    </row>
    <row r="6" spans="1:8" x14ac:dyDescent="0.4">
      <c r="A6">
        <v>4558609924</v>
      </c>
      <c r="B6">
        <v>27.25</v>
      </c>
      <c r="C6">
        <f>VLOOKUP(BMICategory[[#This Row],[Id]],WeightLogInfo[[#All],[Id]:[AverageBMI]],9,0)</f>
        <v>27.213999999999999</v>
      </c>
      <c r="D6" t="str">
        <f t="shared" si="0"/>
        <v>Overweight</v>
      </c>
      <c r="G6" s="4" t="s">
        <v>44</v>
      </c>
      <c r="H6">
        <v>1</v>
      </c>
    </row>
    <row r="7" spans="1:8" x14ac:dyDescent="0.4">
      <c r="A7">
        <v>5577150313</v>
      </c>
      <c r="B7">
        <v>28</v>
      </c>
      <c r="C7">
        <f>VLOOKUP(BMICategory[[#This Row],[Id]],WeightLogInfo[[#All],[Id]:[AverageBMI]],9,0)</f>
        <v>28</v>
      </c>
      <c r="D7" t="str">
        <f t="shared" si="0"/>
        <v>Overweight</v>
      </c>
      <c r="G7" s="4" t="s">
        <v>27</v>
      </c>
      <c r="H7">
        <v>8</v>
      </c>
    </row>
    <row r="8" spans="1:8" x14ac:dyDescent="0.4">
      <c r="A8">
        <v>6962181067</v>
      </c>
      <c r="B8">
        <v>24.39</v>
      </c>
      <c r="C8">
        <f>VLOOKUP(BMICategory[[#This Row],[Id]],WeightLogInfo[[#All],[Id]:[AverageBMI]],9,0)</f>
        <v>24.027999999999999</v>
      </c>
      <c r="D8" t="str">
        <f t="shared" si="0"/>
        <v>Healthy Weight</v>
      </c>
    </row>
    <row r="9" spans="1:8" x14ac:dyDescent="0.4">
      <c r="A9">
        <v>8877689391</v>
      </c>
      <c r="B9">
        <v>25.68</v>
      </c>
      <c r="C9">
        <f>VLOOKUP(BMICategory[[#This Row],[Id]],WeightLogInfo[[#All],[Id]:[AverageBMI]],9,0)</f>
        <v>25.487083333333331</v>
      </c>
      <c r="D9" t="str">
        <f t="shared" si="0"/>
        <v>Overweight</v>
      </c>
    </row>
  </sheetData>
  <phoneticPr fontId="18" type="noConversion"/>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911C-60D6-47CF-8702-E6D00A6829D7}">
  <sheetPr>
    <tabColor rgb="FFFFFF00"/>
  </sheetPr>
  <dimension ref="A1:M411"/>
  <sheetViews>
    <sheetView topLeftCell="A16" zoomScale="85" zoomScaleNormal="85" workbookViewId="0">
      <selection activeCell="J3" sqref="J3"/>
    </sheetView>
  </sheetViews>
  <sheetFormatPr defaultRowHeight="17.399999999999999" x14ac:dyDescent="0.4"/>
  <cols>
    <col min="1" max="1" width="22.59765625" bestFit="1" customWidth="1"/>
    <col min="2" max="3" width="11.5" bestFit="1" customWidth="1"/>
    <col min="4" max="4" width="11.5" customWidth="1"/>
    <col min="5" max="6" width="19.69921875" bestFit="1" customWidth="1"/>
    <col min="7" max="7" width="21" bestFit="1" customWidth="1"/>
    <col min="8" max="8" width="17.19921875" bestFit="1" customWidth="1"/>
    <col min="9" max="9" width="19.09765625" bestFit="1" customWidth="1"/>
    <col min="10" max="10" width="24.09765625" bestFit="1" customWidth="1"/>
    <col min="11" max="11" width="22.09765625" bestFit="1" customWidth="1"/>
    <col min="12" max="12" width="30.5" bestFit="1" customWidth="1"/>
    <col min="13" max="13" width="6.3984375" bestFit="1" customWidth="1"/>
    <col min="14" max="14" width="14.5" bestFit="1" customWidth="1"/>
    <col min="15" max="15" width="9" bestFit="1" customWidth="1"/>
  </cols>
  <sheetData>
    <row r="1" spans="1:13" x14ac:dyDescent="0.4">
      <c r="A1" t="s">
        <v>522</v>
      </c>
      <c r="B1" t="s">
        <v>0</v>
      </c>
      <c r="C1" t="s">
        <v>1</v>
      </c>
      <c r="D1" t="s">
        <v>1034</v>
      </c>
      <c r="E1" t="s">
        <v>2</v>
      </c>
      <c r="F1" t="s">
        <v>3</v>
      </c>
      <c r="G1" t="s">
        <v>4</v>
      </c>
      <c r="H1" t="s">
        <v>5</v>
      </c>
      <c r="I1" t="s">
        <v>6</v>
      </c>
      <c r="J1" t="s">
        <v>59</v>
      </c>
    </row>
    <row r="2" spans="1:13" x14ac:dyDescent="0.4">
      <c r="A2" t="str">
        <f>SleepDay[[#This Row],[Id]]&amp;"_"&amp;TEXT(SleepDay[[#This Row],[Date]], "YYYY-MM-DD")</f>
        <v>1503960366_2016-04-12</v>
      </c>
      <c r="B2">
        <v>1503960366</v>
      </c>
      <c r="C2" s="1">
        <v>42472</v>
      </c>
      <c r="D2" s="1" t="str">
        <f>TEXT(SleepDay[[#This Row],[Date]],"dddd")</f>
        <v>Tuesday</v>
      </c>
      <c r="E2">
        <v>1</v>
      </c>
      <c r="F2">
        <v>327</v>
      </c>
      <c r="G2">
        <v>346</v>
      </c>
      <c r="H2">
        <v>5.5</v>
      </c>
      <c r="I2">
        <v>5.8</v>
      </c>
      <c r="J2">
        <f>AVERAGEIF(SleepDay[Id],SleepDay[[#This Row],[Id]],SleepDay[TotalHoursAsleep])</f>
        <v>6.0159999999999991</v>
      </c>
      <c r="M2" s="2"/>
    </row>
    <row r="3" spans="1:13" x14ac:dyDescent="0.4">
      <c r="A3" t="str">
        <f>SleepDay[[#This Row],[Id]]&amp;"_"&amp;TEXT(SleepDay[[#This Row],[Date]], "YYYY-MM-DD")</f>
        <v>1503960366_2016-04-13</v>
      </c>
      <c r="B3">
        <v>1503960366</v>
      </c>
      <c r="C3" s="1">
        <v>42473</v>
      </c>
      <c r="D3" s="1" t="str">
        <f>TEXT(SleepDay[[#This Row],[Date]],"dddd")</f>
        <v>Wednesday</v>
      </c>
      <c r="E3">
        <v>2</v>
      </c>
      <c r="F3">
        <v>384</v>
      </c>
      <c r="G3">
        <v>407</v>
      </c>
      <c r="H3">
        <v>6.4</v>
      </c>
      <c r="I3">
        <v>6.8</v>
      </c>
      <c r="J3">
        <f>AVERAGEIF(SleepDay[Id],SleepDay[[#This Row],[Id]],SleepDay[TotalHoursAsleep])</f>
        <v>6.0159999999999991</v>
      </c>
      <c r="M3" s="2"/>
    </row>
    <row r="4" spans="1:13" x14ac:dyDescent="0.4">
      <c r="A4" t="str">
        <f>SleepDay[[#This Row],[Id]]&amp;"_"&amp;TEXT(SleepDay[[#This Row],[Date]], "YYYY-MM-DD")</f>
        <v>1503960366_2016-04-15</v>
      </c>
      <c r="B4">
        <v>1503960366</v>
      </c>
      <c r="C4" s="1">
        <v>42475</v>
      </c>
      <c r="D4" s="1" t="str">
        <f>TEXT(SleepDay[[#This Row],[Date]],"dddd")</f>
        <v>Friday</v>
      </c>
      <c r="E4">
        <v>1</v>
      </c>
      <c r="F4">
        <v>412</v>
      </c>
      <c r="G4">
        <v>442</v>
      </c>
      <c r="H4">
        <v>6.9</v>
      </c>
      <c r="I4">
        <v>7.4</v>
      </c>
      <c r="J4">
        <f>AVERAGEIF(SleepDay[Id],SleepDay[[#This Row],[Id]],SleepDay[TotalHoursAsleep])</f>
        <v>6.0159999999999991</v>
      </c>
      <c r="M4" s="2"/>
    </row>
    <row r="5" spans="1:13" x14ac:dyDescent="0.4">
      <c r="A5" t="str">
        <f>SleepDay[[#This Row],[Id]]&amp;"_"&amp;TEXT(SleepDay[[#This Row],[Date]], "YYYY-MM-DD")</f>
        <v>1503960366_2016-04-16</v>
      </c>
      <c r="B5">
        <v>1503960366</v>
      </c>
      <c r="C5" s="1">
        <v>42476</v>
      </c>
      <c r="D5" s="1" t="str">
        <f>TEXT(SleepDay[[#This Row],[Date]],"dddd")</f>
        <v>Saturday</v>
      </c>
      <c r="E5">
        <v>2</v>
      </c>
      <c r="F5">
        <v>340</v>
      </c>
      <c r="G5">
        <v>367</v>
      </c>
      <c r="H5">
        <v>5.7</v>
      </c>
      <c r="I5">
        <v>6.1</v>
      </c>
      <c r="J5">
        <f>AVERAGEIF(SleepDay[Id],SleepDay[[#This Row],[Id]],SleepDay[TotalHoursAsleep])</f>
        <v>6.0159999999999991</v>
      </c>
      <c r="M5" s="2"/>
    </row>
    <row r="6" spans="1:13" x14ac:dyDescent="0.4">
      <c r="A6" t="str">
        <f>SleepDay[[#This Row],[Id]]&amp;"_"&amp;TEXT(SleepDay[[#This Row],[Date]], "YYYY-MM-DD")</f>
        <v>1503960366_2016-04-17</v>
      </c>
      <c r="B6">
        <v>1503960366</v>
      </c>
      <c r="C6" s="1">
        <v>42477</v>
      </c>
      <c r="D6" s="1" t="str">
        <f>TEXT(SleepDay[[#This Row],[Date]],"dddd")</f>
        <v>Sunday</v>
      </c>
      <c r="E6">
        <v>1</v>
      </c>
      <c r="F6">
        <v>700</v>
      </c>
      <c r="G6">
        <v>712</v>
      </c>
      <c r="H6">
        <v>11.7</v>
      </c>
      <c r="I6">
        <v>11.9</v>
      </c>
      <c r="J6">
        <f>AVERAGEIF(SleepDay[Id],SleepDay[[#This Row],[Id]],SleepDay[TotalHoursAsleep])</f>
        <v>6.0159999999999991</v>
      </c>
      <c r="M6" s="2"/>
    </row>
    <row r="7" spans="1:13" x14ac:dyDescent="0.4">
      <c r="A7" t="str">
        <f>SleepDay[[#This Row],[Id]]&amp;"_"&amp;TEXT(SleepDay[[#This Row],[Date]], "YYYY-MM-DD")</f>
        <v>1503960366_2016-04-19</v>
      </c>
      <c r="B7">
        <v>1503960366</v>
      </c>
      <c r="C7" s="1">
        <v>42479</v>
      </c>
      <c r="D7" s="1" t="str">
        <f>TEXT(SleepDay[[#This Row],[Date]],"dddd")</f>
        <v>Tuesday</v>
      </c>
      <c r="E7">
        <v>1</v>
      </c>
      <c r="F7">
        <v>304</v>
      </c>
      <c r="G7">
        <v>320</v>
      </c>
      <c r="H7">
        <v>5.0999999999999996</v>
      </c>
      <c r="I7">
        <v>5.3</v>
      </c>
      <c r="J7">
        <f>AVERAGEIF(SleepDay[Id],SleepDay[[#This Row],[Id]],SleepDay[TotalHoursAsleep])</f>
        <v>6.0159999999999991</v>
      </c>
      <c r="M7" s="2"/>
    </row>
    <row r="8" spans="1:13" x14ac:dyDescent="0.4">
      <c r="A8" t="str">
        <f>SleepDay[[#This Row],[Id]]&amp;"_"&amp;TEXT(SleepDay[[#This Row],[Date]], "YYYY-MM-DD")</f>
        <v>1503960366_2016-04-20</v>
      </c>
      <c r="B8">
        <v>1503960366</v>
      </c>
      <c r="C8" s="1">
        <v>42480</v>
      </c>
      <c r="D8" s="1" t="str">
        <f>TEXT(SleepDay[[#This Row],[Date]],"dddd")</f>
        <v>Wednesday</v>
      </c>
      <c r="E8">
        <v>1</v>
      </c>
      <c r="F8">
        <v>360</v>
      </c>
      <c r="G8">
        <v>377</v>
      </c>
      <c r="H8">
        <v>6</v>
      </c>
      <c r="I8">
        <v>6.3</v>
      </c>
      <c r="J8">
        <f>AVERAGEIF(SleepDay[Id],SleepDay[[#This Row],[Id]],SleepDay[TotalHoursAsleep])</f>
        <v>6.0159999999999991</v>
      </c>
      <c r="M8" s="2"/>
    </row>
    <row r="9" spans="1:13" x14ac:dyDescent="0.4">
      <c r="A9" t="str">
        <f>SleepDay[[#This Row],[Id]]&amp;"_"&amp;TEXT(SleepDay[[#This Row],[Date]], "YYYY-MM-DD")</f>
        <v>1503960366_2016-04-21</v>
      </c>
      <c r="B9">
        <v>1503960366</v>
      </c>
      <c r="C9" s="1">
        <v>42481</v>
      </c>
      <c r="D9" s="1" t="str">
        <f>TEXT(SleepDay[[#This Row],[Date]],"dddd")</f>
        <v>Thursday</v>
      </c>
      <c r="E9">
        <v>1</v>
      </c>
      <c r="F9">
        <v>325</v>
      </c>
      <c r="G9">
        <v>364</v>
      </c>
      <c r="H9">
        <v>5.4</v>
      </c>
      <c r="I9">
        <v>6.1</v>
      </c>
      <c r="J9">
        <f>AVERAGEIF(SleepDay[Id],SleepDay[[#This Row],[Id]],SleepDay[TotalHoursAsleep])</f>
        <v>6.0159999999999991</v>
      </c>
      <c r="M9" s="2"/>
    </row>
    <row r="10" spans="1:13" x14ac:dyDescent="0.4">
      <c r="A10" t="str">
        <f>SleepDay[[#This Row],[Id]]&amp;"_"&amp;TEXT(SleepDay[[#This Row],[Date]], "YYYY-MM-DD")</f>
        <v>1503960366_2016-04-23</v>
      </c>
      <c r="B10">
        <v>1503960366</v>
      </c>
      <c r="C10" s="1">
        <v>42483</v>
      </c>
      <c r="D10" s="1" t="str">
        <f>TEXT(SleepDay[[#This Row],[Date]],"dddd")</f>
        <v>Saturday</v>
      </c>
      <c r="E10">
        <v>1</v>
      </c>
      <c r="F10">
        <v>361</v>
      </c>
      <c r="G10">
        <v>384</v>
      </c>
      <c r="H10">
        <v>6</v>
      </c>
      <c r="I10">
        <v>6.4</v>
      </c>
      <c r="J10">
        <f>AVERAGEIF(SleepDay[Id],SleepDay[[#This Row],[Id]],SleepDay[TotalHoursAsleep])</f>
        <v>6.0159999999999991</v>
      </c>
      <c r="M10" s="2"/>
    </row>
    <row r="11" spans="1:13" x14ac:dyDescent="0.4">
      <c r="A11" t="str">
        <f>SleepDay[[#This Row],[Id]]&amp;"_"&amp;TEXT(SleepDay[[#This Row],[Date]], "YYYY-MM-DD")</f>
        <v>1503960366_2016-04-24</v>
      </c>
      <c r="B11">
        <v>1503960366</v>
      </c>
      <c r="C11" s="1">
        <v>42484</v>
      </c>
      <c r="D11" s="1" t="str">
        <f>TEXT(SleepDay[[#This Row],[Date]],"dddd")</f>
        <v>Sunday</v>
      </c>
      <c r="E11">
        <v>1</v>
      </c>
      <c r="F11">
        <v>430</v>
      </c>
      <c r="G11">
        <v>449</v>
      </c>
      <c r="H11">
        <v>7.2</v>
      </c>
      <c r="I11">
        <v>7.5</v>
      </c>
      <c r="J11">
        <f>AVERAGEIF(SleepDay[Id],SleepDay[[#This Row],[Id]],SleepDay[TotalHoursAsleep])</f>
        <v>6.0159999999999991</v>
      </c>
      <c r="M11" s="2"/>
    </row>
    <row r="12" spans="1:13" x14ac:dyDescent="0.4">
      <c r="A12" t="str">
        <f>SleepDay[[#This Row],[Id]]&amp;"_"&amp;TEXT(SleepDay[[#This Row],[Date]], "YYYY-MM-DD")</f>
        <v>1503960366_2016-04-25</v>
      </c>
      <c r="B12">
        <v>1503960366</v>
      </c>
      <c r="C12" s="1">
        <v>42485</v>
      </c>
      <c r="D12" s="1" t="str">
        <f>TEXT(SleepDay[[#This Row],[Date]],"dddd")</f>
        <v>Monday</v>
      </c>
      <c r="E12">
        <v>1</v>
      </c>
      <c r="F12">
        <v>277</v>
      </c>
      <c r="G12">
        <v>323</v>
      </c>
      <c r="H12">
        <v>4.5999999999999996</v>
      </c>
      <c r="I12">
        <v>5.4</v>
      </c>
      <c r="J12">
        <f>AVERAGEIF(SleepDay[Id],SleepDay[[#This Row],[Id]],SleepDay[TotalHoursAsleep])</f>
        <v>6.0159999999999991</v>
      </c>
      <c r="M12" s="2"/>
    </row>
    <row r="13" spans="1:13" x14ac:dyDescent="0.4">
      <c r="A13" t="str">
        <f>SleepDay[[#This Row],[Id]]&amp;"_"&amp;TEXT(SleepDay[[#This Row],[Date]], "YYYY-MM-DD")</f>
        <v>1503960366_2016-04-26</v>
      </c>
      <c r="B13">
        <v>1503960366</v>
      </c>
      <c r="C13" s="1">
        <v>42486</v>
      </c>
      <c r="D13" s="1" t="str">
        <f>TEXT(SleepDay[[#This Row],[Date]],"dddd")</f>
        <v>Tuesday</v>
      </c>
      <c r="E13">
        <v>1</v>
      </c>
      <c r="F13">
        <v>245</v>
      </c>
      <c r="G13">
        <v>274</v>
      </c>
      <c r="H13">
        <v>4.0999999999999996</v>
      </c>
      <c r="I13">
        <v>4.5999999999999996</v>
      </c>
      <c r="J13">
        <f>AVERAGEIF(SleepDay[Id],SleepDay[[#This Row],[Id]],SleepDay[TotalHoursAsleep])</f>
        <v>6.0159999999999991</v>
      </c>
      <c r="M13" s="2"/>
    </row>
    <row r="14" spans="1:13" x14ac:dyDescent="0.4">
      <c r="A14" t="str">
        <f>SleepDay[[#This Row],[Id]]&amp;"_"&amp;TEXT(SleepDay[[#This Row],[Date]], "YYYY-MM-DD")</f>
        <v>1503960366_2016-04-28</v>
      </c>
      <c r="B14">
        <v>1503960366</v>
      </c>
      <c r="C14" s="1">
        <v>42488</v>
      </c>
      <c r="D14" s="1" t="str">
        <f>TEXT(SleepDay[[#This Row],[Date]],"dddd")</f>
        <v>Thursday</v>
      </c>
      <c r="E14">
        <v>1</v>
      </c>
      <c r="F14">
        <v>366</v>
      </c>
      <c r="G14">
        <v>393</v>
      </c>
      <c r="H14">
        <v>6.1</v>
      </c>
      <c r="I14">
        <v>6.6</v>
      </c>
      <c r="J14">
        <f>AVERAGEIF(SleepDay[Id],SleepDay[[#This Row],[Id]],SleepDay[TotalHoursAsleep])</f>
        <v>6.0159999999999991</v>
      </c>
      <c r="M14" s="2"/>
    </row>
    <row r="15" spans="1:13" x14ac:dyDescent="0.4">
      <c r="A15" t="str">
        <f>SleepDay[[#This Row],[Id]]&amp;"_"&amp;TEXT(SleepDay[[#This Row],[Date]], "YYYY-MM-DD")</f>
        <v>1503960366_2016-04-29</v>
      </c>
      <c r="B15">
        <v>1503960366</v>
      </c>
      <c r="C15" s="1">
        <v>42489</v>
      </c>
      <c r="D15" s="1" t="str">
        <f>TEXT(SleepDay[[#This Row],[Date]],"dddd")</f>
        <v>Friday</v>
      </c>
      <c r="E15">
        <v>1</v>
      </c>
      <c r="F15">
        <v>341</v>
      </c>
      <c r="G15">
        <v>354</v>
      </c>
      <c r="H15">
        <v>5.7</v>
      </c>
      <c r="I15">
        <v>5.9</v>
      </c>
      <c r="J15">
        <f>AVERAGEIF(SleepDay[Id],SleepDay[[#This Row],[Id]],SleepDay[TotalHoursAsleep])</f>
        <v>6.0159999999999991</v>
      </c>
      <c r="M15" s="2"/>
    </row>
    <row r="16" spans="1:13" x14ac:dyDescent="0.4">
      <c r="A16" t="str">
        <f>SleepDay[[#This Row],[Id]]&amp;"_"&amp;TEXT(SleepDay[[#This Row],[Date]], "YYYY-MM-DD")</f>
        <v>1503960366_2016-04-30</v>
      </c>
      <c r="B16">
        <v>1503960366</v>
      </c>
      <c r="C16" s="1">
        <v>42490</v>
      </c>
      <c r="D16" s="1" t="str">
        <f>TEXT(SleepDay[[#This Row],[Date]],"dddd")</f>
        <v>Saturday</v>
      </c>
      <c r="E16">
        <v>1</v>
      </c>
      <c r="F16">
        <v>404</v>
      </c>
      <c r="G16">
        <v>425</v>
      </c>
      <c r="H16">
        <v>6.7</v>
      </c>
      <c r="I16">
        <v>7.1</v>
      </c>
      <c r="J16">
        <f>AVERAGEIF(SleepDay[Id],SleepDay[[#This Row],[Id]],SleepDay[TotalHoursAsleep])</f>
        <v>6.0159999999999991</v>
      </c>
      <c r="M16" s="2"/>
    </row>
    <row r="17" spans="1:13" x14ac:dyDescent="0.4">
      <c r="A17" t="str">
        <f>SleepDay[[#This Row],[Id]]&amp;"_"&amp;TEXT(SleepDay[[#This Row],[Date]], "YYYY-MM-DD")</f>
        <v>1503960366_2016-05-01</v>
      </c>
      <c r="B17">
        <v>1503960366</v>
      </c>
      <c r="C17" s="1">
        <v>42491</v>
      </c>
      <c r="D17" s="1" t="str">
        <f>TEXT(SleepDay[[#This Row],[Date]],"dddd")</f>
        <v>Sunday</v>
      </c>
      <c r="E17">
        <v>1</v>
      </c>
      <c r="F17">
        <v>369</v>
      </c>
      <c r="G17">
        <v>396</v>
      </c>
      <c r="H17">
        <v>6.2</v>
      </c>
      <c r="I17">
        <v>6.6</v>
      </c>
      <c r="J17">
        <f>AVERAGEIF(SleepDay[Id],SleepDay[[#This Row],[Id]],SleepDay[TotalHoursAsleep])</f>
        <v>6.0159999999999991</v>
      </c>
      <c r="M17" s="2"/>
    </row>
    <row r="18" spans="1:13" x14ac:dyDescent="0.4">
      <c r="A18" t="str">
        <f>SleepDay[[#This Row],[Id]]&amp;"_"&amp;TEXT(SleepDay[[#This Row],[Date]], "YYYY-MM-DD")</f>
        <v>1503960366_2016-05-02</v>
      </c>
      <c r="B18">
        <v>1503960366</v>
      </c>
      <c r="C18" s="1">
        <v>42492</v>
      </c>
      <c r="D18" s="1" t="str">
        <f>TEXT(SleepDay[[#This Row],[Date]],"dddd")</f>
        <v>Monday</v>
      </c>
      <c r="E18">
        <v>1</v>
      </c>
      <c r="F18">
        <v>277</v>
      </c>
      <c r="G18">
        <v>309</v>
      </c>
      <c r="H18">
        <v>4.5999999999999996</v>
      </c>
      <c r="I18">
        <v>5.2</v>
      </c>
      <c r="J18">
        <f>AVERAGEIF(SleepDay[Id],SleepDay[[#This Row],[Id]],SleepDay[TotalHoursAsleep])</f>
        <v>6.0159999999999991</v>
      </c>
      <c r="M18" s="2"/>
    </row>
    <row r="19" spans="1:13" x14ac:dyDescent="0.4">
      <c r="A19" t="str">
        <f>SleepDay[[#This Row],[Id]]&amp;"_"&amp;TEXT(SleepDay[[#This Row],[Date]], "YYYY-MM-DD")</f>
        <v>1503960366_2016-05-03</v>
      </c>
      <c r="B19">
        <v>1503960366</v>
      </c>
      <c r="C19" s="1">
        <v>42493</v>
      </c>
      <c r="D19" s="1" t="str">
        <f>TEXT(SleepDay[[#This Row],[Date]],"dddd")</f>
        <v>Tuesday</v>
      </c>
      <c r="E19">
        <v>1</v>
      </c>
      <c r="F19">
        <v>273</v>
      </c>
      <c r="G19">
        <v>296</v>
      </c>
      <c r="H19">
        <v>4.5999999999999996</v>
      </c>
      <c r="I19">
        <v>4.9000000000000004</v>
      </c>
      <c r="J19">
        <f>AVERAGEIF(SleepDay[Id],SleepDay[[#This Row],[Id]],SleepDay[TotalHoursAsleep])</f>
        <v>6.0159999999999991</v>
      </c>
      <c r="M19" s="2"/>
    </row>
    <row r="20" spans="1:13" x14ac:dyDescent="0.4">
      <c r="A20" t="str">
        <f>SleepDay[[#This Row],[Id]]&amp;"_"&amp;TEXT(SleepDay[[#This Row],[Date]], "YYYY-MM-DD")</f>
        <v>1503960366_2016-05-05</v>
      </c>
      <c r="B20">
        <v>1503960366</v>
      </c>
      <c r="C20" s="1">
        <v>42495</v>
      </c>
      <c r="D20" s="1" t="str">
        <f>TEXT(SleepDay[[#This Row],[Date]],"dddd")</f>
        <v>Thursday</v>
      </c>
      <c r="E20">
        <v>1</v>
      </c>
      <c r="F20">
        <v>247</v>
      </c>
      <c r="G20">
        <v>264</v>
      </c>
      <c r="H20">
        <v>4.0999999999999996</v>
      </c>
      <c r="I20">
        <v>4.4000000000000004</v>
      </c>
      <c r="J20">
        <f>AVERAGEIF(SleepDay[Id],SleepDay[[#This Row],[Id]],SleepDay[TotalHoursAsleep])</f>
        <v>6.0159999999999991</v>
      </c>
      <c r="M20" s="2"/>
    </row>
    <row r="21" spans="1:13" x14ac:dyDescent="0.4">
      <c r="A21" t="str">
        <f>SleepDay[[#This Row],[Id]]&amp;"_"&amp;TEXT(SleepDay[[#This Row],[Date]], "YYYY-MM-DD")</f>
        <v>1503960366_2016-05-06</v>
      </c>
      <c r="B21">
        <v>1503960366</v>
      </c>
      <c r="C21" s="1">
        <v>42496</v>
      </c>
      <c r="D21" s="1" t="str">
        <f>TEXT(SleepDay[[#This Row],[Date]],"dddd")</f>
        <v>Friday</v>
      </c>
      <c r="E21">
        <v>1</v>
      </c>
      <c r="F21">
        <v>334</v>
      </c>
      <c r="G21">
        <v>367</v>
      </c>
      <c r="H21">
        <v>5.6</v>
      </c>
      <c r="I21">
        <v>6.1</v>
      </c>
      <c r="J21">
        <f>AVERAGEIF(SleepDay[Id],SleepDay[[#This Row],[Id]],SleepDay[TotalHoursAsleep])</f>
        <v>6.0159999999999991</v>
      </c>
      <c r="M21" s="2"/>
    </row>
    <row r="22" spans="1:13" x14ac:dyDescent="0.4">
      <c r="A22" t="str">
        <f>SleepDay[[#This Row],[Id]]&amp;"_"&amp;TEXT(SleepDay[[#This Row],[Date]], "YYYY-MM-DD")</f>
        <v>1503960366_2016-05-07</v>
      </c>
      <c r="B22">
        <v>1503960366</v>
      </c>
      <c r="C22" s="1">
        <v>42497</v>
      </c>
      <c r="D22" s="1" t="str">
        <f>TEXT(SleepDay[[#This Row],[Date]],"dddd")</f>
        <v>Saturday</v>
      </c>
      <c r="E22">
        <v>1</v>
      </c>
      <c r="F22">
        <v>331</v>
      </c>
      <c r="G22">
        <v>349</v>
      </c>
      <c r="H22">
        <v>5.5</v>
      </c>
      <c r="I22">
        <v>5.8</v>
      </c>
      <c r="J22">
        <f>AVERAGEIF(SleepDay[Id],SleepDay[[#This Row],[Id]],SleepDay[TotalHoursAsleep])</f>
        <v>6.0159999999999991</v>
      </c>
      <c r="M22" s="2"/>
    </row>
    <row r="23" spans="1:13" x14ac:dyDescent="0.4">
      <c r="A23" t="str">
        <f>SleepDay[[#This Row],[Id]]&amp;"_"&amp;TEXT(SleepDay[[#This Row],[Date]], "YYYY-MM-DD")</f>
        <v>1503960366_2016-05-08</v>
      </c>
      <c r="B23">
        <v>1503960366</v>
      </c>
      <c r="C23" s="1">
        <v>42498</v>
      </c>
      <c r="D23" s="1" t="str">
        <f>TEXT(SleepDay[[#This Row],[Date]],"dddd")</f>
        <v>Sunday</v>
      </c>
      <c r="E23">
        <v>1</v>
      </c>
      <c r="F23">
        <v>594</v>
      </c>
      <c r="G23">
        <v>611</v>
      </c>
      <c r="H23">
        <v>9.9</v>
      </c>
      <c r="I23">
        <v>10.199999999999999</v>
      </c>
      <c r="J23">
        <f>AVERAGEIF(SleepDay[Id],SleepDay[[#This Row],[Id]],SleepDay[TotalHoursAsleep])</f>
        <v>6.0159999999999991</v>
      </c>
      <c r="M23" s="2"/>
    </row>
    <row r="24" spans="1:13" x14ac:dyDescent="0.4">
      <c r="A24" t="str">
        <f>SleepDay[[#This Row],[Id]]&amp;"_"&amp;TEXT(SleepDay[[#This Row],[Date]], "YYYY-MM-DD")</f>
        <v>1503960366_2016-05-09</v>
      </c>
      <c r="B24">
        <v>1503960366</v>
      </c>
      <c r="C24" s="1">
        <v>42499</v>
      </c>
      <c r="D24" s="1" t="str">
        <f>TEXT(SleepDay[[#This Row],[Date]],"dddd")</f>
        <v>Monday</v>
      </c>
      <c r="E24">
        <v>1</v>
      </c>
      <c r="F24">
        <v>338</v>
      </c>
      <c r="G24">
        <v>342</v>
      </c>
      <c r="H24">
        <v>5.6</v>
      </c>
      <c r="I24">
        <v>5.7</v>
      </c>
      <c r="J24">
        <f>AVERAGEIF(SleepDay[Id],SleepDay[[#This Row],[Id]],SleepDay[TotalHoursAsleep])</f>
        <v>6.0159999999999991</v>
      </c>
      <c r="M24" s="2"/>
    </row>
    <row r="25" spans="1:13" x14ac:dyDescent="0.4">
      <c r="A25" t="str">
        <f>SleepDay[[#This Row],[Id]]&amp;"_"&amp;TEXT(SleepDay[[#This Row],[Date]], "YYYY-MM-DD")</f>
        <v>1503960366_2016-05-10</v>
      </c>
      <c r="B25">
        <v>1503960366</v>
      </c>
      <c r="C25" s="1">
        <v>42500</v>
      </c>
      <c r="D25" s="1" t="str">
        <f>TEXT(SleepDay[[#This Row],[Date]],"dddd")</f>
        <v>Tuesday</v>
      </c>
      <c r="E25">
        <v>1</v>
      </c>
      <c r="F25">
        <v>383</v>
      </c>
      <c r="G25">
        <v>403</v>
      </c>
      <c r="H25">
        <v>6.4</v>
      </c>
      <c r="I25">
        <v>6.7</v>
      </c>
      <c r="J25">
        <f>AVERAGEIF(SleepDay[Id],SleepDay[[#This Row],[Id]],SleepDay[TotalHoursAsleep])</f>
        <v>6.0159999999999991</v>
      </c>
      <c r="M25" s="2"/>
    </row>
    <row r="26" spans="1:13" x14ac:dyDescent="0.4">
      <c r="A26" t="str">
        <f>SleepDay[[#This Row],[Id]]&amp;"_"&amp;TEXT(SleepDay[[#This Row],[Date]], "YYYY-MM-DD")</f>
        <v>1503960366_2016-05-11</v>
      </c>
      <c r="B26">
        <v>1503960366</v>
      </c>
      <c r="C26" s="1">
        <v>42501</v>
      </c>
      <c r="D26" s="1" t="str">
        <f>TEXT(SleepDay[[#This Row],[Date]],"dddd")</f>
        <v>Wednesday</v>
      </c>
      <c r="E26">
        <v>1</v>
      </c>
      <c r="F26">
        <v>285</v>
      </c>
      <c r="G26">
        <v>306</v>
      </c>
      <c r="H26">
        <v>4.8</v>
      </c>
      <c r="I26">
        <v>5.0999999999999996</v>
      </c>
      <c r="J26">
        <f>AVERAGEIF(SleepDay[Id],SleepDay[[#This Row],[Id]],SleepDay[TotalHoursAsleep])</f>
        <v>6.0159999999999991</v>
      </c>
      <c r="M26" s="2"/>
    </row>
    <row r="27" spans="1:13" x14ac:dyDescent="0.4">
      <c r="A27" t="str">
        <f>SleepDay[[#This Row],[Id]]&amp;"_"&amp;TEXT(SleepDay[[#This Row],[Date]], "YYYY-MM-DD")</f>
        <v>1644430081_2016-04-29</v>
      </c>
      <c r="B27">
        <v>1644430081</v>
      </c>
      <c r="C27" s="1">
        <v>42489</v>
      </c>
      <c r="D27" s="1" t="str">
        <f>TEXT(SleepDay[[#This Row],[Date]],"dddd")</f>
        <v>Friday</v>
      </c>
      <c r="E27">
        <v>1</v>
      </c>
      <c r="F27">
        <v>119</v>
      </c>
      <c r="G27">
        <v>127</v>
      </c>
      <c r="H27">
        <v>2</v>
      </c>
      <c r="I27">
        <v>2.1</v>
      </c>
      <c r="J27">
        <f>AVERAGEIF(SleepDay[Id],SleepDay[[#This Row],[Id]],SleepDay[TotalHoursAsleep])</f>
        <v>4.9249999999999998</v>
      </c>
      <c r="M27" s="2"/>
    </row>
    <row r="28" spans="1:13" x14ac:dyDescent="0.4">
      <c r="A28" t="str">
        <f>SleepDay[[#This Row],[Id]]&amp;"_"&amp;TEXT(SleepDay[[#This Row],[Date]], "YYYY-MM-DD")</f>
        <v>1644430081_2016-04-30</v>
      </c>
      <c r="B28">
        <v>1644430081</v>
      </c>
      <c r="C28" s="1">
        <v>42490</v>
      </c>
      <c r="D28" s="1" t="str">
        <f>TEXT(SleepDay[[#This Row],[Date]],"dddd")</f>
        <v>Saturday</v>
      </c>
      <c r="E28">
        <v>1</v>
      </c>
      <c r="F28">
        <v>124</v>
      </c>
      <c r="G28">
        <v>142</v>
      </c>
      <c r="H28">
        <v>2.1</v>
      </c>
      <c r="I28">
        <v>2.4</v>
      </c>
      <c r="J28">
        <f>AVERAGEIF(SleepDay[Id],SleepDay[[#This Row],[Id]],SleepDay[TotalHoursAsleep])</f>
        <v>4.9249999999999998</v>
      </c>
      <c r="M28" s="2"/>
    </row>
    <row r="29" spans="1:13" x14ac:dyDescent="0.4">
      <c r="A29" t="str">
        <f>SleepDay[[#This Row],[Id]]&amp;"_"&amp;TEXT(SleepDay[[#This Row],[Date]], "YYYY-MM-DD")</f>
        <v>1644430081_2016-05-02</v>
      </c>
      <c r="B29">
        <v>1644430081</v>
      </c>
      <c r="C29" s="1">
        <v>42492</v>
      </c>
      <c r="D29" s="1" t="str">
        <f>TEXT(SleepDay[[#This Row],[Date]],"dddd")</f>
        <v>Monday</v>
      </c>
      <c r="E29">
        <v>1</v>
      </c>
      <c r="F29">
        <v>796</v>
      </c>
      <c r="G29">
        <v>961</v>
      </c>
      <c r="H29">
        <v>13.3</v>
      </c>
      <c r="I29">
        <v>16</v>
      </c>
      <c r="J29">
        <f>AVERAGEIF(SleepDay[Id],SleepDay[[#This Row],[Id]],SleepDay[TotalHoursAsleep])</f>
        <v>4.9249999999999998</v>
      </c>
      <c r="M29" s="2"/>
    </row>
    <row r="30" spans="1:13" x14ac:dyDescent="0.4">
      <c r="A30" t="str">
        <f>SleepDay[[#This Row],[Id]]&amp;"_"&amp;TEXT(SleepDay[[#This Row],[Date]], "YYYY-MM-DD")</f>
        <v>1644430081_2016-05-08</v>
      </c>
      <c r="B30">
        <v>1644430081</v>
      </c>
      <c r="C30" s="1">
        <v>42498</v>
      </c>
      <c r="D30" s="1" t="str">
        <f>TEXT(SleepDay[[#This Row],[Date]],"dddd")</f>
        <v>Sunday</v>
      </c>
      <c r="E30">
        <v>1</v>
      </c>
      <c r="F30">
        <v>137</v>
      </c>
      <c r="G30">
        <v>154</v>
      </c>
      <c r="H30">
        <v>2.2999999999999998</v>
      </c>
      <c r="I30">
        <v>2.6</v>
      </c>
      <c r="J30">
        <f>AVERAGEIF(SleepDay[Id],SleepDay[[#This Row],[Id]],SleepDay[TotalHoursAsleep])</f>
        <v>4.9249999999999998</v>
      </c>
      <c r="M30" s="2"/>
    </row>
    <row r="31" spans="1:13" x14ac:dyDescent="0.4">
      <c r="A31" t="str">
        <f>SleepDay[[#This Row],[Id]]&amp;"_"&amp;TEXT(SleepDay[[#This Row],[Date]], "YYYY-MM-DD")</f>
        <v>1844505072_2016-04-15</v>
      </c>
      <c r="B31">
        <v>1844505072</v>
      </c>
      <c r="C31" s="1">
        <v>42475</v>
      </c>
      <c r="D31" s="1" t="str">
        <f>TEXT(SleepDay[[#This Row],[Date]],"dddd")</f>
        <v>Friday</v>
      </c>
      <c r="E31">
        <v>1</v>
      </c>
      <c r="F31">
        <v>644</v>
      </c>
      <c r="G31">
        <v>961</v>
      </c>
      <c r="H31">
        <v>10.7</v>
      </c>
      <c r="I31">
        <v>16</v>
      </c>
      <c r="J31">
        <f>AVERAGEIF(SleepDay[Id],SleepDay[[#This Row],[Id]],SleepDay[TotalHoursAsleep])</f>
        <v>10.833333333333334</v>
      </c>
      <c r="M31" s="2"/>
    </row>
    <row r="32" spans="1:13" x14ac:dyDescent="0.4">
      <c r="A32" t="str">
        <f>SleepDay[[#This Row],[Id]]&amp;"_"&amp;TEXT(SleepDay[[#This Row],[Date]], "YYYY-MM-DD")</f>
        <v>1844505072_2016-04-30</v>
      </c>
      <c r="B32">
        <v>1844505072</v>
      </c>
      <c r="C32" s="1">
        <v>42490</v>
      </c>
      <c r="D32" s="1" t="str">
        <f>TEXT(SleepDay[[#This Row],[Date]],"dddd")</f>
        <v>Saturday</v>
      </c>
      <c r="E32">
        <v>1</v>
      </c>
      <c r="F32">
        <v>722</v>
      </c>
      <c r="G32">
        <v>961</v>
      </c>
      <c r="H32">
        <v>12</v>
      </c>
      <c r="I32">
        <v>16</v>
      </c>
      <c r="J32">
        <f>AVERAGEIF(SleepDay[Id],SleepDay[[#This Row],[Id]],SleepDay[TotalHoursAsleep])</f>
        <v>10.833333333333334</v>
      </c>
      <c r="M32" s="2"/>
    </row>
    <row r="33" spans="1:13" x14ac:dyDescent="0.4">
      <c r="A33" t="str">
        <f>SleepDay[[#This Row],[Id]]&amp;"_"&amp;TEXT(SleepDay[[#This Row],[Date]], "YYYY-MM-DD")</f>
        <v>1844505072_2016-05-01</v>
      </c>
      <c r="B33">
        <v>1844505072</v>
      </c>
      <c r="C33" s="1">
        <v>42491</v>
      </c>
      <c r="D33" s="1" t="str">
        <f>TEXT(SleepDay[[#This Row],[Date]],"dddd")</f>
        <v>Sunday</v>
      </c>
      <c r="E33">
        <v>1</v>
      </c>
      <c r="F33">
        <v>590</v>
      </c>
      <c r="G33">
        <v>961</v>
      </c>
      <c r="H33">
        <v>9.8000000000000007</v>
      </c>
      <c r="I33">
        <v>16</v>
      </c>
      <c r="J33">
        <f>AVERAGEIF(SleepDay[Id],SleepDay[[#This Row],[Id]],SleepDay[TotalHoursAsleep])</f>
        <v>10.833333333333334</v>
      </c>
      <c r="M33" s="2"/>
    </row>
    <row r="34" spans="1:13" x14ac:dyDescent="0.4">
      <c r="A34" t="str">
        <f>SleepDay[[#This Row],[Id]]&amp;"_"&amp;TEXT(SleepDay[[#This Row],[Date]], "YYYY-MM-DD")</f>
        <v>1927972279_2016-04-12</v>
      </c>
      <c r="B34">
        <v>1927972279</v>
      </c>
      <c r="C34" s="1">
        <v>42472</v>
      </c>
      <c r="D34" s="1" t="str">
        <f>TEXT(SleepDay[[#This Row],[Date]],"dddd")</f>
        <v>Tuesday</v>
      </c>
      <c r="E34">
        <v>3</v>
      </c>
      <c r="F34">
        <v>750</v>
      </c>
      <c r="G34">
        <v>775</v>
      </c>
      <c r="H34">
        <v>12.5</v>
      </c>
      <c r="I34">
        <v>12.9</v>
      </c>
      <c r="J34">
        <f>AVERAGEIF(SleepDay[Id],SleepDay[[#This Row],[Id]],SleepDay[TotalHoursAsleep])</f>
        <v>6.9399999999999995</v>
      </c>
      <c r="M34" s="2"/>
    </row>
    <row r="35" spans="1:13" x14ac:dyDescent="0.4">
      <c r="A35" t="str">
        <f>SleepDay[[#This Row],[Id]]&amp;"_"&amp;TEXT(SleepDay[[#This Row],[Date]], "YYYY-MM-DD")</f>
        <v>1927972279_2016-04-13</v>
      </c>
      <c r="B35">
        <v>1927972279</v>
      </c>
      <c r="C35" s="1">
        <v>42473</v>
      </c>
      <c r="D35" s="1" t="str">
        <f>TEXT(SleepDay[[#This Row],[Date]],"dddd")</f>
        <v>Wednesday</v>
      </c>
      <c r="E35">
        <v>1</v>
      </c>
      <c r="F35">
        <v>398</v>
      </c>
      <c r="G35">
        <v>422</v>
      </c>
      <c r="H35">
        <v>6.6</v>
      </c>
      <c r="I35">
        <v>7</v>
      </c>
      <c r="J35">
        <f>AVERAGEIF(SleepDay[Id],SleepDay[[#This Row],[Id]],SleepDay[TotalHoursAsleep])</f>
        <v>6.9399999999999995</v>
      </c>
      <c r="M35" s="2"/>
    </row>
    <row r="36" spans="1:13" x14ac:dyDescent="0.4">
      <c r="A36" t="str">
        <f>SleepDay[[#This Row],[Id]]&amp;"_"&amp;TEXT(SleepDay[[#This Row],[Date]], "YYYY-MM-DD")</f>
        <v>1927972279_2016-04-15</v>
      </c>
      <c r="B36">
        <v>1927972279</v>
      </c>
      <c r="C36" s="1">
        <v>42475</v>
      </c>
      <c r="D36" s="1" t="str">
        <f>TEXT(SleepDay[[#This Row],[Date]],"dddd")</f>
        <v>Friday</v>
      </c>
      <c r="E36">
        <v>2</v>
      </c>
      <c r="F36">
        <v>475</v>
      </c>
      <c r="G36">
        <v>499</v>
      </c>
      <c r="H36">
        <v>7.9</v>
      </c>
      <c r="I36">
        <v>8.3000000000000007</v>
      </c>
      <c r="J36">
        <f>AVERAGEIF(SleepDay[Id],SleepDay[[#This Row],[Id]],SleepDay[TotalHoursAsleep])</f>
        <v>6.9399999999999995</v>
      </c>
      <c r="M36" s="2"/>
    </row>
    <row r="37" spans="1:13" x14ac:dyDescent="0.4">
      <c r="A37" t="str">
        <f>SleepDay[[#This Row],[Id]]&amp;"_"&amp;TEXT(SleepDay[[#This Row],[Date]], "YYYY-MM-DD")</f>
        <v>1927972279_2016-04-26</v>
      </c>
      <c r="B37">
        <v>1927972279</v>
      </c>
      <c r="C37" s="1">
        <v>42486</v>
      </c>
      <c r="D37" s="1" t="str">
        <f>TEXT(SleepDay[[#This Row],[Date]],"dddd")</f>
        <v>Tuesday</v>
      </c>
      <c r="E37">
        <v>1</v>
      </c>
      <c r="F37">
        <v>296</v>
      </c>
      <c r="G37">
        <v>315</v>
      </c>
      <c r="H37">
        <v>4.9000000000000004</v>
      </c>
      <c r="I37">
        <v>5.3</v>
      </c>
      <c r="J37">
        <f>AVERAGEIF(SleepDay[Id],SleepDay[[#This Row],[Id]],SleepDay[TotalHoursAsleep])</f>
        <v>6.9399999999999995</v>
      </c>
    </row>
    <row r="38" spans="1:13" x14ac:dyDescent="0.4">
      <c r="A38" t="str">
        <f>SleepDay[[#This Row],[Id]]&amp;"_"&amp;TEXT(SleepDay[[#This Row],[Date]], "YYYY-MM-DD")</f>
        <v>1927972279_2016-04-28</v>
      </c>
      <c r="B38">
        <v>1927972279</v>
      </c>
      <c r="C38" s="1">
        <v>42488</v>
      </c>
      <c r="D38" s="1" t="str">
        <f>TEXT(SleepDay[[#This Row],[Date]],"dddd")</f>
        <v>Thursday</v>
      </c>
      <c r="E38">
        <v>1</v>
      </c>
      <c r="F38">
        <v>166</v>
      </c>
      <c r="G38">
        <v>178</v>
      </c>
      <c r="H38">
        <v>2.8</v>
      </c>
      <c r="I38">
        <v>3</v>
      </c>
      <c r="J38">
        <f>AVERAGEIF(SleepDay[Id],SleepDay[[#This Row],[Id]],SleepDay[TotalHoursAsleep])</f>
        <v>6.9399999999999995</v>
      </c>
    </row>
    <row r="39" spans="1:13" x14ac:dyDescent="0.4">
      <c r="A39" t="str">
        <f>SleepDay[[#This Row],[Id]]&amp;"_"&amp;TEXT(SleepDay[[#This Row],[Date]], "YYYY-MM-DD")</f>
        <v>2026352035_2016-04-12</v>
      </c>
      <c r="B39">
        <v>2026352035</v>
      </c>
      <c r="C39" s="1">
        <v>42472</v>
      </c>
      <c r="D39" s="1" t="str">
        <f>TEXT(SleepDay[[#This Row],[Date]],"dddd")</f>
        <v>Tuesday</v>
      </c>
      <c r="E39">
        <v>1</v>
      </c>
      <c r="F39">
        <v>503</v>
      </c>
      <c r="G39">
        <v>546</v>
      </c>
      <c r="H39">
        <v>8.4</v>
      </c>
      <c r="I39">
        <v>9.1</v>
      </c>
      <c r="J39">
        <f>AVERAGEIF(SleepDay[Id],SleepDay[[#This Row],[Id]],SleepDay[TotalHoursAsleep])</f>
        <v>8.4499999999999993</v>
      </c>
    </row>
    <row r="40" spans="1:13" x14ac:dyDescent="0.4">
      <c r="A40" t="str">
        <f>SleepDay[[#This Row],[Id]]&amp;"_"&amp;TEXT(SleepDay[[#This Row],[Date]], "YYYY-MM-DD")</f>
        <v>2026352035_2016-04-13</v>
      </c>
      <c r="B40">
        <v>2026352035</v>
      </c>
      <c r="C40" s="1">
        <v>42473</v>
      </c>
      <c r="D40" s="1" t="str">
        <f>TEXT(SleepDay[[#This Row],[Date]],"dddd")</f>
        <v>Wednesday</v>
      </c>
      <c r="E40">
        <v>1</v>
      </c>
      <c r="F40">
        <v>531</v>
      </c>
      <c r="G40">
        <v>565</v>
      </c>
      <c r="H40">
        <v>8.9</v>
      </c>
      <c r="I40">
        <v>9.4</v>
      </c>
      <c r="J40">
        <f>AVERAGEIF(SleepDay[Id],SleepDay[[#This Row],[Id]],SleepDay[TotalHoursAsleep])</f>
        <v>8.4499999999999993</v>
      </c>
    </row>
    <row r="41" spans="1:13" x14ac:dyDescent="0.4">
      <c r="A41" t="str">
        <f>SleepDay[[#This Row],[Id]]&amp;"_"&amp;TEXT(SleepDay[[#This Row],[Date]], "YYYY-MM-DD")</f>
        <v>2026352035_2016-04-14</v>
      </c>
      <c r="B41">
        <v>2026352035</v>
      </c>
      <c r="C41" s="1">
        <v>42474</v>
      </c>
      <c r="D41" s="1" t="str">
        <f>TEXT(SleepDay[[#This Row],[Date]],"dddd")</f>
        <v>Thursday</v>
      </c>
      <c r="E41">
        <v>1</v>
      </c>
      <c r="F41">
        <v>545</v>
      </c>
      <c r="G41">
        <v>568</v>
      </c>
      <c r="H41">
        <v>9.1</v>
      </c>
      <c r="I41">
        <v>9.5</v>
      </c>
      <c r="J41">
        <f>AVERAGEIF(SleepDay[Id],SleepDay[[#This Row],[Id]],SleepDay[TotalHoursAsleep])</f>
        <v>8.4499999999999993</v>
      </c>
    </row>
    <row r="42" spans="1:13" x14ac:dyDescent="0.4">
      <c r="A42" t="str">
        <f>SleepDay[[#This Row],[Id]]&amp;"_"&amp;TEXT(SleepDay[[#This Row],[Date]], "YYYY-MM-DD")</f>
        <v>2026352035_2016-04-15</v>
      </c>
      <c r="B42">
        <v>2026352035</v>
      </c>
      <c r="C42" s="1">
        <v>42475</v>
      </c>
      <c r="D42" s="1" t="str">
        <f>TEXT(SleepDay[[#This Row],[Date]],"dddd")</f>
        <v>Friday</v>
      </c>
      <c r="E42">
        <v>1</v>
      </c>
      <c r="F42">
        <v>523</v>
      </c>
      <c r="G42">
        <v>573</v>
      </c>
      <c r="H42">
        <v>8.6999999999999993</v>
      </c>
      <c r="I42">
        <v>9.6</v>
      </c>
      <c r="J42">
        <f>AVERAGEIF(SleepDay[Id],SleepDay[[#This Row],[Id]],SleepDay[TotalHoursAsleep])</f>
        <v>8.4499999999999993</v>
      </c>
    </row>
    <row r="43" spans="1:13" x14ac:dyDescent="0.4">
      <c r="A43" t="str">
        <f>SleepDay[[#This Row],[Id]]&amp;"_"&amp;TEXT(SleepDay[[#This Row],[Date]], "YYYY-MM-DD")</f>
        <v>2026352035_2016-04-16</v>
      </c>
      <c r="B43">
        <v>2026352035</v>
      </c>
      <c r="C43" s="1">
        <v>42476</v>
      </c>
      <c r="D43" s="1" t="str">
        <f>TEXT(SleepDay[[#This Row],[Date]],"dddd")</f>
        <v>Saturday</v>
      </c>
      <c r="E43">
        <v>1</v>
      </c>
      <c r="F43">
        <v>524</v>
      </c>
      <c r="G43">
        <v>567</v>
      </c>
      <c r="H43">
        <v>8.6999999999999993</v>
      </c>
      <c r="I43">
        <v>9.5</v>
      </c>
      <c r="J43">
        <f>AVERAGEIF(SleepDay[Id],SleepDay[[#This Row],[Id]],SleepDay[TotalHoursAsleep])</f>
        <v>8.4499999999999993</v>
      </c>
    </row>
    <row r="44" spans="1:13" x14ac:dyDescent="0.4">
      <c r="A44" t="str">
        <f>SleepDay[[#This Row],[Id]]&amp;"_"&amp;TEXT(SleepDay[[#This Row],[Date]], "YYYY-MM-DD")</f>
        <v>2026352035_2016-04-17</v>
      </c>
      <c r="B44">
        <v>2026352035</v>
      </c>
      <c r="C44" s="1">
        <v>42477</v>
      </c>
      <c r="D44" s="1" t="str">
        <f>TEXT(SleepDay[[#This Row],[Date]],"dddd")</f>
        <v>Sunday</v>
      </c>
      <c r="E44">
        <v>1</v>
      </c>
      <c r="F44">
        <v>437</v>
      </c>
      <c r="G44">
        <v>498</v>
      </c>
      <c r="H44">
        <v>7.3</v>
      </c>
      <c r="I44">
        <v>8.3000000000000007</v>
      </c>
      <c r="J44">
        <f>AVERAGEIF(SleepDay[Id],SleepDay[[#This Row],[Id]],SleepDay[TotalHoursAsleep])</f>
        <v>8.4499999999999993</v>
      </c>
    </row>
    <row r="45" spans="1:13" x14ac:dyDescent="0.4">
      <c r="A45" t="str">
        <f>SleepDay[[#This Row],[Id]]&amp;"_"&amp;TEXT(SleepDay[[#This Row],[Date]], "YYYY-MM-DD")</f>
        <v>2026352035_2016-04-19</v>
      </c>
      <c r="B45">
        <v>2026352035</v>
      </c>
      <c r="C45" s="1">
        <v>42479</v>
      </c>
      <c r="D45" s="1" t="str">
        <f>TEXT(SleepDay[[#This Row],[Date]],"dddd")</f>
        <v>Tuesday</v>
      </c>
      <c r="E45">
        <v>1</v>
      </c>
      <c r="F45">
        <v>498</v>
      </c>
      <c r="G45">
        <v>540</v>
      </c>
      <c r="H45">
        <v>8.3000000000000007</v>
      </c>
      <c r="I45">
        <v>9</v>
      </c>
      <c r="J45">
        <f>AVERAGEIF(SleepDay[Id],SleepDay[[#This Row],[Id]],SleepDay[TotalHoursAsleep])</f>
        <v>8.4499999999999993</v>
      </c>
    </row>
    <row r="46" spans="1:13" x14ac:dyDescent="0.4">
      <c r="A46" t="str">
        <f>SleepDay[[#This Row],[Id]]&amp;"_"&amp;TEXT(SleepDay[[#This Row],[Date]], "YYYY-MM-DD")</f>
        <v>2026352035_2016-04-20</v>
      </c>
      <c r="B46">
        <v>2026352035</v>
      </c>
      <c r="C46" s="1">
        <v>42480</v>
      </c>
      <c r="D46" s="1" t="str">
        <f>TEXT(SleepDay[[#This Row],[Date]],"dddd")</f>
        <v>Wednesday</v>
      </c>
      <c r="E46">
        <v>1</v>
      </c>
      <c r="F46">
        <v>461</v>
      </c>
      <c r="G46">
        <v>510</v>
      </c>
      <c r="H46">
        <v>7.7</v>
      </c>
      <c r="I46">
        <v>8.5</v>
      </c>
      <c r="J46">
        <f>AVERAGEIF(SleepDay[Id],SleepDay[[#This Row],[Id]],SleepDay[TotalHoursAsleep])</f>
        <v>8.4499999999999993</v>
      </c>
    </row>
    <row r="47" spans="1:13" x14ac:dyDescent="0.4">
      <c r="A47" t="str">
        <f>SleepDay[[#This Row],[Id]]&amp;"_"&amp;TEXT(SleepDay[[#This Row],[Date]], "YYYY-MM-DD")</f>
        <v>2026352035_2016-04-21</v>
      </c>
      <c r="B47">
        <v>2026352035</v>
      </c>
      <c r="C47" s="1">
        <v>42481</v>
      </c>
      <c r="D47" s="1" t="str">
        <f>TEXT(SleepDay[[#This Row],[Date]],"dddd")</f>
        <v>Thursday</v>
      </c>
      <c r="E47">
        <v>1</v>
      </c>
      <c r="F47">
        <v>477</v>
      </c>
      <c r="G47">
        <v>514</v>
      </c>
      <c r="H47">
        <v>8</v>
      </c>
      <c r="I47">
        <v>8.6</v>
      </c>
      <c r="J47">
        <f>AVERAGEIF(SleepDay[Id],SleepDay[[#This Row],[Id]],SleepDay[TotalHoursAsleep])</f>
        <v>8.4499999999999993</v>
      </c>
    </row>
    <row r="48" spans="1:13" x14ac:dyDescent="0.4">
      <c r="A48" t="str">
        <f>SleepDay[[#This Row],[Id]]&amp;"_"&amp;TEXT(SleepDay[[#This Row],[Date]], "YYYY-MM-DD")</f>
        <v>2026352035_2016-04-22</v>
      </c>
      <c r="B48">
        <v>2026352035</v>
      </c>
      <c r="C48" s="1">
        <v>42482</v>
      </c>
      <c r="D48" s="1" t="str">
        <f>TEXT(SleepDay[[#This Row],[Date]],"dddd")</f>
        <v>Friday</v>
      </c>
      <c r="E48">
        <v>1</v>
      </c>
      <c r="F48">
        <v>520</v>
      </c>
      <c r="G48">
        <v>545</v>
      </c>
      <c r="H48">
        <v>8.6999999999999993</v>
      </c>
      <c r="I48">
        <v>9.1</v>
      </c>
      <c r="J48">
        <f>AVERAGEIF(SleepDay[Id],SleepDay[[#This Row],[Id]],SleepDay[TotalHoursAsleep])</f>
        <v>8.4499999999999993</v>
      </c>
    </row>
    <row r="49" spans="1:10" x14ac:dyDescent="0.4">
      <c r="A49" t="str">
        <f>SleepDay[[#This Row],[Id]]&amp;"_"&amp;TEXT(SleepDay[[#This Row],[Date]], "YYYY-MM-DD")</f>
        <v>2026352035_2016-04-23</v>
      </c>
      <c r="B49">
        <v>2026352035</v>
      </c>
      <c r="C49" s="1">
        <v>42483</v>
      </c>
      <c r="D49" s="1" t="str">
        <f>TEXT(SleepDay[[#This Row],[Date]],"dddd")</f>
        <v>Saturday</v>
      </c>
      <c r="E49">
        <v>1</v>
      </c>
      <c r="F49">
        <v>522</v>
      </c>
      <c r="G49">
        <v>554</v>
      </c>
      <c r="H49">
        <v>8.6999999999999993</v>
      </c>
      <c r="I49">
        <v>9.1999999999999993</v>
      </c>
      <c r="J49">
        <f>AVERAGEIF(SleepDay[Id],SleepDay[[#This Row],[Id]],SleepDay[TotalHoursAsleep])</f>
        <v>8.4499999999999993</v>
      </c>
    </row>
    <row r="50" spans="1:10" x14ac:dyDescent="0.4">
      <c r="A50" t="str">
        <f>SleepDay[[#This Row],[Id]]&amp;"_"&amp;TEXT(SleepDay[[#This Row],[Date]], "YYYY-MM-DD")</f>
        <v>2026352035_2016-04-24</v>
      </c>
      <c r="B50">
        <v>2026352035</v>
      </c>
      <c r="C50" s="1">
        <v>42484</v>
      </c>
      <c r="D50" s="1" t="str">
        <f>TEXT(SleepDay[[#This Row],[Date]],"dddd")</f>
        <v>Sunday</v>
      </c>
      <c r="E50">
        <v>1</v>
      </c>
      <c r="F50">
        <v>555</v>
      </c>
      <c r="G50">
        <v>591</v>
      </c>
      <c r="H50">
        <v>9.3000000000000007</v>
      </c>
      <c r="I50">
        <v>9.9</v>
      </c>
      <c r="J50">
        <f>AVERAGEIF(SleepDay[Id],SleepDay[[#This Row],[Id]],SleepDay[TotalHoursAsleep])</f>
        <v>8.4499999999999993</v>
      </c>
    </row>
    <row r="51" spans="1:10" x14ac:dyDescent="0.4">
      <c r="A51" t="str">
        <f>SleepDay[[#This Row],[Id]]&amp;"_"&amp;TEXT(SleepDay[[#This Row],[Date]], "YYYY-MM-DD")</f>
        <v>2026352035_2016-04-25</v>
      </c>
      <c r="B51">
        <v>2026352035</v>
      </c>
      <c r="C51" s="1">
        <v>42485</v>
      </c>
      <c r="D51" s="1" t="str">
        <f>TEXT(SleepDay[[#This Row],[Date]],"dddd")</f>
        <v>Monday</v>
      </c>
      <c r="E51">
        <v>1</v>
      </c>
      <c r="F51">
        <v>506</v>
      </c>
      <c r="G51">
        <v>531</v>
      </c>
      <c r="H51">
        <v>8.4</v>
      </c>
      <c r="I51">
        <v>8.9</v>
      </c>
      <c r="J51">
        <f>AVERAGEIF(SleepDay[Id],SleepDay[[#This Row],[Id]],SleepDay[TotalHoursAsleep])</f>
        <v>8.4499999999999993</v>
      </c>
    </row>
    <row r="52" spans="1:10" x14ac:dyDescent="0.4">
      <c r="A52" t="str">
        <f>SleepDay[[#This Row],[Id]]&amp;"_"&amp;TEXT(SleepDay[[#This Row],[Date]], "YYYY-MM-DD")</f>
        <v>2026352035_2016-04-27</v>
      </c>
      <c r="B52">
        <v>2026352035</v>
      </c>
      <c r="C52" s="1">
        <v>42487</v>
      </c>
      <c r="D52" s="1" t="str">
        <f>TEXT(SleepDay[[#This Row],[Date]],"dddd")</f>
        <v>Wednesday</v>
      </c>
      <c r="E52">
        <v>1</v>
      </c>
      <c r="F52">
        <v>508</v>
      </c>
      <c r="G52">
        <v>545</v>
      </c>
      <c r="H52">
        <v>8.5</v>
      </c>
      <c r="I52">
        <v>9.1</v>
      </c>
      <c r="J52">
        <f>AVERAGEIF(SleepDay[Id],SleepDay[[#This Row],[Id]],SleepDay[TotalHoursAsleep])</f>
        <v>8.4499999999999993</v>
      </c>
    </row>
    <row r="53" spans="1:10" x14ac:dyDescent="0.4">
      <c r="A53" t="str">
        <f>SleepDay[[#This Row],[Id]]&amp;"_"&amp;TEXT(SleepDay[[#This Row],[Date]], "YYYY-MM-DD")</f>
        <v>2026352035_2016-04-28</v>
      </c>
      <c r="B53">
        <v>2026352035</v>
      </c>
      <c r="C53" s="1">
        <v>42488</v>
      </c>
      <c r="D53" s="1" t="str">
        <f>TEXT(SleepDay[[#This Row],[Date]],"dddd")</f>
        <v>Thursday</v>
      </c>
      <c r="E53">
        <v>1</v>
      </c>
      <c r="F53">
        <v>513</v>
      </c>
      <c r="G53">
        <v>545</v>
      </c>
      <c r="H53">
        <v>8.6</v>
      </c>
      <c r="I53">
        <v>9.1</v>
      </c>
      <c r="J53">
        <f>AVERAGEIF(SleepDay[Id],SleepDay[[#This Row],[Id]],SleepDay[TotalHoursAsleep])</f>
        <v>8.4499999999999993</v>
      </c>
    </row>
    <row r="54" spans="1:10" x14ac:dyDescent="0.4">
      <c r="A54" t="str">
        <f>SleepDay[[#This Row],[Id]]&amp;"_"&amp;TEXT(SleepDay[[#This Row],[Date]], "YYYY-MM-DD")</f>
        <v>2026352035_2016-04-29</v>
      </c>
      <c r="B54">
        <v>2026352035</v>
      </c>
      <c r="C54" s="1">
        <v>42489</v>
      </c>
      <c r="D54" s="1" t="str">
        <f>TEXT(SleepDay[[#This Row],[Date]],"dddd")</f>
        <v>Friday</v>
      </c>
      <c r="E54">
        <v>1</v>
      </c>
      <c r="F54">
        <v>490</v>
      </c>
      <c r="G54">
        <v>510</v>
      </c>
      <c r="H54">
        <v>8.1999999999999993</v>
      </c>
      <c r="I54">
        <v>8.5</v>
      </c>
      <c r="J54">
        <f>AVERAGEIF(SleepDay[Id],SleepDay[[#This Row],[Id]],SleepDay[TotalHoursAsleep])</f>
        <v>8.4499999999999993</v>
      </c>
    </row>
    <row r="55" spans="1:10" x14ac:dyDescent="0.4">
      <c r="A55" t="str">
        <f>SleepDay[[#This Row],[Id]]&amp;"_"&amp;TEXT(SleepDay[[#This Row],[Date]], "YYYY-MM-DD")</f>
        <v>2026352035_2016-04-30</v>
      </c>
      <c r="B55">
        <v>2026352035</v>
      </c>
      <c r="C55" s="1">
        <v>42490</v>
      </c>
      <c r="D55" s="1" t="str">
        <f>TEXT(SleepDay[[#This Row],[Date]],"dddd")</f>
        <v>Saturday</v>
      </c>
      <c r="E55">
        <v>1</v>
      </c>
      <c r="F55">
        <v>573</v>
      </c>
      <c r="G55">
        <v>607</v>
      </c>
      <c r="H55">
        <v>9.6</v>
      </c>
      <c r="I55">
        <v>10.1</v>
      </c>
      <c r="J55">
        <f>AVERAGEIF(SleepDay[Id],SleepDay[[#This Row],[Id]],SleepDay[TotalHoursAsleep])</f>
        <v>8.4499999999999993</v>
      </c>
    </row>
    <row r="56" spans="1:10" x14ac:dyDescent="0.4">
      <c r="A56" t="str">
        <f>SleepDay[[#This Row],[Id]]&amp;"_"&amp;TEXT(SleepDay[[#This Row],[Date]], "YYYY-MM-DD")</f>
        <v>2026352035_2016-05-01</v>
      </c>
      <c r="B56">
        <v>2026352035</v>
      </c>
      <c r="C56" s="1">
        <v>42491</v>
      </c>
      <c r="D56" s="1" t="str">
        <f>TEXT(SleepDay[[#This Row],[Date]],"dddd")</f>
        <v>Sunday</v>
      </c>
      <c r="E56">
        <v>1</v>
      </c>
      <c r="F56">
        <v>527</v>
      </c>
      <c r="G56">
        <v>546</v>
      </c>
      <c r="H56">
        <v>8.8000000000000007</v>
      </c>
      <c r="I56">
        <v>9.1</v>
      </c>
      <c r="J56">
        <f>AVERAGEIF(SleepDay[Id],SleepDay[[#This Row],[Id]],SleepDay[TotalHoursAsleep])</f>
        <v>8.4499999999999993</v>
      </c>
    </row>
    <row r="57" spans="1:10" x14ac:dyDescent="0.4">
      <c r="A57" t="str">
        <f>SleepDay[[#This Row],[Id]]&amp;"_"&amp;TEXT(SleepDay[[#This Row],[Date]], "YYYY-MM-DD")</f>
        <v>2026352035_2016-05-02</v>
      </c>
      <c r="B57">
        <v>2026352035</v>
      </c>
      <c r="C57" s="1">
        <v>42492</v>
      </c>
      <c r="D57" s="1" t="str">
        <f>TEXT(SleepDay[[#This Row],[Date]],"dddd")</f>
        <v>Monday</v>
      </c>
      <c r="E57">
        <v>1</v>
      </c>
      <c r="F57">
        <v>511</v>
      </c>
      <c r="G57">
        <v>543</v>
      </c>
      <c r="H57">
        <v>8.5</v>
      </c>
      <c r="I57">
        <v>9.1</v>
      </c>
      <c r="J57">
        <f>AVERAGEIF(SleepDay[Id],SleepDay[[#This Row],[Id]],SleepDay[TotalHoursAsleep])</f>
        <v>8.4499999999999993</v>
      </c>
    </row>
    <row r="58" spans="1:10" x14ac:dyDescent="0.4">
      <c r="A58" t="str">
        <f>SleepDay[[#This Row],[Id]]&amp;"_"&amp;TEXT(SleepDay[[#This Row],[Date]], "YYYY-MM-DD")</f>
        <v>2026352035_2016-05-04</v>
      </c>
      <c r="B58">
        <v>2026352035</v>
      </c>
      <c r="C58" s="1">
        <v>42494</v>
      </c>
      <c r="D58" s="1" t="str">
        <f>TEXT(SleepDay[[#This Row],[Date]],"dddd")</f>
        <v>Wednesday</v>
      </c>
      <c r="E58">
        <v>1</v>
      </c>
      <c r="F58">
        <v>538</v>
      </c>
      <c r="G58">
        <v>560</v>
      </c>
      <c r="H58">
        <v>9</v>
      </c>
      <c r="I58">
        <v>9.3000000000000007</v>
      </c>
      <c r="J58">
        <f>AVERAGEIF(SleepDay[Id],SleepDay[[#This Row],[Id]],SleepDay[TotalHoursAsleep])</f>
        <v>8.4499999999999993</v>
      </c>
    </row>
    <row r="59" spans="1:10" x14ac:dyDescent="0.4">
      <c r="A59" t="str">
        <f>SleepDay[[#This Row],[Id]]&amp;"_"&amp;TEXT(SleepDay[[#This Row],[Date]], "YYYY-MM-DD")</f>
        <v>2026352035_2016-05-05</v>
      </c>
      <c r="B59">
        <v>2026352035</v>
      </c>
      <c r="C59" s="1">
        <v>42495</v>
      </c>
      <c r="D59" s="1" t="str">
        <f>TEXT(SleepDay[[#This Row],[Date]],"dddd")</f>
        <v>Thursday</v>
      </c>
      <c r="E59">
        <v>1</v>
      </c>
      <c r="F59">
        <v>468</v>
      </c>
      <c r="G59">
        <v>485</v>
      </c>
      <c r="H59">
        <v>7.8</v>
      </c>
      <c r="I59">
        <v>8.1</v>
      </c>
      <c r="J59">
        <f>AVERAGEIF(SleepDay[Id],SleepDay[[#This Row],[Id]],SleepDay[TotalHoursAsleep])</f>
        <v>8.4499999999999993</v>
      </c>
    </row>
    <row r="60" spans="1:10" x14ac:dyDescent="0.4">
      <c r="A60" t="str">
        <f>SleepDay[[#This Row],[Id]]&amp;"_"&amp;TEXT(SleepDay[[#This Row],[Date]], "YYYY-MM-DD")</f>
        <v>2026352035_2016-05-06</v>
      </c>
      <c r="B60">
        <v>2026352035</v>
      </c>
      <c r="C60" s="1">
        <v>42496</v>
      </c>
      <c r="D60" s="1" t="str">
        <f>TEXT(SleepDay[[#This Row],[Date]],"dddd")</f>
        <v>Friday</v>
      </c>
      <c r="E60">
        <v>1</v>
      </c>
      <c r="F60">
        <v>524</v>
      </c>
      <c r="G60">
        <v>548</v>
      </c>
      <c r="H60">
        <v>8.6999999999999993</v>
      </c>
      <c r="I60">
        <v>9.1</v>
      </c>
      <c r="J60">
        <f>AVERAGEIF(SleepDay[Id],SleepDay[[#This Row],[Id]],SleepDay[TotalHoursAsleep])</f>
        <v>8.4499999999999993</v>
      </c>
    </row>
    <row r="61" spans="1:10" x14ac:dyDescent="0.4">
      <c r="A61" t="str">
        <f>SleepDay[[#This Row],[Id]]&amp;"_"&amp;TEXT(SleepDay[[#This Row],[Date]], "YYYY-MM-DD")</f>
        <v>2026352035_2016-05-07</v>
      </c>
      <c r="B61">
        <v>2026352035</v>
      </c>
      <c r="C61" s="1">
        <v>42497</v>
      </c>
      <c r="D61" s="1" t="str">
        <f>TEXT(SleepDay[[#This Row],[Date]],"dddd")</f>
        <v>Saturday</v>
      </c>
      <c r="E61">
        <v>1</v>
      </c>
      <c r="F61">
        <v>511</v>
      </c>
      <c r="G61">
        <v>521</v>
      </c>
      <c r="H61">
        <v>8.5</v>
      </c>
      <c r="I61">
        <v>8.6999999999999993</v>
      </c>
      <c r="J61">
        <f>AVERAGEIF(SleepDay[Id],SleepDay[[#This Row],[Id]],SleepDay[TotalHoursAsleep])</f>
        <v>8.4499999999999993</v>
      </c>
    </row>
    <row r="62" spans="1:10" x14ac:dyDescent="0.4">
      <c r="A62" t="str">
        <f>SleepDay[[#This Row],[Id]]&amp;"_"&amp;TEXT(SleepDay[[#This Row],[Date]], "YYYY-MM-DD")</f>
        <v>2026352035_2016-05-08</v>
      </c>
      <c r="B62">
        <v>2026352035</v>
      </c>
      <c r="C62" s="1">
        <v>42498</v>
      </c>
      <c r="D62" s="1" t="str">
        <f>TEXT(SleepDay[[#This Row],[Date]],"dddd")</f>
        <v>Sunday</v>
      </c>
      <c r="E62">
        <v>1</v>
      </c>
      <c r="F62">
        <v>541</v>
      </c>
      <c r="G62">
        <v>568</v>
      </c>
      <c r="H62">
        <v>9</v>
      </c>
      <c r="I62">
        <v>9.5</v>
      </c>
      <c r="J62">
        <f>AVERAGEIF(SleepDay[Id],SleepDay[[#This Row],[Id]],SleepDay[TotalHoursAsleep])</f>
        <v>8.4499999999999993</v>
      </c>
    </row>
    <row r="63" spans="1:10" x14ac:dyDescent="0.4">
      <c r="A63" t="str">
        <f>SleepDay[[#This Row],[Id]]&amp;"_"&amp;TEXT(SleepDay[[#This Row],[Date]], "YYYY-MM-DD")</f>
        <v>2026352035_2016-05-09</v>
      </c>
      <c r="B63">
        <v>2026352035</v>
      </c>
      <c r="C63" s="1">
        <v>42499</v>
      </c>
      <c r="D63" s="1" t="str">
        <f>TEXT(SleepDay[[#This Row],[Date]],"dddd")</f>
        <v>Monday</v>
      </c>
      <c r="E63">
        <v>1</v>
      </c>
      <c r="F63">
        <v>531</v>
      </c>
      <c r="G63">
        <v>556</v>
      </c>
      <c r="H63">
        <v>8.9</v>
      </c>
      <c r="I63">
        <v>9.3000000000000007</v>
      </c>
      <c r="J63">
        <f>AVERAGEIF(SleepDay[Id],SleepDay[[#This Row],[Id]],SleepDay[TotalHoursAsleep])</f>
        <v>8.4499999999999993</v>
      </c>
    </row>
    <row r="64" spans="1:10" x14ac:dyDescent="0.4">
      <c r="A64" t="str">
        <f>SleepDay[[#This Row],[Id]]&amp;"_"&amp;TEXT(SleepDay[[#This Row],[Date]], "YYYY-MM-DD")</f>
        <v>2026352035_2016-05-10</v>
      </c>
      <c r="B64">
        <v>2026352035</v>
      </c>
      <c r="C64" s="1">
        <v>42500</v>
      </c>
      <c r="D64" s="1" t="str">
        <f>TEXT(SleepDay[[#This Row],[Date]],"dddd")</f>
        <v>Tuesday</v>
      </c>
      <c r="E64">
        <v>1</v>
      </c>
      <c r="F64">
        <v>357</v>
      </c>
      <c r="G64">
        <v>380</v>
      </c>
      <c r="H64">
        <v>6</v>
      </c>
      <c r="I64">
        <v>6.3</v>
      </c>
      <c r="J64">
        <f>AVERAGEIF(SleepDay[Id],SleepDay[[#This Row],[Id]],SleepDay[TotalHoursAsleep])</f>
        <v>8.4499999999999993</v>
      </c>
    </row>
    <row r="65" spans="1:10" x14ac:dyDescent="0.4">
      <c r="A65" t="str">
        <f>SleepDay[[#This Row],[Id]]&amp;"_"&amp;TEXT(SleepDay[[#This Row],[Date]], "YYYY-MM-DD")</f>
        <v>2026352035_2016-05-11</v>
      </c>
      <c r="B65">
        <v>2026352035</v>
      </c>
      <c r="C65" s="1">
        <v>42501</v>
      </c>
      <c r="D65" s="1" t="str">
        <f>TEXT(SleepDay[[#This Row],[Date]],"dddd")</f>
        <v>Wednesday</v>
      </c>
      <c r="E65">
        <v>1</v>
      </c>
      <c r="F65">
        <v>523</v>
      </c>
      <c r="G65">
        <v>553</v>
      </c>
      <c r="H65">
        <v>8.6999999999999993</v>
      </c>
      <c r="I65">
        <v>9.1999999999999993</v>
      </c>
      <c r="J65">
        <f>AVERAGEIF(SleepDay[Id],SleepDay[[#This Row],[Id]],SleepDay[TotalHoursAsleep])</f>
        <v>8.4499999999999993</v>
      </c>
    </row>
    <row r="66" spans="1:10" x14ac:dyDescent="0.4">
      <c r="A66" t="str">
        <f>SleepDay[[#This Row],[Id]]&amp;"_"&amp;TEXT(SleepDay[[#This Row],[Date]], "YYYY-MM-DD")</f>
        <v>2026352035_2016-05-12</v>
      </c>
      <c r="B66">
        <v>2026352035</v>
      </c>
      <c r="C66" s="1">
        <v>42502</v>
      </c>
      <c r="D66" s="1" t="str">
        <f>TEXT(SleepDay[[#This Row],[Date]],"dddd")</f>
        <v>Thursday</v>
      </c>
      <c r="E66">
        <v>1</v>
      </c>
      <c r="F66">
        <v>456</v>
      </c>
      <c r="G66">
        <v>485</v>
      </c>
      <c r="H66">
        <v>7.6</v>
      </c>
      <c r="I66">
        <v>8.1</v>
      </c>
      <c r="J66">
        <f>AVERAGEIF(SleepDay[Id],SleepDay[[#This Row],[Id]],SleepDay[TotalHoursAsleep])</f>
        <v>8.4499999999999993</v>
      </c>
    </row>
    <row r="67" spans="1:10" x14ac:dyDescent="0.4">
      <c r="A67" t="str">
        <f>SleepDay[[#This Row],[Id]]&amp;"_"&amp;TEXT(SleepDay[[#This Row],[Date]], "YYYY-MM-DD")</f>
        <v>2320127002_2016-04-23</v>
      </c>
      <c r="B67">
        <v>2320127002</v>
      </c>
      <c r="C67" s="1">
        <v>42483</v>
      </c>
      <c r="D67" s="1" t="str">
        <f>TEXT(SleepDay[[#This Row],[Date]],"dddd")</f>
        <v>Saturday</v>
      </c>
      <c r="E67">
        <v>1</v>
      </c>
      <c r="F67">
        <v>61</v>
      </c>
      <c r="G67">
        <v>69</v>
      </c>
      <c r="H67">
        <v>1</v>
      </c>
      <c r="I67">
        <v>1.2</v>
      </c>
      <c r="J67">
        <f>AVERAGEIF(SleepDay[Id],SleepDay[[#This Row],[Id]],SleepDay[TotalHoursAsleep])</f>
        <v>1</v>
      </c>
    </row>
    <row r="68" spans="1:10" x14ac:dyDescent="0.4">
      <c r="A68" t="str">
        <f>SleepDay[[#This Row],[Id]]&amp;"_"&amp;TEXT(SleepDay[[#This Row],[Date]], "YYYY-MM-DD")</f>
        <v>2347167796_2016-04-13</v>
      </c>
      <c r="B68">
        <v>2347167796</v>
      </c>
      <c r="C68" s="1">
        <v>42473</v>
      </c>
      <c r="D68" s="1" t="str">
        <f>TEXT(SleepDay[[#This Row],[Date]],"dddd")</f>
        <v>Wednesday</v>
      </c>
      <c r="E68">
        <v>1</v>
      </c>
      <c r="F68">
        <v>467</v>
      </c>
      <c r="G68">
        <v>531</v>
      </c>
      <c r="H68">
        <v>7.8</v>
      </c>
      <c r="I68">
        <v>8.9</v>
      </c>
      <c r="J68">
        <f>AVERAGEIF(SleepDay[Id],SleepDay[[#This Row],[Id]],SleepDay[TotalHoursAsleep])</f>
        <v>7.46</v>
      </c>
    </row>
    <row r="69" spans="1:10" x14ac:dyDescent="0.4">
      <c r="A69" t="str">
        <f>SleepDay[[#This Row],[Id]]&amp;"_"&amp;TEXT(SleepDay[[#This Row],[Date]], "YYYY-MM-DD")</f>
        <v>2347167796_2016-04-14</v>
      </c>
      <c r="B69">
        <v>2347167796</v>
      </c>
      <c r="C69" s="1">
        <v>42474</v>
      </c>
      <c r="D69" s="1" t="str">
        <f>TEXT(SleepDay[[#This Row],[Date]],"dddd")</f>
        <v>Thursday</v>
      </c>
      <c r="E69">
        <v>1</v>
      </c>
      <c r="F69">
        <v>445</v>
      </c>
      <c r="G69">
        <v>489</v>
      </c>
      <c r="H69">
        <v>7.4</v>
      </c>
      <c r="I69">
        <v>8.1999999999999993</v>
      </c>
      <c r="J69">
        <f>AVERAGEIF(SleepDay[Id],SleepDay[[#This Row],[Id]],SleepDay[TotalHoursAsleep])</f>
        <v>7.46</v>
      </c>
    </row>
    <row r="70" spans="1:10" x14ac:dyDescent="0.4">
      <c r="A70" t="str">
        <f>SleepDay[[#This Row],[Id]]&amp;"_"&amp;TEXT(SleepDay[[#This Row],[Date]], "YYYY-MM-DD")</f>
        <v>2347167796_2016-04-15</v>
      </c>
      <c r="B70">
        <v>2347167796</v>
      </c>
      <c r="C70" s="1">
        <v>42475</v>
      </c>
      <c r="D70" s="1" t="str">
        <f>TEXT(SleepDay[[#This Row],[Date]],"dddd")</f>
        <v>Friday</v>
      </c>
      <c r="E70">
        <v>1</v>
      </c>
      <c r="F70">
        <v>452</v>
      </c>
      <c r="G70">
        <v>504</v>
      </c>
      <c r="H70">
        <v>7.5</v>
      </c>
      <c r="I70">
        <v>8.4</v>
      </c>
      <c r="J70">
        <f>AVERAGEIF(SleepDay[Id],SleepDay[[#This Row],[Id]],SleepDay[TotalHoursAsleep])</f>
        <v>7.46</v>
      </c>
    </row>
    <row r="71" spans="1:10" x14ac:dyDescent="0.4">
      <c r="A71" t="str">
        <f>SleepDay[[#This Row],[Id]]&amp;"_"&amp;TEXT(SleepDay[[#This Row],[Date]], "YYYY-MM-DD")</f>
        <v>2347167796_2016-04-17</v>
      </c>
      <c r="B71">
        <v>2347167796</v>
      </c>
      <c r="C71" s="1">
        <v>42477</v>
      </c>
      <c r="D71" s="1" t="str">
        <f>TEXT(SleepDay[[#This Row],[Date]],"dddd")</f>
        <v>Sunday</v>
      </c>
      <c r="E71">
        <v>1</v>
      </c>
      <c r="F71">
        <v>556</v>
      </c>
      <c r="G71">
        <v>602</v>
      </c>
      <c r="H71">
        <v>9.3000000000000007</v>
      </c>
      <c r="I71">
        <v>10</v>
      </c>
      <c r="J71">
        <f>AVERAGEIF(SleepDay[Id],SleepDay[[#This Row],[Id]],SleepDay[TotalHoursAsleep])</f>
        <v>7.46</v>
      </c>
    </row>
    <row r="72" spans="1:10" x14ac:dyDescent="0.4">
      <c r="A72" t="str">
        <f>SleepDay[[#This Row],[Id]]&amp;"_"&amp;TEXT(SleepDay[[#This Row],[Date]], "YYYY-MM-DD")</f>
        <v>2347167796_2016-04-18</v>
      </c>
      <c r="B72">
        <v>2347167796</v>
      </c>
      <c r="C72" s="1">
        <v>42478</v>
      </c>
      <c r="D72" s="1" t="str">
        <f>TEXT(SleepDay[[#This Row],[Date]],"dddd")</f>
        <v>Monday</v>
      </c>
      <c r="E72">
        <v>1</v>
      </c>
      <c r="F72">
        <v>500</v>
      </c>
      <c r="G72">
        <v>557</v>
      </c>
      <c r="H72">
        <v>8.3000000000000007</v>
      </c>
      <c r="I72">
        <v>9.3000000000000007</v>
      </c>
      <c r="J72">
        <f>AVERAGEIF(SleepDay[Id],SleepDay[[#This Row],[Id]],SleepDay[TotalHoursAsleep])</f>
        <v>7.46</v>
      </c>
    </row>
    <row r="73" spans="1:10" x14ac:dyDescent="0.4">
      <c r="A73" t="str">
        <f>SleepDay[[#This Row],[Id]]&amp;"_"&amp;TEXT(SleepDay[[#This Row],[Date]], "YYYY-MM-DD")</f>
        <v>2347167796_2016-04-19</v>
      </c>
      <c r="B73">
        <v>2347167796</v>
      </c>
      <c r="C73" s="1">
        <v>42479</v>
      </c>
      <c r="D73" s="1" t="str">
        <f>TEXT(SleepDay[[#This Row],[Date]],"dddd")</f>
        <v>Tuesday</v>
      </c>
      <c r="E73">
        <v>1</v>
      </c>
      <c r="F73">
        <v>465</v>
      </c>
      <c r="G73">
        <v>514</v>
      </c>
      <c r="H73">
        <v>7.8</v>
      </c>
      <c r="I73">
        <v>8.6</v>
      </c>
      <c r="J73">
        <f>AVERAGEIF(SleepDay[Id],SleepDay[[#This Row],[Id]],SleepDay[TotalHoursAsleep])</f>
        <v>7.46</v>
      </c>
    </row>
    <row r="74" spans="1:10" x14ac:dyDescent="0.4">
      <c r="A74" t="str">
        <f>SleepDay[[#This Row],[Id]]&amp;"_"&amp;TEXT(SleepDay[[#This Row],[Date]], "YYYY-MM-DD")</f>
        <v>2347167796_2016-04-21</v>
      </c>
      <c r="B74">
        <v>2347167796</v>
      </c>
      <c r="C74" s="1">
        <v>42481</v>
      </c>
      <c r="D74" s="1" t="str">
        <f>TEXT(SleepDay[[#This Row],[Date]],"dddd")</f>
        <v>Thursday</v>
      </c>
      <c r="E74">
        <v>1</v>
      </c>
      <c r="F74">
        <v>460</v>
      </c>
      <c r="G74">
        <v>484</v>
      </c>
      <c r="H74">
        <v>7.7</v>
      </c>
      <c r="I74">
        <v>8.1</v>
      </c>
      <c r="J74">
        <f>AVERAGEIF(SleepDay[Id],SleepDay[[#This Row],[Id]],SleepDay[TotalHoursAsleep])</f>
        <v>7.46</v>
      </c>
    </row>
    <row r="75" spans="1:10" x14ac:dyDescent="0.4">
      <c r="A75" t="str">
        <f>SleepDay[[#This Row],[Id]]&amp;"_"&amp;TEXT(SleepDay[[#This Row],[Date]], "YYYY-MM-DD")</f>
        <v>2347167796_2016-04-22</v>
      </c>
      <c r="B75">
        <v>2347167796</v>
      </c>
      <c r="C75" s="1">
        <v>42482</v>
      </c>
      <c r="D75" s="1" t="str">
        <f>TEXT(SleepDay[[#This Row],[Date]],"dddd")</f>
        <v>Friday</v>
      </c>
      <c r="E75">
        <v>1</v>
      </c>
      <c r="F75">
        <v>405</v>
      </c>
      <c r="G75">
        <v>461</v>
      </c>
      <c r="H75">
        <v>6.8</v>
      </c>
      <c r="I75">
        <v>7.7</v>
      </c>
      <c r="J75">
        <f>AVERAGEIF(SleepDay[Id],SleepDay[[#This Row],[Id]],SleepDay[TotalHoursAsleep])</f>
        <v>7.46</v>
      </c>
    </row>
    <row r="76" spans="1:10" x14ac:dyDescent="0.4">
      <c r="A76" t="str">
        <f>SleepDay[[#This Row],[Id]]&amp;"_"&amp;TEXT(SleepDay[[#This Row],[Date]], "YYYY-MM-DD")</f>
        <v>2347167796_2016-04-23</v>
      </c>
      <c r="B76">
        <v>2347167796</v>
      </c>
      <c r="C76" s="1">
        <v>42483</v>
      </c>
      <c r="D76" s="1" t="str">
        <f>TEXT(SleepDay[[#This Row],[Date]],"dddd")</f>
        <v>Saturday</v>
      </c>
      <c r="E76">
        <v>1</v>
      </c>
      <c r="F76">
        <v>374</v>
      </c>
      <c r="G76">
        <v>386</v>
      </c>
      <c r="H76">
        <v>6.2</v>
      </c>
      <c r="I76">
        <v>6.4</v>
      </c>
      <c r="J76">
        <f>AVERAGEIF(SleepDay[Id],SleepDay[[#This Row],[Id]],SleepDay[TotalHoursAsleep])</f>
        <v>7.46</v>
      </c>
    </row>
    <row r="77" spans="1:10" x14ac:dyDescent="0.4">
      <c r="A77" t="str">
        <f>SleepDay[[#This Row],[Id]]&amp;"_"&amp;TEXT(SleepDay[[#This Row],[Date]], "YYYY-MM-DD")</f>
        <v>2347167796_2016-04-24</v>
      </c>
      <c r="B77">
        <v>2347167796</v>
      </c>
      <c r="C77" s="1">
        <v>42484</v>
      </c>
      <c r="D77" s="1" t="str">
        <f>TEXT(SleepDay[[#This Row],[Date]],"dddd")</f>
        <v>Sunday</v>
      </c>
      <c r="E77">
        <v>1</v>
      </c>
      <c r="F77">
        <v>442</v>
      </c>
      <c r="G77">
        <v>459</v>
      </c>
      <c r="H77">
        <v>7.4</v>
      </c>
      <c r="I77">
        <v>7.7</v>
      </c>
      <c r="J77">
        <f>AVERAGEIF(SleepDay[Id],SleepDay[[#This Row],[Id]],SleepDay[TotalHoursAsleep])</f>
        <v>7.46</v>
      </c>
    </row>
    <row r="78" spans="1:10" x14ac:dyDescent="0.4">
      <c r="A78" t="str">
        <f>SleepDay[[#This Row],[Id]]&amp;"_"&amp;TEXT(SleepDay[[#This Row],[Date]], "YYYY-MM-DD")</f>
        <v>2347167796_2016-04-25</v>
      </c>
      <c r="B78">
        <v>2347167796</v>
      </c>
      <c r="C78" s="1">
        <v>42485</v>
      </c>
      <c r="D78" s="1" t="str">
        <f>TEXT(SleepDay[[#This Row],[Date]],"dddd")</f>
        <v>Monday</v>
      </c>
      <c r="E78">
        <v>1</v>
      </c>
      <c r="F78">
        <v>433</v>
      </c>
      <c r="G78">
        <v>471</v>
      </c>
      <c r="H78">
        <v>7.2</v>
      </c>
      <c r="I78">
        <v>7.9</v>
      </c>
      <c r="J78">
        <f>AVERAGEIF(SleepDay[Id],SleepDay[[#This Row],[Id]],SleepDay[TotalHoursAsleep])</f>
        <v>7.46</v>
      </c>
    </row>
    <row r="79" spans="1:10" x14ac:dyDescent="0.4">
      <c r="A79" t="str">
        <f>SleepDay[[#This Row],[Id]]&amp;"_"&amp;TEXT(SleepDay[[#This Row],[Date]], "YYYY-MM-DD")</f>
        <v>2347167796_2016-04-26</v>
      </c>
      <c r="B79">
        <v>2347167796</v>
      </c>
      <c r="C79" s="1">
        <v>42486</v>
      </c>
      <c r="D79" s="1" t="str">
        <f>TEXT(SleepDay[[#This Row],[Date]],"dddd")</f>
        <v>Tuesday</v>
      </c>
      <c r="E79">
        <v>1</v>
      </c>
      <c r="F79">
        <v>436</v>
      </c>
      <c r="G79">
        <v>490</v>
      </c>
      <c r="H79">
        <v>7.3</v>
      </c>
      <c r="I79">
        <v>8.1999999999999993</v>
      </c>
      <c r="J79">
        <f>AVERAGEIF(SleepDay[Id],SleepDay[[#This Row],[Id]],SleepDay[TotalHoursAsleep])</f>
        <v>7.46</v>
      </c>
    </row>
    <row r="80" spans="1:10" x14ac:dyDescent="0.4">
      <c r="A80" t="str">
        <f>SleepDay[[#This Row],[Id]]&amp;"_"&amp;TEXT(SleepDay[[#This Row],[Date]], "YYYY-MM-DD")</f>
        <v>2347167796_2016-04-27</v>
      </c>
      <c r="B80">
        <v>2347167796</v>
      </c>
      <c r="C80" s="1">
        <v>42487</v>
      </c>
      <c r="D80" s="1" t="str">
        <f>TEXT(SleepDay[[#This Row],[Date]],"dddd")</f>
        <v>Wednesday</v>
      </c>
      <c r="E80">
        <v>1</v>
      </c>
      <c r="F80">
        <v>448</v>
      </c>
      <c r="G80">
        <v>499</v>
      </c>
      <c r="H80">
        <v>7.5</v>
      </c>
      <c r="I80">
        <v>8.3000000000000007</v>
      </c>
      <c r="J80">
        <f>AVERAGEIF(SleepDay[Id],SleepDay[[#This Row],[Id]],SleepDay[TotalHoursAsleep])</f>
        <v>7.46</v>
      </c>
    </row>
    <row r="81" spans="1:10" x14ac:dyDescent="0.4">
      <c r="A81" t="str">
        <f>SleepDay[[#This Row],[Id]]&amp;"_"&amp;TEXT(SleepDay[[#This Row],[Date]], "YYYY-MM-DD")</f>
        <v>2347167796_2016-04-28</v>
      </c>
      <c r="B81">
        <v>2347167796</v>
      </c>
      <c r="C81" s="1">
        <v>42488</v>
      </c>
      <c r="D81" s="1" t="str">
        <f>TEXT(SleepDay[[#This Row],[Date]],"dddd")</f>
        <v>Thursday</v>
      </c>
      <c r="E81">
        <v>1</v>
      </c>
      <c r="F81">
        <v>408</v>
      </c>
      <c r="G81">
        <v>450</v>
      </c>
      <c r="H81">
        <v>6.8</v>
      </c>
      <c r="I81">
        <v>7.5</v>
      </c>
      <c r="J81">
        <f>AVERAGEIF(SleepDay[Id],SleepDay[[#This Row],[Id]],SleepDay[TotalHoursAsleep])</f>
        <v>7.46</v>
      </c>
    </row>
    <row r="82" spans="1:10" x14ac:dyDescent="0.4">
      <c r="A82" t="str">
        <f>SleepDay[[#This Row],[Id]]&amp;"_"&amp;TEXT(SleepDay[[#This Row],[Date]], "YYYY-MM-DD")</f>
        <v>2347167796_2016-04-29</v>
      </c>
      <c r="B82">
        <v>2347167796</v>
      </c>
      <c r="C82" s="1">
        <v>42489</v>
      </c>
      <c r="D82" s="1" t="str">
        <f>TEXT(SleepDay[[#This Row],[Date]],"dddd")</f>
        <v>Friday</v>
      </c>
      <c r="E82">
        <v>1</v>
      </c>
      <c r="F82">
        <v>411</v>
      </c>
      <c r="G82">
        <v>473</v>
      </c>
      <c r="H82">
        <v>6.9</v>
      </c>
      <c r="I82">
        <v>7.9</v>
      </c>
      <c r="J82">
        <f>AVERAGEIF(SleepDay[Id],SleepDay[[#This Row],[Id]],SleepDay[TotalHoursAsleep])</f>
        <v>7.46</v>
      </c>
    </row>
    <row r="83" spans="1:10" x14ac:dyDescent="0.4">
      <c r="A83" t="str">
        <f>SleepDay[[#This Row],[Id]]&amp;"_"&amp;TEXT(SleepDay[[#This Row],[Date]], "YYYY-MM-DD")</f>
        <v>3977333714_2016-04-12</v>
      </c>
      <c r="B83">
        <v>3977333714</v>
      </c>
      <c r="C83" s="1">
        <v>42472</v>
      </c>
      <c r="D83" s="1" t="str">
        <f>TEXT(SleepDay[[#This Row],[Date]],"dddd")</f>
        <v>Tuesday</v>
      </c>
      <c r="E83">
        <v>1</v>
      </c>
      <c r="F83">
        <v>274</v>
      </c>
      <c r="G83">
        <v>469</v>
      </c>
      <c r="H83">
        <v>4.5999999999999996</v>
      </c>
      <c r="I83">
        <v>7.8</v>
      </c>
      <c r="J83">
        <f>AVERAGEIF(SleepDay[Id],SleepDay[[#This Row],[Id]],SleepDay[TotalHoursAsleep])</f>
        <v>4.9107142857142856</v>
      </c>
    </row>
    <row r="84" spans="1:10" x14ac:dyDescent="0.4">
      <c r="A84" t="str">
        <f>SleepDay[[#This Row],[Id]]&amp;"_"&amp;TEXT(SleepDay[[#This Row],[Date]], "YYYY-MM-DD")</f>
        <v>3977333714_2016-04-13</v>
      </c>
      <c r="B84">
        <v>3977333714</v>
      </c>
      <c r="C84" s="1">
        <v>42473</v>
      </c>
      <c r="D84" s="1" t="str">
        <f>TEXT(SleepDay[[#This Row],[Date]],"dddd")</f>
        <v>Wednesday</v>
      </c>
      <c r="E84">
        <v>2</v>
      </c>
      <c r="F84">
        <v>295</v>
      </c>
      <c r="G84">
        <v>456</v>
      </c>
      <c r="H84">
        <v>4.9000000000000004</v>
      </c>
      <c r="I84">
        <v>7.6</v>
      </c>
      <c r="J84">
        <f>AVERAGEIF(SleepDay[Id],SleepDay[[#This Row],[Id]],SleepDay[TotalHoursAsleep])</f>
        <v>4.9107142857142856</v>
      </c>
    </row>
    <row r="85" spans="1:10" x14ac:dyDescent="0.4">
      <c r="A85" t="str">
        <f>SleepDay[[#This Row],[Id]]&amp;"_"&amp;TEXT(SleepDay[[#This Row],[Date]], "YYYY-MM-DD")</f>
        <v>3977333714_2016-04-14</v>
      </c>
      <c r="B85">
        <v>3977333714</v>
      </c>
      <c r="C85" s="1">
        <v>42474</v>
      </c>
      <c r="D85" s="1" t="str">
        <f>TEXT(SleepDay[[#This Row],[Date]],"dddd")</f>
        <v>Thursday</v>
      </c>
      <c r="E85">
        <v>1</v>
      </c>
      <c r="F85">
        <v>291</v>
      </c>
      <c r="G85">
        <v>397</v>
      </c>
      <c r="H85">
        <v>4.9000000000000004</v>
      </c>
      <c r="I85">
        <v>6.6</v>
      </c>
      <c r="J85">
        <f>AVERAGEIF(SleepDay[Id],SleepDay[[#This Row],[Id]],SleepDay[TotalHoursAsleep])</f>
        <v>4.9107142857142856</v>
      </c>
    </row>
    <row r="86" spans="1:10" x14ac:dyDescent="0.4">
      <c r="A86" t="str">
        <f>SleepDay[[#This Row],[Id]]&amp;"_"&amp;TEXT(SleepDay[[#This Row],[Date]], "YYYY-MM-DD")</f>
        <v>3977333714_2016-04-15</v>
      </c>
      <c r="B86">
        <v>3977333714</v>
      </c>
      <c r="C86" s="1">
        <v>42475</v>
      </c>
      <c r="D86" s="1" t="str">
        <f>TEXT(SleepDay[[#This Row],[Date]],"dddd")</f>
        <v>Friday</v>
      </c>
      <c r="E86">
        <v>1</v>
      </c>
      <c r="F86">
        <v>424</v>
      </c>
      <c r="G86">
        <v>556</v>
      </c>
      <c r="H86">
        <v>7.1</v>
      </c>
      <c r="I86">
        <v>9.3000000000000007</v>
      </c>
      <c r="J86">
        <f>AVERAGEIF(SleepDay[Id],SleepDay[[#This Row],[Id]],SleepDay[TotalHoursAsleep])</f>
        <v>4.9107142857142856</v>
      </c>
    </row>
    <row r="87" spans="1:10" x14ac:dyDescent="0.4">
      <c r="A87" t="str">
        <f>SleepDay[[#This Row],[Id]]&amp;"_"&amp;TEXT(SleepDay[[#This Row],[Date]], "YYYY-MM-DD")</f>
        <v>3977333714_2016-04-16</v>
      </c>
      <c r="B87">
        <v>3977333714</v>
      </c>
      <c r="C87" s="1">
        <v>42476</v>
      </c>
      <c r="D87" s="1" t="str">
        <f>TEXT(SleepDay[[#This Row],[Date]],"dddd")</f>
        <v>Saturday</v>
      </c>
      <c r="E87">
        <v>1</v>
      </c>
      <c r="F87">
        <v>283</v>
      </c>
      <c r="G87">
        <v>510</v>
      </c>
      <c r="H87">
        <v>4.7</v>
      </c>
      <c r="I87">
        <v>8.5</v>
      </c>
      <c r="J87">
        <f>AVERAGEIF(SleepDay[Id],SleepDay[[#This Row],[Id]],SleepDay[TotalHoursAsleep])</f>
        <v>4.9107142857142856</v>
      </c>
    </row>
    <row r="88" spans="1:10" x14ac:dyDescent="0.4">
      <c r="A88" t="str">
        <f>SleepDay[[#This Row],[Id]]&amp;"_"&amp;TEXT(SleepDay[[#This Row],[Date]], "YYYY-MM-DD")</f>
        <v>3977333714_2016-04-17</v>
      </c>
      <c r="B88">
        <v>3977333714</v>
      </c>
      <c r="C88" s="1">
        <v>42477</v>
      </c>
      <c r="D88" s="1" t="str">
        <f>TEXT(SleepDay[[#This Row],[Date]],"dddd")</f>
        <v>Sunday</v>
      </c>
      <c r="E88">
        <v>1</v>
      </c>
      <c r="F88">
        <v>381</v>
      </c>
      <c r="G88">
        <v>566</v>
      </c>
      <c r="H88">
        <v>6.4</v>
      </c>
      <c r="I88">
        <v>9.4</v>
      </c>
      <c r="J88">
        <f>AVERAGEIF(SleepDay[Id],SleepDay[[#This Row],[Id]],SleepDay[TotalHoursAsleep])</f>
        <v>4.9107142857142856</v>
      </c>
    </row>
    <row r="89" spans="1:10" x14ac:dyDescent="0.4">
      <c r="A89" t="str">
        <f>SleepDay[[#This Row],[Id]]&amp;"_"&amp;TEXT(SleepDay[[#This Row],[Date]], "YYYY-MM-DD")</f>
        <v>3977333714_2016-04-18</v>
      </c>
      <c r="B89">
        <v>3977333714</v>
      </c>
      <c r="C89" s="1">
        <v>42478</v>
      </c>
      <c r="D89" s="1" t="str">
        <f>TEXT(SleepDay[[#This Row],[Date]],"dddd")</f>
        <v>Monday</v>
      </c>
      <c r="E89">
        <v>2</v>
      </c>
      <c r="F89">
        <v>412</v>
      </c>
      <c r="G89">
        <v>522</v>
      </c>
      <c r="H89">
        <v>6.9</v>
      </c>
      <c r="I89">
        <v>8.6999999999999993</v>
      </c>
      <c r="J89">
        <f>AVERAGEIF(SleepDay[Id],SleepDay[[#This Row],[Id]],SleepDay[TotalHoursAsleep])</f>
        <v>4.9107142857142856</v>
      </c>
    </row>
    <row r="90" spans="1:10" x14ac:dyDescent="0.4">
      <c r="A90" t="str">
        <f>SleepDay[[#This Row],[Id]]&amp;"_"&amp;TEXT(SleepDay[[#This Row],[Date]], "YYYY-MM-DD")</f>
        <v>3977333714_2016-04-19</v>
      </c>
      <c r="B90">
        <v>3977333714</v>
      </c>
      <c r="C90" s="1">
        <v>42479</v>
      </c>
      <c r="D90" s="1" t="str">
        <f>TEXT(SleepDay[[#This Row],[Date]],"dddd")</f>
        <v>Tuesday</v>
      </c>
      <c r="E90">
        <v>1</v>
      </c>
      <c r="F90">
        <v>219</v>
      </c>
      <c r="G90">
        <v>395</v>
      </c>
      <c r="H90">
        <v>3.7</v>
      </c>
      <c r="I90">
        <v>6.6</v>
      </c>
      <c r="J90">
        <f>AVERAGEIF(SleepDay[Id],SleepDay[[#This Row],[Id]],SleepDay[TotalHoursAsleep])</f>
        <v>4.9107142857142856</v>
      </c>
    </row>
    <row r="91" spans="1:10" x14ac:dyDescent="0.4">
      <c r="A91" t="str">
        <f>SleepDay[[#This Row],[Id]]&amp;"_"&amp;TEXT(SleepDay[[#This Row],[Date]], "YYYY-MM-DD")</f>
        <v>3977333714_2016-04-20</v>
      </c>
      <c r="B91">
        <v>3977333714</v>
      </c>
      <c r="C91" s="1">
        <v>42480</v>
      </c>
      <c r="D91" s="1" t="str">
        <f>TEXT(SleepDay[[#This Row],[Date]],"dddd")</f>
        <v>Wednesday</v>
      </c>
      <c r="E91">
        <v>2</v>
      </c>
      <c r="F91">
        <v>152</v>
      </c>
      <c r="G91">
        <v>305</v>
      </c>
      <c r="H91">
        <v>2.5</v>
      </c>
      <c r="I91">
        <v>5.0999999999999996</v>
      </c>
      <c r="J91">
        <f>AVERAGEIF(SleepDay[Id],SleepDay[[#This Row],[Id]],SleepDay[TotalHoursAsleep])</f>
        <v>4.9107142857142856</v>
      </c>
    </row>
    <row r="92" spans="1:10" x14ac:dyDescent="0.4">
      <c r="A92" t="str">
        <f>SleepDay[[#This Row],[Id]]&amp;"_"&amp;TEXT(SleepDay[[#This Row],[Date]], "YYYY-MM-DD")</f>
        <v>3977333714_2016-04-21</v>
      </c>
      <c r="B92">
        <v>3977333714</v>
      </c>
      <c r="C92" s="1">
        <v>42481</v>
      </c>
      <c r="D92" s="1" t="str">
        <f>TEXT(SleepDay[[#This Row],[Date]],"dddd")</f>
        <v>Thursday</v>
      </c>
      <c r="E92">
        <v>1</v>
      </c>
      <c r="F92">
        <v>332</v>
      </c>
      <c r="G92">
        <v>512</v>
      </c>
      <c r="H92">
        <v>5.5</v>
      </c>
      <c r="I92">
        <v>8.5</v>
      </c>
      <c r="J92">
        <f>AVERAGEIF(SleepDay[Id],SleepDay[[#This Row],[Id]],SleepDay[TotalHoursAsleep])</f>
        <v>4.9107142857142856</v>
      </c>
    </row>
    <row r="93" spans="1:10" x14ac:dyDescent="0.4">
      <c r="A93" t="str">
        <f>SleepDay[[#This Row],[Id]]&amp;"_"&amp;TEXT(SleepDay[[#This Row],[Date]], "YYYY-MM-DD")</f>
        <v>3977333714_2016-04-22</v>
      </c>
      <c r="B93">
        <v>3977333714</v>
      </c>
      <c r="C93" s="1">
        <v>42482</v>
      </c>
      <c r="D93" s="1" t="str">
        <f>TEXT(SleepDay[[#This Row],[Date]],"dddd")</f>
        <v>Friday</v>
      </c>
      <c r="E93">
        <v>1</v>
      </c>
      <c r="F93">
        <v>355</v>
      </c>
      <c r="G93">
        <v>476</v>
      </c>
      <c r="H93">
        <v>5.9</v>
      </c>
      <c r="I93">
        <v>7.9</v>
      </c>
      <c r="J93">
        <f>AVERAGEIF(SleepDay[Id],SleepDay[[#This Row],[Id]],SleepDay[TotalHoursAsleep])</f>
        <v>4.9107142857142856</v>
      </c>
    </row>
    <row r="94" spans="1:10" x14ac:dyDescent="0.4">
      <c r="A94" t="str">
        <f>SleepDay[[#This Row],[Id]]&amp;"_"&amp;TEXT(SleepDay[[#This Row],[Date]], "YYYY-MM-DD")</f>
        <v>3977333714_2016-04-23</v>
      </c>
      <c r="B94">
        <v>3977333714</v>
      </c>
      <c r="C94" s="1">
        <v>42483</v>
      </c>
      <c r="D94" s="1" t="str">
        <f>TEXT(SleepDay[[#This Row],[Date]],"dddd")</f>
        <v>Saturday</v>
      </c>
      <c r="E94">
        <v>1</v>
      </c>
      <c r="F94">
        <v>235</v>
      </c>
      <c r="G94">
        <v>372</v>
      </c>
      <c r="H94">
        <v>3.9</v>
      </c>
      <c r="I94">
        <v>6.2</v>
      </c>
      <c r="J94">
        <f>AVERAGEIF(SleepDay[Id],SleepDay[[#This Row],[Id]],SleepDay[TotalHoursAsleep])</f>
        <v>4.9107142857142856</v>
      </c>
    </row>
    <row r="95" spans="1:10" x14ac:dyDescent="0.4">
      <c r="A95" t="str">
        <f>SleepDay[[#This Row],[Id]]&amp;"_"&amp;TEXT(SleepDay[[#This Row],[Date]], "YYYY-MM-DD")</f>
        <v>3977333714_2016-04-24</v>
      </c>
      <c r="B95">
        <v>3977333714</v>
      </c>
      <c r="C95" s="1">
        <v>42484</v>
      </c>
      <c r="D95" s="1" t="str">
        <f>TEXT(SleepDay[[#This Row],[Date]],"dddd")</f>
        <v>Sunday</v>
      </c>
      <c r="E95">
        <v>1</v>
      </c>
      <c r="F95">
        <v>310</v>
      </c>
      <c r="G95">
        <v>526</v>
      </c>
      <c r="H95">
        <v>5.2</v>
      </c>
      <c r="I95">
        <v>8.8000000000000007</v>
      </c>
      <c r="J95">
        <f>AVERAGEIF(SleepDay[Id],SleepDay[[#This Row],[Id]],SleepDay[TotalHoursAsleep])</f>
        <v>4.9107142857142856</v>
      </c>
    </row>
    <row r="96" spans="1:10" x14ac:dyDescent="0.4">
      <c r="A96" t="str">
        <f>SleepDay[[#This Row],[Id]]&amp;"_"&amp;TEXT(SleepDay[[#This Row],[Date]], "YYYY-MM-DD")</f>
        <v>3977333714_2016-04-25</v>
      </c>
      <c r="B96">
        <v>3977333714</v>
      </c>
      <c r="C96" s="1">
        <v>42485</v>
      </c>
      <c r="D96" s="1" t="str">
        <f>TEXT(SleepDay[[#This Row],[Date]],"dddd")</f>
        <v>Monday</v>
      </c>
      <c r="E96">
        <v>1</v>
      </c>
      <c r="F96">
        <v>262</v>
      </c>
      <c r="G96">
        <v>467</v>
      </c>
      <c r="H96">
        <v>4.4000000000000004</v>
      </c>
      <c r="I96">
        <v>7.8</v>
      </c>
      <c r="J96">
        <f>AVERAGEIF(SleepDay[Id],SleepDay[[#This Row],[Id]],SleepDay[TotalHoursAsleep])</f>
        <v>4.9107142857142856</v>
      </c>
    </row>
    <row r="97" spans="1:10" x14ac:dyDescent="0.4">
      <c r="A97" t="str">
        <f>SleepDay[[#This Row],[Id]]&amp;"_"&amp;TEXT(SleepDay[[#This Row],[Date]], "YYYY-MM-DD")</f>
        <v>3977333714_2016-04-26</v>
      </c>
      <c r="B97">
        <v>3977333714</v>
      </c>
      <c r="C97" s="1">
        <v>42486</v>
      </c>
      <c r="D97" s="1" t="str">
        <f>TEXT(SleepDay[[#This Row],[Date]],"dddd")</f>
        <v>Tuesday</v>
      </c>
      <c r="E97">
        <v>1</v>
      </c>
      <c r="F97">
        <v>250</v>
      </c>
      <c r="G97">
        <v>371</v>
      </c>
      <c r="H97">
        <v>4.2</v>
      </c>
      <c r="I97">
        <v>6.2</v>
      </c>
      <c r="J97">
        <f>AVERAGEIF(SleepDay[Id],SleepDay[[#This Row],[Id]],SleepDay[TotalHoursAsleep])</f>
        <v>4.9107142857142856</v>
      </c>
    </row>
    <row r="98" spans="1:10" x14ac:dyDescent="0.4">
      <c r="A98" t="str">
        <f>SleepDay[[#This Row],[Id]]&amp;"_"&amp;TEXT(SleepDay[[#This Row],[Date]], "YYYY-MM-DD")</f>
        <v>3977333714_2016-04-27</v>
      </c>
      <c r="B98">
        <v>3977333714</v>
      </c>
      <c r="C98" s="1">
        <v>42487</v>
      </c>
      <c r="D98" s="1" t="str">
        <f>TEXT(SleepDay[[#This Row],[Date]],"dddd")</f>
        <v>Wednesday</v>
      </c>
      <c r="E98">
        <v>1</v>
      </c>
      <c r="F98">
        <v>349</v>
      </c>
      <c r="G98">
        <v>540</v>
      </c>
      <c r="H98">
        <v>5.8</v>
      </c>
      <c r="I98">
        <v>9</v>
      </c>
      <c r="J98">
        <f>AVERAGEIF(SleepDay[Id],SleepDay[[#This Row],[Id]],SleepDay[TotalHoursAsleep])</f>
        <v>4.9107142857142856</v>
      </c>
    </row>
    <row r="99" spans="1:10" x14ac:dyDescent="0.4">
      <c r="A99" t="str">
        <f>SleepDay[[#This Row],[Id]]&amp;"_"&amp;TEXT(SleepDay[[#This Row],[Date]], "YYYY-MM-DD")</f>
        <v>3977333714_2016-04-28</v>
      </c>
      <c r="B99">
        <v>3977333714</v>
      </c>
      <c r="C99" s="1">
        <v>42488</v>
      </c>
      <c r="D99" s="1" t="str">
        <f>TEXT(SleepDay[[#This Row],[Date]],"dddd")</f>
        <v>Thursday</v>
      </c>
      <c r="E99">
        <v>1</v>
      </c>
      <c r="F99">
        <v>261</v>
      </c>
      <c r="G99">
        <v>423</v>
      </c>
      <c r="H99">
        <v>4.4000000000000004</v>
      </c>
      <c r="I99">
        <v>7.1</v>
      </c>
      <c r="J99">
        <f>AVERAGEIF(SleepDay[Id],SleepDay[[#This Row],[Id]],SleepDay[TotalHoursAsleep])</f>
        <v>4.9107142857142856</v>
      </c>
    </row>
    <row r="100" spans="1:10" x14ac:dyDescent="0.4">
      <c r="A100" t="str">
        <f>SleepDay[[#This Row],[Id]]&amp;"_"&amp;TEXT(SleepDay[[#This Row],[Date]], "YYYY-MM-DD")</f>
        <v>3977333714_2016-04-29</v>
      </c>
      <c r="B100">
        <v>3977333714</v>
      </c>
      <c r="C100" s="1">
        <v>42489</v>
      </c>
      <c r="D100" s="1" t="str">
        <f>TEXT(SleepDay[[#This Row],[Date]],"dddd")</f>
        <v>Friday</v>
      </c>
      <c r="E100">
        <v>1</v>
      </c>
      <c r="F100">
        <v>333</v>
      </c>
      <c r="G100">
        <v>478</v>
      </c>
      <c r="H100">
        <v>5.6</v>
      </c>
      <c r="I100">
        <v>8</v>
      </c>
      <c r="J100">
        <f>AVERAGEIF(SleepDay[Id],SleepDay[[#This Row],[Id]],SleepDay[TotalHoursAsleep])</f>
        <v>4.9107142857142856</v>
      </c>
    </row>
    <row r="101" spans="1:10" x14ac:dyDescent="0.4">
      <c r="A101" t="str">
        <f>SleepDay[[#This Row],[Id]]&amp;"_"&amp;TEXT(SleepDay[[#This Row],[Date]], "YYYY-MM-DD")</f>
        <v>3977333714_2016-04-30</v>
      </c>
      <c r="B101">
        <v>3977333714</v>
      </c>
      <c r="C101" s="1">
        <v>42490</v>
      </c>
      <c r="D101" s="1" t="str">
        <f>TEXT(SleepDay[[#This Row],[Date]],"dddd")</f>
        <v>Saturday</v>
      </c>
      <c r="E101">
        <v>1</v>
      </c>
      <c r="F101">
        <v>237</v>
      </c>
      <c r="G101">
        <v>382</v>
      </c>
      <c r="H101">
        <v>4</v>
      </c>
      <c r="I101">
        <v>6.4</v>
      </c>
      <c r="J101">
        <f>AVERAGEIF(SleepDay[Id],SleepDay[[#This Row],[Id]],SleepDay[TotalHoursAsleep])</f>
        <v>4.9107142857142856</v>
      </c>
    </row>
    <row r="102" spans="1:10" x14ac:dyDescent="0.4">
      <c r="A102" t="str">
        <f>SleepDay[[#This Row],[Id]]&amp;"_"&amp;TEXT(SleepDay[[#This Row],[Date]], "YYYY-MM-DD")</f>
        <v>3977333714_2016-05-01</v>
      </c>
      <c r="B102">
        <v>3977333714</v>
      </c>
      <c r="C102" s="1">
        <v>42491</v>
      </c>
      <c r="D102" s="1" t="str">
        <f>TEXT(SleepDay[[#This Row],[Date]],"dddd")</f>
        <v>Sunday</v>
      </c>
      <c r="E102">
        <v>1</v>
      </c>
      <c r="F102">
        <v>383</v>
      </c>
      <c r="G102">
        <v>626</v>
      </c>
      <c r="H102">
        <v>6.4</v>
      </c>
      <c r="I102">
        <v>10.4</v>
      </c>
      <c r="J102">
        <f>AVERAGEIF(SleepDay[Id],SleepDay[[#This Row],[Id]],SleepDay[TotalHoursAsleep])</f>
        <v>4.9107142857142856</v>
      </c>
    </row>
    <row r="103" spans="1:10" x14ac:dyDescent="0.4">
      <c r="A103" t="str">
        <f>SleepDay[[#This Row],[Id]]&amp;"_"&amp;TEXT(SleepDay[[#This Row],[Date]], "YYYY-MM-DD")</f>
        <v>3977333714_2016-05-02</v>
      </c>
      <c r="B103">
        <v>3977333714</v>
      </c>
      <c r="C103" s="1">
        <v>42492</v>
      </c>
      <c r="D103" s="1" t="str">
        <f>TEXT(SleepDay[[#This Row],[Date]],"dddd")</f>
        <v>Monday</v>
      </c>
      <c r="E103">
        <v>1</v>
      </c>
      <c r="F103">
        <v>230</v>
      </c>
      <c r="G103">
        <v>384</v>
      </c>
      <c r="H103">
        <v>3.8</v>
      </c>
      <c r="I103">
        <v>6.4</v>
      </c>
      <c r="J103">
        <f>AVERAGEIF(SleepDay[Id],SleepDay[[#This Row],[Id]],SleepDay[TotalHoursAsleep])</f>
        <v>4.9107142857142856</v>
      </c>
    </row>
    <row r="104" spans="1:10" x14ac:dyDescent="0.4">
      <c r="A104" t="str">
        <f>SleepDay[[#This Row],[Id]]&amp;"_"&amp;TEXT(SleepDay[[#This Row],[Date]], "YYYY-MM-DD")</f>
        <v>3977333714_2016-05-03</v>
      </c>
      <c r="B104">
        <v>3977333714</v>
      </c>
      <c r="C104" s="1">
        <v>42493</v>
      </c>
      <c r="D104" s="1" t="str">
        <f>TEXT(SleepDay[[#This Row],[Date]],"dddd")</f>
        <v>Tuesday</v>
      </c>
      <c r="E104">
        <v>1</v>
      </c>
      <c r="F104">
        <v>292</v>
      </c>
      <c r="G104">
        <v>500</v>
      </c>
      <c r="H104">
        <v>4.9000000000000004</v>
      </c>
      <c r="I104">
        <v>8.3000000000000007</v>
      </c>
      <c r="J104">
        <f>AVERAGEIF(SleepDay[Id],SleepDay[[#This Row],[Id]],SleepDay[TotalHoursAsleep])</f>
        <v>4.9107142857142856</v>
      </c>
    </row>
    <row r="105" spans="1:10" x14ac:dyDescent="0.4">
      <c r="A105" t="str">
        <f>SleepDay[[#This Row],[Id]]&amp;"_"&amp;TEXT(SleepDay[[#This Row],[Date]], "YYYY-MM-DD")</f>
        <v>3977333714_2016-05-04</v>
      </c>
      <c r="B105">
        <v>3977333714</v>
      </c>
      <c r="C105" s="1">
        <v>42494</v>
      </c>
      <c r="D105" s="1" t="str">
        <f>TEXT(SleepDay[[#This Row],[Date]],"dddd")</f>
        <v>Wednesday</v>
      </c>
      <c r="E105">
        <v>1</v>
      </c>
      <c r="F105">
        <v>213</v>
      </c>
      <c r="G105">
        <v>336</v>
      </c>
      <c r="H105">
        <v>3.6</v>
      </c>
      <c r="I105">
        <v>5.6</v>
      </c>
      <c r="J105">
        <f>AVERAGEIF(SleepDay[Id],SleepDay[[#This Row],[Id]],SleepDay[TotalHoursAsleep])</f>
        <v>4.9107142857142856</v>
      </c>
    </row>
    <row r="106" spans="1:10" x14ac:dyDescent="0.4">
      <c r="A106" t="str">
        <f>SleepDay[[#This Row],[Id]]&amp;"_"&amp;TEXT(SleepDay[[#This Row],[Date]], "YYYY-MM-DD")</f>
        <v>3977333714_2016-05-05</v>
      </c>
      <c r="B106">
        <v>3977333714</v>
      </c>
      <c r="C106" s="1">
        <v>42495</v>
      </c>
      <c r="D106" s="1" t="str">
        <f>TEXT(SleepDay[[#This Row],[Date]],"dddd")</f>
        <v>Thursday</v>
      </c>
      <c r="E106">
        <v>1</v>
      </c>
      <c r="F106">
        <v>318</v>
      </c>
      <c r="G106">
        <v>480</v>
      </c>
      <c r="H106">
        <v>5.3</v>
      </c>
      <c r="I106">
        <v>8</v>
      </c>
      <c r="J106">
        <f>AVERAGEIF(SleepDay[Id],SleepDay[[#This Row],[Id]],SleepDay[TotalHoursAsleep])</f>
        <v>4.9107142857142856</v>
      </c>
    </row>
    <row r="107" spans="1:10" x14ac:dyDescent="0.4">
      <c r="A107" t="str">
        <f>SleepDay[[#This Row],[Id]]&amp;"_"&amp;TEXT(SleepDay[[#This Row],[Date]], "YYYY-MM-DD")</f>
        <v>3977333714_2016-05-06</v>
      </c>
      <c r="B107">
        <v>3977333714</v>
      </c>
      <c r="C107" s="1">
        <v>42496</v>
      </c>
      <c r="D107" s="1" t="str">
        <f>TEXT(SleepDay[[#This Row],[Date]],"dddd")</f>
        <v>Friday</v>
      </c>
      <c r="E107">
        <v>1</v>
      </c>
      <c r="F107">
        <v>323</v>
      </c>
      <c r="G107">
        <v>512</v>
      </c>
      <c r="H107">
        <v>5.4</v>
      </c>
      <c r="I107">
        <v>8.5</v>
      </c>
      <c r="J107">
        <f>AVERAGEIF(SleepDay[Id],SleepDay[[#This Row],[Id]],SleepDay[TotalHoursAsleep])</f>
        <v>4.9107142857142856</v>
      </c>
    </row>
    <row r="108" spans="1:10" x14ac:dyDescent="0.4">
      <c r="A108" t="str">
        <f>SleepDay[[#This Row],[Id]]&amp;"_"&amp;TEXT(SleepDay[[#This Row],[Date]], "YYYY-MM-DD")</f>
        <v>3977333714_2016-05-07</v>
      </c>
      <c r="B108">
        <v>3977333714</v>
      </c>
      <c r="C108" s="1">
        <v>42497</v>
      </c>
      <c r="D108" s="1" t="str">
        <f>TEXT(SleepDay[[#This Row],[Date]],"dddd")</f>
        <v>Saturday</v>
      </c>
      <c r="E108">
        <v>1</v>
      </c>
      <c r="F108">
        <v>237</v>
      </c>
      <c r="G108">
        <v>443</v>
      </c>
      <c r="H108">
        <v>4</v>
      </c>
      <c r="I108">
        <v>7.4</v>
      </c>
      <c r="J108">
        <f>AVERAGEIF(SleepDay[Id],SleepDay[[#This Row],[Id]],SleepDay[TotalHoursAsleep])</f>
        <v>4.9107142857142856</v>
      </c>
    </row>
    <row r="109" spans="1:10" x14ac:dyDescent="0.4">
      <c r="A109" t="str">
        <f>SleepDay[[#This Row],[Id]]&amp;"_"&amp;TEXT(SleepDay[[#This Row],[Date]], "YYYY-MM-DD")</f>
        <v>3977333714_2016-05-08</v>
      </c>
      <c r="B109">
        <v>3977333714</v>
      </c>
      <c r="C109" s="1">
        <v>42498</v>
      </c>
      <c r="D109" s="1" t="str">
        <f>TEXT(SleepDay[[#This Row],[Date]],"dddd")</f>
        <v>Sunday</v>
      </c>
      <c r="E109">
        <v>2</v>
      </c>
      <c r="F109">
        <v>259</v>
      </c>
      <c r="G109">
        <v>456</v>
      </c>
      <c r="H109">
        <v>4.3</v>
      </c>
      <c r="I109">
        <v>7.6</v>
      </c>
      <c r="J109">
        <f>AVERAGEIF(SleepDay[Id],SleepDay[[#This Row],[Id]],SleepDay[TotalHoursAsleep])</f>
        <v>4.9107142857142856</v>
      </c>
    </row>
    <row r="110" spans="1:10" x14ac:dyDescent="0.4">
      <c r="A110" t="str">
        <f>SleepDay[[#This Row],[Id]]&amp;"_"&amp;TEXT(SleepDay[[#This Row],[Date]], "YYYY-MM-DD")</f>
        <v>3977333714_2016-05-10</v>
      </c>
      <c r="B110">
        <v>3977333714</v>
      </c>
      <c r="C110" s="1">
        <v>42500</v>
      </c>
      <c r="D110" s="1" t="str">
        <f>TEXT(SleepDay[[#This Row],[Date]],"dddd")</f>
        <v>Tuesday</v>
      </c>
      <c r="E110">
        <v>1</v>
      </c>
      <c r="F110">
        <v>312</v>
      </c>
      <c r="G110">
        <v>452</v>
      </c>
      <c r="H110">
        <v>5.2</v>
      </c>
      <c r="I110">
        <v>7.5</v>
      </c>
      <c r="J110">
        <f>AVERAGEIF(SleepDay[Id],SleepDay[[#This Row],[Id]],SleepDay[TotalHoursAsleep])</f>
        <v>4.9107142857142856</v>
      </c>
    </row>
    <row r="111" spans="1:10" x14ac:dyDescent="0.4">
      <c r="A111" t="str">
        <f>SleepDay[[#This Row],[Id]]&amp;"_"&amp;TEXT(SleepDay[[#This Row],[Date]], "YYYY-MM-DD")</f>
        <v>4020332650_2016-04-12</v>
      </c>
      <c r="B111">
        <v>4020332650</v>
      </c>
      <c r="C111" s="1">
        <v>42472</v>
      </c>
      <c r="D111" s="1" t="str">
        <f>TEXT(SleepDay[[#This Row],[Date]],"dddd")</f>
        <v>Tuesday</v>
      </c>
      <c r="E111">
        <v>1</v>
      </c>
      <c r="F111">
        <v>501</v>
      </c>
      <c r="G111">
        <v>541</v>
      </c>
      <c r="H111">
        <v>8.4</v>
      </c>
      <c r="I111">
        <v>9</v>
      </c>
      <c r="J111">
        <f>AVERAGEIF(SleepDay[Id],SleepDay[[#This Row],[Id]],SleepDay[TotalHoursAsleep])</f>
        <v>5.8500000000000005</v>
      </c>
    </row>
    <row r="112" spans="1:10" x14ac:dyDescent="0.4">
      <c r="A112" t="str">
        <f>SleepDay[[#This Row],[Id]]&amp;"_"&amp;TEXT(SleepDay[[#This Row],[Date]], "YYYY-MM-DD")</f>
        <v>4020332650_2016-04-16</v>
      </c>
      <c r="B112">
        <v>4020332650</v>
      </c>
      <c r="C112" s="1">
        <v>42476</v>
      </c>
      <c r="D112" s="1" t="str">
        <f>TEXT(SleepDay[[#This Row],[Date]],"dddd")</f>
        <v>Saturday</v>
      </c>
      <c r="E112">
        <v>1</v>
      </c>
      <c r="F112">
        <v>77</v>
      </c>
      <c r="G112">
        <v>77</v>
      </c>
      <c r="H112">
        <v>1.3</v>
      </c>
      <c r="I112">
        <v>1.3</v>
      </c>
      <c r="J112">
        <f>AVERAGEIF(SleepDay[Id],SleepDay[[#This Row],[Id]],SleepDay[TotalHoursAsleep])</f>
        <v>5.8500000000000005</v>
      </c>
    </row>
    <row r="113" spans="1:10" x14ac:dyDescent="0.4">
      <c r="A113" t="str">
        <f>SleepDay[[#This Row],[Id]]&amp;"_"&amp;TEXT(SleepDay[[#This Row],[Date]], "YYYY-MM-DD")</f>
        <v>4020332650_2016-05-03</v>
      </c>
      <c r="B113">
        <v>4020332650</v>
      </c>
      <c r="C113" s="1">
        <v>42493</v>
      </c>
      <c r="D113" s="1" t="str">
        <f>TEXT(SleepDay[[#This Row],[Date]],"dddd")</f>
        <v>Tuesday</v>
      </c>
      <c r="E113">
        <v>1</v>
      </c>
      <c r="F113">
        <v>322</v>
      </c>
      <c r="G113">
        <v>332</v>
      </c>
      <c r="H113">
        <v>5.4</v>
      </c>
      <c r="I113">
        <v>5.5</v>
      </c>
      <c r="J113">
        <f>AVERAGEIF(SleepDay[Id],SleepDay[[#This Row],[Id]],SleepDay[TotalHoursAsleep])</f>
        <v>5.8500000000000005</v>
      </c>
    </row>
    <row r="114" spans="1:10" x14ac:dyDescent="0.4">
      <c r="A114" t="str">
        <f>SleepDay[[#This Row],[Id]]&amp;"_"&amp;TEXT(SleepDay[[#This Row],[Date]], "YYYY-MM-DD")</f>
        <v>4020332650_2016-05-04</v>
      </c>
      <c r="B114">
        <v>4020332650</v>
      </c>
      <c r="C114" s="1">
        <v>42494</v>
      </c>
      <c r="D114" s="1" t="str">
        <f>TEXT(SleepDay[[#This Row],[Date]],"dddd")</f>
        <v>Wednesday</v>
      </c>
      <c r="E114">
        <v>1</v>
      </c>
      <c r="F114">
        <v>478</v>
      </c>
      <c r="G114">
        <v>536</v>
      </c>
      <c r="H114">
        <v>8</v>
      </c>
      <c r="I114">
        <v>8.9</v>
      </c>
      <c r="J114">
        <f>AVERAGEIF(SleepDay[Id],SleepDay[[#This Row],[Id]],SleepDay[TotalHoursAsleep])</f>
        <v>5.8500000000000005</v>
      </c>
    </row>
    <row r="115" spans="1:10" x14ac:dyDescent="0.4">
      <c r="A115" t="str">
        <f>SleepDay[[#This Row],[Id]]&amp;"_"&amp;TEXT(SleepDay[[#This Row],[Date]], "YYYY-MM-DD")</f>
        <v>4020332650_2016-05-05</v>
      </c>
      <c r="B115">
        <v>4020332650</v>
      </c>
      <c r="C115" s="1">
        <v>42495</v>
      </c>
      <c r="D115" s="1" t="str">
        <f>TEXT(SleepDay[[#This Row],[Date]],"dddd")</f>
        <v>Thursday</v>
      </c>
      <c r="E115">
        <v>1</v>
      </c>
      <c r="F115">
        <v>226</v>
      </c>
      <c r="G115">
        <v>248</v>
      </c>
      <c r="H115">
        <v>3.8</v>
      </c>
      <c r="I115">
        <v>4.0999999999999996</v>
      </c>
      <c r="J115">
        <f>AVERAGEIF(SleepDay[Id],SleepDay[[#This Row],[Id]],SleepDay[TotalHoursAsleep])</f>
        <v>5.8500000000000005</v>
      </c>
    </row>
    <row r="116" spans="1:10" x14ac:dyDescent="0.4">
      <c r="A116" t="str">
        <f>SleepDay[[#This Row],[Id]]&amp;"_"&amp;TEXT(SleepDay[[#This Row],[Date]], "YYYY-MM-DD")</f>
        <v>4020332650_2016-05-06</v>
      </c>
      <c r="B116">
        <v>4020332650</v>
      </c>
      <c r="C116" s="1">
        <v>42496</v>
      </c>
      <c r="D116" s="1" t="str">
        <f>TEXT(SleepDay[[#This Row],[Date]],"dddd")</f>
        <v>Friday</v>
      </c>
      <c r="E116">
        <v>1</v>
      </c>
      <c r="F116">
        <v>385</v>
      </c>
      <c r="G116">
        <v>408</v>
      </c>
      <c r="H116">
        <v>6.4</v>
      </c>
      <c r="I116">
        <v>6.8</v>
      </c>
      <c r="J116">
        <f>AVERAGEIF(SleepDay[Id],SleepDay[[#This Row],[Id]],SleepDay[TotalHoursAsleep])</f>
        <v>5.8500000000000005</v>
      </c>
    </row>
    <row r="117" spans="1:10" x14ac:dyDescent="0.4">
      <c r="A117" t="str">
        <f>SleepDay[[#This Row],[Id]]&amp;"_"&amp;TEXT(SleepDay[[#This Row],[Date]], "YYYY-MM-DD")</f>
        <v>4020332650_2016-05-08</v>
      </c>
      <c r="B117">
        <v>4020332650</v>
      </c>
      <c r="C117" s="1">
        <v>42498</v>
      </c>
      <c r="D117" s="1" t="str">
        <f>TEXT(SleepDay[[#This Row],[Date]],"dddd")</f>
        <v>Sunday</v>
      </c>
      <c r="E117">
        <v>1</v>
      </c>
      <c r="F117">
        <v>364</v>
      </c>
      <c r="G117">
        <v>402</v>
      </c>
      <c r="H117">
        <v>6.1</v>
      </c>
      <c r="I117">
        <v>6.7</v>
      </c>
      <c r="J117">
        <f>AVERAGEIF(SleepDay[Id],SleepDay[[#This Row],[Id]],SleepDay[TotalHoursAsleep])</f>
        <v>5.8500000000000005</v>
      </c>
    </row>
    <row r="118" spans="1:10" x14ac:dyDescent="0.4">
      <c r="A118" t="str">
        <f>SleepDay[[#This Row],[Id]]&amp;"_"&amp;TEXT(SleepDay[[#This Row],[Date]], "YYYY-MM-DD")</f>
        <v>4020332650_2016-05-10</v>
      </c>
      <c r="B118">
        <v>4020332650</v>
      </c>
      <c r="C118" s="1">
        <v>42500</v>
      </c>
      <c r="D118" s="1" t="str">
        <f>TEXT(SleepDay[[#This Row],[Date]],"dddd")</f>
        <v>Tuesday</v>
      </c>
      <c r="E118">
        <v>1</v>
      </c>
      <c r="F118">
        <v>442</v>
      </c>
      <c r="G118">
        <v>494</v>
      </c>
      <c r="H118">
        <v>7.4</v>
      </c>
      <c r="I118">
        <v>8.1999999999999993</v>
      </c>
      <c r="J118">
        <f>AVERAGEIF(SleepDay[Id],SleepDay[[#This Row],[Id]],SleepDay[TotalHoursAsleep])</f>
        <v>5.8500000000000005</v>
      </c>
    </row>
    <row r="119" spans="1:10" x14ac:dyDescent="0.4">
      <c r="A119" t="str">
        <f>SleepDay[[#This Row],[Id]]&amp;"_"&amp;TEXT(SleepDay[[#This Row],[Date]], "YYYY-MM-DD")</f>
        <v>4319703577_2016-04-14</v>
      </c>
      <c r="B119">
        <v>4319703577</v>
      </c>
      <c r="C119" s="1">
        <v>42474</v>
      </c>
      <c r="D119" s="1" t="str">
        <f>TEXT(SleepDay[[#This Row],[Date]],"dddd")</f>
        <v>Thursday</v>
      </c>
      <c r="E119">
        <v>1</v>
      </c>
      <c r="F119">
        <v>535</v>
      </c>
      <c r="G119">
        <v>557</v>
      </c>
      <c r="H119">
        <v>8.9</v>
      </c>
      <c r="I119">
        <v>9.3000000000000007</v>
      </c>
      <c r="J119">
        <f>AVERAGEIF(SleepDay[Id],SleepDay[[#This Row],[Id]],SleepDay[TotalHoursAsleep])</f>
        <v>7.9461538461538472</v>
      </c>
    </row>
    <row r="120" spans="1:10" x14ac:dyDescent="0.4">
      <c r="A120" t="str">
        <f>SleepDay[[#This Row],[Id]]&amp;"_"&amp;TEXT(SleepDay[[#This Row],[Date]], "YYYY-MM-DD")</f>
        <v>4319703577_2016-04-15</v>
      </c>
      <c r="B120">
        <v>4319703577</v>
      </c>
      <c r="C120" s="1">
        <v>42475</v>
      </c>
      <c r="D120" s="1" t="str">
        <f>TEXT(SleepDay[[#This Row],[Date]],"dddd")</f>
        <v>Friday</v>
      </c>
      <c r="E120">
        <v>1</v>
      </c>
      <c r="F120">
        <v>465</v>
      </c>
      <c r="G120">
        <v>491</v>
      </c>
      <c r="H120">
        <v>7.8</v>
      </c>
      <c r="I120">
        <v>8.1999999999999993</v>
      </c>
      <c r="J120">
        <f>AVERAGEIF(SleepDay[Id],SleepDay[[#This Row],[Id]],SleepDay[TotalHoursAsleep])</f>
        <v>7.9461538461538472</v>
      </c>
    </row>
    <row r="121" spans="1:10" x14ac:dyDescent="0.4">
      <c r="A121" t="str">
        <f>SleepDay[[#This Row],[Id]]&amp;"_"&amp;TEXT(SleepDay[[#This Row],[Date]], "YYYY-MM-DD")</f>
        <v>4319703577_2016-04-16</v>
      </c>
      <c r="B121">
        <v>4319703577</v>
      </c>
      <c r="C121" s="1">
        <v>42476</v>
      </c>
      <c r="D121" s="1" t="str">
        <f>TEXT(SleepDay[[#This Row],[Date]],"dddd")</f>
        <v>Saturday</v>
      </c>
      <c r="E121">
        <v>1</v>
      </c>
      <c r="F121">
        <v>506</v>
      </c>
      <c r="G121">
        <v>522</v>
      </c>
      <c r="H121">
        <v>8.4</v>
      </c>
      <c r="I121">
        <v>8.6999999999999993</v>
      </c>
      <c r="J121">
        <f>AVERAGEIF(SleepDay[Id],SleepDay[[#This Row],[Id]],SleepDay[TotalHoursAsleep])</f>
        <v>7.9461538461538472</v>
      </c>
    </row>
    <row r="122" spans="1:10" x14ac:dyDescent="0.4">
      <c r="A122" t="str">
        <f>SleepDay[[#This Row],[Id]]&amp;"_"&amp;TEXT(SleepDay[[#This Row],[Date]], "YYYY-MM-DD")</f>
        <v>4319703577_2016-04-18</v>
      </c>
      <c r="B122">
        <v>4319703577</v>
      </c>
      <c r="C122" s="1">
        <v>42478</v>
      </c>
      <c r="D122" s="1" t="str">
        <f>TEXT(SleepDay[[#This Row],[Date]],"dddd")</f>
        <v>Monday</v>
      </c>
      <c r="E122">
        <v>1</v>
      </c>
      <c r="F122">
        <v>515</v>
      </c>
      <c r="G122">
        <v>551</v>
      </c>
      <c r="H122">
        <v>8.6</v>
      </c>
      <c r="I122">
        <v>9.1999999999999993</v>
      </c>
      <c r="J122">
        <f>AVERAGEIF(SleepDay[Id],SleepDay[[#This Row],[Id]],SleepDay[TotalHoursAsleep])</f>
        <v>7.9461538461538472</v>
      </c>
    </row>
    <row r="123" spans="1:10" x14ac:dyDescent="0.4">
      <c r="A123" t="str">
        <f>SleepDay[[#This Row],[Id]]&amp;"_"&amp;TEXT(SleepDay[[#This Row],[Date]], "YYYY-MM-DD")</f>
        <v>4319703577_2016-04-19</v>
      </c>
      <c r="B123">
        <v>4319703577</v>
      </c>
      <c r="C123" s="1">
        <v>42479</v>
      </c>
      <c r="D123" s="1" t="str">
        <f>TEXT(SleepDay[[#This Row],[Date]],"dddd")</f>
        <v>Tuesday</v>
      </c>
      <c r="E123">
        <v>2</v>
      </c>
      <c r="F123">
        <v>461</v>
      </c>
      <c r="G123">
        <v>498</v>
      </c>
      <c r="H123">
        <v>7.7</v>
      </c>
      <c r="I123">
        <v>8.3000000000000007</v>
      </c>
      <c r="J123">
        <f>AVERAGEIF(SleepDay[Id],SleepDay[[#This Row],[Id]],SleepDay[TotalHoursAsleep])</f>
        <v>7.9461538461538472</v>
      </c>
    </row>
    <row r="124" spans="1:10" x14ac:dyDescent="0.4">
      <c r="A124" t="str">
        <f>SleepDay[[#This Row],[Id]]&amp;"_"&amp;TEXT(SleepDay[[#This Row],[Date]], "YYYY-MM-DD")</f>
        <v>4319703577_2016-04-20</v>
      </c>
      <c r="B124">
        <v>4319703577</v>
      </c>
      <c r="C124" s="1">
        <v>42480</v>
      </c>
      <c r="D124" s="1" t="str">
        <f>TEXT(SleepDay[[#This Row],[Date]],"dddd")</f>
        <v>Wednesday</v>
      </c>
      <c r="E124">
        <v>1</v>
      </c>
      <c r="F124">
        <v>523</v>
      </c>
      <c r="G124">
        <v>543</v>
      </c>
      <c r="H124">
        <v>8.6999999999999993</v>
      </c>
      <c r="I124">
        <v>9.1</v>
      </c>
      <c r="J124">
        <f>AVERAGEIF(SleepDay[Id],SleepDay[[#This Row],[Id]],SleepDay[TotalHoursAsleep])</f>
        <v>7.9461538461538472</v>
      </c>
    </row>
    <row r="125" spans="1:10" x14ac:dyDescent="0.4">
      <c r="A125" t="str">
        <f>SleepDay[[#This Row],[Id]]&amp;"_"&amp;TEXT(SleepDay[[#This Row],[Date]], "YYYY-MM-DD")</f>
        <v>4319703577_2016-04-21</v>
      </c>
      <c r="B125">
        <v>4319703577</v>
      </c>
      <c r="C125" s="1">
        <v>42481</v>
      </c>
      <c r="D125" s="1" t="str">
        <f>TEXT(SleepDay[[#This Row],[Date]],"dddd")</f>
        <v>Thursday</v>
      </c>
      <c r="E125">
        <v>1</v>
      </c>
      <c r="F125">
        <v>59</v>
      </c>
      <c r="G125">
        <v>65</v>
      </c>
      <c r="H125">
        <v>1</v>
      </c>
      <c r="I125">
        <v>1.1000000000000001</v>
      </c>
      <c r="J125">
        <f>AVERAGEIF(SleepDay[Id],SleepDay[[#This Row],[Id]],SleepDay[TotalHoursAsleep])</f>
        <v>7.9461538461538472</v>
      </c>
    </row>
    <row r="126" spans="1:10" x14ac:dyDescent="0.4">
      <c r="A126" t="str">
        <f>SleepDay[[#This Row],[Id]]&amp;"_"&amp;TEXT(SleepDay[[#This Row],[Date]], "YYYY-MM-DD")</f>
        <v>4319703577_2016-04-22</v>
      </c>
      <c r="B126">
        <v>4319703577</v>
      </c>
      <c r="C126" s="1">
        <v>42482</v>
      </c>
      <c r="D126" s="1" t="str">
        <f>TEXT(SleepDay[[#This Row],[Date]],"dddd")</f>
        <v>Friday</v>
      </c>
      <c r="E126">
        <v>1</v>
      </c>
      <c r="F126">
        <v>533</v>
      </c>
      <c r="G126">
        <v>550</v>
      </c>
      <c r="H126">
        <v>8.9</v>
      </c>
      <c r="I126">
        <v>9.1999999999999993</v>
      </c>
      <c r="J126">
        <f>AVERAGEIF(SleepDay[Id],SleepDay[[#This Row],[Id]],SleepDay[TotalHoursAsleep])</f>
        <v>7.9461538461538472</v>
      </c>
    </row>
    <row r="127" spans="1:10" x14ac:dyDescent="0.4">
      <c r="A127" t="str">
        <f>SleepDay[[#This Row],[Id]]&amp;"_"&amp;TEXT(SleepDay[[#This Row],[Date]], "YYYY-MM-DD")</f>
        <v>4319703577_2016-04-23</v>
      </c>
      <c r="B127">
        <v>4319703577</v>
      </c>
      <c r="C127" s="1">
        <v>42483</v>
      </c>
      <c r="D127" s="1" t="str">
        <f>TEXT(SleepDay[[#This Row],[Date]],"dddd")</f>
        <v>Saturday</v>
      </c>
      <c r="E127">
        <v>1</v>
      </c>
      <c r="F127">
        <v>692</v>
      </c>
      <c r="G127">
        <v>722</v>
      </c>
      <c r="H127">
        <v>11.5</v>
      </c>
      <c r="I127">
        <v>12</v>
      </c>
      <c r="J127">
        <f>AVERAGEIF(SleepDay[Id],SleepDay[[#This Row],[Id]],SleepDay[TotalHoursAsleep])</f>
        <v>7.9461538461538472</v>
      </c>
    </row>
    <row r="128" spans="1:10" x14ac:dyDescent="0.4">
      <c r="A128" t="str">
        <f>SleepDay[[#This Row],[Id]]&amp;"_"&amp;TEXT(SleepDay[[#This Row],[Date]], "YYYY-MM-DD")</f>
        <v>4319703577_2016-04-24</v>
      </c>
      <c r="B128">
        <v>4319703577</v>
      </c>
      <c r="C128" s="1">
        <v>42484</v>
      </c>
      <c r="D128" s="1" t="str">
        <f>TEXT(SleepDay[[#This Row],[Date]],"dddd")</f>
        <v>Sunday</v>
      </c>
      <c r="E128">
        <v>1</v>
      </c>
      <c r="F128">
        <v>467</v>
      </c>
      <c r="G128">
        <v>501</v>
      </c>
      <c r="H128">
        <v>7.8</v>
      </c>
      <c r="I128">
        <v>8.4</v>
      </c>
      <c r="J128">
        <f>AVERAGEIF(SleepDay[Id],SleepDay[[#This Row],[Id]],SleepDay[TotalHoursAsleep])</f>
        <v>7.9461538461538472</v>
      </c>
    </row>
    <row r="129" spans="1:10" x14ac:dyDescent="0.4">
      <c r="A129" t="str">
        <f>SleepDay[[#This Row],[Id]]&amp;"_"&amp;TEXT(SleepDay[[#This Row],[Date]], "YYYY-MM-DD")</f>
        <v>4319703577_2016-04-25</v>
      </c>
      <c r="B129">
        <v>4319703577</v>
      </c>
      <c r="C129" s="1">
        <v>42485</v>
      </c>
      <c r="D129" s="1" t="str">
        <f>TEXT(SleepDay[[#This Row],[Date]],"dddd")</f>
        <v>Monday</v>
      </c>
      <c r="E129">
        <v>1</v>
      </c>
      <c r="F129">
        <v>488</v>
      </c>
      <c r="G129">
        <v>506</v>
      </c>
      <c r="H129">
        <v>8.1</v>
      </c>
      <c r="I129">
        <v>8.4</v>
      </c>
      <c r="J129">
        <f>AVERAGEIF(SleepDay[Id],SleepDay[[#This Row],[Id]],SleepDay[TotalHoursAsleep])</f>
        <v>7.9461538461538472</v>
      </c>
    </row>
    <row r="130" spans="1:10" x14ac:dyDescent="0.4">
      <c r="A130" t="str">
        <f>SleepDay[[#This Row],[Id]]&amp;"_"&amp;TEXT(SleepDay[[#This Row],[Date]], "YYYY-MM-DD")</f>
        <v>4319703577_2016-04-26</v>
      </c>
      <c r="B130">
        <v>4319703577</v>
      </c>
      <c r="C130" s="1">
        <v>42486</v>
      </c>
      <c r="D130" s="1" t="str">
        <f>TEXT(SleepDay[[#This Row],[Date]],"dddd")</f>
        <v>Tuesday</v>
      </c>
      <c r="E130">
        <v>1</v>
      </c>
      <c r="F130">
        <v>505</v>
      </c>
      <c r="G130">
        <v>516</v>
      </c>
      <c r="H130">
        <v>8.4</v>
      </c>
      <c r="I130">
        <v>8.6</v>
      </c>
      <c r="J130">
        <f>AVERAGEIF(SleepDay[Id],SleepDay[[#This Row],[Id]],SleepDay[TotalHoursAsleep])</f>
        <v>7.9461538461538472</v>
      </c>
    </row>
    <row r="131" spans="1:10" x14ac:dyDescent="0.4">
      <c r="A131" t="str">
        <f>SleepDay[[#This Row],[Id]]&amp;"_"&amp;TEXT(SleepDay[[#This Row],[Date]], "YYYY-MM-DD")</f>
        <v>4319703577_2016-04-27</v>
      </c>
      <c r="B131">
        <v>4319703577</v>
      </c>
      <c r="C131" s="1">
        <v>42487</v>
      </c>
      <c r="D131" s="1" t="str">
        <f>TEXT(SleepDay[[#This Row],[Date]],"dddd")</f>
        <v>Wednesday</v>
      </c>
      <c r="E131">
        <v>1</v>
      </c>
      <c r="F131">
        <v>286</v>
      </c>
      <c r="G131">
        <v>307</v>
      </c>
      <c r="H131">
        <v>4.8</v>
      </c>
      <c r="I131">
        <v>5.0999999999999996</v>
      </c>
      <c r="J131">
        <f>AVERAGEIF(SleepDay[Id],SleepDay[[#This Row],[Id]],SleepDay[TotalHoursAsleep])</f>
        <v>7.9461538461538472</v>
      </c>
    </row>
    <row r="132" spans="1:10" x14ac:dyDescent="0.4">
      <c r="A132" t="str">
        <f>SleepDay[[#This Row],[Id]]&amp;"_"&amp;TEXT(SleepDay[[#This Row],[Date]], "YYYY-MM-DD")</f>
        <v>4319703577_2016-04-28</v>
      </c>
      <c r="B132">
        <v>4319703577</v>
      </c>
      <c r="C132" s="1">
        <v>42488</v>
      </c>
      <c r="D132" s="1" t="str">
        <f>TEXT(SleepDay[[#This Row],[Date]],"dddd")</f>
        <v>Thursday</v>
      </c>
      <c r="E132">
        <v>1</v>
      </c>
      <c r="F132">
        <v>497</v>
      </c>
      <c r="G132">
        <v>522</v>
      </c>
      <c r="H132">
        <v>8.3000000000000007</v>
      </c>
      <c r="I132">
        <v>8.6999999999999993</v>
      </c>
      <c r="J132">
        <f>AVERAGEIF(SleepDay[Id],SleepDay[[#This Row],[Id]],SleepDay[TotalHoursAsleep])</f>
        <v>7.9461538461538472</v>
      </c>
    </row>
    <row r="133" spans="1:10" x14ac:dyDescent="0.4">
      <c r="A133" t="str">
        <f>SleepDay[[#This Row],[Id]]&amp;"_"&amp;TEXT(SleepDay[[#This Row],[Date]], "YYYY-MM-DD")</f>
        <v>4319703577_2016-04-29</v>
      </c>
      <c r="B133">
        <v>4319703577</v>
      </c>
      <c r="C133" s="1">
        <v>42489</v>
      </c>
      <c r="D133" s="1" t="str">
        <f>TEXT(SleepDay[[#This Row],[Date]],"dddd")</f>
        <v>Friday</v>
      </c>
      <c r="E133">
        <v>1</v>
      </c>
      <c r="F133">
        <v>523</v>
      </c>
      <c r="G133">
        <v>546</v>
      </c>
      <c r="H133">
        <v>8.6999999999999993</v>
      </c>
      <c r="I133">
        <v>9.1</v>
      </c>
      <c r="J133">
        <f>AVERAGEIF(SleepDay[Id],SleepDay[[#This Row],[Id]],SleepDay[TotalHoursAsleep])</f>
        <v>7.9461538461538472</v>
      </c>
    </row>
    <row r="134" spans="1:10" x14ac:dyDescent="0.4">
      <c r="A134" t="str">
        <f>SleepDay[[#This Row],[Id]]&amp;"_"&amp;TEXT(SleepDay[[#This Row],[Date]], "YYYY-MM-DD")</f>
        <v>4319703577_2016-04-30</v>
      </c>
      <c r="B134">
        <v>4319703577</v>
      </c>
      <c r="C134" s="1">
        <v>42490</v>
      </c>
      <c r="D134" s="1" t="str">
        <f>TEXT(SleepDay[[#This Row],[Date]],"dddd")</f>
        <v>Saturday</v>
      </c>
      <c r="E134">
        <v>1</v>
      </c>
      <c r="F134">
        <v>490</v>
      </c>
      <c r="G134">
        <v>516</v>
      </c>
      <c r="H134">
        <v>8.1999999999999993</v>
      </c>
      <c r="I134">
        <v>8.6</v>
      </c>
      <c r="J134">
        <f>AVERAGEIF(SleepDay[Id],SleepDay[[#This Row],[Id]],SleepDay[TotalHoursAsleep])</f>
        <v>7.9461538461538472</v>
      </c>
    </row>
    <row r="135" spans="1:10" x14ac:dyDescent="0.4">
      <c r="A135" t="str">
        <f>SleepDay[[#This Row],[Id]]&amp;"_"&amp;TEXT(SleepDay[[#This Row],[Date]], "YYYY-MM-DD")</f>
        <v>4319703577_2016-05-01</v>
      </c>
      <c r="B135">
        <v>4319703577</v>
      </c>
      <c r="C135" s="1">
        <v>42491</v>
      </c>
      <c r="D135" s="1" t="str">
        <f>TEXT(SleepDay[[#This Row],[Date]],"dddd")</f>
        <v>Sunday</v>
      </c>
      <c r="E135">
        <v>1</v>
      </c>
      <c r="F135">
        <v>484</v>
      </c>
      <c r="G135">
        <v>500</v>
      </c>
      <c r="H135">
        <v>8.1</v>
      </c>
      <c r="I135">
        <v>8.3000000000000007</v>
      </c>
      <c r="J135">
        <f>AVERAGEIF(SleepDay[Id],SleepDay[[#This Row],[Id]],SleepDay[TotalHoursAsleep])</f>
        <v>7.9461538461538472</v>
      </c>
    </row>
    <row r="136" spans="1:10" x14ac:dyDescent="0.4">
      <c r="A136" t="str">
        <f>SleepDay[[#This Row],[Id]]&amp;"_"&amp;TEXT(SleepDay[[#This Row],[Date]], "YYYY-MM-DD")</f>
        <v>4319703577_2016-05-02</v>
      </c>
      <c r="B136">
        <v>4319703577</v>
      </c>
      <c r="C136" s="1">
        <v>42492</v>
      </c>
      <c r="D136" s="1" t="str">
        <f>TEXT(SleepDay[[#This Row],[Date]],"dddd")</f>
        <v>Monday</v>
      </c>
      <c r="E136">
        <v>1</v>
      </c>
      <c r="F136">
        <v>478</v>
      </c>
      <c r="G136">
        <v>506</v>
      </c>
      <c r="H136">
        <v>8</v>
      </c>
      <c r="I136">
        <v>8.4</v>
      </c>
      <c r="J136">
        <f>AVERAGEIF(SleepDay[Id],SleepDay[[#This Row],[Id]],SleepDay[TotalHoursAsleep])</f>
        <v>7.9461538461538472</v>
      </c>
    </row>
    <row r="137" spans="1:10" x14ac:dyDescent="0.4">
      <c r="A137" t="str">
        <f>SleepDay[[#This Row],[Id]]&amp;"_"&amp;TEXT(SleepDay[[#This Row],[Date]], "YYYY-MM-DD")</f>
        <v>4319703577_2016-05-03</v>
      </c>
      <c r="B137">
        <v>4319703577</v>
      </c>
      <c r="C137" s="1">
        <v>42493</v>
      </c>
      <c r="D137" s="1" t="str">
        <f>TEXT(SleepDay[[#This Row],[Date]],"dddd")</f>
        <v>Tuesday</v>
      </c>
      <c r="E137">
        <v>1</v>
      </c>
      <c r="F137">
        <v>474</v>
      </c>
      <c r="G137">
        <v>512</v>
      </c>
      <c r="H137">
        <v>7.9</v>
      </c>
      <c r="I137">
        <v>8.5</v>
      </c>
      <c r="J137">
        <f>AVERAGEIF(SleepDay[Id],SleepDay[[#This Row],[Id]],SleepDay[TotalHoursAsleep])</f>
        <v>7.9461538461538472</v>
      </c>
    </row>
    <row r="138" spans="1:10" x14ac:dyDescent="0.4">
      <c r="A138" t="str">
        <f>SleepDay[[#This Row],[Id]]&amp;"_"&amp;TEXT(SleepDay[[#This Row],[Date]], "YYYY-MM-DD")</f>
        <v>4319703577_2016-05-06</v>
      </c>
      <c r="B138">
        <v>4319703577</v>
      </c>
      <c r="C138" s="1">
        <v>42496</v>
      </c>
      <c r="D138" s="1" t="str">
        <f>TEXT(SleepDay[[#This Row],[Date]],"dddd")</f>
        <v>Friday</v>
      </c>
      <c r="E138">
        <v>1</v>
      </c>
      <c r="F138">
        <v>450</v>
      </c>
      <c r="G138">
        <v>491</v>
      </c>
      <c r="H138">
        <v>7.5</v>
      </c>
      <c r="I138">
        <v>8.1999999999999993</v>
      </c>
      <c r="J138">
        <f>AVERAGEIF(SleepDay[Id],SleepDay[[#This Row],[Id]],SleepDay[TotalHoursAsleep])</f>
        <v>7.9461538461538472</v>
      </c>
    </row>
    <row r="139" spans="1:10" x14ac:dyDescent="0.4">
      <c r="A139" t="str">
        <f>SleepDay[[#This Row],[Id]]&amp;"_"&amp;TEXT(SleepDay[[#This Row],[Date]], "YYYY-MM-DD")</f>
        <v>4319703577_2016-05-07</v>
      </c>
      <c r="B139">
        <v>4319703577</v>
      </c>
      <c r="C139" s="1">
        <v>42497</v>
      </c>
      <c r="D139" s="1" t="str">
        <f>TEXT(SleepDay[[#This Row],[Date]],"dddd")</f>
        <v>Saturday</v>
      </c>
      <c r="E139">
        <v>1</v>
      </c>
      <c r="F139">
        <v>507</v>
      </c>
      <c r="G139">
        <v>530</v>
      </c>
      <c r="H139">
        <v>8.5</v>
      </c>
      <c r="I139">
        <v>8.8000000000000007</v>
      </c>
      <c r="J139">
        <f>AVERAGEIF(SleepDay[Id],SleepDay[[#This Row],[Id]],SleepDay[TotalHoursAsleep])</f>
        <v>7.9461538461538472</v>
      </c>
    </row>
    <row r="140" spans="1:10" x14ac:dyDescent="0.4">
      <c r="A140" t="str">
        <f>SleepDay[[#This Row],[Id]]&amp;"_"&amp;TEXT(SleepDay[[#This Row],[Date]], "YYYY-MM-DD")</f>
        <v>4319703577_2016-05-08</v>
      </c>
      <c r="B140">
        <v>4319703577</v>
      </c>
      <c r="C140" s="1">
        <v>42498</v>
      </c>
      <c r="D140" s="1" t="str">
        <f>TEXT(SleepDay[[#This Row],[Date]],"dddd")</f>
        <v>Sunday</v>
      </c>
      <c r="E140">
        <v>1</v>
      </c>
      <c r="F140">
        <v>602</v>
      </c>
      <c r="G140">
        <v>638</v>
      </c>
      <c r="H140">
        <v>10</v>
      </c>
      <c r="I140">
        <v>10.6</v>
      </c>
      <c r="J140">
        <f>AVERAGEIF(SleepDay[Id],SleepDay[[#This Row],[Id]],SleepDay[TotalHoursAsleep])</f>
        <v>7.9461538461538472</v>
      </c>
    </row>
    <row r="141" spans="1:10" x14ac:dyDescent="0.4">
      <c r="A141" t="str">
        <f>SleepDay[[#This Row],[Id]]&amp;"_"&amp;TEXT(SleepDay[[#This Row],[Date]], "YYYY-MM-DD")</f>
        <v>4319703577_2016-05-09</v>
      </c>
      <c r="B141">
        <v>4319703577</v>
      </c>
      <c r="C141" s="1">
        <v>42499</v>
      </c>
      <c r="D141" s="1" t="str">
        <f>TEXT(SleepDay[[#This Row],[Date]],"dddd")</f>
        <v>Monday</v>
      </c>
      <c r="E141">
        <v>1</v>
      </c>
      <c r="F141">
        <v>535</v>
      </c>
      <c r="G141">
        <v>565</v>
      </c>
      <c r="H141">
        <v>8.9</v>
      </c>
      <c r="I141">
        <v>9.4</v>
      </c>
      <c r="J141">
        <f>AVERAGEIF(SleepDay[Id],SleepDay[[#This Row],[Id]],SleepDay[TotalHoursAsleep])</f>
        <v>7.9461538461538472</v>
      </c>
    </row>
    <row r="142" spans="1:10" x14ac:dyDescent="0.4">
      <c r="A142" t="str">
        <f>SleepDay[[#This Row],[Id]]&amp;"_"&amp;TEXT(SleepDay[[#This Row],[Date]], "YYYY-MM-DD")</f>
        <v>4319703577_2016-05-10</v>
      </c>
      <c r="B142">
        <v>4319703577</v>
      </c>
      <c r="C142" s="1">
        <v>42500</v>
      </c>
      <c r="D142" s="1" t="str">
        <f>TEXT(SleepDay[[#This Row],[Date]],"dddd")</f>
        <v>Tuesday</v>
      </c>
      <c r="E142">
        <v>1</v>
      </c>
      <c r="F142">
        <v>487</v>
      </c>
      <c r="G142">
        <v>517</v>
      </c>
      <c r="H142">
        <v>8.1</v>
      </c>
      <c r="I142">
        <v>8.6</v>
      </c>
      <c r="J142">
        <f>AVERAGEIF(SleepDay[Id],SleepDay[[#This Row],[Id]],SleepDay[TotalHoursAsleep])</f>
        <v>7.9461538461538472</v>
      </c>
    </row>
    <row r="143" spans="1:10" x14ac:dyDescent="0.4">
      <c r="A143" t="str">
        <f>SleepDay[[#This Row],[Id]]&amp;"_"&amp;TEXT(SleepDay[[#This Row],[Date]], "YYYY-MM-DD")</f>
        <v>4319703577_2016-05-11</v>
      </c>
      <c r="B143">
        <v>4319703577</v>
      </c>
      <c r="C143" s="1">
        <v>42501</v>
      </c>
      <c r="D143" s="1" t="str">
        <f>TEXT(SleepDay[[#This Row],[Date]],"dddd")</f>
        <v>Wednesday</v>
      </c>
      <c r="E143">
        <v>1</v>
      </c>
      <c r="F143">
        <v>529</v>
      </c>
      <c r="G143">
        <v>558</v>
      </c>
      <c r="H143">
        <v>8.8000000000000007</v>
      </c>
      <c r="I143">
        <v>9.3000000000000007</v>
      </c>
      <c r="J143">
        <f>AVERAGEIF(SleepDay[Id],SleepDay[[#This Row],[Id]],SleepDay[TotalHoursAsleep])</f>
        <v>7.9461538461538472</v>
      </c>
    </row>
    <row r="144" spans="1:10" x14ac:dyDescent="0.4">
      <c r="A144" t="str">
        <f>SleepDay[[#This Row],[Id]]&amp;"_"&amp;TEXT(SleepDay[[#This Row],[Date]], "YYYY-MM-DD")</f>
        <v>4319703577_2016-05-12</v>
      </c>
      <c r="B144">
        <v>4319703577</v>
      </c>
      <c r="C144" s="1">
        <v>42502</v>
      </c>
      <c r="D144" s="1" t="str">
        <f>TEXT(SleepDay[[#This Row],[Date]],"dddd")</f>
        <v>Thursday</v>
      </c>
      <c r="E144">
        <v>1</v>
      </c>
      <c r="F144">
        <v>302</v>
      </c>
      <c r="G144">
        <v>321</v>
      </c>
      <c r="H144">
        <v>5</v>
      </c>
      <c r="I144">
        <v>5.4</v>
      </c>
      <c r="J144">
        <f>AVERAGEIF(SleepDay[Id],SleepDay[[#This Row],[Id]],SleepDay[TotalHoursAsleep])</f>
        <v>7.9461538461538472</v>
      </c>
    </row>
    <row r="145" spans="1:10" x14ac:dyDescent="0.4">
      <c r="A145" t="str">
        <f>SleepDay[[#This Row],[Id]]&amp;"_"&amp;TEXT(SleepDay[[#This Row],[Date]], "YYYY-MM-DD")</f>
        <v>4388161847_2016-04-15</v>
      </c>
      <c r="B145">
        <v>4388161847</v>
      </c>
      <c r="C145" s="1">
        <v>42475</v>
      </c>
      <c r="D145" s="1" t="str">
        <f>TEXT(SleepDay[[#This Row],[Date]],"dddd")</f>
        <v>Friday</v>
      </c>
      <c r="E145">
        <v>1</v>
      </c>
      <c r="F145">
        <v>499</v>
      </c>
      <c r="G145">
        <v>526</v>
      </c>
      <c r="H145">
        <v>8.3000000000000007</v>
      </c>
      <c r="I145">
        <v>8.8000000000000007</v>
      </c>
      <c r="J145">
        <f>AVERAGEIF(SleepDay[Id],SleepDay[[#This Row],[Id]],SleepDay[TotalHoursAsleep])</f>
        <v>6.6695652173913045</v>
      </c>
    </row>
    <row r="146" spans="1:10" x14ac:dyDescent="0.4">
      <c r="A146" t="str">
        <f>SleepDay[[#This Row],[Id]]&amp;"_"&amp;TEXT(SleepDay[[#This Row],[Date]], "YYYY-MM-DD")</f>
        <v>4388161847_2016-04-16</v>
      </c>
      <c r="B146">
        <v>4388161847</v>
      </c>
      <c r="C146" s="1">
        <v>42476</v>
      </c>
      <c r="D146" s="1" t="str">
        <f>TEXT(SleepDay[[#This Row],[Date]],"dddd")</f>
        <v>Saturday</v>
      </c>
      <c r="E146">
        <v>2</v>
      </c>
      <c r="F146">
        <v>426</v>
      </c>
      <c r="G146">
        <v>448</v>
      </c>
      <c r="H146">
        <v>7.1</v>
      </c>
      <c r="I146">
        <v>7.5</v>
      </c>
      <c r="J146">
        <f>AVERAGEIF(SleepDay[Id],SleepDay[[#This Row],[Id]],SleepDay[TotalHoursAsleep])</f>
        <v>6.6695652173913045</v>
      </c>
    </row>
    <row r="147" spans="1:10" x14ac:dyDescent="0.4">
      <c r="A147" t="str">
        <f>SleepDay[[#This Row],[Id]]&amp;"_"&amp;TEXT(SleepDay[[#This Row],[Date]], "YYYY-MM-DD")</f>
        <v>4388161847_2016-04-17</v>
      </c>
      <c r="B147">
        <v>4388161847</v>
      </c>
      <c r="C147" s="1">
        <v>42477</v>
      </c>
      <c r="D147" s="1" t="str">
        <f>TEXT(SleepDay[[#This Row],[Date]],"dddd")</f>
        <v>Sunday</v>
      </c>
      <c r="E147">
        <v>2</v>
      </c>
      <c r="F147">
        <v>619</v>
      </c>
      <c r="G147">
        <v>641</v>
      </c>
      <c r="H147">
        <v>10.3</v>
      </c>
      <c r="I147">
        <v>10.7</v>
      </c>
      <c r="J147">
        <f>AVERAGEIF(SleepDay[Id],SleepDay[[#This Row],[Id]],SleepDay[TotalHoursAsleep])</f>
        <v>6.6695652173913045</v>
      </c>
    </row>
    <row r="148" spans="1:10" x14ac:dyDescent="0.4">
      <c r="A148" t="str">
        <f>SleepDay[[#This Row],[Id]]&amp;"_"&amp;TEXT(SleepDay[[#This Row],[Date]], "YYYY-MM-DD")</f>
        <v>4388161847_2016-04-18</v>
      </c>
      <c r="B148">
        <v>4388161847</v>
      </c>
      <c r="C148" s="1">
        <v>42478</v>
      </c>
      <c r="D148" s="1" t="str">
        <f>TEXT(SleepDay[[#This Row],[Date]],"dddd")</f>
        <v>Monday</v>
      </c>
      <c r="E148">
        <v>1</v>
      </c>
      <c r="F148">
        <v>99</v>
      </c>
      <c r="G148">
        <v>104</v>
      </c>
      <c r="H148">
        <v>1.7</v>
      </c>
      <c r="I148">
        <v>1.7</v>
      </c>
      <c r="J148">
        <f>AVERAGEIF(SleepDay[Id],SleepDay[[#This Row],[Id]],SleepDay[TotalHoursAsleep])</f>
        <v>6.6695652173913045</v>
      </c>
    </row>
    <row r="149" spans="1:10" x14ac:dyDescent="0.4">
      <c r="A149" t="str">
        <f>SleepDay[[#This Row],[Id]]&amp;"_"&amp;TEXT(SleepDay[[#This Row],[Date]], "YYYY-MM-DD")</f>
        <v>4388161847_2016-04-19</v>
      </c>
      <c r="B149">
        <v>4388161847</v>
      </c>
      <c r="C149" s="1">
        <v>42479</v>
      </c>
      <c r="D149" s="1" t="str">
        <f>TEXT(SleepDay[[#This Row],[Date]],"dddd")</f>
        <v>Tuesday</v>
      </c>
      <c r="E149">
        <v>1</v>
      </c>
      <c r="F149">
        <v>329</v>
      </c>
      <c r="G149">
        <v>338</v>
      </c>
      <c r="H149">
        <v>5.5</v>
      </c>
      <c r="I149">
        <v>5.6</v>
      </c>
      <c r="J149">
        <f>AVERAGEIF(SleepDay[Id],SleepDay[[#This Row],[Id]],SleepDay[TotalHoursAsleep])</f>
        <v>6.6695652173913045</v>
      </c>
    </row>
    <row r="150" spans="1:10" x14ac:dyDescent="0.4">
      <c r="A150" t="str">
        <f>SleepDay[[#This Row],[Id]]&amp;"_"&amp;TEXT(SleepDay[[#This Row],[Date]], "YYYY-MM-DD")</f>
        <v>4388161847_2016-04-20</v>
      </c>
      <c r="B150">
        <v>4388161847</v>
      </c>
      <c r="C150" s="1">
        <v>42480</v>
      </c>
      <c r="D150" s="1" t="str">
        <f>TEXT(SleepDay[[#This Row],[Date]],"dddd")</f>
        <v>Wednesday</v>
      </c>
      <c r="E150">
        <v>1</v>
      </c>
      <c r="F150">
        <v>421</v>
      </c>
      <c r="G150">
        <v>451</v>
      </c>
      <c r="H150">
        <v>7</v>
      </c>
      <c r="I150">
        <v>7.5</v>
      </c>
      <c r="J150">
        <f>AVERAGEIF(SleepDay[Id],SleepDay[[#This Row],[Id]],SleepDay[TotalHoursAsleep])</f>
        <v>6.6695652173913045</v>
      </c>
    </row>
    <row r="151" spans="1:10" x14ac:dyDescent="0.4">
      <c r="A151" t="str">
        <f>SleepDay[[#This Row],[Id]]&amp;"_"&amp;TEXT(SleepDay[[#This Row],[Date]], "YYYY-MM-DD")</f>
        <v>4388161847_2016-04-21</v>
      </c>
      <c r="B151">
        <v>4388161847</v>
      </c>
      <c r="C151" s="1">
        <v>42481</v>
      </c>
      <c r="D151" s="1" t="str">
        <f>TEXT(SleepDay[[#This Row],[Date]],"dddd")</f>
        <v>Thursday</v>
      </c>
      <c r="E151">
        <v>1</v>
      </c>
      <c r="F151">
        <v>442</v>
      </c>
      <c r="G151">
        <v>458</v>
      </c>
      <c r="H151">
        <v>7.4</v>
      </c>
      <c r="I151">
        <v>7.6</v>
      </c>
      <c r="J151">
        <f>AVERAGEIF(SleepDay[Id],SleepDay[[#This Row],[Id]],SleepDay[TotalHoursAsleep])</f>
        <v>6.6695652173913045</v>
      </c>
    </row>
    <row r="152" spans="1:10" x14ac:dyDescent="0.4">
      <c r="A152" t="str">
        <f>SleepDay[[#This Row],[Id]]&amp;"_"&amp;TEXT(SleepDay[[#This Row],[Date]], "YYYY-MM-DD")</f>
        <v>4388161847_2016-04-22</v>
      </c>
      <c r="B152">
        <v>4388161847</v>
      </c>
      <c r="C152" s="1">
        <v>42482</v>
      </c>
      <c r="D152" s="1" t="str">
        <f>TEXT(SleepDay[[#This Row],[Date]],"dddd")</f>
        <v>Friday</v>
      </c>
      <c r="E152">
        <v>1</v>
      </c>
      <c r="F152">
        <v>82</v>
      </c>
      <c r="G152">
        <v>85</v>
      </c>
      <c r="H152">
        <v>1.4</v>
      </c>
      <c r="I152">
        <v>1.4</v>
      </c>
      <c r="J152">
        <f>AVERAGEIF(SleepDay[Id],SleepDay[[#This Row],[Id]],SleepDay[TotalHoursAsleep])</f>
        <v>6.6695652173913045</v>
      </c>
    </row>
    <row r="153" spans="1:10" x14ac:dyDescent="0.4">
      <c r="A153" t="str">
        <f>SleepDay[[#This Row],[Id]]&amp;"_"&amp;TEXT(SleepDay[[#This Row],[Date]], "YYYY-MM-DD")</f>
        <v>4388161847_2016-04-23</v>
      </c>
      <c r="B153">
        <v>4388161847</v>
      </c>
      <c r="C153" s="1">
        <v>42483</v>
      </c>
      <c r="D153" s="1" t="str">
        <f>TEXT(SleepDay[[#This Row],[Date]],"dddd")</f>
        <v>Saturday</v>
      </c>
      <c r="E153">
        <v>1</v>
      </c>
      <c r="F153">
        <v>478</v>
      </c>
      <c r="G153">
        <v>501</v>
      </c>
      <c r="H153">
        <v>8</v>
      </c>
      <c r="I153">
        <v>8.4</v>
      </c>
      <c r="J153">
        <f>AVERAGEIF(SleepDay[Id],SleepDay[[#This Row],[Id]],SleepDay[TotalHoursAsleep])</f>
        <v>6.6695652173913045</v>
      </c>
    </row>
    <row r="154" spans="1:10" x14ac:dyDescent="0.4">
      <c r="A154" t="str">
        <f>SleepDay[[#This Row],[Id]]&amp;"_"&amp;TEXT(SleepDay[[#This Row],[Date]], "YYYY-MM-DD")</f>
        <v>4388161847_2016-04-24</v>
      </c>
      <c r="B154">
        <v>4388161847</v>
      </c>
      <c r="C154" s="1">
        <v>42484</v>
      </c>
      <c r="D154" s="1" t="str">
        <f>TEXT(SleepDay[[#This Row],[Date]],"dddd")</f>
        <v>Sunday</v>
      </c>
      <c r="E154">
        <v>3</v>
      </c>
      <c r="F154">
        <v>552</v>
      </c>
      <c r="G154">
        <v>595</v>
      </c>
      <c r="H154">
        <v>9.1999999999999993</v>
      </c>
      <c r="I154">
        <v>9.9</v>
      </c>
      <c r="J154">
        <f>AVERAGEIF(SleepDay[Id],SleepDay[[#This Row],[Id]],SleepDay[TotalHoursAsleep])</f>
        <v>6.6695652173913045</v>
      </c>
    </row>
    <row r="155" spans="1:10" x14ac:dyDescent="0.4">
      <c r="A155" t="str">
        <f>SleepDay[[#This Row],[Id]]&amp;"_"&amp;TEXT(SleepDay[[#This Row],[Date]], "YYYY-MM-DD")</f>
        <v>4388161847_2016-04-26</v>
      </c>
      <c r="B155">
        <v>4388161847</v>
      </c>
      <c r="C155" s="1">
        <v>42486</v>
      </c>
      <c r="D155" s="1" t="str">
        <f>TEXT(SleepDay[[#This Row],[Date]],"dddd")</f>
        <v>Tuesday</v>
      </c>
      <c r="E155">
        <v>1</v>
      </c>
      <c r="F155">
        <v>319</v>
      </c>
      <c r="G155">
        <v>346</v>
      </c>
      <c r="H155">
        <v>5.3</v>
      </c>
      <c r="I155">
        <v>5.8</v>
      </c>
      <c r="J155">
        <f>AVERAGEIF(SleepDay[Id],SleepDay[[#This Row],[Id]],SleepDay[TotalHoursAsleep])</f>
        <v>6.6695652173913045</v>
      </c>
    </row>
    <row r="156" spans="1:10" x14ac:dyDescent="0.4">
      <c r="A156" t="str">
        <f>SleepDay[[#This Row],[Id]]&amp;"_"&amp;TEXT(SleepDay[[#This Row],[Date]], "YYYY-MM-DD")</f>
        <v>4388161847_2016-04-27</v>
      </c>
      <c r="B156">
        <v>4388161847</v>
      </c>
      <c r="C156" s="1">
        <v>42487</v>
      </c>
      <c r="D156" s="1" t="str">
        <f>TEXT(SleepDay[[#This Row],[Date]],"dddd")</f>
        <v>Wednesday</v>
      </c>
      <c r="E156">
        <v>1</v>
      </c>
      <c r="F156">
        <v>439</v>
      </c>
      <c r="G156">
        <v>500</v>
      </c>
      <c r="H156">
        <v>7.3</v>
      </c>
      <c r="I156">
        <v>8.3000000000000007</v>
      </c>
      <c r="J156">
        <f>AVERAGEIF(SleepDay[Id],SleepDay[[#This Row],[Id]],SleepDay[TotalHoursAsleep])</f>
        <v>6.6695652173913045</v>
      </c>
    </row>
    <row r="157" spans="1:10" x14ac:dyDescent="0.4">
      <c r="A157" t="str">
        <f>SleepDay[[#This Row],[Id]]&amp;"_"&amp;TEXT(SleepDay[[#This Row],[Date]], "YYYY-MM-DD")</f>
        <v>4388161847_2016-04-28</v>
      </c>
      <c r="B157">
        <v>4388161847</v>
      </c>
      <c r="C157" s="1">
        <v>42488</v>
      </c>
      <c r="D157" s="1" t="str">
        <f>TEXT(SleepDay[[#This Row],[Date]],"dddd")</f>
        <v>Thursday</v>
      </c>
      <c r="E157">
        <v>1</v>
      </c>
      <c r="F157">
        <v>428</v>
      </c>
      <c r="G157">
        <v>458</v>
      </c>
      <c r="H157">
        <v>7.1</v>
      </c>
      <c r="I157">
        <v>7.6</v>
      </c>
      <c r="J157">
        <f>AVERAGEIF(SleepDay[Id],SleepDay[[#This Row],[Id]],SleepDay[TotalHoursAsleep])</f>
        <v>6.6695652173913045</v>
      </c>
    </row>
    <row r="158" spans="1:10" x14ac:dyDescent="0.4">
      <c r="A158" t="str">
        <f>SleepDay[[#This Row],[Id]]&amp;"_"&amp;TEXT(SleepDay[[#This Row],[Date]], "YYYY-MM-DD")</f>
        <v>4388161847_2016-04-30</v>
      </c>
      <c r="B158">
        <v>4388161847</v>
      </c>
      <c r="C158" s="1">
        <v>42490</v>
      </c>
      <c r="D158" s="1" t="str">
        <f>TEXT(SleepDay[[#This Row],[Date]],"dddd")</f>
        <v>Saturday</v>
      </c>
      <c r="E158">
        <v>2</v>
      </c>
      <c r="F158">
        <v>409</v>
      </c>
      <c r="G158">
        <v>430</v>
      </c>
      <c r="H158">
        <v>6.8</v>
      </c>
      <c r="I158">
        <v>7.2</v>
      </c>
      <c r="J158">
        <f>AVERAGEIF(SleepDay[Id],SleepDay[[#This Row],[Id]],SleepDay[TotalHoursAsleep])</f>
        <v>6.6695652173913045</v>
      </c>
    </row>
    <row r="159" spans="1:10" x14ac:dyDescent="0.4">
      <c r="A159" t="str">
        <f>SleepDay[[#This Row],[Id]]&amp;"_"&amp;TEXT(SleepDay[[#This Row],[Date]], "YYYY-MM-DD")</f>
        <v>4388161847_2016-05-01</v>
      </c>
      <c r="B159">
        <v>4388161847</v>
      </c>
      <c r="C159" s="1">
        <v>42491</v>
      </c>
      <c r="D159" s="1" t="str">
        <f>TEXT(SleepDay[[#This Row],[Date]],"dddd")</f>
        <v>Sunday</v>
      </c>
      <c r="E159">
        <v>1</v>
      </c>
      <c r="F159">
        <v>547</v>
      </c>
      <c r="G159">
        <v>597</v>
      </c>
      <c r="H159">
        <v>9.1</v>
      </c>
      <c r="I159">
        <v>10</v>
      </c>
      <c r="J159">
        <f>AVERAGEIF(SleepDay[Id],SleepDay[[#This Row],[Id]],SleepDay[TotalHoursAsleep])</f>
        <v>6.6695652173913045</v>
      </c>
    </row>
    <row r="160" spans="1:10" x14ac:dyDescent="0.4">
      <c r="A160" t="str">
        <f>SleepDay[[#This Row],[Id]]&amp;"_"&amp;TEXT(SleepDay[[#This Row],[Date]], "YYYY-MM-DD")</f>
        <v>4388161847_2016-05-02</v>
      </c>
      <c r="B160">
        <v>4388161847</v>
      </c>
      <c r="C160" s="1">
        <v>42492</v>
      </c>
      <c r="D160" s="1" t="str">
        <f>TEXT(SleepDay[[#This Row],[Date]],"dddd")</f>
        <v>Monday</v>
      </c>
      <c r="E160">
        <v>2</v>
      </c>
      <c r="F160">
        <v>368</v>
      </c>
      <c r="G160">
        <v>376</v>
      </c>
      <c r="H160">
        <v>6.1</v>
      </c>
      <c r="I160">
        <v>6.3</v>
      </c>
      <c r="J160">
        <f>AVERAGEIF(SleepDay[Id],SleepDay[[#This Row],[Id]],SleepDay[TotalHoursAsleep])</f>
        <v>6.6695652173913045</v>
      </c>
    </row>
    <row r="161" spans="1:10" x14ac:dyDescent="0.4">
      <c r="A161" t="str">
        <f>SleepDay[[#This Row],[Id]]&amp;"_"&amp;TEXT(SleepDay[[#This Row],[Date]], "YYYY-MM-DD")</f>
        <v>4388161847_2016-05-04</v>
      </c>
      <c r="B161">
        <v>4388161847</v>
      </c>
      <c r="C161" s="1">
        <v>42494</v>
      </c>
      <c r="D161" s="1" t="str">
        <f>TEXT(SleepDay[[#This Row],[Date]],"dddd")</f>
        <v>Wednesday</v>
      </c>
      <c r="E161">
        <v>1</v>
      </c>
      <c r="F161">
        <v>390</v>
      </c>
      <c r="G161">
        <v>414</v>
      </c>
      <c r="H161">
        <v>6.5</v>
      </c>
      <c r="I161">
        <v>6.9</v>
      </c>
      <c r="J161">
        <f>AVERAGEIF(SleepDay[Id],SleepDay[[#This Row],[Id]],SleepDay[TotalHoursAsleep])</f>
        <v>6.6695652173913045</v>
      </c>
    </row>
    <row r="162" spans="1:10" x14ac:dyDescent="0.4">
      <c r="A162" t="str">
        <f>SleepDay[[#This Row],[Id]]&amp;"_"&amp;TEXT(SleepDay[[#This Row],[Date]], "YYYY-MM-DD")</f>
        <v>4388161847_2016-05-05</v>
      </c>
      <c r="B162">
        <v>4388161847</v>
      </c>
      <c r="C162" s="1">
        <v>42495</v>
      </c>
      <c r="D162" s="1" t="str">
        <f>TEXT(SleepDay[[#This Row],[Date]],"dddd")</f>
        <v>Thursday</v>
      </c>
      <c r="E162">
        <v>1</v>
      </c>
      <c r="F162">
        <v>471</v>
      </c>
      <c r="G162">
        <v>495</v>
      </c>
      <c r="H162">
        <v>7.9</v>
      </c>
      <c r="I162">
        <v>8.3000000000000007</v>
      </c>
      <c r="J162">
        <f>AVERAGEIF(SleepDay[Id],SleepDay[[#This Row],[Id]],SleepDay[TotalHoursAsleep])</f>
        <v>6.6695652173913045</v>
      </c>
    </row>
    <row r="163" spans="1:10" x14ac:dyDescent="0.4">
      <c r="A163" t="str">
        <f>SleepDay[[#This Row],[Id]]&amp;"_"&amp;TEXT(SleepDay[[#This Row],[Date]], "YYYY-MM-DD")</f>
        <v>4388161847_2016-05-07</v>
      </c>
      <c r="B163">
        <v>4388161847</v>
      </c>
      <c r="C163" s="1">
        <v>42497</v>
      </c>
      <c r="D163" s="1" t="str">
        <f>TEXT(SleepDay[[#This Row],[Date]],"dddd")</f>
        <v>Saturday</v>
      </c>
      <c r="E163">
        <v>1</v>
      </c>
      <c r="F163">
        <v>472</v>
      </c>
      <c r="G163">
        <v>496</v>
      </c>
      <c r="H163">
        <v>7.9</v>
      </c>
      <c r="I163">
        <v>8.3000000000000007</v>
      </c>
      <c r="J163">
        <f>AVERAGEIF(SleepDay[Id],SleepDay[[#This Row],[Id]],SleepDay[TotalHoursAsleep])</f>
        <v>6.6695652173913045</v>
      </c>
    </row>
    <row r="164" spans="1:10" x14ac:dyDescent="0.4">
      <c r="A164" t="str">
        <f>SleepDay[[#This Row],[Id]]&amp;"_"&amp;TEXT(SleepDay[[#This Row],[Date]], "YYYY-MM-DD")</f>
        <v>4388161847_2016-05-08</v>
      </c>
      <c r="B164">
        <v>4388161847</v>
      </c>
      <c r="C164" s="1">
        <v>42498</v>
      </c>
      <c r="D164" s="1" t="str">
        <f>TEXT(SleepDay[[#This Row],[Date]],"dddd")</f>
        <v>Sunday</v>
      </c>
      <c r="E164">
        <v>2</v>
      </c>
      <c r="F164">
        <v>529</v>
      </c>
      <c r="G164">
        <v>541</v>
      </c>
      <c r="H164">
        <v>8.8000000000000007</v>
      </c>
      <c r="I164">
        <v>9</v>
      </c>
      <c r="J164">
        <f>AVERAGEIF(SleepDay[Id],SleepDay[[#This Row],[Id]],SleepDay[TotalHoursAsleep])</f>
        <v>6.6695652173913045</v>
      </c>
    </row>
    <row r="165" spans="1:10" x14ac:dyDescent="0.4">
      <c r="A165" t="str">
        <f>SleepDay[[#This Row],[Id]]&amp;"_"&amp;TEXT(SleepDay[[#This Row],[Date]], "YYYY-MM-DD")</f>
        <v>4388161847_2016-05-09</v>
      </c>
      <c r="B165">
        <v>4388161847</v>
      </c>
      <c r="C165" s="1">
        <v>42499</v>
      </c>
      <c r="D165" s="1" t="str">
        <f>TEXT(SleepDay[[#This Row],[Date]],"dddd")</f>
        <v>Monday</v>
      </c>
      <c r="E165">
        <v>1</v>
      </c>
      <c r="F165">
        <v>62</v>
      </c>
      <c r="G165">
        <v>65</v>
      </c>
      <c r="H165">
        <v>1</v>
      </c>
      <c r="I165">
        <v>1.1000000000000001</v>
      </c>
      <c r="J165">
        <f>AVERAGEIF(SleepDay[Id],SleepDay[[#This Row],[Id]],SleepDay[TotalHoursAsleep])</f>
        <v>6.6695652173913045</v>
      </c>
    </row>
    <row r="166" spans="1:10" x14ac:dyDescent="0.4">
      <c r="A166" t="str">
        <f>SleepDay[[#This Row],[Id]]&amp;"_"&amp;TEXT(SleepDay[[#This Row],[Date]], "YYYY-MM-DD")</f>
        <v>4388161847_2016-05-10</v>
      </c>
      <c r="B166">
        <v>4388161847</v>
      </c>
      <c r="C166" s="1">
        <v>42500</v>
      </c>
      <c r="D166" s="1" t="str">
        <f>TEXT(SleepDay[[#This Row],[Date]],"dddd")</f>
        <v>Tuesday</v>
      </c>
      <c r="E166">
        <v>1</v>
      </c>
      <c r="F166">
        <v>354</v>
      </c>
      <c r="G166">
        <v>375</v>
      </c>
      <c r="H166">
        <v>5.9</v>
      </c>
      <c r="I166">
        <v>6.3</v>
      </c>
      <c r="J166">
        <f>AVERAGEIF(SleepDay[Id],SleepDay[[#This Row],[Id]],SleepDay[TotalHoursAsleep])</f>
        <v>6.6695652173913045</v>
      </c>
    </row>
    <row r="167" spans="1:10" x14ac:dyDescent="0.4">
      <c r="A167" t="str">
        <f>SleepDay[[#This Row],[Id]]&amp;"_"&amp;TEXT(SleepDay[[#This Row],[Date]], "YYYY-MM-DD")</f>
        <v>4388161847_2016-05-11</v>
      </c>
      <c r="B167">
        <v>4388161847</v>
      </c>
      <c r="C167" s="1">
        <v>42501</v>
      </c>
      <c r="D167" s="1" t="str">
        <f>TEXT(SleepDay[[#This Row],[Date]],"dddd")</f>
        <v>Wednesday</v>
      </c>
      <c r="E167">
        <v>1</v>
      </c>
      <c r="F167">
        <v>469</v>
      </c>
      <c r="G167">
        <v>494</v>
      </c>
      <c r="H167">
        <v>7.8</v>
      </c>
      <c r="I167">
        <v>8.1999999999999993</v>
      </c>
      <c r="J167">
        <f>AVERAGEIF(SleepDay[Id],SleepDay[[#This Row],[Id]],SleepDay[TotalHoursAsleep])</f>
        <v>6.6695652173913045</v>
      </c>
    </row>
    <row r="168" spans="1:10" x14ac:dyDescent="0.4">
      <c r="A168" t="str">
        <f>SleepDay[[#This Row],[Id]]&amp;"_"&amp;TEXT(SleepDay[[#This Row],[Date]], "YYYY-MM-DD")</f>
        <v>4445114986_2016-04-12</v>
      </c>
      <c r="B168">
        <v>4445114986</v>
      </c>
      <c r="C168" s="1">
        <v>42472</v>
      </c>
      <c r="D168" s="1" t="str">
        <f>TEXT(SleepDay[[#This Row],[Date]],"dddd")</f>
        <v>Tuesday</v>
      </c>
      <c r="E168">
        <v>2</v>
      </c>
      <c r="F168">
        <v>429</v>
      </c>
      <c r="G168">
        <v>457</v>
      </c>
      <c r="H168">
        <v>7.2</v>
      </c>
      <c r="I168">
        <v>7.6</v>
      </c>
      <c r="J168">
        <f>AVERAGEIF(SleepDay[Id],SleepDay[[#This Row],[Id]],SleepDay[TotalHoursAsleep])</f>
        <v>6.4321428571428569</v>
      </c>
    </row>
    <row r="169" spans="1:10" x14ac:dyDescent="0.4">
      <c r="A169" t="str">
        <f>SleepDay[[#This Row],[Id]]&amp;"_"&amp;TEXT(SleepDay[[#This Row],[Date]], "YYYY-MM-DD")</f>
        <v>4445114986_2016-04-13</v>
      </c>
      <c r="B169">
        <v>4445114986</v>
      </c>
      <c r="C169" s="1">
        <v>42473</v>
      </c>
      <c r="D169" s="1" t="str">
        <f>TEXT(SleepDay[[#This Row],[Date]],"dddd")</f>
        <v>Wednesday</v>
      </c>
      <c r="E169">
        <v>2</v>
      </c>
      <c r="F169">
        <v>370</v>
      </c>
      <c r="G169">
        <v>406</v>
      </c>
      <c r="H169">
        <v>6.2</v>
      </c>
      <c r="I169">
        <v>6.8</v>
      </c>
      <c r="J169">
        <f>AVERAGEIF(SleepDay[Id],SleepDay[[#This Row],[Id]],SleepDay[TotalHoursAsleep])</f>
        <v>6.4321428571428569</v>
      </c>
    </row>
    <row r="170" spans="1:10" x14ac:dyDescent="0.4">
      <c r="A170" t="str">
        <f>SleepDay[[#This Row],[Id]]&amp;"_"&amp;TEXT(SleepDay[[#This Row],[Date]], "YYYY-MM-DD")</f>
        <v>4445114986_2016-04-14</v>
      </c>
      <c r="B170">
        <v>4445114986</v>
      </c>
      <c r="C170" s="1">
        <v>42474</v>
      </c>
      <c r="D170" s="1" t="str">
        <f>TEXT(SleepDay[[#This Row],[Date]],"dddd")</f>
        <v>Thursday</v>
      </c>
      <c r="E170">
        <v>1</v>
      </c>
      <c r="F170">
        <v>441</v>
      </c>
      <c r="G170">
        <v>492</v>
      </c>
      <c r="H170">
        <v>7.4</v>
      </c>
      <c r="I170">
        <v>8.1999999999999993</v>
      </c>
      <c r="J170">
        <f>AVERAGEIF(SleepDay[Id],SleepDay[[#This Row],[Id]],SleepDay[TotalHoursAsleep])</f>
        <v>6.4321428571428569</v>
      </c>
    </row>
    <row r="171" spans="1:10" x14ac:dyDescent="0.4">
      <c r="A171" t="str">
        <f>SleepDay[[#This Row],[Id]]&amp;"_"&amp;TEXT(SleepDay[[#This Row],[Date]], "YYYY-MM-DD")</f>
        <v>4445114986_2016-04-15</v>
      </c>
      <c r="B171">
        <v>4445114986</v>
      </c>
      <c r="C171" s="1">
        <v>42475</v>
      </c>
      <c r="D171" s="1" t="str">
        <f>TEXT(SleepDay[[#This Row],[Date]],"dddd")</f>
        <v>Friday</v>
      </c>
      <c r="E171">
        <v>2</v>
      </c>
      <c r="F171">
        <v>337</v>
      </c>
      <c r="G171">
        <v>379</v>
      </c>
      <c r="H171">
        <v>5.6</v>
      </c>
      <c r="I171">
        <v>6.3</v>
      </c>
      <c r="J171">
        <f>AVERAGEIF(SleepDay[Id],SleepDay[[#This Row],[Id]],SleepDay[TotalHoursAsleep])</f>
        <v>6.4321428571428569</v>
      </c>
    </row>
    <row r="172" spans="1:10" x14ac:dyDescent="0.4">
      <c r="A172" t="str">
        <f>SleepDay[[#This Row],[Id]]&amp;"_"&amp;TEXT(SleepDay[[#This Row],[Date]], "YYYY-MM-DD")</f>
        <v>4445114986_2016-04-16</v>
      </c>
      <c r="B172">
        <v>4445114986</v>
      </c>
      <c r="C172" s="1">
        <v>42476</v>
      </c>
      <c r="D172" s="1" t="str">
        <f>TEXT(SleepDay[[#This Row],[Date]],"dddd")</f>
        <v>Saturday</v>
      </c>
      <c r="E172">
        <v>1</v>
      </c>
      <c r="F172">
        <v>462</v>
      </c>
      <c r="G172">
        <v>499</v>
      </c>
      <c r="H172">
        <v>7.7</v>
      </c>
      <c r="I172">
        <v>8.3000000000000007</v>
      </c>
      <c r="J172">
        <f>AVERAGEIF(SleepDay[Id],SleepDay[[#This Row],[Id]],SleepDay[TotalHoursAsleep])</f>
        <v>6.4321428571428569</v>
      </c>
    </row>
    <row r="173" spans="1:10" x14ac:dyDescent="0.4">
      <c r="A173" t="str">
        <f>SleepDay[[#This Row],[Id]]&amp;"_"&amp;TEXT(SleepDay[[#This Row],[Date]], "YYYY-MM-DD")</f>
        <v>4445114986_2016-04-17</v>
      </c>
      <c r="B173">
        <v>4445114986</v>
      </c>
      <c r="C173" s="1">
        <v>42477</v>
      </c>
      <c r="D173" s="1" t="str">
        <f>TEXT(SleepDay[[#This Row],[Date]],"dddd")</f>
        <v>Sunday</v>
      </c>
      <c r="E173">
        <v>1</v>
      </c>
      <c r="F173">
        <v>98</v>
      </c>
      <c r="G173">
        <v>107</v>
      </c>
      <c r="H173">
        <v>1.6</v>
      </c>
      <c r="I173">
        <v>1.8</v>
      </c>
      <c r="J173">
        <f>AVERAGEIF(SleepDay[Id],SleepDay[[#This Row],[Id]],SleepDay[TotalHoursAsleep])</f>
        <v>6.4321428571428569</v>
      </c>
    </row>
    <row r="174" spans="1:10" x14ac:dyDescent="0.4">
      <c r="A174" t="str">
        <f>SleepDay[[#This Row],[Id]]&amp;"_"&amp;TEXT(SleepDay[[#This Row],[Date]], "YYYY-MM-DD")</f>
        <v>4445114986_2016-04-19</v>
      </c>
      <c r="B174">
        <v>4445114986</v>
      </c>
      <c r="C174" s="1">
        <v>42479</v>
      </c>
      <c r="D174" s="1" t="str">
        <f>TEXT(SleepDay[[#This Row],[Date]],"dddd")</f>
        <v>Tuesday</v>
      </c>
      <c r="E174">
        <v>2</v>
      </c>
      <c r="F174">
        <v>388</v>
      </c>
      <c r="G174">
        <v>424</v>
      </c>
      <c r="H174">
        <v>6.5</v>
      </c>
      <c r="I174">
        <v>7.1</v>
      </c>
      <c r="J174">
        <f>AVERAGEIF(SleepDay[Id],SleepDay[[#This Row],[Id]],SleepDay[TotalHoursAsleep])</f>
        <v>6.4321428571428569</v>
      </c>
    </row>
    <row r="175" spans="1:10" x14ac:dyDescent="0.4">
      <c r="A175" t="str">
        <f>SleepDay[[#This Row],[Id]]&amp;"_"&amp;TEXT(SleepDay[[#This Row],[Date]], "YYYY-MM-DD")</f>
        <v>4445114986_2016-04-20</v>
      </c>
      <c r="B175">
        <v>4445114986</v>
      </c>
      <c r="C175" s="1">
        <v>42480</v>
      </c>
      <c r="D175" s="1" t="str">
        <f>TEXT(SleepDay[[#This Row],[Date]],"dddd")</f>
        <v>Wednesday</v>
      </c>
      <c r="E175">
        <v>1</v>
      </c>
      <c r="F175">
        <v>439</v>
      </c>
      <c r="G175">
        <v>462</v>
      </c>
      <c r="H175">
        <v>7.3</v>
      </c>
      <c r="I175">
        <v>7.7</v>
      </c>
      <c r="J175">
        <f>AVERAGEIF(SleepDay[Id],SleepDay[[#This Row],[Id]],SleepDay[TotalHoursAsleep])</f>
        <v>6.4321428571428569</v>
      </c>
    </row>
    <row r="176" spans="1:10" x14ac:dyDescent="0.4">
      <c r="A176" t="str">
        <f>SleepDay[[#This Row],[Id]]&amp;"_"&amp;TEXT(SleepDay[[#This Row],[Date]], "YYYY-MM-DD")</f>
        <v>4445114986_2016-04-21</v>
      </c>
      <c r="B176">
        <v>4445114986</v>
      </c>
      <c r="C176" s="1">
        <v>42481</v>
      </c>
      <c r="D176" s="1" t="str">
        <f>TEXT(SleepDay[[#This Row],[Date]],"dddd")</f>
        <v>Thursday</v>
      </c>
      <c r="E176">
        <v>1</v>
      </c>
      <c r="F176">
        <v>436</v>
      </c>
      <c r="G176">
        <v>469</v>
      </c>
      <c r="H176">
        <v>7.3</v>
      </c>
      <c r="I176">
        <v>7.8</v>
      </c>
      <c r="J176">
        <f>AVERAGEIF(SleepDay[Id],SleepDay[[#This Row],[Id]],SleepDay[TotalHoursAsleep])</f>
        <v>6.4321428571428569</v>
      </c>
    </row>
    <row r="177" spans="1:10" x14ac:dyDescent="0.4">
      <c r="A177" t="str">
        <f>SleepDay[[#This Row],[Id]]&amp;"_"&amp;TEXT(SleepDay[[#This Row],[Date]], "YYYY-MM-DD")</f>
        <v>4445114986_2016-04-22</v>
      </c>
      <c r="B177">
        <v>4445114986</v>
      </c>
      <c r="C177" s="1">
        <v>42482</v>
      </c>
      <c r="D177" s="1" t="str">
        <f>TEXT(SleepDay[[#This Row],[Date]],"dddd")</f>
        <v>Friday</v>
      </c>
      <c r="E177">
        <v>1</v>
      </c>
      <c r="F177">
        <v>388</v>
      </c>
      <c r="G177">
        <v>417</v>
      </c>
      <c r="H177">
        <v>6.5</v>
      </c>
      <c r="I177">
        <v>7</v>
      </c>
      <c r="J177">
        <f>AVERAGEIF(SleepDay[Id],SleepDay[[#This Row],[Id]],SleepDay[TotalHoursAsleep])</f>
        <v>6.4321428571428569</v>
      </c>
    </row>
    <row r="178" spans="1:10" x14ac:dyDescent="0.4">
      <c r="A178" t="str">
        <f>SleepDay[[#This Row],[Id]]&amp;"_"&amp;TEXT(SleepDay[[#This Row],[Date]], "YYYY-MM-DD")</f>
        <v>4445114986_2016-04-25</v>
      </c>
      <c r="B178">
        <v>4445114986</v>
      </c>
      <c r="C178" s="1">
        <v>42485</v>
      </c>
      <c r="D178" s="1" t="str">
        <f>TEXT(SleepDay[[#This Row],[Date]],"dddd")</f>
        <v>Monday</v>
      </c>
      <c r="E178">
        <v>1</v>
      </c>
      <c r="F178">
        <v>328</v>
      </c>
      <c r="G178">
        <v>345</v>
      </c>
      <c r="H178">
        <v>5.5</v>
      </c>
      <c r="I178">
        <v>5.8</v>
      </c>
      <c r="J178">
        <f>AVERAGEIF(SleepDay[Id],SleepDay[[#This Row],[Id]],SleepDay[TotalHoursAsleep])</f>
        <v>6.4321428571428569</v>
      </c>
    </row>
    <row r="179" spans="1:10" x14ac:dyDescent="0.4">
      <c r="A179" t="str">
        <f>SleepDay[[#This Row],[Id]]&amp;"_"&amp;TEXT(SleepDay[[#This Row],[Date]], "YYYY-MM-DD")</f>
        <v>4445114986_2016-04-26</v>
      </c>
      <c r="B179">
        <v>4445114986</v>
      </c>
      <c r="C179" s="1">
        <v>42486</v>
      </c>
      <c r="D179" s="1" t="str">
        <f>TEXT(SleepDay[[#This Row],[Date]],"dddd")</f>
        <v>Tuesday</v>
      </c>
      <c r="E179">
        <v>2</v>
      </c>
      <c r="F179">
        <v>353</v>
      </c>
      <c r="G179">
        <v>391</v>
      </c>
      <c r="H179">
        <v>5.9</v>
      </c>
      <c r="I179">
        <v>6.5</v>
      </c>
      <c r="J179">
        <f>AVERAGEIF(SleepDay[Id],SleepDay[[#This Row],[Id]],SleepDay[TotalHoursAsleep])</f>
        <v>6.4321428571428569</v>
      </c>
    </row>
    <row r="180" spans="1:10" x14ac:dyDescent="0.4">
      <c r="A180" t="str">
        <f>SleepDay[[#This Row],[Id]]&amp;"_"&amp;TEXT(SleepDay[[#This Row],[Date]], "YYYY-MM-DD")</f>
        <v>4445114986_2016-04-27</v>
      </c>
      <c r="B180">
        <v>4445114986</v>
      </c>
      <c r="C180" s="1">
        <v>42487</v>
      </c>
      <c r="D180" s="1" t="str">
        <f>TEXT(SleepDay[[#This Row],[Date]],"dddd")</f>
        <v>Wednesday</v>
      </c>
      <c r="E180">
        <v>1</v>
      </c>
      <c r="F180">
        <v>332</v>
      </c>
      <c r="G180">
        <v>374</v>
      </c>
      <c r="H180">
        <v>5.5</v>
      </c>
      <c r="I180">
        <v>6.2</v>
      </c>
      <c r="J180">
        <f>AVERAGEIF(SleepDay[Id],SleepDay[[#This Row],[Id]],SleepDay[TotalHoursAsleep])</f>
        <v>6.4321428571428569</v>
      </c>
    </row>
    <row r="181" spans="1:10" x14ac:dyDescent="0.4">
      <c r="A181" t="str">
        <f>SleepDay[[#This Row],[Id]]&amp;"_"&amp;TEXT(SleepDay[[#This Row],[Date]], "YYYY-MM-DD")</f>
        <v>4445114986_2016-04-28</v>
      </c>
      <c r="B181">
        <v>4445114986</v>
      </c>
      <c r="C181" s="1">
        <v>42488</v>
      </c>
      <c r="D181" s="1" t="str">
        <f>TEXT(SleepDay[[#This Row],[Date]],"dddd")</f>
        <v>Thursday</v>
      </c>
      <c r="E181">
        <v>1</v>
      </c>
      <c r="F181">
        <v>419</v>
      </c>
      <c r="G181">
        <v>442</v>
      </c>
      <c r="H181">
        <v>7</v>
      </c>
      <c r="I181">
        <v>7.4</v>
      </c>
      <c r="J181">
        <f>AVERAGEIF(SleepDay[Id],SleepDay[[#This Row],[Id]],SleepDay[TotalHoursAsleep])</f>
        <v>6.4321428571428569</v>
      </c>
    </row>
    <row r="182" spans="1:10" x14ac:dyDescent="0.4">
      <c r="A182" t="str">
        <f>SleepDay[[#This Row],[Id]]&amp;"_"&amp;TEXT(SleepDay[[#This Row],[Date]], "YYYY-MM-DD")</f>
        <v>4445114986_2016-04-29</v>
      </c>
      <c r="B182">
        <v>4445114986</v>
      </c>
      <c r="C182" s="1">
        <v>42489</v>
      </c>
      <c r="D182" s="1" t="str">
        <f>TEXT(SleepDay[[#This Row],[Date]],"dddd")</f>
        <v>Friday</v>
      </c>
      <c r="E182">
        <v>1</v>
      </c>
      <c r="F182">
        <v>106</v>
      </c>
      <c r="G182">
        <v>108</v>
      </c>
      <c r="H182">
        <v>1.8</v>
      </c>
      <c r="I182">
        <v>1.8</v>
      </c>
      <c r="J182">
        <f>AVERAGEIF(SleepDay[Id],SleepDay[[#This Row],[Id]],SleepDay[TotalHoursAsleep])</f>
        <v>6.4321428571428569</v>
      </c>
    </row>
    <row r="183" spans="1:10" x14ac:dyDescent="0.4">
      <c r="A183" t="str">
        <f>SleepDay[[#This Row],[Id]]&amp;"_"&amp;TEXT(SleepDay[[#This Row],[Date]], "YYYY-MM-DD")</f>
        <v>4445114986_2016-04-30</v>
      </c>
      <c r="B183">
        <v>4445114986</v>
      </c>
      <c r="C183" s="1">
        <v>42490</v>
      </c>
      <c r="D183" s="1" t="str">
        <f>TEXT(SleepDay[[#This Row],[Date]],"dddd")</f>
        <v>Saturday</v>
      </c>
      <c r="E183">
        <v>1</v>
      </c>
      <c r="F183">
        <v>322</v>
      </c>
      <c r="G183">
        <v>353</v>
      </c>
      <c r="H183">
        <v>5.4</v>
      </c>
      <c r="I183">
        <v>5.9</v>
      </c>
      <c r="J183">
        <f>AVERAGEIF(SleepDay[Id],SleepDay[[#This Row],[Id]],SleepDay[TotalHoursAsleep])</f>
        <v>6.4321428571428569</v>
      </c>
    </row>
    <row r="184" spans="1:10" x14ac:dyDescent="0.4">
      <c r="A184" t="str">
        <f>SleepDay[[#This Row],[Id]]&amp;"_"&amp;TEXT(SleepDay[[#This Row],[Date]], "YYYY-MM-DD")</f>
        <v>4445114986_2016-05-01</v>
      </c>
      <c r="B184">
        <v>4445114986</v>
      </c>
      <c r="C184" s="1">
        <v>42491</v>
      </c>
      <c r="D184" s="1" t="str">
        <f>TEXT(SleepDay[[#This Row],[Date]],"dddd")</f>
        <v>Sunday</v>
      </c>
      <c r="E184">
        <v>2</v>
      </c>
      <c r="F184">
        <v>439</v>
      </c>
      <c r="G184">
        <v>459</v>
      </c>
      <c r="H184">
        <v>7.3</v>
      </c>
      <c r="I184">
        <v>7.7</v>
      </c>
      <c r="J184">
        <f>AVERAGEIF(SleepDay[Id],SleepDay[[#This Row],[Id]],SleepDay[TotalHoursAsleep])</f>
        <v>6.4321428571428569</v>
      </c>
    </row>
    <row r="185" spans="1:10" x14ac:dyDescent="0.4">
      <c r="A185" t="str">
        <f>SleepDay[[#This Row],[Id]]&amp;"_"&amp;TEXT(SleepDay[[#This Row],[Date]], "YYYY-MM-DD")</f>
        <v>4445114986_2016-05-02</v>
      </c>
      <c r="B185">
        <v>4445114986</v>
      </c>
      <c r="C185" s="1">
        <v>42492</v>
      </c>
      <c r="D185" s="1" t="str">
        <f>TEXT(SleepDay[[#This Row],[Date]],"dddd")</f>
        <v>Monday</v>
      </c>
      <c r="E185">
        <v>1</v>
      </c>
      <c r="F185">
        <v>502</v>
      </c>
      <c r="G185">
        <v>542</v>
      </c>
      <c r="H185">
        <v>8.4</v>
      </c>
      <c r="I185">
        <v>9</v>
      </c>
      <c r="J185">
        <f>AVERAGEIF(SleepDay[Id],SleepDay[[#This Row],[Id]],SleepDay[TotalHoursAsleep])</f>
        <v>6.4321428571428569</v>
      </c>
    </row>
    <row r="186" spans="1:10" x14ac:dyDescent="0.4">
      <c r="A186" t="str">
        <f>SleepDay[[#This Row],[Id]]&amp;"_"&amp;TEXT(SleepDay[[#This Row],[Date]], "YYYY-MM-DD")</f>
        <v>4445114986_2016-05-03</v>
      </c>
      <c r="B186">
        <v>4445114986</v>
      </c>
      <c r="C186" s="1">
        <v>42493</v>
      </c>
      <c r="D186" s="1" t="str">
        <f>TEXT(SleepDay[[#This Row],[Date]],"dddd")</f>
        <v>Tuesday</v>
      </c>
      <c r="E186">
        <v>2</v>
      </c>
      <c r="F186">
        <v>417</v>
      </c>
      <c r="G186">
        <v>450</v>
      </c>
      <c r="H186">
        <v>7</v>
      </c>
      <c r="I186">
        <v>7.5</v>
      </c>
      <c r="J186">
        <f>AVERAGEIF(SleepDay[Id],SleepDay[[#This Row],[Id]],SleepDay[TotalHoursAsleep])</f>
        <v>6.4321428571428569</v>
      </c>
    </row>
    <row r="187" spans="1:10" x14ac:dyDescent="0.4">
      <c r="A187" t="str">
        <f>SleepDay[[#This Row],[Id]]&amp;"_"&amp;TEXT(SleepDay[[#This Row],[Date]], "YYYY-MM-DD")</f>
        <v>4445114986_2016-05-04</v>
      </c>
      <c r="B187">
        <v>4445114986</v>
      </c>
      <c r="C187" s="1">
        <v>42494</v>
      </c>
      <c r="D187" s="1" t="str">
        <f>TEXT(SleepDay[[#This Row],[Date]],"dddd")</f>
        <v>Wednesday</v>
      </c>
      <c r="E187">
        <v>2</v>
      </c>
      <c r="F187">
        <v>337</v>
      </c>
      <c r="G187">
        <v>363</v>
      </c>
      <c r="H187">
        <v>5.6</v>
      </c>
      <c r="I187">
        <v>6.1</v>
      </c>
      <c r="J187">
        <f>AVERAGEIF(SleepDay[Id],SleepDay[[#This Row],[Id]],SleepDay[TotalHoursAsleep])</f>
        <v>6.4321428571428569</v>
      </c>
    </row>
    <row r="188" spans="1:10" x14ac:dyDescent="0.4">
      <c r="A188" t="str">
        <f>SleepDay[[#This Row],[Id]]&amp;"_"&amp;TEXT(SleepDay[[#This Row],[Date]], "YYYY-MM-DD")</f>
        <v>4445114986_2016-05-05</v>
      </c>
      <c r="B188">
        <v>4445114986</v>
      </c>
      <c r="C188" s="1">
        <v>42495</v>
      </c>
      <c r="D188" s="1" t="str">
        <f>TEXT(SleepDay[[#This Row],[Date]],"dddd")</f>
        <v>Thursday</v>
      </c>
      <c r="E188">
        <v>2</v>
      </c>
      <c r="F188">
        <v>462</v>
      </c>
      <c r="G188">
        <v>513</v>
      </c>
      <c r="H188">
        <v>7.7</v>
      </c>
      <c r="I188">
        <v>8.6</v>
      </c>
      <c r="J188">
        <f>AVERAGEIF(SleepDay[Id],SleepDay[[#This Row],[Id]],SleepDay[TotalHoursAsleep])</f>
        <v>6.4321428571428569</v>
      </c>
    </row>
    <row r="189" spans="1:10" x14ac:dyDescent="0.4">
      <c r="A189" t="str">
        <f>SleepDay[[#This Row],[Id]]&amp;"_"&amp;TEXT(SleepDay[[#This Row],[Date]], "YYYY-MM-DD")</f>
        <v>4445114986_2016-05-06</v>
      </c>
      <c r="B189">
        <v>4445114986</v>
      </c>
      <c r="C189" s="1">
        <v>42496</v>
      </c>
      <c r="D189" s="1" t="str">
        <f>TEXT(SleepDay[[#This Row],[Date]],"dddd")</f>
        <v>Friday</v>
      </c>
      <c r="E189">
        <v>2</v>
      </c>
      <c r="F189">
        <v>374</v>
      </c>
      <c r="G189">
        <v>402</v>
      </c>
      <c r="H189">
        <v>6.2</v>
      </c>
      <c r="I189">
        <v>6.7</v>
      </c>
      <c r="J189">
        <f>AVERAGEIF(SleepDay[Id],SleepDay[[#This Row],[Id]],SleepDay[TotalHoursAsleep])</f>
        <v>6.4321428571428569</v>
      </c>
    </row>
    <row r="190" spans="1:10" x14ac:dyDescent="0.4">
      <c r="A190" t="str">
        <f>SleepDay[[#This Row],[Id]]&amp;"_"&amp;TEXT(SleepDay[[#This Row],[Date]], "YYYY-MM-DD")</f>
        <v>4445114986_2016-05-07</v>
      </c>
      <c r="B190">
        <v>4445114986</v>
      </c>
      <c r="C190" s="1">
        <v>42497</v>
      </c>
      <c r="D190" s="1" t="str">
        <f>TEXT(SleepDay[[#This Row],[Date]],"dddd")</f>
        <v>Saturday</v>
      </c>
      <c r="E190">
        <v>2</v>
      </c>
      <c r="F190">
        <v>401</v>
      </c>
      <c r="G190">
        <v>436</v>
      </c>
      <c r="H190">
        <v>6.7</v>
      </c>
      <c r="I190">
        <v>7.3</v>
      </c>
      <c r="J190">
        <f>AVERAGEIF(SleepDay[Id],SleepDay[[#This Row],[Id]],SleepDay[TotalHoursAsleep])</f>
        <v>6.4321428571428569</v>
      </c>
    </row>
    <row r="191" spans="1:10" x14ac:dyDescent="0.4">
      <c r="A191" t="str">
        <f>SleepDay[[#This Row],[Id]]&amp;"_"&amp;TEXT(SleepDay[[#This Row],[Date]], "YYYY-MM-DD")</f>
        <v>4445114986_2016-05-08</v>
      </c>
      <c r="B191">
        <v>4445114986</v>
      </c>
      <c r="C191" s="1">
        <v>42498</v>
      </c>
      <c r="D191" s="1" t="str">
        <f>TEXT(SleepDay[[#This Row],[Date]],"dddd")</f>
        <v>Sunday</v>
      </c>
      <c r="E191">
        <v>1</v>
      </c>
      <c r="F191">
        <v>361</v>
      </c>
      <c r="G191">
        <v>391</v>
      </c>
      <c r="H191">
        <v>6</v>
      </c>
      <c r="I191">
        <v>6.5</v>
      </c>
      <c r="J191">
        <f>AVERAGEIF(SleepDay[Id],SleepDay[[#This Row],[Id]],SleepDay[TotalHoursAsleep])</f>
        <v>6.4321428571428569</v>
      </c>
    </row>
    <row r="192" spans="1:10" x14ac:dyDescent="0.4">
      <c r="A192" t="str">
        <f>SleepDay[[#This Row],[Id]]&amp;"_"&amp;TEXT(SleepDay[[#This Row],[Date]], "YYYY-MM-DD")</f>
        <v>4445114986_2016-05-09</v>
      </c>
      <c r="B192">
        <v>4445114986</v>
      </c>
      <c r="C192" s="1">
        <v>42499</v>
      </c>
      <c r="D192" s="1" t="str">
        <f>TEXT(SleepDay[[#This Row],[Date]],"dddd")</f>
        <v>Monday</v>
      </c>
      <c r="E192">
        <v>1</v>
      </c>
      <c r="F192">
        <v>457</v>
      </c>
      <c r="G192">
        <v>533</v>
      </c>
      <c r="H192">
        <v>7.6</v>
      </c>
      <c r="I192">
        <v>8.9</v>
      </c>
      <c r="J192">
        <f>AVERAGEIF(SleepDay[Id],SleepDay[[#This Row],[Id]],SleepDay[TotalHoursAsleep])</f>
        <v>6.4321428571428569</v>
      </c>
    </row>
    <row r="193" spans="1:10" x14ac:dyDescent="0.4">
      <c r="A193" t="str">
        <f>SleepDay[[#This Row],[Id]]&amp;"_"&amp;TEXT(SleepDay[[#This Row],[Date]], "YYYY-MM-DD")</f>
        <v>4445114986_2016-05-10</v>
      </c>
      <c r="B193">
        <v>4445114986</v>
      </c>
      <c r="C193" s="1">
        <v>42500</v>
      </c>
      <c r="D193" s="1" t="str">
        <f>TEXT(SleepDay[[#This Row],[Date]],"dddd")</f>
        <v>Tuesday</v>
      </c>
      <c r="E193">
        <v>1</v>
      </c>
      <c r="F193">
        <v>405</v>
      </c>
      <c r="G193">
        <v>426</v>
      </c>
      <c r="H193">
        <v>6.8</v>
      </c>
      <c r="I193">
        <v>7.1</v>
      </c>
      <c r="J193">
        <f>AVERAGEIF(SleepDay[Id],SleepDay[[#This Row],[Id]],SleepDay[TotalHoursAsleep])</f>
        <v>6.4321428571428569</v>
      </c>
    </row>
    <row r="194" spans="1:10" x14ac:dyDescent="0.4">
      <c r="A194" t="str">
        <f>SleepDay[[#This Row],[Id]]&amp;"_"&amp;TEXT(SleepDay[[#This Row],[Date]], "YYYY-MM-DD")</f>
        <v>4445114986_2016-05-11</v>
      </c>
      <c r="B194">
        <v>4445114986</v>
      </c>
      <c r="C194" s="1">
        <v>42501</v>
      </c>
      <c r="D194" s="1" t="str">
        <f>TEXT(SleepDay[[#This Row],[Date]],"dddd")</f>
        <v>Wednesday</v>
      </c>
      <c r="E194">
        <v>1</v>
      </c>
      <c r="F194">
        <v>499</v>
      </c>
      <c r="G194">
        <v>530</v>
      </c>
      <c r="H194">
        <v>8.3000000000000007</v>
      </c>
      <c r="I194">
        <v>8.8000000000000007</v>
      </c>
      <c r="J194">
        <f>AVERAGEIF(SleepDay[Id],SleepDay[[#This Row],[Id]],SleepDay[TotalHoursAsleep])</f>
        <v>6.4321428571428569</v>
      </c>
    </row>
    <row r="195" spans="1:10" x14ac:dyDescent="0.4">
      <c r="A195" t="str">
        <f>SleepDay[[#This Row],[Id]]&amp;"_"&amp;TEXT(SleepDay[[#This Row],[Date]], "YYYY-MM-DD")</f>
        <v>4445114986_2016-05-12</v>
      </c>
      <c r="B195">
        <v>4445114986</v>
      </c>
      <c r="C195" s="1">
        <v>42502</v>
      </c>
      <c r="D195" s="1" t="str">
        <f>TEXT(SleepDay[[#This Row],[Date]],"dddd")</f>
        <v>Thursday</v>
      </c>
      <c r="E195">
        <v>1</v>
      </c>
      <c r="F195">
        <v>483</v>
      </c>
      <c r="G195">
        <v>501</v>
      </c>
      <c r="H195">
        <v>8.1</v>
      </c>
      <c r="I195">
        <v>8.4</v>
      </c>
      <c r="J195">
        <f>AVERAGEIF(SleepDay[Id],SleepDay[[#This Row],[Id]],SleepDay[TotalHoursAsleep])</f>
        <v>6.4321428571428569</v>
      </c>
    </row>
    <row r="196" spans="1:10" x14ac:dyDescent="0.4">
      <c r="A196" t="str">
        <f>SleepDay[[#This Row],[Id]]&amp;"_"&amp;TEXT(SleepDay[[#This Row],[Date]], "YYYY-MM-DD")</f>
        <v>4558609924_2016-04-21</v>
      </c>
      <c r="B196">
        <v>4558609924</v>
      </c>
      <c r="C196" s="1">
        <v>42481</v>
      </c>
      <c r="D196" s="1" t="str">
        <f>TEXT(SleepDay[[#This Row],[Date]],"dddd")</f>
        <v>Thursday</v>
      </c>
      <c r="E196">
        <v>1</v>
      </c>
      <c r="F196">
        <v>126</v>
      </c>
      <c r="G196">
        <v>137</v>
      </c>
      <c r="H196">
        <v>2.1</v>
      </c>
      <c r="I196">
        <v>2.2999999999999998</v>
      </c>
      <c r="J196">
        <f>AVERAGEIF(SleepDay[Id],SleepDay[[#This Row],[Id]],SleepDay[TotalHoursAsleep])</f>
        <v>2.1399999999999997</v>
      </c>
    </row>
    <row r="197" spans="1:10" x14ac:dyDescent="0.4">
      <c r="A197" t="str">
        <f>SleepDay[[#This Row],[Id]]&amp;"_"&amp;TEXT(SleepDay[[#This Row],[Date]], "YYYY-MM-DD")</f>
        <v>4558609924_2016-04-26</v>
      </c>
      <c r="B197">
        <v>4558609924</v>
      </c>
      <c r="C197" s="1">
        <v>42486</v>
      </c>
      <c r="D197" s="1" t="str">
        <f>TEXT(SleepDay[[#This Row],[Date]],"dddd")</f>
        <v>Tuesday</v>
      </c>
      <c r="E197">
        <v>1</v>
      </c>
      <c r="F197">
        <v>103</v>
      </c>
      <c r="G197">
        <v>121</v>
      </c>
      <c r="H197">
        <v>1.7</v>
      </c>
      <c r="I197">
        <v>2</v>
      </c>
      <c r="J197">
        <f>AVERAGEIF(SleepDay[Id],SleepDay[[#This Row],[Id]],SleepDay[TotalHoursAsleep])</f>
        <v>2.1399999999999997</v>
      </c>
    </row>
    <row r="198" spans="1:10" x14ac:dyDescent="0.4">
      <c r="A198" t="str">
        <f>SleepDay[[#This Row],[Id]]&amp;"_"&amp;TEXT(SleepDay[[#This Row],[Date]], "YYYY-MM-DD")</f>
        <v>4558609924_2016-04-29</v>
      </c>
      <c r="B198">
        <v>4558609924</v>
      </c>
      <c r="C198" s="1">
        <v>42489</v>
      </c>
      <c r="D198" s="1" t="str">
        <f>TEXT(SleepDay[[#This Row],[Date]],"dddd")</f>
        <v>Friday</v>
      </c>
      <c r="E198">
        <v>1</v>
      </c>
      <c r="F198">
        <v>171</v>
      </c>
      <c r="G198">
        <v>179</v>
      </c>
      <c r="H198">
        <v>2.9</v>
      </c>
      <c r="I198">
        <v>3</v>
      </c>
      <c r="J198">
        <f>AVERAGEIF(SleepDay[Id],SleepDay[[#This Row],[Id]],SleepDay[TotalHoursAsleep])</f>
        <v>2.1399999999999997</v>
      </c>
    </row>
    <row r="199" spans="1:10" x14ac:dyDescent="0.4">
      <c r="A199" t="str">
        <f>SleepDay[[#This Row],[Id]]&amp;"_"&amp;TEXT(SleepDay[[#This Row],[Date]], "YYYY-MM-DD")</f>
        <v>4558609924_2016-05-01</v>
      </c>
      <c r="B199">
        <v>4558609924</v>
      </c>
      <c r="C199" s="1">
        <v>42491</v>
      </c>
      <c r="D199" s="1" t="str">
        <f>TEXT(SleepDay[[#This Row],[Date]],"dddd")</f>
        <v>Sunday</v>
      </c>
      <c r="E199">
        <v>1</v>
      </c>
      <c r="F199">
        <v>115</v>
      </c>
      <c r="G199">
        <v>129</v>
      </c>
      <c r="H199">
        <v>1.9</v>
      </c>
      <c r="I199">
        <v>2.2000000000000002</v>
      </c>
      <c r="J199">
        <f>AVERAGEIF(SleepDay[Id],SleepDay[[#This Row],[Id]],SleepDay[TotalHoursAsleep])</f>
        <v>2.1399999999999997</v>
      </c>
    </row>
    <row r="200" spans="1:10" x14ac:dyDescent="0.4">
      <c r="A200" t="str">
        <f>SleepDay[[#This Row],[Id]]&amp;"_"&amp;TEXT(SleepDay[[#This Row],[Date]], "YYYY-MM-DD")</f>
        <v>4558609924_2016-05-08</v>
      </c>
      <c r="B200">
        <v>4558609924</v>
      </c>
      <c r="C200" s="1">
        <v>42498</v>
      </c>
      <c r="D200" s="1" t="str">
        <f>TEXT(SleepDay[[#This Row],[Date]],"dddd")</f>
        <v>Sunday</v>
      </c>
      <c r="E200">
        <v>1</v>
      </c>
      <c r="F200">
        <v>123</v>
      </c>
      <c r="G200">
        <v>134</v>
      </c>
      <c r="H200">
        <v>2.1</v>
      </c>
      <c r="I200">
        <v>2.2000000000000002</v>
      </c>
      <c r="J200">
        <f>AVERAGEIF(SleepDay[Id],SleepDay[[#This Row],[Id]],SleepDay[TotalHoursAsleep])</f>
        <v>2.1399999999999997</v>
      </c>
    </row>
    <row r="201" spans="1:10" x14ac:dyDescent="0.4">
      <c r="A201" t="str">
        <f>SleepDay[[#This Row],[Id]]&amp;"_"&amp;TEXT(SleepDay[[#This Row],[Date]], "YYYY-MM-DD")</f>
        <v>4702921684_2016-04-12</v>
      </c>
      <c r="B201">
        <v>4702921684</v>
      </c>
      <c r="C201" s="1">
        <v>42472</v>
      </c>
      <c r="D201" s="1" t="str">
        <f>TEXT(SleepDay[[#This Row],[Date]],"dddd")</f>
        <v>Tuesday</v>
      </c>
      <c r="E201">
        <v>1</v>
      </c>
      <c r="F201">
        <v>425</v>
      </c>
      <c r="G201">
        <v>439</v>
      </c>
      <c r="H201">
        <v>7.1</v>
      </c>
      <c r="I201">
        <v>7.3</v>
      </c>
      <c r="J201">
        <f>AVERAGEIF(SleepDay[Id],SleepDay[[#This Row],[Id]],SleepDay[TotalHoursAsleep])</f>
        <v>6.9703703703703708</v>
      </c>
    </row>
    <row r="202" spans="1:10" x14ac:dyDescent="0.4">
      <c r="A202" t="str">
        <f>SleepDay[[#This Row],[Id]]&amp;"_"&amp;TEXT(SleepDay[[#This Row],[Date]], "YYYY-MM-DD")</f>
        <v>4702921684_2016-04-13</v>
      </c>
      <c r="B202">
        <v>4702921684</v>
      </c>
      <c r="C202" s="1">
        <v>42473</v>
      </c>
      <c r="D202" s="1" t="str">
        <f>TEXT(SleepDay[[#This Row],[Date]],"dddd")</f>
        <v>Wednesday</v>
      </c>
      <c r="E202">
        <v>2</v>
      </c>
      <c r="F202">
        <v>400</v>
      </c>
      <c r="G202">
        <v>430</v>
      </c>
      <c r="H202">
        <v>6.7</v>
      </c>
      <c r="I202">
        <v>7.2</v>
      </c>
      <c r="J202">
        <f>AVERAGEIF(SleepDay[Id],SleepDay[[#This Row],[Id]],SleepDay[TotalHoursAsleep])</f>
        <v>6.9703703703703708</v>
      </c>
    </row>
    <row r="203" spans="1:10" x14ac:dyDescent="0.4">
      <c r="A203" t="str">
        <f>SleepDay[[#This Row],[Id]]&amp;"_"&amp;TEXT(SleepDay[[#This Row],[Date]], "YYYY-MM-DD")</f>
        <v>4702921684_2016-04-14</v>
      </c>
      <c r="B203">
        <v>4702921684</v>
      </c>
      <c r="C203" s="1">
        <v>42474</v>
      </c>
      <c r="D203" s="1" t="str">
        <f>TEXT(SleepDay[[#This Row],[Date]],"dddd")</f>
        <v>Thursday</v>
      </c>
      <c r="E203">
        <v>1</v>
      </c>
      <c r="F203">
        <v>384</v>
      </c>
      <c r="G203">
        <v>415</v>
      </c>
      <c r="H203">
        <v>6.4</v>
      </c>
      <c r="I203">
        <v>6.9</v>
      </c>
      <c r="J203">
        <f>AVERAGEIF(SleepDay[Id],SleepDay[[#This Row],[Id]],SleepDay[TotalHoursAsleep])</f>
        <v>6.9703703703703708</v>
      </c>
    </row>
    <row r="204" spans="1:10" x14ac:dyDescent="0.4">
      <c r="A204" t="str">
        <f>SleepDay[[#This Row],[Id]]&amp;"_"&amp;TEXT(SleepDay[[#This Row],[Date]], "YYYY-MM-DD")</f>
        <v>4702921684_2016-04-15</v>
      </c>
      <c r="B204">
        <v>4702921684</v>
      </c>
      <c r="C204" s="1">
        <v>42475</v>
      </c>
      <c r="D204" s="1" t="str">
        <f>TEXT(SleepDay[[#This Row],[Date]],"dddd")</f>
        <v>Friday</v>
      </c>
      <c r="E204">
        <v>1</v>
      </c>
      <c r="F204">
        <v>253</v>
      </c>
      <c r="G204">
        <v>257</v>
      </c>
      <c r="H204">
        <v>4.2</v>
      </c>
      <c r="I204">
        <v>4.3</v>
      </c>
      <c r="J204">
        <f>AVERAGEIF(SleepDay[Id],SleepDay[[#This Row],[Id]],SleepDay[TotalHoursAsleep])</f>
        <v>6.9703703703703708</v>
      </c>
    </row>
    <row r="205" spans="1:10" x14ac:dyDescent="0.4">
      <c r="A205" t="str">
        <f>SleepDay[[#This Row],[Id]]&amp;"_"&amp;TEXT(SleepDay[[#This Row],[Date]], "YYYY-MM-DD")</f>
        <v>4702921684_2016-04-16</v>
      </c>
      <c r="B205">
        <v>4702921684</v>
      </c>
      <c r="C205" s="1">
        <v>42476</v>
      </c>
      <c r="D205" s="1" t="str">
        <f>TEXT(SleepDay[[#This Row],[Date]],"dddd")</f>
        <v>Saturday</v>
      </c>
      <c r="E205">
        <v>2</v>
      </c>
      <c r="F205">
        <v>382</v>
      </c>
      <c r="G205">
        <v>406</v>
      </c>
      <c r="H205">
        <v>6.4</v>
      </c>
      <c r="I205">
        <v>6.8</v>
      </c>
      <c r="J205">
        <f>AVERAGEIF(SleepDay[Id],SleepDay[[#This Row],[Id]],SleepDay[TotalHoursAsleep])</f>
        <v>6.9703703703703708</v>
      </c>
    </row>
    <row r="206" spans="1:10" x14ac:dyDescent="0.4">
      <c r="A206" t="str">
        <f>SleepDay[[#This Row],[Id]]&amp;"_"&amp;TEXT(SleepDay[[#This Row],[Date]], "YYYY-MM-DD")</f>
        <v>4702921684_2016-04-17</v>
      </c>
      <c r="B206">
        <v>4702921684</v>
      </c>
      <c r="C206" s="1">
        <v>42477</v>
      </c>
      <c r="D206" s="1" t="str">
        <f>TEXT(SleepDay[[#This Row],[Date]],"dddd")</f>
        <v>Sunday</v>
      </c>
      <c r="E206">
        <v>1</v>
      </c>
      <c r="F206">
        <v>591</v>
      </c>
      <c r="G206">
        <v>612</v>
      </c>
      <c r="H206">
        <v>9.9</v>
      </c>
      <c r="I206">
        <v>10.199999999999999</v>
      </c>
      <c r="J206">
        <f>AVERAGEIF(SleepDay[Id],SleepDay[[#This Row],[Id]],SleepDay[TotalHoursAsleep])</f>
        <v>6.9703703703703708</v>
      </c>
    </row>
    <row r="207" spans="1:10" x14ac:dyDescent="0.4">
      <c r="A207" t="str">
        <f>SleepDay[[#This Row],[Id]]&amp;"_"&amp;TEXT(SleepDay[[#This Row],[Date]], "YYYY-MM-DD")</f>
        <v>4702921684_2016-04-18</v>
      </c>
      <c r="B207">
        <v>4702921684</v>
      </c>
      <c r="C207" s="1">
        <v>42478</v>
      </c>
      <c r="D207" s="1" t="str">
        <f>TEXT(SleepDay[[#This Row],[Date]],"dddd")</f>
        <v>Monday</v>
      </c>
      <c r="E207">
        <v>1</v>
      </c>
      <c r="F207">
        <v>293</v>
      </c>
      <c r="G207">
        <v>312</v>
      </c>
      <c r="H207">
        <v>4.9000000000000004</v>
      </c>
      <c r="I207">
        <v>5.2</v>
      </c>
      <c r="J207">
        <f>AVERAGEIF(SleepDay[Id],SleepDay[[#This Row],[Id]],SleepDay[TotalHoursAsleep])</f>
        <v>6.9703703703703708</v>
      </c>
    </row>
    <row r="208" spans="1:10" x14ac:dyDescent="0.4">
      <c r="A208" t="str">
        <f>SleepDay[[#This Row],[Id]]&amp;"_"&amp;TEXT(SleepDay[[#This Row],[Date]], "YYYY-MM-DD")</f>
        <v>4702921684_2016-04-19</v>
      </c>
      <c r="B208">
        <v>4702921684</v>
      </c>
      <c r="C208" s="1">
        <v>42479</v>
      </c>
      <c r="D208" s="1" t="str">
        <f>TEXT(SleepDay[[#This Row],[Date]],"dddd")</f>
        <v>Tuesday</v>
      </c>
      <c r="E208">
        <v>1</v>
      </c>
      <c r="F208">
        <v>457</v>
      </c>
      <c r="G208">
        <v>487</v>
      </c>
      <c r="H208">
        <v>7.6</v>
      </c>
      <c r="I208">
        <v>8.1</v>
      </c>
      <c r="J208">
        <f>AVERAGEIF(SleepDay[Id],SleepDay[[#This Row],[Id]],SleepDay[TotalHoursAsleep])</f>
        <v>6.9703703703703708</v>
      </c>
    </row>
    <row r="209" spans="1:10" x14ac:dyDescent="0.4">
      <c r="A209" t="str">
        <f>SleepDay[[#This Row],[Id]]&amp;"_"&amp;TEXT(SleepDay[[#This Row],[Date]], "YYYY-MM-DD")</f>
        <v>4702921684_2016-04-20</v>
      </c>
      <c r="B209">
        <v>4702921684</v>
      </c>
      <c r="C209" s="1">
        <v>42480</v>
      </c>
      <c r="D209" s="1" t="str">
        <f>TEXT(SleepDay[[#This Row],[Date]],"dddd")</f>
        <v>Wednesday</v>
      </c>
      <c r="E209">
        <v>1</v>
      </c>
      <c r="F209">
        <v>454</v>
      </c>
      <c r="G209">
        <v>468</v>
      </c>
      <c r="H209">
        <v>7.6</v>
      </c>
      <c r="I209">
        <v>7.8</v>
      </c>
      <c r="J209">
        <f>AVERAGEIF(SleepDay[Id],SleepDay[[#This Row],[Id]],SleepDay[TotalHoursAsleep])</f>
        <v>6.9703703703703708</v>
      </c>
    </row>
    <row r="210" spans="1:10" x14ac:dyDescent="0.4">
      <c r="A210" t="str">
        <f>SleepDay[[#This Row],[Id]]&amp;"_"&amp;TEXT(SleepDay[[#This Row],[Date]], "YYYY-MM-DD")</f>
        <v>4702921684_2016-04-21</v>
      </c>
      <c r="B210">
        <v>4702921684</v>
      </c>
      <c r="C210" s="1">
        <v>42481</v>
      </c>
      <c r="D210" s="1" t="str">
        <f>TEXT(SleepDay[[#This Row],[Date]],"dddd")</f>
        <v>Thursday</v>
      </c>
      <c r="E210">
        <v>1</v>
      </c>
      <c r="F210">
        <v>425</v>
      </c>
      <c r="G210">
        <v>434</v>
      </c>
      <c r="H210">
        <v>7.1</v>
      </c>
      <c r="I210">
        <v>7.2</v>
      </c>
      <c r="J210">
        <f>AVERAGEIF(SleepDay[Id],SleepDay[[#This Row],[Id]],SleepDay[TotalHoursAsleep])</f>
        <v>6.9703703703703708</v>
      </c>
    </row>
    <row r="211" spans="1:10" x14ac:dyDescent="0.4">
      <c r="A211" t="str">
        <f>SleepDay[[#This Row],[Id]]&amp;"_"&amp;TEXT(SleepDay[[#This Row],[Date]], "YYYY-MM-DD")</f>
        <v>4702921684_2016-04-23</v>
      </c>
      <c r="B211">
        <v>4702921684</v>
      </c>
      <c r="C211" s="1">
        <v>42483</v>
      </c>
      <c r="D211" s="1" t="str">
        <f>TEXT(SleepDay[[#This Row],[Date]],"dddd")</f>
        <v>Saturday</v>
      </c>
      <c r="E211">
        <v>1</v>
      </c>
      <c r="F211">
        <v>465</v>
      </c>
      <c r="G211">
        <v>475</v>
      </c>
      <c r="H211">
        <v>7.8</v>
      </c>
      <c r="I211">
        <v>7.9</v>
      </c>
      <c r="J211">
        <f>AVERAGEIF(SleepDay[Id],SleepDay[[#This Row],[Id]],SleepDay[TotalHoursAsleep])</f>
        <v>6.9703703703703708</v>
      </c>
    </row>
    <row r="212" spans="1:10" x14ac:dyDescent="0.4">
      <c r="A212" t="str">
        <f>SleepDay[[#This Row],[Id]]&amp;"_"&amp;TEXT(SleepDay[[#This Row],[Date]], "YYYY-MM-DD")</f>
        <v>4702921684_2016-04-24</v>
      </c>
      <c r="B212">
        <v>4702921684</v>
      </c>
      <c r="C212" s="1">
        <v>42484</v>
      </c>
      <c r="D212" s="1" t="str">
        <f>TEXT(SleepDay[[#This Row],[Date]],"dddd")</f>
        <v>Sunday</v>
      </c>
      <c r="E212">
        <v>1</v>
      </c>
      <c r="F212">
        <v>480</v>
      </c>
      <c r="G212">
        <v>506</v>
      </c>
      <c r="H212">
        <v>8</v>
      </c>
      <c r="I212">
        <v>8.4</v>
      </c>
      <c r="J212">
        <f>AVERAGEIF(SleepDay[Id],SleepDay[[#This Row],[Id]],SleepDay[TotalHoursAsleep])</f>
        <v>6.9703703703703708</v>
      </c>
    </row>
    <row r="213" spans="1:10" x14ac:dyDescent="0.4">
      <c r="A213" t="str">
        <f>SleepDay[[#This Row],[Id]]&amp;"_"&amp;TEXT(SleepDay[[#This Row],[Date]], "YYYY-MM-DD")</f>
        <v>4702921684_2016-04-25</v>
      </c>
      <c r="B213">
        <v>4702921684</v>
      </c>
      <c r="C213" s="1">
        <v>42485</v>
      </c>
      <c r="D213" s="1" t="str">
        <f>TEXT(SleepDay[[#This Row],[Date]],"dddd")</f>
        <v>Monday</v>
      </c>
      <c r="E213">
        <v>1</v>
      </c>
      <c r="F213">
        <v>370</v>
      </c>
      <c r="G213">
        <v>380</v>
      </c>
      <c r="H213">
        <v>6.2</v>
      </c>
      <c r="I213">
        <v>6.3</v>
      </c>
      <c r="J213">
        <f>AVERAGEIF(SleepDay[Id],SleepDay[[#This Row],[Id]],SleepDay[TotalHoursAsleep])</f>
        <v>6.9703703703703708</v>
      </c>
    </row>
    <row r="214" spans="1:10" x14ac:dyDescent="0.4">
      <c r="A214" t="str">
        <f>SleepDay[[#This Row],[Id]]&amp;"_"&amp;TEXT(SleepDay[[#This Row],[Date]], "YYYY-MM-DD")</f>
        <v>4702921684_2016-04-26</v>
      </c>
      <c r="B214">
        <v>4702921684</v>
      </c>
      <c r="C214" s="1">
        <v>42486</v>
      </c>
      <c r="D214" s="1" t="str">
        <f>TEXT(SleepDay[[#This Row],[Date]],"dddd")</f>
        <v>Tuesday</v>
      </c>
      <c r="E214">
        <v>1</v>
      </c>
      <c r="F214">
        <v>421</v>
      </c>
      <c r="G214">
        <v>429</v>
      </c>
      <c r="H214">
        <v>7</v>
      </c>
      <c r="I214">
        <v>7.2</v>
      </c>
      <c r="J214">
        <f>AVERAGEIF(SleepDay[Id],SleepDay[[#This Row],[Id]],SleepDay[TotalHoursAsleep])</f>
        <v>6.9703703703703708</v>
      </c>
    </row>
    <row r="215" spans="1:10" x14ac:dyDescent="0.4">
      <c r="A215" t="str">
        <f>SleepDay[[#This Row],[Id]]&amp;"_"&amp;TEXT(SleepDay[[#This Row],[Date]], "YYYY-MM-DD")</f>
        <v>4702921684_2016-04-27</v>
      </c>
      <c r="B215">
        <v>4702921684</v>
      </c>
      <c r="C215" s="1">
        <v>42487</v>
      </c>
      <c r="D215" s="1" t="str">
        <f>TEXT(SleepDay[[#This Row],[Date]],"dddd")</f>
        <v>Wednesday</v>
      </c>
      <c r="E215">
        <v>1</v>
      </c>
      <c r="F215">
        <v>432</v>
      </c>
      <c r="G215">
        <v>449</v>
      </c>
      <c r="H215">
        <v>7.2</v>
      </c>
      <c r="I215">
        <v>7.5</v>
      </c>
      <c r="J215">
        <f>AVERAGEIF(SleepDay[Id],SleepDay[[#This Row],[Id]],SleepDay[TotalHoursAsleep])</f>
        <v>6.9703703703703708</v>
      </c>
    </row>
    <row r="216" spans="1:10" x14ac:dyDescent="0.4">
      <c r="A216" t="str">
        <f>SleepDay[[#This Row],[Id]]&amp;"_"&amp;TEXT(SleepDay[[#This Row],[Date]], "YYYY-MM-DD")</f>
        <v>4702921684_2016-04-28</v>
      </c>
      <c r="B216">
        <v>4702921684</v>
      </c>
      <c r="C216" s="1">
        <v>42488</v>
      </c>
      <c r="D216" s="1" t="str">
        <f>TEXT(SleepDay[[#This Row],[Date]],"dddd")</f>
        <v>Thursday</v>
      </c>
      <c r="E216">
        <v>1</v>
      </c>
      <c r="F216">
        <v>442</v>
      </c>
      <c r="G216">
        <v>461</v>
      </c>
      <c r="H216">
        <v>7.4</v>
      </c>
      <c r="I216">
        <v>7.7</v>
      </c>
      <c r="J216">
        <f>AVERAGEIF(SleepDay[Id],SleepDay[[#This Row],[Id]],SleepDay[TotalHoursAsleep])</f>
        <v>6.9703703703703708</v>
      </c>
    </row>
    <row r="217" spans="1:10" x14ac:dyDescent="0.4">
      <c r="A217" t="str">
        <f>SleepDay[[#This Row],[Id]]&amp;"_"&amp;TEXT(SleepDay[[#This Row],[Date]], "YYYY-MM-DD")</f>
        <v>4702921684_2016-04-29</v>
      </c>
      <c r="B217">
        <v>4702921684</v>
      </c>
      <c r="C217" s="1">
        <v>42489</v>
      </c>
      <c r="D217" s="1" t="str">
        <f>TEXT(SleepDay[[#This Row],[Date]],"dddd")</f>
        <v>Friday</v>
      </c>
      <c r="E217">
        <v>1</v>
      </c>
      <c r="F217">
        <v>433</v>
      </c>
      <c r="G217">
        <v>447</v>
      </c>
      <c r="H217">
        <v>7.2</v>
      </c>
      <c r="I217">
        <v>7.5</v>
      </c>
      <c r="J217">
        <f>AVERAGEIF(SleepDay[Id],SleepDay[[#This Row],[Id]],SleepDay[TotalHoursAsleep])</f>
        <v>6.9703703703703708</v>
      </c>
    </row>
    <row r="218" spans="1:10" x14ac:dyDescent="0.4">
      <c r="A218" t="str">
        <f>SleepDay[[#This Row],[Id]]&amp;"_"&amp;TEXT(SleepDay[[#This Row],[Date]], "YYYY-MM-DD")</f>
        <v>4702921684_2016-04-30</v>
      </c>
      <c r="B218">
        <v>4702921684</v>
      </c>
      <c r="C218" s="1">
        <v>42490</v>
      </c>
      <c r="D218" s="1" t="str">
        <f>TEXT(SleepDay[[#This Row],[Date]],"dddd")</f>
        <v>Saturday</v>
      </c>
      <c r="E218">
        <v>1</v>
      </c>
      <c r="F218">
        <v>479</v>
      </c>
      <c r="G218">
        <v>501</v>
      </c>
      <c r="H218">
        <v>8</v>
      </c>
      <c r="I218">
        <v>8.4</v>
      </c>
      <c r="J218">
        <f>AVERAGEIF(SleepDay[Id],SleepDay[[#This Row],[Id]],SleepDay[TotalHoursAsleep])</f>
        <v>6.9703703703703708</v>
      </c>
    </row>
    <row r="219" spans="1:10" x14ac:dyDescent="0.4">
      <c r="A219" t="str">
        <f>SleepDay[[#This Row],[Id]]&amp;"_"&amp;TEXT(SleepDay[[#This Row],[Date]], "YYYY-MM-DD")</f>
        <v>4702921684_2016-05-03</v>
      </c>
      <c r="B219">
        <v>4702921684</v>
      </c>
      <c r="C219" s="1">
        <v>42493</v>
      </c>
      <c r="D219" s="1" t="str">
        <f>TEXT(SleepDay[[#This Row],[Date]],"dddd")</f>
        <v>Tuesday</v>
      </c>
      <c r="E219">
        <v>1</v>
      </c>
      <c r="F219">
        <v>327</v>
      </c>
      <c r="G219">
        <v>373</v>
      </c>
      <c r="H219">
        <v>5.5</v>
      </c>
      <c r="I219">
        <v>6.2</v>
      </c>
      <c r="J219">
        <f>AVERAGEIF(SleepDay[Id],SleepDay[[#This Row],[Id]],SleepDay[TotalHoursAsleep])</f>
        <v>6.9703703703703708</v>
      </c>
    </row>
    <row r="220" spans="1:10" x14ac:dyDescent="0.4">
      <c r="A220" t="str">
        <f>SleepDay[[#This Row],[Id]]&amp;"_"&amp;TEXT(SleepDay[[#This Row],[Date]], "YYYY-MM-DD")</f>
        <v>4702921684_2016-05-04</v>
      </c>
      <c r="B220">
        <v>4702921684</v>
      </c>
      <c r="C220" s="1">
        <v>42494</v>
      </c>
      <c r="D220" s="1" t="str">
        <f>TEXT(SleepDay[[#This Row],[Date]],"dddd")</f>
        <v>Wednesday</v>
      </c>
      <c r="E220">
        <v>1</v>
      </c>
      <c r="F220">
        <v>412</v>
      </c>
      <c r="G220">
        <v>434</v>
      </c>
      <c r="H220">
        <v>6.9</v>
      </c>
      <c r="I220">
        <v>7.2</v>
      </c>
      <c r="J220">
        <f>AVERAGEIF(SleepDay[Id],SleepDay[[#This Row],[Id]],SleepDay[TotalHoursAsleep])</f>
        <v>6.9703703703703708</v>
      </c>
    </row>
    <row r="221" spans="1:10" x14ac:dyDescent="0.4">
      <c r="A221" t="str">
        <f>SleepDay[[#This Row],[Id]]&amp;"_"&amp;TEXT(SleepDay[[#This Row],[Date]], "YYYY-MM-DD")</f>
        <v>4702921684_2016-05-05</v>
      </c>
      <c r="B221">
        <v>4702921684</v>
      </c>
      <c r="C221" s="1">
        <v>42495</v>
      </c>
      <c r="D221" s="1" t="str">
        <f>TEXT(SleepDay[[#This Row],[Date]],"dddd")</f>
        <v>Thursday</v>
      </c>
      <c r="E221">
        <v>1</v>
      </c>
      <c r="F221">
        <v>414</v>
      </c>
      <c r="G221">
        <v>428</v>
      </c>
      <c r="H221">
        <v>6.9</v>
      </c>
      <c r="I221">
        <v>7.1</v>
      </c>
      <c r="J221">
        <f>AVERAGEIF(SleepDay[Id],SleepDay[[#This Row],[Id]],SleepDay[TotalHoursAsleep])</f>
        <v>6.9703703703703708</v>
      </c>
    </row>
    <row r="222" spans="1:10" x14ac:dyDescent="0.4">
      <c r="A222" t="str">
        <f>SleepDay[[#This Row],[Id]]&amp;"_"&amp;TEXT(SleepDay[[#This Row],[Date]], "YYYY-MM-DD")</f>
        <v>4702921684_2016-05-06</v>
      </c>
      <c r="B222">
        <v>4702921684</v>
      </c>
      <c r="C222" s="1">
        <v>42496</v>
      </c>
      <c r="D222" s="1" t="str">
        <f>TEXT(SleepDay[[#This Row],[Date]],"dddd")</f>
        <v>Friday</v>
      </c>
      <c r="E222">
        <v>1</v>
      </c>
      <c r="F222">
        <v>404</v>
      </c>
      <c r="G222">
        <v>449</v>
      </c>
      <c r="H222">
        <v>6.7</v>
      </c>
      <c r="I222">
        <v>7.5</v>
      </c>
      <c r="J222">
        <f>AVERAGEIF(SleepDay[Id],SleepDay[[#This Row],[Id]],SleepDay[TotalHoursAsleep])</f>
        <v>6.9703703703703708</v>
      </c>
    </row>
    <row r="223" spans="1:10" x14ac:dyDescent="0.4">
      <c r="A223" t="str">
        <f>SleepDay[[#This Row],[Id]]&amp;"_"&amp;TEXT(SleepDay[[#This Row],[Date]], "YYYY-MM-DD")</f>
        <v>4702921684_2016-05-07</v>
      </c>
      <c r="B223">
        <v>4702921684</v>
      </c>
      <c r="C223" s="1">
        <v>42497</v>
      </c>
      <c r="D223" s="1" t="str">
        <f>TEXT(SleepDay[[#This Row],[Date]],"dddd")</f>
        <v>Saturday</v>
      </c>
      <c r="E223">
        <v>1</v>
      </c>
      <c r="F223">
        <v>520</v>
      </c>
      <c r="G223">
        <v>543</v>
      </c>
      <c r="H223">
        <v>8.6999999999999993</v>
      </c>
      <c r="I223">
        <v>9.1</v>
      </c>
      <c r="J223">
        <f>AVERAGEIF(SleepDay[Id],SleepDay[[#This Row],[Id]],SleepDay[TotalHoursAsleep])</f>
        <v>6.9703703703703708</v>
      </c>
    </row>
    <row r="224" spans="1:10" x14ac:dyDescent="0.4">
      <c r="A224" t="str">
        <f>SleepDay[[#This Row],[Id]]&amp;"_"&amp;TEXT(SleepDay[[#This Row],[Date]], "YYYY-MM-DD")</f>
        <v>4702921684_2016-05-09</v>
      </c>
      <c r="B224">
        <v>4702921684</v>
      </c>
      <c r="C224" s="1">
        <v>42499</v>
      </c>
      <c r="D224" s="1" t="str">
        <f>TEXT(SleepDay[[#This Row],[Date]],"dddd")</f>
        <v>Monday</v>
      </c>
      <c r="E224">
        <v>1</v>
      </c>
      <c r="F224">
        <v>435</v>
      </c>
      <c r="G224">
        <v>458</v>
      </c>
      <c r="H224">
        <v>7.3</v>
      </c>
      <c r="I224">
        <v>7.6</v>
      </c>
      <c r="J224">
        <f>AVERAGEIF(SleepDay[Id],SleepDay[[#This Row],[Id]],SleepDay[TotalHoursAsleep])</f>
        <v>6.9703703703703708</v>
      </c>
    </row>
    <row r="225" spans="1:10" x14ac:dyDescent="0.4">
      <c r="A225" t="str">
        <f>SleepDay[[#This Row],[Id]]&amp;"_"&amp;TEXT(SleepDay[[#This Row],[Date]], "YYYY-MM-DD")</f>
        <v>4702921684_2016-05-10</v>
      </c>
      <c r="B225">
        <v>4702921684</v>
      </c>
      <c r="C225" s="1">
        <v>42500</v>
      </c>
      <c r="D225" s="1" t="str">
        <f>TEXT(SleepDay[[#This Row],[Date]],"dddd")</f>
        <v>Tuesday</v>
      </c>
      <c r="E225">
        <v>1</v>
      </c>
      <c r="F225">
        <v>416</v>
      </c>
      <c r="G225">
        <v>431</v>
      </c>
      <c r="H225">
        <v>6.9</v>
      </c>
      <c r="I225">
        <v>7.2</v>
      </c>
      <c r="J225">
        <f>AVERAGEIF(SleepDay[Id],SleepDay[[#This Row],[Id]],SleepDay[TotalHoursAsleep])</f>
        <v>6.9703703703703708</v>
      </c>
    </row>
    <row r="226" spans="1:10" x14ac:dyDescent="0.4">
      <c r="A226" t="str">
        <f>SleepDay[[#This Row],[Id]]&amp;"_"&amp;TEXT(SleepDay[[#This Row],[Date]], "YYYY-MM-DD")</f>
        <v>4702921684_2016-05-11</v>
      </c>
      <c r="B226">
        <v>4702921684</v>
      </c>
      <c r="C226" s="1">
        <v>42501</v>
      </c>
      <c r="D226" s="1" t="str">
        <f>TEXT(SleepDay[[#This Row],[Date]],"dddd")</f>
        <v>Wednesday</v>
      </c>
      <c r="E226">
        <v>1</v>
      </c>
      <c r="F226">
        <v>354</v>
      </c>
      <c r="G226">
        <v>366</v>
      </c>
      <c r="H226">
        <v>5.9</v>
      </c>
      <c r="I226">
        <v>6.1</v>
      </c>
      <c r="J226">
        <f>AVERAGEIF(SleepDay[Id],SleepDay[[#This Row],[Id]],SleepDay[TotalHoursAsleep])</f>
        <v>6.9703703703703708</v>
      </c>
    </row>
    <row r="227" spans="1:10" x14ac:dyDescent="0.4">
      <c r="A227" t="str">
        <f>SleepDay[[#This Row],[Id]]&amp;"_"&amp;TEXT(SleepDay[[#This Row],[Date]], "YYYY-MM-DD")</f>
        <v>4702921684_2016-05-12</v>
      </c>
      <c r="B227">
        <v>4702921684</v>
      </c>
      <c r="C227" s="1">
        <v>42502</v>
      </c>
      <c r="D227" s="1" t="str">
        <f>TEXT(SleepDay[[#This Row],[Date]],"dddd")</f>
        <v>Thursday</v>
      </c>
      <c r="E227">
        <v>1</v>
      </c>
      <c r="F227">
        <v>404</v>
      </c>
      <c r="G227">
        <v>442</v>
      </c>
      <c r="H227">
        <v>6.7</v>
      </c>
      <c r="I227">
        <v>7.4</v>
      </c>
      <c r="J227">
        <f>AVERAGEIF(SleepDay[Id],SleepDay[[#This Row],[Id]],SleepDay[TotalHoursAsleep])</f>
        <v>6.9703703703703708</v>
      </c>
    </row>
    <row r="228" spans="1:10" x14ac:dyDescent="0.4">
      <c r="A228" t="str">
        <f>SleepDay[[#This Row],[Id]]&amp;"_"&amp;TEXT(SleepDay[[#This Row],[Date]], "YYYY-MM-DD")</f>
        <v>5553957443_2016-04-12</v>
      </c>
      <c r="B228">
        <v>5553957443</v>
      </c>
      <c r="C228" s="1">
        <v>42472</v>
      </c>
      <c r="D228" s="1" t="str">
        <f>TEXT(SleepDay[[#This Row],[Date]],"dddd")</f>
        <v>Tuesday</v>
      </c>
      <c r="E228">
        <v>1</v>
      </c>
      <c r="F228">
        <v>441</v>
      </c>
      <c r="G228">
        <v>464</v>
      </c>
      <c r="H228">
        <v>7.4</v>
      </c>
      <c r="I228">
        <v>7.7</v>
      </c>
      <c r="J228">
        <f>AVERAGEIF(SleepDay[Id],SleepDay[[#This Row],[Id]],SleepDay[TotalHoursAsleep])</f>
        <v>7.7419354838709697</v>
      </c>
    </row>
    <row r="229" spans="1:10" x14ac:dyDescent="0.4">
      <c r="A229" t="str">
        <f>SleepDay[[#This Row],[Id]]&amp;"_"&amp;TEXT(SleepDay[[#This Row],[Date]], "YYYY-MM-DD")</f>
        <v>5553957443_2016-04-13</v>
      </c>
      <c r="B229">
        <v>5553957443</v>
      </c>
      <c r="C229" s="1">
        <v>42473</v>
      </c>
      <c r="D229" s="1" t="str">
        <f>TEXT(SleepDay[[#This Row],[Date]],"dddd")</f>
        <v>Wednesday</v>
      </c>
      <c r="E229">
        <v>2</v>
      </c>
      <c r="F229">
        <v>455</v>
      </c>
      <c r="G229">
        <v>488</v>
      </c>
      <c r="H229">
        <v>7.6</v>
      </c>
      <c r="I229">
        <v>8.1</v>
      </c>
      <c r="J229">
        <f>AVERAGEIF(SleepDay[Id],SleepDay[[#This Row],[Id]],SleepDay[TotalHoursAsleep])</f>
        <v>7.7419354838709697</v>
      </c>
    </row>
    <row r="230" spans="1:10" x14ac:dyDescent="0.4">
      <c r="A230" t="str">
        <f>SleepDay[[#This Row],[Id]]&amp;"_"&amp;TEXT(SleepDay[[#This Row],[Date]], "YYYY-MM-DD")</f>
        <v>5553957443_2016-04-14</v>
      </c>
      <c r="B230">
        <v>5553957443</v>
      </c>
      <c r="C230" s="1">
        <v>42474</v>
      </c>
      <c r="D230" s="1" t="str">
        <f>TEXT(SleepDay[[#This Row],[Date]],"dddd")</f>
        <v>Thursday</v>
      </c>
      <c r="E230">
        <v>1</v>
      </c>
      <c r="F230">
        <v>357</v>
      </c>
      <c r="G230">
        <v>418</v>
      </c>
      <c r="H230">
        <v>6</v>
      </c>
      <c r="I230">
        <v>7</v>
      </c>
      <c r="J230">
        <f>AVERAGEIF(SleepDay[Id],SleepDay[[#This Row],[Id]],SleepDay[TotalHoursAsleep])</f>
        <v>7.7419354838709697</v>
      </c>
    </row>
    <row r="231" spans="1:10" x14ac:dyDescent="0.4">
      <c r="A231" t="str">
        <f>SleepDay[[#This Row],[Id]]&amp;"_"&amp;TEXT(SleepDay[[#This Row],[Date]], "YYYY-MM-DD")</f>
        <v>5553957443_2016-04-15</v>
      </c>
      <c r="B231">
        <v>5553957443</v>
      </c>
      <c r="C231" s="1">
        <v>42475</v>
      </c>
      <c r="D231" s="1" t="str">
        <f>TEXT(SleepDay[[#This Row],[Date]],"dddd")</f>
        <v>Friday</v>
      </c>
      <c r="E231">
        <v>1</v>
      </c>
      <c r="F231">
        <v>377</v>
      </c>
      <c r="G231">
        <v>409</v>
      </c>
      <c r="H231">
        <v>6.3</v>
      </c>
      <c r="I231">
        <v>6.8</v>
      </c>
      <c r="J231">
        <f>AVERAGEIF(SleepDay[Id],SleepDay[[#This Row],[Id]],SleepDay[TotalHoursAsleep])</f>
        <v>7.7419354838709697</v>
      </c>
    </row>
    <row r="232" spans="1:10" x14ac:dyDescent="0.4">
      <c r="A232" t="str">
        <f>SleepDay[[#This Row],[Id]]&amp;"_"&amp;TEXT(SleepDay[[#This Row],[Date]], "YYYY-MM-DD")</f>
        <v>5553957443_2016-04-16</v>
      </c>
      <c r="B232">
        <v>5553957443</v>
      </c>
      <c r="C232" s="1">
        <v>42476</v>
      </c>
      <c r="D232" s="1" t="str">
        <f>TEXT(SleepDay[[#This Row],[Date]],"dddd")</f>
        <v>Saturday</v>
      </c>
      <c r="E232">
        <v>2</v>
      </c>
      <c r="F232">
        <v>651</v>
      </c>
      <c r="G232">
        <v>686</v>
      </c>
      <c r="H232">
        <v>10.9</v>
      </c>
      <c r="I232">
        <v>11.4</v>
      </c>
      <c r="J232">
        <f>AVERAGEIF(SleepDay[Id],SleepDay[[#This Row],[Id]],SleepDay[TotalHoursAsleep])</f>
        <v>7.7419354838709697</v>
      </c>
    </row>
    <row r="233" spans="1:10" x14ac:dyDescent="0.4">
      <c r="A233" t="str">
        <f>SleepDay[[#This Row],[Id]]&amp;"_"&amp;TEXT(SleepDay[[#This Row],[Date]], "YYYY-MM-DD")</f>
        <v>5553957443_2016-04-17</v>
      </c>
      <c r="B233">
        <v>5553957443</v>
      </c>
      <c r="C233" s="1">
        <v>42477</v>
      </c>
      <c r="D233" s="1" t="str">
        <f>TEXT(SleepDay[[#This Row],[Date]],"dddd")</f>
        <v>Sunday</v>
      </c>
      <c r="E233">
        <v>1</v>
      </c>
      <c r="F233">
        <v>350</v>
      </c>
      <c r="G233">
        <v>402</v>
      </c>
      <c r="H233">
        <v>5.8</v>
      </c>
      <c r="I233">
        <v>6.7</v>
      </c>
      <c r="J233">
        <f>AVERAGEIF(SleepDay[Id],SleepDay[[#This Row],[Id]],SleepDay[TotalHoursAsleep])</f>
        <v>7.7419354838709697</v>
      </c>
    </row>
    <row r="234" spans="1:10" x14ac:dyDescent="0.4">
      <c r="A234" t="str">
        <f>SleepDay[[#This Row],[Id]]&amp;"_"&amp;TEXT(SleepDay[[#This Row],[Date]], "YYYY-MM-DD")</f>
        <v>5553957443_2016-04-18</v>
      </c>
      <c r="B234">
        <v>5553957443</v>
      </c>
      <c r="C234" s="1">
        <v>42478</v>
      </c>
      <c r="D234" s="1" t="str">
        <f>TEXT(SleepDay[[#This Row],[Date]],"dddd")</f>
        <v>Monday</v>
      </c>
      <c r="E234">
        <v>2</v>
      </c>
      <c r="F234">
        <v>520</v>
      </c>
      <c r="G234">
        <v>541</v>
      </c>
      <c r="H234">
        <v>8.6999999999999993</v>
      </c>
      <c r="I234">
        <v>9</v>
      </c>
      <c r="J234">
        <f>AVERAGEIF(SleepDay[Id],SleepDay[[#This Row],[Id]],SleepDay[TotalHoursAsleep])</f>
        <v>7.7419354838709697</v>
      </c>
    </row>
    <row r="235" spans="1:10" x14ac:dyDescent="0.4">
      <c r="A235" t="str">
        <f>SleepDay[[#This Row],[Id]]&amp;"_"&amp;TEXT(SleepDay[[#This Row],[Date]], "YYYY-MM-DD")</f>
        <v>5553957443_2016-04-19</v>
      </c>
      <c r="B235">
        <v>5553957443</v>
      </c>
      <c r="C235" s="1">
        <v>42479</v>
      </c>
      <c r="D235" s="1" t="str">
        <f>TEXT(SleepDay[[#This Row],[Date]],"dddd")</f>
        <v>Tuesday</v>
      </c>
      <c r="E235">
        <v>1</v>
      </c>
      <c r="F235">
        <v>357</v>
      </c>
      <c r="G235">
        <v>410</v>
      </c>
      <c r="H235">
        <v>6</v>
      </c>
      <c r="I235">
        <v>6.8</v>
      </c>
      <c r="J235">
        <f>AVERAGEIF(SleepDay[Id],SleepDay[[#This Row],[Id]],SleepDay[TotalHoursAsleep])</f>
        <v>7.7419354838709697</v>
      </c>
    </row>
    <row r="236" spans="1:10" x14ac:dyDescent="0.4">
      <c r="A236" t="str">
        <f>SleepDay[[#This Row],[Id]]&amp;"_"&amp;TEXT(SleepDay[[#This Row],[Date]], "YYYY-MM-DD")</f>
        <v>5553957443_2016-04-20</v>
      </c>
      <c r="B236">
        <v>5553957443</v>
      </c>
      <c r="C236" s="1">
        <v>42480</v>
      </c>
      <c r="D236" s="1" t="str">
        <f>TEXT(SleepDay[[#This Row],[Date]],"dddd")</f>
        <v>Wednesday</v>
      </c>
      <c r="E236">
        <v>1</v>
      </c>
      <c r="F236">
        <v>658</v>
      </c>
      <c r="G236">
        <v>678</v>
      </c>
      <c r="H236">
        <v>11</v>
      </c>
      <c r="I236">
        <v>11.3</v>
      </c>
      <c r="J236">
        <f>AVERAGEIF(SleepDay[Id],SleepDay[[#This Row],[Id]],SleepDay[TotalHoursAsleep])</f>
        <v>7.7419354838709697</v>
      </c>
    </row>
    <row r="237" spans="1:10" x14ac:dyDescent="0.4">
      <c r="A237" t="str">
        <f>SleepDay[[#This Row],[Id]]&amp;"_"&amp;TEXT(SleepDay[[#This Row],[Date]], "YYYY-MM-DD")</f>
        <v>5553957443_2016-04-21</v>
      </c>
      <c r="B237">
        <v>5553957443</v>
      </c>
      <c r="C237" s="1">
        <v>42481</v>
      </c>
      <c r="D237" s="1" t="str">
        <f>TEXT(SleepDay[[#This Row],[Date]],"dddd")</f>
        <v>Thursday</v>
      </c>
      <c r="E237">
        <v>1</v>
      </c>
      <c r="F237">
        <v>399</v>
      </c>
      <c r="G237">
        <v>431</v>
      </c>
      <c r="H237">
        <v>6.7</v>
      </c>
      <c r="I237">
        <v>7.2</v>
      </c>
      <c r="J237">
        <f>AVERAGEIF(SleepDay[Id],SleepDay[[#This Row],[Id]],SleepDay[TotalHoursAsleep])</f>
        <v>7.7419354838709697</v>
      </c>
    </row>
    <row r="238" spans="1:10" x14ac:dyDescent="0.4">
      <c r="A238" t="str">
        <f>SleepDay[[#This Row],[Id]]&amp;"_"&amp;TEXT(SleepDay[[#This Row],[Date]], "YYYY-MM-DD")</f>
        <v>5553957443_2016-04-22</v>
      </c>
      <c r="B238">
        <v>5553957443</v>
      </c>
      <c r="C238" s="1">
        <v>42482</v>
      </c>
      <c r="D238" s="1" t="str">
        <f>TEXT(SleepDay[[#This Row],[Date]],"dddd")</f>
        <v>Friday</v>
      </c>
      <c r="E238">
        <v>1</v>
      </c>
      <c r="F238">
        <v>322</v>
      </c>
      <c r="G238">
        <v>353</v>
      </c>
      <c r="H238">
        <v>5.4</v>
      </c>
      <c r="I238">
        <v>5.9</v>
      </c>
      <c r="J238">
        <f>AVERAGEIF(SleepDay[Id],SleepDay[[#This Row],[Id]],SleepDay[TotalHoursAsleep])</f>
        <v>7.7419354838709697</v>
      </c>
    </row>
    <row r="239" spans="1:10" x14ac:dyDescent="0.4">
      <c r="A239" t="str">
        <f>SleepDay[[#This Row],[Id]]&amp;"_"&amp;TEXT(SleepDay[[#This Row],[Date]], "YYYY-MM-DD")</f>
        <v>5553957443_2016-04-23</v>
      </c>
      <c r="B239">
        <v>5553957443</v>
      </c>
      <c r="C239" s="1">
        <v>42483</v>
      </c>
      <c r="D239" s="1" t="str">
        <f>TEXT(SleepDay[[#This Row],[Date]],"dddd")</f>
        <v>Saturday</v>
      </c>
      <c r="E239">
        <v>2</v>
      </c>
      <c r="F239">
        <v>631</v>
      </c>
      <c r="G239">
        <v>725</v>
      </c>
      <c r="H239">
        <v>10.5</v>
      </c>
      <c r="I239">
        <v>12.1</v>
      </c>
      <c r="J239">
        <f>AVERAGEIF(SleepDay[Id],SleepDay[[#This Row],[Id]],SleepDay[TotalHoursAsleep])</f>
        <v>7.7419354838709697</v>
      </c>
    </row>
    <row r="240" spans="1:10" x14ac:dyDescent="0.4">
      <c r="A240" t="str">
        <f>SleepDay[[#This Row],[Id]]&amp;"_"&amp;TEXT(SleepDay[[#This Row],[Date]], "YYYY-MM-DD")</f>
        <v>5553957443_2016-04-24</v>
      </c>
      <c r="B240">
        <v>5553957443</v>
      </c>
      <c r="C240" s="1">
        <v>42484</v>
      </c>
      <c r="D240" s="1" t="str">
        <f>TEXT(SleepDay[[#This Row],[Date]],"dddd")</f>
        <v>Sunday</v>
      </c>
      <c r="E240">
        <v>2</v>
      </c>
      <c r="F240">
        <v>553</v>
      </c>
      <c r="G240">
        <v>640</v>
      </c>
      <c r="H240">
        <v>9.1999999999999993</v>
      </c>
      <c r="I240">
        <v>10.7</v>
      </c>
      <c r="J240">
        <f>AVERAGEIF(SleepDay[Id],SleepDay[[#This Row],[Id]],SleepDay[TotalHoursAsleep])</f>
        <v>7.7419354838709697</v>
      </c>
    </row>
    <row r="241" spans="1:10" x14ac:dyDescent="0.4">
      <c r="A241" t="str">
        <f>SleepDay[[#This Row],[Id]]&amp;"_"&amp;TEXT(SleepDay[[#This Row],[Date]], "YYYY-MM-DD")</f>
        <v>5553957443_2016-04-25</v>
      </c>
      <c r="B241">
        <v>5553957443</v>
      </c>
      <c r="C241" s="1">
        <v>42485</v>
      </c>
      <c r="D241" s="1" t="str">
        <f>TEXT(SleepDay[[#This Row],[Date]],"dddd")</f>
        <v>Monday</v>
      </c>
      <c r="E241">
        <v>1</v>
      </c>
      <c r="F241">
        <v>433</v>
      </c>
      <c r="G241">
        <v>468</v>
      </c>
      <c r="H241">
        <v>7.2</v>
      </c>
      <c r="I241">
        <v>7.8</v>
      </c>
      <c r="J241">
        <f>AVERAGEIF(SleepDay[Id],SleepDay[[#This Row],[Id]],SleepDay[TotalHoursAsleep])</f>
        <v>7.7419354838709697</v>
      </c>
    </row>
    <row r="242" spans="1:10" x14ac:dyDescent="0.4">
      <c r="A242" t="str">
        <f>SleepDay[[#This Row],[Id]]&amp;"_"&amp;TEXT(SleepDay[[#This Row],[Date]], "YYYY-MM-DD")</f>
        <v>5553957443_2016-04-26</v>
      </c>
      <c r="B242">
        <v>5553957443</v>
      </c>
      <c r="C242" s="1">
        <v>42486</v>
      </c>
      <c r="D242" s="1" t="str">
        <f>TEXT(SleepDay[[#This Row],[Date]],"dddd")</f>
        <v>Tuesday</v>
      </c>
      <c r="E242">
        <v>1</v>
      </c>
      <c r="F242">
        <v>412</v>
      </c>
      <c r="G242">
        <v>453</v>
      </c>
      <c r="H242">
        <v>6.9</v>
      </c>
      <c r="I242">
        <v>7.6</v>
      </c>
      <c r="J242">
        <f>AVERAGEIF(SleepDay[Id],SleepDay[[#This Row],[Id]],SleepDay[TotalHoursAsleep])</f>
        <v>7.7419354838709697</v>
      </c>
    </row>
    <row r="243" spans="1:10" x14ac:dyDescent="0.4">
      <c r="A243" t="str">
        <f>SleepDay[[#This Row],[Id]]&amp;"_"&amp;TEXT(SleepDay[[#This Row],[Date]], "YYYY-MM-DD")</f>
        <v>5553957443_2016-04-27</v>
      </c>
      <c r="B243">
        <v>5553957443</v>
      </c>
      <c r="C243" s="1">
        <v>42487</v>
      </c>
      <c r="D243" s="1" t="str">
        <f>TEXT(SleepDay[[#This Row],[Date]],"dddd")</f>
        <v>Wednesday</v>
      </c>
      <c r="E243">
        <v>1</v>
      </c>
      <c r="F243">
        <v>347</v>
      </c>
      <c r="G243">
        <v>391</v>
      </c>
      <c r="H243">
        <v>5.8</v>
      </c>
      <c r="I243">
        <v>6.5</v>
      </c>
      <c r="J243">
        <f>AVERAGEIF(SleepDay[Id],SleepDay[[#This Row],[Id]],SleepDay[TotalHoursAsleep])</f>
        <v>7.7419354838709697</v>
      </c>
    </row>
    <row r="244" spans="1:10" x14ac:dyDescent="0.4">
      <c r="A244" t="str">
        <f>SleepDay[[#This Row],[Id]]&amp;"_"&amp;TEXT(SleepDay[[#This Row],[Date]], "YYYY-MM-DD")</f>
        <v>5553957443_2016-04-28</v>
      </c>
      <c r="B244">
        <v>5553957443</v>
      </c>
      <c r="C244" s="1">
        <v>42488</v>
      </c>
      <c r="D244" s="1" t="str">
        <f>TEXT(SleepDay[[#This Row],[Date]],"dddd")</f>
        <v>Thursday</v>
      </c>
      <c r="E244">
        <v>1</v>
      </c>
      <c r="F244">
        <v>421</v>
      </c>
      <c r="G244">
        <v>457</v>
      </c>
      <c r="H244">
        <v>7</v>
      </c>
      <c r="I244">
        <v>7.6</v>
      </c>
      <c r="J244">
        <f>AVERAGEIF(SleepDay[Id],SleepDay[[#This Row],[Id]],SleepDay[TotalHoursAsleep])</f>
        <v>7.7419354838709697</v>
      </c>
    </row>
    <row r="245" spans="1:10" x14ac:dyDescent="0.4">
      <c r="A245" t="str">
        <f>SleepDay[[#This Row],[Id]]&amp;"_"&amp;TEXT(SleepDay[[#This Row],[Date]], "YYYY-MM-DD")</f>
        <v>5553957443_2016-04-29</v>
      </c>
      <c r="B245">
        <v>5553957443</v>
      </c>
      <c r="C245" s="1">
        <v>42489</v>
      </c>
      <c r="D245" s="1" t="str">
        <f>TEXT(SleepDay[[#This Row],[Date]],"dddd")</f>
        <v>Friday</v>
      </c>
      <c r="E245">
        <v>1</v>
      </c>
      <c r="F245">
        <v>450</v>
      </c>
      <c r="G245">
        <v>495</v>
      </c>
      <c r="H245">
        <v>7.5</v>
      </c>
      <c r="I245">
        <v>8.3000000000000007</v>
      </c>
      <c r="J245">
        <f>AVERAGEIF(SleepDay[Id],SleepDay[[#This Row],[Id]],SleepDay[TotalHoursAsleep])</f>
        <v>7.7419354838709697</v>
      </c>
    </row>
    <row r="246" spans="1:10" x14ac:dyDescent="0.4">
      <c r="A246" t="str">
        <f>SleepDay[[#This Row],[Id]]&amp;"_"&amp;TEXT(SleepDay[[#This Row],[Date]], "YYYY-MM-DD")</f>
        <v>5553957443_2016-04-30</v>
      </c>
      <c r="B246">
        <v>5553957443</v>
      </c>
      <c r="C246" s="1">
        <v>42490</v>
      </c>
      <c r="D246" s="1" t="str">
        <f>TEXT(SleepDay[[#This Row],[Date]],"dddd")</f>
        <v>Saturday</v>
      </c>
      <c r="E246">
        <v>2</v>
      </c>
      <c r="F246">
        <v>775</v>
      </c>
      <c r="G246">
        <v>843</v>
      </c>
      <c r="H246">
        <v>12.9</v>
      </c>
      <c r="I246">
        <v>14.1</v>
      </c>
      <c r="J246">
        <f>AVERAGEIF(SleepDay[Id],SleepDay[[#This Row],[Id]],SleepDay[TotalHoursAsleep])</f>
        <v>7.7419354838709697</v>
      </c>
    </row>
    <row r="247" spans="1:10" x14ac:dyDescent="0.4">
      <c r="A247" t="str">
        <f>SleepDay[[#This Row],[Id]]&amp;"_"&amp;TEXT(SleepDay[[#This Row],[Date]], "YYYY-MM-DD")</f>
        <v>5553957443_2016-05-01</v>
      </c>
      <c r="B247">
        <v>5553957443</v>
      </c>
      <c r="C247" s="1">
        <v>42491</v>
      </c>
      <c r="D247" s="1" t="str">
        <f>TEXT(SleepDay[[#This Row],[Date]],"dddd")</f>
        <v>Sunday</v>
      </c>
      <c r="E247">
        <v>2</v>
      </c>
      <c r="F247">
        <v>622</v>
      </c>
      <c r="G247">
        <v>686</v>
      </c>
      <c r="H247">
        <v>10.4</v>
      </c>
      <c r="I247">
        <v>11.4</v>
      </c>
      <c r="J247">
        <f>AVERAGEIF(SleepDay[Id],SleepDay[[#This Row],[Id]],SleepDay[TotalHoursAsleep])</f>
        <v>7.7419354838709697</v>
      </c>
    </row>
    <row r="248" spans="1:10" x14ac:dyDescent="0.4">
      <c r="A248" t="str">
        <f>SleepDay[[#This Row],[Id]]&amp;"_"&amp;TEXT(SleepDay[[#This Row],[Date]], "YYYY-MM-DD")</f>
        <v>5553957443_2016-05-02</v>
      </c>
      <c r="B248">
        <v>5553957443</v>
      </c>
      <c r="C248" s="1">
        <v>42492</v>
      </c>
      <c r="D248" s="1" t="str">
        <f>TEXT(SleepDay[[#This Row],[Date]],"dddd")</f>
        <v>Monday</v>
      </c>
      <c r="E248">
        <v>1</v>
      </c>
      <c r="F248">
        <v>409</v>
      </c>
      <c r="G248">
        <v>471</v>
      </c>
      <c r="H248">
        <v>6.8</v>
      </c>
      <c r="I248">
        <v>7.9</v>
      </c>
      <c r="J248">
        <f>AVERAGEIF(SleepDay[Id],SleepDay[[#This Row],[Id]],SleepDay[TotalHoursAsleep])</f>
        <v>7.7419354838709697</v>
      </c>
    </row>
    <row r="249" spans="1:10" x14ac:dyDescent="0.4">
      <c r="A249" t="str">
        <f>SleepDay[[#This Row],[Id]]&amp;"_"&amp;TEXT(SleepDay[[#This Row],[Date]], "YYYY-MM-DD")</f>
        <v>5553957443_2016-05-03</v>
      </c>
      <c r="B249">
        <v>5553957443</v>
      </c>
      <c r="C249" s="1">
        <v>42493</v>
      </c>
      <c r="D249" s="1" t="str">
        <f>TEXT(SleepDay[[#This Row],[Date]],"dddd")</f>
        <v>Tuesday</v>
      </c>
      <c r="E249">
        <v>1</v>
      </c>
      <c r="F249">
        <v>380</v>
      </c>
      <c r="G249">
        <v>429</v>
      </c>
      <c r="H249">
        <v>6.3</v>
      </c>
      <c r="I249">
        <v>7.2</v>
      </c>
      <c r="J249">
        <f>AVERAGEIF(SleepDay[Id],SleepDay[[#This Row],[Id]],SleepDay[TotalHoursAsleep])</f>
        <v>7.7419354838709697</v>
      </c>
    </row>
    <row r="250" spans="1:10" x14ac:dyDescent="0.4">
      <c r="A250" t="str">
        <f>SleepDay[[#This Row],[Id]]&amp;"_"&amp;TEXT(SleepDay[[#This Row],[Date]], "YYYY-MM-DD")</f>
        <v>5553957443_2016-05-04</v>
      </c>
      <c r="B250">
        <v>5553957443</v>
      </c>
      <c r="C250" s="1">
        <v>42494</v>
      </c>
      <c r="D250" s="1" t="str">
        <f>TEXT(SleepDay[[#This Row],[Date]],"dddd")</f>
        <v>Wednesday</v>
      </c>
      <c r="E250">
        <v>1</v>
      </c>
      <c r="F250">
        <v>447</v>
      </c>
      <c r="G250">
        <v>470</v>
      </c>
      <c r="H250">
        <v>7.5</v>
      </c>
      <c r="I250">
        <v>7.8</v>
      </c>
      <c r="J250">
        <f>AVERAGEIF(SleepDay[Id],SleepDay[[#This Row],[Id]],SleepDay[TotalHoursAsleep])</f>
        <v>7.7419354838709697</v>
      </c>
    </row>
    <row r="251" spans="1:10" x14ac:dyDescent="0.4">
      <c r="A251" t="str">
        <f>SleepDay[[#This Row],[Id]]&amp;"_"&amp;TEXT(SleepDay[[#This Row],[Date]], "YYYY-MM-DD")</f>
        <v>5553957443_2016-05-05</v>
      </c>
      <c r="B251">
        <v>5553957443</v>
      </c>
      <c r="C251" s="1">
        <v>42495</v>
      </c>
      <c r="D251" s="1" t="str">
        <f>TEXT(SleepDay[[#This Row],[Date]],"dddd")</f>
        <v>Thursday</v>
      </c>
      <c r="E251">
        <v>1</v>
      </c>
      <c r="F251">
        <v>419</v>
      </c>
      <c r="G251">
        <v>464</v>
      </c>
      <c r="H251">
        <v>7</v>
      </c>
      <c r="I251">
        <v>7.7</v>
      </c>
      <c r="J251">
        <f>AVERAGEIF(SleepDay[Id],SleepDay[[#This Row],[Id]],SleepDay[TotalHoursAsleep])</f>
        <v>7.7419354838709697</v>
      </c>
    </row>
    <row r="252" spans="1:10" x14ac:dyDescent="0.4">
      <c r="A252" t="str">
        <f>SleepDay[[#This Row],[Id]]&amp;"_"&amp;TEXT(SleepDay[[#This Row],[Date]], "YYYY-MM-DD")</f>
        <v>5553957443_2016-05-06</v>
      </c>
      <c r="B252">
        <v>5553957443</v>
      </c>
      <c r="C252" s="1">
        <v>42496</v>
      </c>
      <c r="D252" s="1" t="str">
        <f>TEXT(SleepDay[[#This Row],[Date]],"dddd")</f>
        <v>Friday</v>
      </c>
      <c r="E252">
        <v>1</v>
      </c>
      <c r="F252">
        <v>400</v>
      </c>
      <c r="G252">
        <v>434</v>
      </c>
      <c r="H252">
        <v>6.7</v>
      </c>
      <c r="I252">
        <v>7.2</v>
      </c>
      <c r="J252">
        <f>AVERAGEIF(SleepDay[Id],SleepDay[[#This Row],[Id]],SleepDay[TotalHoursAsleep])</f>
        <v>7.7419354838709697</v>
      </c>
    </row>
    <row r="253" spans="1:10" x14ac:dyDescent="0.4">
      <c r="A253" t="str">
        <f>SleepDay[[#This Row],[Id]]&amp;"_"&amp;TEXT(SleepDay[[#This Row],[Date]], "YYYY-MM-DD")</f>
        <v>5553957443_2016-05-07</v>
      </c>
      <c r="B253">
        <v>5553957443</v>
      </c>
      <c r="C253" s="1">
        <v>42497</v>
      </c>
      <c r="D253" s="1" t="str">
        <f>TEXT(SleepDay[[#This Row],[Date]],"dddd")</f>
        <v>Saturday</v>
      </c>
      <c r="E253">
        <v>1</v>
      </c>
      <c r="F253">
        <v>442</v>
      </c>
      <c r="G253">
        <v>470</v>
      </c>
      <c r="H253">
        <v>7.4</v>
      </c>
      <c r="I253">
        <v>7.8</v>
      </c>
      <c r="J253">
        <f>AVERAGEIF(SleepDay[Id],SleepDay[[#This Row],[Id]],SleepDay[TotalHoursAsleep])</f>
        <v>7.7419354838709697</v>
      </c>
    </row>
    <row r="254" spans="1:10" x14ac:dyDescent="0.4">
      <c r="A254" t="str">
        <f>SleepDay[[#This Row],[Id]]&amp;"_"&amp;TEXT(SleepDay[[#This Row],[Date]], "YYYY-MM-DD")</f>
        <v>5553957443_2016-05-08</v>
      </c>
      <c r="B254">
        <v>5553957443</v>
      </c>
      <c r="C254" s="1">
        <v>42498</v>
      </c>
      <c r="D254" s="1" t="str">
        <f>TEXT(SleepDay[[#This Row],[Date]],"dddd")</f>
        <v>Sunday</v>
      </c>
      <c r="E254">
        <v>1</v>
      </c>
      <c r="F254">
        <v>568</v>
      </c>
      <c r="G254">
        <v>608</v>
      </c>
      <c r="H254">
        <v>9.5</v>
      </c>
      <c r="I254">
        <v>10.1</v>
      </c>
      <c r="J254">
        <f>AVERAGEIF(SleepDay[Id],SleepDay[[#This Row],[Id]],SleepDay[TotalHoursAsleep])</f>
        <v>7.7419354838709697</v>
      </c>
    </row>
    <row r="255" spans="1:10" x14ac:dyDescent="0.4">
      <c r="A255" t="str">
        <f>SleepDay[[#This Row],[Id]]&amp;"_"&amp;TEXT(SleepDay[[#This Row],[Date]], "YYYY-MM-DD")</f>
        <v>5553957443_2016-05-09</v>
      </c>
      <c r="B255">
        <v>5553957443</v>
      </c>
      <c r="C255" s="1">
        <v>42499</v>
      </c>
      <c r="D255" s="1" t="str">
        <f>TEXT(SleepDay[[#This Row],[Date]],"dddd")</f>
        <v>Monday</v>
      </c>
      <c r="E255">
        <v>1</v>
      </c>
      <c r="F255">
        <v>453</v>
      </c>
      <c r="G255">
        <v>494</v>
      </c>
      <c r="H255">
        <v>7.6</v>
      </c>
      <c r="I255">
        <v>8.1999999999999993</v>
      </c>
      <c r="J255">
        <f>AVERAGEIF(SleepDay[Id],SleepDay[[#This Row],[Id]],SleepDay[TotalHoursAsleep])</f>
        <v>7.7419354838709697</v>
      </c>
    </row>
    <row r="256" spans="1:10" x14ac:dyDescent="0.4">
      <c r="A256" t="str">
        <f>SleepDay[[#This Row],[Id]]&amp;"_"&amp;TEXT(SleepDay[[#This Row],[Date]], "YYYY-MM-DD")</f>
        <v>5553957443_2016-05-10</v>
      </c>
      <c r="B256">
        <v>5553957443</v>
      </c>
      <c r="C256" s="1">
        <v>42500</v>
      </c>
      <c r="D256" s="1" t="str">
        <f>TEXT(SleepDay[[#This Row],[Date]],"dddd")</f>
        <v>Tuesday</v>
      </c>
      <c r="E256">
        <v>1</v>
      </c>
      <c r="F256">
        <v>418</v>
      </c>
      <c r="G256">
        <v>443</v>
      </c>
      <c r="H256">
        <v>7</v>
      </c>
      <c r="I256">
        <v>7.4</v>
      </c>
      <c r="J256">
        <f>AVERAGEIF(SleepDay[Id],SleepDay[[#This Row],[Id]],SleepDay[TotalHoursAsleep])</f>
        <v>7.7419354838709697</v>
      </c>
    </row>
    <row r="257" spans="1:10" x14ac:dyDescent="0.4">
      <c r="A257" t="str">
        <f>SleepDay[[#This Row],[Id]]&amp;"_"&amp;TEXT(SleepDay[[#This Row],[Date]], "YYYY-MM-DD")</f>
        <v>5553957443_2016-05-11</v>
      </c>
      <c r="B257">
        <v>5553957443</v>
      </c>
      <c r="C257" s="1">
        <v>42501</v>
      </c>
      <c r="D257" s="1" t="str">
        <f>TEXT(SleepDay[[#This Row],[Date]],"dddd")</f>
        <v>Wednesday</v>
      </c>
      <c r="E257">
        <v>1</v>
      </c>
      <c r="F257">
        <v>463</v>
      </c>
      <c r="G257">
        <v>486</v>
      </c>
      <c r="H257">
        <v>7.7</v>
      </c>
      <c r="I257">
        <v>8.1</v>
      </c>
      <c r="J257">
        <f>AVERAGEIF(SleepDay[Id],SleepDay[[#This Row],[Id]],SleepDay[TotalHoursAsleep])</f>
        <v>7.7419354838709697</v>
      </c>
    </row>
    <row r="258" spans="1:10" x14ac:dyDescent="0.4">
      <c r="A258" t="str">
        <f>SleepDay[[#This Row],[Id]]&amp;"_"&amp;TEXT(SleepDay[[#This Row],[Date]], "YYYY-MM-DD")</f>
        <v>5553957443_2016-05-12</v>
      </c>
      <c r="B258">
        <v>5553957443</v>
      </c>
      <c r="C258" s="1">
        <v>42502</v>
      </c>
      <c r="D258" s="1" t="str">
        <f>TEXT(SleepDay[[#This Row],[Date]],"dddd")</f>
        <v>Thursday</v>
      </c>
      <c r="E258">
        <v>1</v>
      </c>
      <c r="F258">
        <v>438</v>
      </c>
      <c r="G258">
        <v>475</v>
      </c>
      <c r="H258">
        <v>7.3</v>
      </c>
      <c r="I258">
        <v>7.9</v>
      </c>
      <c r="J258">
        <f>AVERAGEIF(SleepDay[Id],SleepDay[[#This Row],[Id]],SleepDay[TotalHoursAsleep])</f>
        <v>7.7419354838709697</v>
      </c>
    </row>
    <row r="259" spans="1:10" x14ac:dyDescent="0.4">
      <c r="A259" t="str">
        <f>SleepDay[[#This Row],[Id]]&amp;"_"&amp;TEXT(SleepDay[[#This Row],[Date]], "YYYY-MM-DD")</f>
        <v>5577150313_2016-04-12</v>
      </c>
      <c r="B259">
        <v>5577150313</v>
      </c>
      <c r="C259" s="1">
        <v>42472</v>
      </c>
      <c r="D259" s="1" t="str">
        <f>TEXT(SleepDay[[#This Row],[Date]],"dddd")</f>
        <v>Tuesday</v>
      </c>
      <c r="E259">
        <v>1</v>
      </c>
      <c r="F259">
        <v>419</v>
      </c>
      <c r="G259">
        <v>438</v>
      </c>
      <c r="H259">
        <v>7</v>
      </c>
      <c r="I259">
        <v>7.3</v>
      </c>
      <c r="J259">
        <f>AVERAGEIF(SleepDay[Id],SleepDay[[#This Row],[Id]],SleepDay[TotalHoursAsleep])</f>
        <v>7.2153846153846155</v>
      </c>
    </row>
    <row r="260" spans="1:10" x14ac:dyDescent="0.4">
      <c r="A260" t="str">
        <f>SleepDay[[#This Row],[Id]]&amp;"_"&amp;TEXT(SleepDay[[#This Row],[Date]], "YYYY-MM-DD")</f>
        <v>5577150313_2016-04-13</v>
      </c>
      <c r="B260">
        <v>5577150313</v>
      </c>
      <c r="C260" s="1">
        <v>42473</v>
      </c>
      <c r="D260" s="1" t="str">
        <f>TEXT(SleepDay[[#This Row],[Date]],"dddd")</f>
        <v>Wednesday</v>
      </c>
      <c r="E260">
        <v>1</v>
      </c>
      <c r="F260">
        <v>432</v>
      </c>
      <c r="G260">
        <v>458</v>
      </c>
      <c r="H260">
        <v>7.2</v>
      </c>
      <c r="I260">
        <v>7.6</v>
      </c>
      <c r="J260">
        <f>AVERAGEIF(SleepDay[Id],SleepDay[[#This Row],[Id]],SleepDay[TotalHoursAsleep])</f>
        <v>7.2153846153846155</v>
      </c>
    </row>
    <row r="261" spans="1:10" x14ac:dyDescent="0.4">
      <c r="A261" t="str">
        <f>SleepDay[[#This Row],[Id]]&amp;"_"&amp;TEXT(SleepDay[[#This Row],[Date]], "YYYY-MM-DD")</f>
        <v>5577150313_2016-04-14</v>
      </c>
      <c r="B261">
        <v>5577150313</v>
      </c>
      <c r="C261" s="1">
        <v>42474</v>
      </c>
      <c r="D261" s="1" t="str">
        <f>TEXT(SleepDay[[#This Row],[Date]],"dddd")</f>
        <v>Thursday</v>
      </c>
      <c r="E261">
        <v>1</v>
      </c>
      <c r="F261">
        <v>477</v>
      </c>
      <c r="G261">
        <v>497</v>
      </c>
      <c r="H261">
        <v>8</v>
      </c>
      <c r="I261">
        <v>8.3000000000000007</v>
      </c>
      <c r="J261">
        <f>AVERAGEIF(SleepDay[Id],SleepDay[[#This Row],[Id]],SleepDay[TotalHoursAsleep])</f>
        <v>7.2153846153846155</v>
      </c>
    </row>
    <row r="262" spans="1:10" x14ac:dyDescent="0.4">
      <c r="A262" t="str">
        <f>SleepDay[[#This Row],[Id]]&amp;"_"&amp;TEXT(SleepDay[[#This Row],[Date]], "YYYY-MM-DD")</f>
        <v>5577150313_2016-04-15</v>
      </c>
      <c r="B262">
        <v>5577150313</v>
      </c>
      <c r="C262" s="1">
        <v>42475</v>
      </c>
      <c r="D262" s="1" t="str">
        <f>TEXT(SleepDay[[#This Row],[Date]],"dddd")</f>
        <v>Friday</v>
      </c>
      <c r="E262">
        <v>1</v>
      </c>
      <c r="F262">
        <v>392</v>
      </c>
      <c r="G262">
        <v>413</v>
      </c>
      <c r="H262">
        <v>6.5</v>
      </c>
      <c r="I262">
        <v>6.9</v>
      </c>
      <c r="J262">
        <f>AVERAGEIF(SleepDay[Id],SleepDay[[#This Row],[Id]],SleepDay[TotalHoursAsleep])</f>
        <v>7.2153846153846155</v>
      </c>
    </row>
    <row r="263" spans="1:10" x14ac:dyDescent="0.4">
      <c r="A263" t="str">
        <f>SleepDay[[#This Row],[Id]]&amp;"_"&amp;TEXT(SleepDay[[#This Row],[Date]], "YYYY-MM-DD")</f>
        <v>5577150313_2016-04-16</v>
      </c>
      <c r="B263">
        <v>5577150313</v>
      </c>
      <c r="C263" s="1">
        <v>42476</v>
      </c>
      <c r="D263" s="1" t="str">
        <f>TEXT(SleepDay[[#This Row],[Date]],"dddd")</f>
        <v>Saturday</v>
      </c>
      <c r="E263">
        <v>1</v>
      </c>
      <c r="F263">
        <v>406</v>
      </c>
      <c r="G263">
        <v>445</v>
      </c>
      <c r="H263">
        <v>6.8</v>
      </c>
      <c r="I263">
        <v>7.4</v>
      </c>
      <c r="J263">
        <f>AVERAGEIF(SleepDay[Id],SleepDay[[#This Row],[Id]],SleepDay[TotalHoursAsleep])</f>
        <v>7.2153846153846155</v>
      </c>
    </row>
    <row r="264" spans="1:10" x14ac:dyDescent="0.4">
      <c r="A264" t="str">
        <f>SleepDay[[#This Row],[Id]]&amp;"_"&amp;TEXT(SleepDay[[#This Row],[Date]], "YYYY-MM-DD")</f>
        <v>5577150313_2016-04-17</v>
      </c>
      <c r="B264">
        <v>5577150313</v>
      </c>
      <c r="C264" s="1">
        <v>42477</v>
      </c>
      <c r="D264" s="1" t="str">
        <f>TEXT(SleepDay[[#This Row],[Date]],"dddd")</f>
        <v>Sunday</v>
      </c>
      <c r="E264">
        <v>1</v>
      </c>
      <c r="F264">
        <v>549</v>
      </c>
      <c r="G264">
        <v>583</v>
      </c>
      <c r="H264">
        <v>9.1999999999999993</v>
      </c>
      <c r="I264">
        <v>9.6999999999999993</v>
      </c>
      <c r="J264">
        <f>AVERAGEIF(SleepDay[Id],SleepDay[[#This Row],[Id]],SleepDay[TotalHoursAsleep])</f>
        <v>7.2153846153846155</v>
      </c>
    </row>
    <row r="265" spans="1:10" x14ac:dyDescent="0.4">
      <c r="A265" t="str">
        <f>SleepDay[[#This Row],[Id]]&amp;"_"&amp;TEXT(SleepDay[[#This Row],[Date]], "YYYY-MM-DD")</f>
        <v>5577150313_2016-04-18</v>
      </c>
      <c r="B265">
        <v>5577150313</v>
      </c>
      <c r="C265" s="1">
        <v>42478</v>
      </c>
      <c r="D265" s="1" t="str">
        <f>TEXT(SleepDay[[#This Row],[Date]],"dddd")</f>
        <v>Monday</v>
      </c>
      <c r="E265">
        <v>1</v>
      </c>
      <c r="F265">
        <v>527</v>
      </c>
      <c r="G265">
        <v>553</v>
      </c>
      <c r="H265">
        <v>8.8000000000000007</v>
      </c>
      <c r="I265">
        <v>9.1999999999999993</v>
      </c>
      <c r="J265">
        <f>AVERAGEIF(SleepDay[Id],SleepDay[[#This Row],[Id]],SleepDay[TotalHoursAsleep])</f>
        <v>7.2153846153846155</v>
      </c>
    </row>
    <row r="266" spans="1:10" x14ac:dyDescent="0.4">
      <c r="A266" t="str">
        <f>SleepDay[[#This Row],[Id]]&amp;"_"&amp;TEXT(SleepDay[[#This Row],[Date]], "YYYY-MM-DD")</f>
        <v>5577150313_2016-04-19</v>
      </c>
      <c r="B266">
        <v>5577150313</v>
      </c>
      <c r="C266" s="1">
        <v>42479</v>
      </c>
      <c r="D266" s="1" t="str">
        <f>TEXT(SleepDay[[#This Row],[Date]],"dddd")</f>
        <v>Tuesday</v>
      </c>
      <c r="E266">
        <v>1</v>
      </c>
      <c r="F266">
        <v>449</v>
      </c>
      <c r="G266">
        <v>465</v>
      </c>
      <c r="H266">
        <v>7.5</v>
      </c>
      <c r="I266">
        <v>7.8</v>
      </c>
      <c r="J266">
        <f>AVERAGEIF(SleepDay[Id],SleepDay[[#This Row],[Id]],SleepDay[TotalHoursAsleep])</f>
        <v>7.2153846153846155</v>
      </c>
    </row>
    <row r="267" spans="1:10" x14ac:dyDescent="0.4">
      <c r="A267" t="str">
        <f>SleepDay[[#This Row],[Id]]&amp;"_"&amp;TEXT(SleepDay[[#This Row],[Date]], "YYYY-MM-DD")</f>
        <v>5577150313_2016-04-20</v>
      </c>
      <c r="B267">
        <v>5577150313</v>
      </c>
      <c r="C267" s="1">
        <v>42480</v>
      </c>
      <c r="D267" s="1" t="str">
        <f>TEXT(SleepDay[[#This Row],[Date]],"dddd")</f>
        <v>Wednesday</v>
      </c>
      <c r="E267">
        <v>1</v>
      </c>
      <c r="F267">
        <v>447</v>
      </c>
      <c r="G267">
        <v>480</v>
      </c>
      <c r="H267">
        <v>7.5</v>
      </c>
      <c r="I267">
        <v>8</v>
      </c>
      <c r="J267">
        <f>AVERAGEIF(SleepDay[Id],SleepDay[[#This Row],[Id]],SleepDay[TotalHoursAsleep])</f>
        <v>7.2153846153846155</v>
      </c>
    </row>
    <row r="268" spans="1:10" x14ac:dyDescent="0.4">
      <c r="A268" t="str">
        <f>SleepDay[[#This Row],[Id]]&amp;"_"&amp;TEXT(SleepDay[[#This Row],[Date]], "YYYY-MM-DD")</f>
        <v>5577150313_2016-04-21</v>
      </c>
      <c r="B268">
        <v>5577150313</v>
      </c>
      <c r="C268" s="1">
        <v>42481</v>
      </c>
      <c r="D268" s="1" t="str">
        <f>TEXT(SleepDay[[#This Row],[Date]],"dddd")</f>
        <v>Thursday</v>
      </c>
      <c r="E268">
        <v>1</v>
      </c>
      <c r="F268">
        <v>414</v>
      </c>
      <c r="G268">
        <v>437</v>
      </c>
      <c r="H268">
        <v>6.9</v>
      </c>
      <c r="I268">
        <v>7.3</v>
      </c>
      <c r="J268">
        <f>AVERAGEIF(SleepDay[Id],SleepDay[[#This Row],[Id]],SleepDay[TotalHoursAsleep])</f>
        <v>7.2153846153846155</v>
      </c>
    </row>
    <row r="269" spans="1:10" x14ac:dyDescent="0.4">
      <c r="A269" t="str">
        <f>SleepDay[[#This Row],[Id]]&amp;"_"&amp;TEXT(SleepDay[[#This Row],[Date]], "YYYY-MM-DD")</f>
        <v>5577150313_2016-04-22</v>
      </c>
      <c r="B269">
        <v>5577150313</v>
      </c>
      <c r="C269" s="1">
        <v>42482</v>
      </c>
      <c r="D269" s="1" t="str">
        <f>TEXT(SleepDay[[#This Row],[Date]],"dddd")</f>
        <v>Friday</v>
      </c>
      <c r="E269">
        <v>1</v>
      </c>
      <c r="F269">
        <v>338</v>
      </c>
      <c r="G269">
        <v>366</v>
      </c>
      <c r="H269">
        <v>5.6</v>
      </c>
      <c r="I269">
        <v>6.1</v>
      </c>
      <c r="J269">
        <f>AVERAGEIF(SleepDay[Id],SleepDay[[#This Row],[Id]],SleepDay[TotalHoursAsleep])</f>
        <v>7.2153846153846155</v>
      </c>
    </row>
    <row r="270" spans="1:10" x14ac:dyDescent="0.4">
      <c r="A270" t="str">
        <f>SleepDay[[#This Row],[Id]]&amp;"_"&amp;TEXT(SleepDay[[#This Row],[Date]], "YYYY-MM-DD")</f>
        <v>5577150313_2016-04-23</v>
      </c>
      <c r="B270">
        <v>5577150313</v>
      </c>
      <c r="C270" s="1">
        <v>42483</v>
      </c>
      <c r="D270" s="1" t="str">
        <f>TEXT(SleepDay[[#This Row],[Date]],"dddd")</f>
        <v>Saturday</v>
      </c>
      <c r="E270">
        <v>1</v>
      </c>
      <c r="F270">
        <v>384</v>
      </c>
      <c r="G270">
        <v>402</v>
      </c>
      <c r="H270">
        <v>6.4</v>
      </c>
      <c r="I270">
        <v>6.7</v>
      </c>
      <c r="J270">
        <f>AVERAGEIF(SleepDay[Id],SleepDay[[#This Row],[Id]],SleepDay[TotalHoursAsleep])</f>
        <v>7.2153846153846155</v>
      </c>
    </row>
    <row r="271" spans="1:10" x14ac:dyDescent="0.4">
      <c r="A271" t="str">
        <f>SleepDay[[#This Row],[Id]]&amp;"_"&amp;TEXT(SleepDay[[#This Row],[Date]], "YYYY-MM-DD")</f>
        <v>5577150313_2016-04-24</v>
      </c>
      <c r="B271">
        <v>5577150313</v>
      </c>
      <c r="C271" s="1">
        <v>42484</v>
      </c>
      <c r="D271" s="1" t="str">
        <f>TEXT(SleepDay[[#This Row],[Date]],"dddd")</f>
        <v>Sunday</v>
      </c>
      <c r="E271">
        <v>1</v>
      </c>
      <c r="F271">
        <v>543</v>
      </c>
      <c r="G271">
        <v>615</v>
      </c>
      <c r="H271">
        <v>9.1</v>
      </c>
      <c r="I271">
        <v>10.3</v>
      </c>
      <c r="J271">
        <f>AVERAGEIF(SleepDay[Id],SleepDay[[#This Row],[Id]],SleepDay[TotalHoursAsleep])</f>
        <v>7.2153846153846155</v>
      </c>
    </row>
    <row r="272" spans="1:10" x14ac:dyDescent="0.4">
      <c r="A272" t="str">
        <f>SleepDay[[#This Row],[Id]]&amp;"_"&amp;TEXT(SleepDay[[#This Row],[Date]], "YYYY-MM-DD")</f>
        <v>5577150313_2016-04-25</v>
      </c>
      <c r="B272">
        <v>5577150313</v>
      </c>
      <c r="C272" s="1">
        <v>42485</v>
      </c>
      <c r="D272" s="1" t="str">
        <f>TEXT(SleepDay[[#This Row],[Date]],"dddd")</f>
        <v>Monday</v>
      </c>
      <c r="E272">
        <v>1</v>
      </c>
      <c r="F272">
        <v>421</v>
      </c>
      <c r="G272">
        <v>461</v>
      </c>
      <c r="H272">
        <v>7</v>
      </c>
      <c r="I272">
        <v>7.7</v>
      </c>
      <c r="J272">
        <f>AVERAGEIF(SleepDay[Id],SleepDay[[#This Row],[Id]],SleepDay[TotalHoursAsleep])</f>
        <v>7.2153846153846155</v>
      </c>
    </row>
    <row r="273" spans="1:10" x14ac:dyDescent="0.4">
      <c r="A273" t="str">
        <f>SleepDay[[#This Row],[Id]]&amp;"_"&amp;TEXT(SleepDay[[#This Row],[Date]], "YYYY-MM-DD")</f>
        <v>5577150313_2016-04-26</v>
      </c>
      <c r="B273">
        <v>5577150313</v>
      </c>
      <c r="C273" s="1">
        <v>42486</v>
      </c>
      <c r="D273" s="1" t="str">
        <f>TEXT(SleepDay[[#This Row],[Date]],"dddd")</f>
        <v>Tuesday</v>
      </c>
      <c r="E273">
        <v>1</v>
      </c>
      <c r="F273">
        <v>354</v>
      </c>
      <c r="G273">
        <v>377</v>
      </c>
      <c r="H273">
        <v>5.9</v>
      </c>
      <c r="I273">
        <v>6.3</v>
      </c>
      <c r="J273">
        <f>AVERAGEIF(SleepDay[Id],SleepDay[[#This Row],[Id]],SleepDay[TotalHoursAsleep])</f>
        <v>7.2153846153846155</v>
      </c>
    </row>
    <row r="274" spans="1:10" x14ac:dyDescent="0.4">
      <c r="A274" t="str">
        <f>SleepDay[[#This Row],[Id]]&amp;"_"&amp;TEXT(SleepDay[[#This Row],[Date]], "YYYY-MM-DD")</f>
        <v>5577150313_2016-04-27</v>
      </c>
      <c r="B274">
        <v>5577150313</v>
      </c>
      <c r="C274" s="1">
        <v>42487</v>
      </c>
      <c r="D274" s="1" t="str">
        <f>TEXT(SleepDay[[#This Row],[Date]],"dddd")</f>
        <v>Wednesday</v>
      </c>
      <c r="E274">
        <v>1</v>
      </c>
      <c r="F274">
        <v>424</v>
      </c>
      <c r="G274">
        <v>452</v>
      </c>
      <c r="H274">
        <v>7.1</v>
      </c>
      <c r="I274">
        <v>7.5</v>
      </c>
      <c r="J274">
        <f>AVERAGEIF(SleepDay[Id],SleepDay[[#This Row],[Id]],SleepDay[TotalHoursAsleep])</f>
        <v>7.2153846153846155</v>
      </c>
    </row>
    <row r="275" spans="1:10" x14ac:dyDescent="0.4">
      <c r="A275" t="str">
        <f>SleepDay[[#This Row],[Id]]&amp;"_"&amp;TEXT(SleepDay[[#This Row],[Date]], "YYYY-MM-DD")</f>
        <v>5577150313_2016-04-28</v>
      </c>
      <c r="B275">
        <v>5577150313</v>
      </c>
      <c r="C275" s="1">
        <v>42488</v>
      </c>
      <c r="D275" s="1" t="str">
        <f>TEXT(SleepDay[[#This Row],[Date]],"dddd")</f>
        <v>Thursday</v>
      </c>
      <c r="E275">
        <v>1</v>
      </c>
      <c r="F275">
        <v>361</v>
      </c>
      <c r="G275">
        <v>372</v>
      </c>
      <c r="H275">
        <v>6</v>
      </c>
      <c r="I275">
        <v>6.2</v>
      </c>
      <c r="J275">
        <f>AVERAGEIF(SleepDay[Id],SleepDay[[#This Row],[Id]],SleepDay[TotalHoursAsleep])</f>
        <v>7.2153846153846155</v>
      </c>
    </row>
    <row r="276" spans="1:10" x14ac:dyDescent="0.4">
      <c r="A276" t="str">
        <f>SleepDay[[#This Row],[Id]]&amp;"_"&amp;TEXT(SleepDay[[#This Row],[Date]], "YYYY-MM-DD")</f>
        <v>5577150313_2016-04-29</v>
      </c>
      <c r="B276">
        <v>5577150313</v>
      </c>
      <c r="C276" s="1">
        <v>42489</v>
      </c>
      <c r="D276" s="1" t="str">
        <f>TEXT(SleepDay[[#This Row],[Date]],"dddd")</f>
        <v>Friday</v>
      </c>
      <c r="E276">
        <v>1</v>
      </c>
      <c r="F276">
        <v>459</v>
      </c>
      <c r="G276">
        <v>485</v>
      </c>
      <c r="H276">
        <v>7.7</v>
      </c>
      <c r="I276">
        <v>8.1</v>
      </c>
      <c r="J276">
        <f>AVERAGEIF(SleepDay[Id],SleepDay[[#This Row],[Id]],SleepDay[TotalHoursAsleep])</f>
        <v>7.2153846153846155</v>
      </c>
    </row>
    <row r="277" spans="1:10" x14ac:dyDescent="0.4">
      <c r="A277" t="str">
        <f>SleepDay[[#This Row],[Id]]&amp;"_"&amp;TEXT(SleepDay[[#This Row],[Date]], "YYYY-MM-DD")</f>
        <v>5577150313_2016-04-30</v>
      </c>
      <c r="B277">
        <v>5577150313</v>
      </c>
      <c r="C277" s="1">
        <v>42490</v>
      </c>
      <c r="D277" s="1" t="str">
        <f>TEXT(SleepDay[[#This Row],[Date]],"dddd")</f>
        <v>Saturday</v>
      </c>
      <c r="E277">
        <v>1</v>
      </c>
      <c r="F277">
        <v>412</v>
      </c>
      <c r="G277">
        <v>433</v>
      </c>
      <c r="H277">
        <v>6.9</v>
      </c>
      <c r="I277">
        <v>7.2</v>
      </c>
      <c r="J277">
        <f>AVERAGEIF(SleepDay[Id],SleepDay[[#This Row],[Id]],SleepDay[TotalHoursAsleep])</f>
        <v>7.2153846153846155</v>
      </c>
    </row>
    <row r="278" spans="1:10" x14ac:dyDescent="0.4">
      <c r="A278" t="str">
        <f>SleepDay[[#This Row],[Id]]&amp;"_"&amp;TEXT(SleepDay[[#This Row],[Date]], "YYYY-MM-DD")</f>
        <v>5577150313_2016-05-01</v>
      </c>
      <c r="B278">
        <v>5577150313</v>
      </c>
      <c r="C278" s="1">
        <v>42491</v>
      </c>
      <c r="D278" s="1" t="str">
        <f>TEXT(SleepDay[[#This Row],[Date]],"dddd")</f>
        <v>Sunday</v>
      </c>
      <c r="E278">
        <v>1</v>
      </c>
      <c r="F278">
        <v>379</v>
      </c>
      <c r="G278">
        <v>398</v>
      </c>
      <c r="H278">
        <v>6.3</v>
      </c>
      <c r="I278">
        <v>6.6</v>
      </c>
      <c r="J278">
        <f>AVERAGEIF(SleepDay[Id],SleepDay[[#This Row],[Id]],SleepDay[TotalHoursAsleep])</f>
        <v>7.2153846153846155</v>
      </c>
    </row>
    <row r="279" spans="1:10" x14ac:dyDescent="0.4">
      <c r="A279" t="str">
        <f>SleepDay[[#This Row],[Id]]&amp;"_"&amp;TEXT(SleepDay[[#This Row],[Date]], "YYYY-MM-DD")</f>
        <v>5577150313_2016-05-02</v>
      </c>
      <c r="B279">
        <v>5577150313</v>
      </c>
      <c r="C279" s="1">
        <v>42492</v>
      </c>
      <c r="D279" s="1" t="str">
        <f>TEXT(SleepDay[[#This Row],[Date]],"dddd")</f>
        <v>Monday</v>
      </c>
      <c r="E279">
        <v>2</v>
      </c>
      <c r="F279">
        <v>525</v>
      </c>
      <c r="G279">
        <v>553</v>
      </c>
      <c r="H279">
        <v>8.8000000000000007</v>
      </c>
      <c r="I279">
        <v>9.1999999999999993</v>
      </c>
      <c r="J279">
        <f>AVERAGEIF(SleepDay[Id],SleepDay[[#This Row],[Id]],SleepDay[TotalHoursAsleep])</f>
        <v>7.2153846153846155</v>
      </c>
    </row>
    <row r="280" spans="1:10" x14ac:dyDescent="0.4">
      <c r="A280" t="str">
        <f>SleepDay[[#This Row],[Id]]&amp;"_"&amp;TEXT(SleepDay[[#This Row],[Date]], "YYYY-MM-DD")</f>
        <v>5577150313_2016-05-03</v>
      </c>
      <c r="B280">
        <v>5577150313</v>
      </c>
      <c r="C280" s="1">
        <v>42493</v>
      </c>
      <c r="D280" s="1" t="str">
        <f>TEXT(SleepDay[[#This Row],[Date]],"dddd")</f>
        <v>Tuesday</v>
      </c>
      <c r="E280">
        <v>1</v>
      </c>
      <c r="F280">
        <v>508</v>
      </c>
      <c r="G280">
        <v>543</v>
      </c>
      <c r="H280">
        <v>8.5</v>
      </c>
      <c r="I280">
        <v>9.1</v>
      </c>
      <c r="J280">
        <f>AVERAGEIF(SleepDay[Id],SleepDay[[#This Row],[Id]],SleepDay[TotalHoursAsleep])</f>
        <v>7.2153846153846155</v>
      </c>
    </row>
    <row r="281" spans="1:10" x14ac:dyDescent="0.4">
      <c r="A281" t="str">
        <f>SleepDay[[#This Row],[Id]]&amp;"_"&amp;TEXT(SleepDay[[#This Row],[Date]], "YYYY-MM-DD")</f>
        <v>5577150313_2016-05-04</v>
      </c>
      <c r="B281">
        <v>5577150313</v>
      </c>
      <c r="C281" s="1">
        <v>42494</v>
      </c>
      <c r="D281" s="1" t="str">
        <f>TEXT(SleepDay[[#This Row],[Date]],"dddd")</f>
        <v>Wednesday</v>
      </c>
      <c r="E281">
        <v>1</v>
      </c>
      <c r="F281">
        <v>603</v>
      </c>
      <c r="G281">
        <v>634</v>
      </c>
      <c r="H281">
        <v>10.1</v>
      </c>
      <c r="I281">
        <v>10.6</v>
      </c>
      <c r="J281">
        <f>AVERAGEIF(SleepDay[Id],SleepDay[[#This Row],[Id]],SleepDay[TotalHoursAsleep])</f>
        <v>7.2153846153846155</v>
      </c>
    </row>
    <row r="282" spans="1:10" x14ac:dyDescent="0.4">
      <c r="A282" t="str">
        <f>SleepDay[[#This Row],[Id]]&amp;"_"&amp;TEXT(SleepDay[[#This Row],[Date]], "YYYY-MM-DD")</f>
        <v>5577150313_2016-05-05</v>
      </c>
      <c r="B282">
        <v>5577150313</v>
      </c>
      <c r="C282" s="1">
        <v>42495</v>
      </c>
      <c r="D282" s="1" t="str">
        <f>TEXT(SleepDay[[#This Row],[Date]],"dddd")</f>
        <v>Thursday</v>
      </c>
      <c r="E282">
        <v>1</v>
      </c>
      <c r="F282">
        <v>74</v>
      </c>
      <c r="G282">
        <v>78</v>
      </c>
      <c r="H282">
        <v>1.2</v>
      </c>
      <c r="I282">
        <v>1.3</v>
      </c>
      <c r="J282">
        <f>AVERAGEIF(SleepDay[Id],SleepDay[[#This Row],[Id]],SleepDay[TotalHoursAsleep])</f>
        <v>7.2153846153846155</v>
      </c>
    </row>
    <row r="283" spans="1:10" x14ac:dyDescent="0.4">
      <c r="A283" t="str">
        <f>SleepDay[[#This Row],[Id]]&amp;"_"&amp;TEXT(SleepDay[[#This Row],[Date]], "YYYY-MM-DD")</f>
        <v>5577150313_2016-05-10</v>
      </c>
      <c r="B283">
        <v>5577150313</v>
      </c>
      <c r="C283" s="1">
        <v>42500</v>
      </c>
      <c r="D283" s="1" t="str">
        <f>TEXT(SleepDay[[#This Row],[Date]],"dddd")</f>
        <v>Tuesday</v>
      </c>
      <c r="E283">
        <v>1</v>
      </c>
      <c r="F283">
        <v>504</v>
      </c>
      <c r="G283">
        <v>562</v>
      </c>
      <c r="H283">
        <v>8.4</v>
      </c>
      <c r="I283">
        <v>9.4</v>
      </c>
      <c r="J283">
        <f>AVERAGEIF(SleepDay[Id],SleepDay[[#This Row],[Id]],SleepDay[TotalHoursAsleep])</f>
        <v>7.2153846153846155</v>
      </c>
    </row>
    <row r="284" spans="1:10" x14ac:dyDescent="0.4">
      <c r="A284" t="str">
        <f>SleepDay[[#This Row],[Id]]&amp;"_"&amp;TEXT(SleepDay[[#This Row],[Date]], "YYYY-MM-DD")</f>
        <v>5577150313_2016-05-11</v>
      </c>
      <c r="B284">
        <v>5577150313</v>
      </c>
      <c r="C284" s="1">
        <v>42501</v>
      </c>
      <c r="D284" s="1" t="str">
        <f>TEXT(SleepDay[[#This Row],[Date]],"dddd")</f>
        <v>Wednesday</v>
      </c>
      <c r="E284">
        <v>1</v>
      </c>
      <c r="F284">
        <v>431</v>
      </c>
      <c r="G284">
        <v>476</v>
      </c>
      <c r="H284">
        <v>7.2</v>
      </c>
      <c r="I284">
        <v>7.9</v>
      </c>
      <c r="J284">
        <f>AVERAGEIF(SleepDay[Id],SleepDay[[#This Row],[Id]],SleepDay[TotalHoursAsleep])</f>
        <v>7.2153846153846155</v>
      </c>
    </row>
    <row r="285" spans="1:10" x14ac:dyDescent="0.4">
      <c r="A285" t="str">
        <f>SleepDay[[#This Row],[Id]]&amp;"_"&amp;TEXT(SleepDay[[#This Row],[Date]], "YYYY-MM-DD")</f>
        <v>6117666160_2016-04-16</v>
      </c>
      <c r="B285">
        <v>6117666160</v>
      </c>
      <c r="C285" s="1">
        <v>42476</v>
      </c>
      <c r="D285" s="1" t="str">
        <f>TEXT(SleepDay[[#This Row],[Date]],"dddd")</f>
        <v>Saturday</v>
      </c>
      <c r="E285">
        <v>1</v>
      </c>
      <c r="F285">
        <v>380</v>
      </c>
      <c r="G285">
        <v>398</v>
      </c>
      <c r="H285">
        <v>6.3</v>
      </c>
      <c r="I285">
        <v>6.6</v>
      </c>
      <c r="J285">
        <f>AVERAGEIF(SleepDay[Id],SleepDay[[#This Row],[Id]],SleepDay[TotalHoursAsleep])</f>
        <v>7.988888888888888</v>
      </c>
    </row>
    <row r="286" spans="1:10" x14ac:dyDescent="0.4">
      <c r="A286" t="str">
        <f>SleepDay[[#This Row],[Id]]&amp;"_"&amp;TEXT(SleepDay[[#This Row],[Date]], "YYYY-MM-DD")</f>
        <v>6117666160_2016-04-17</v>
      </c>
      <c r="B286">
        <v>6117666160</v>
      </c>
      <c r="C286" s="1">
        <v>42477</v>
      </c>
      <c r="D286" s="1" t="str">
        <f>TEXT(SleepDay[[#This Row],[Date]],"dddd")</f>
        <v>Sunday</v>
      </c>
      <c r="E286">
        <v>2</v>
      </c>
      <c r="F286">
        <v>336</v>
      </c>
      <c r="G286">
        <v>350</v>
      </c>
      <c r="H286">
        <v>5.6</v>
      </c>
      <c r="I286">
        <v>5.8</v>
      </c>
      <c r="J286">
        <f>AVERAGEIF(SleepDay[Id],SleepDay[[#This Row],[Id]],SleepDay[TotalHoursAsleep])</f>
        <v>7.988888888888888</v>
      </c>
    </row>
    <row r="287" spans="1:10" x14ac:dyDescent="0.4">
      <c r="A287" t="str">
        <f>SleepDay[[#This Row],[Id]]&amp;"_"&amp;TEXT(SleepDay[[#This Row],[Date]], "YYYY-MM-DD")</f>
        <v>6117666160_2016-04-18</v>
      </c>
      <c r="B287">
        <v>6117666160</v>
      </c>
      <c r="C287" s="1">
        <v>42478</v>
      </c>
      <c r="D287" s="1" t="str">
        <f>TEXT(SleepDay[[#This Row],[Date]],"dddd")</f>
        <v>Monday</v>
      </c>
      <c r="E287">
        <v>2</v>
      </c>
      <c r="F287">
        <v>493</v>
      </c>
      <c r="G287">
        <v>510</v>
      </c>
      <c r="H287">
        <v>8.1999999999999993</v>
      </c>
      <c r="I287">
        <v>8.5</v>
      </c>
      <c r="J287">
        <f>AVERAGEIF(SleepDay[Id],SleepDay[[#This Row],[Id]],SleepDay[TotalHoursAsleep])</f>
        <v>7.988888888888888</v>
      </c>
    </row>
    <row r="288" spans="1:10" x14ac:dyDescent="0.4">
      <c r="A288" t="str">
        <f>SleepDay[[#This Row],[Id]]&amp;"_"&amp;TEXT(SleepDay[[#This Row],[Date]], "YYYY-MM-DD")</f>
        <v>6117666160_2016-04-19</v>
      </c>
      <c r="B288">
        <v>6117666160</v>
      </c>
      <c r="C288" s="1">
        <v>42479</v>
      </c>
      <c r="D288" s="1" t="str">
        <f>TEXT(SleepDay[[#This Row],[Date]],"dddd")</f>
        <v>Tuesday</v>
      </c>
      <c r="E288">
        <v>1</v>
      </c>
      <c r="F288">
        <v>465</v>
      </c>
      <c r="G288">
        <v>492</v>
      </c>
      <c r="H288">
        <v>7.8</v>
      </c>
      <c r="I288">
        <v>8.1999999999999993</v>
      </c>
      <c r="J288">
        <f>AVERAGEIF(SleepDay[Id],SleepDay[[#This Row],[Id]],SleepDay[TotalHoursAsleep])</f>
        <v>7.988888888888888</v>
      </c>
    </row>
    <row r="289" spans="1:10" x14ac:dyDescent="0.4">
      <c r="A289" t="str">
        <f>SleepDay[[#This Row],[Id]]&amp;"_"&amp;TEXT(SleepDay[[#This Row],[Date]], "YYYY-MM-DD")</f>
        <v>6117666160_2016-04-20</v>
      </c>
      <c r="B289">
        <v>6117666160</v>
      </c>
      <c r="C289" s="1">
        <v>42480</v>
      </c>
      <c r="D289" s="1" t="str">
        <f>TEXT(SleepDay[[#This Row],[Date]],"dddd")</f>
        <v>Wednesday</v>
      </c>
      <c r="E289">
        <v>1</v>
      </c>
      <c r="F289">
        <v>474</v>
      </c>
      <c r="G289">
        <v>502</v>
      </c>
      <c r="H289">
        <v>7.9</v>
      </c>
      <c r="I289">
        <v>8.4</v>
      </c>
      <c r="J289">
        <f>AVERAGEIF(SleepDay[Id],SleepDay[[#This Row],[Id]],SleepDay[TotalHoursAsleep])</f>
        <v>7.988888888888888</v>
      </c>
    </row>
    <row r="290" spans="1:10" x14ac:dyDescent="0.4">
      <c r="A290" t="str">
        <f>SleepDay[[#This Row],[Id]]&amp;"_"&amp;TEXT(SleepDay[[#This Row],[Date]], "YYYY-MM-DD")</f>
        <v>6117666160_2016-04-21</v>
      </c>
      <c r="B290">
        <v>6117666160</v>
      </c>
      <c r="C290" s="1">
        <v>42481</v>
      </c>
      <c r="D290" s="1" t="str">
        <f>TEXT(SleepDay[[#This Row],[Date]],"dddd")</f>
        <v>Thursday</v>
      </c>
      <c r="E290">
        <v>1</v>
      </c>
      <c r="F290">
        <v>508</v>
      </c>
      <c r="G290">
        <v>550</v>
      </c>
      <c r="H290">
        <v>8.5</v>
      </c>
      <c r="I290">
        <v>9.1999999999999993</v>
      </c>
      <c r="J290">
        <f>AVERAGEIF(SleepDay[Id],SleepDay[[#This Row],[Id]],SleepDay[TotalHoursAsleep])</f>
        <v>7.988888888888888</v>
      </c>
    </row>
    <row r="291" spans="1:10" x14ac:dyDescent="0.4">
      <c r="A291" t="str">
        <f>SleepDay[[#This Row],[Id]]&amp;"_"&amp;TEXT(SleepDay[[#This Row],[Date]], "YYYY-MM-DD")</f>
        <v>6117666160_2016-04-22</v>
      </c>
      <c r="B291">
        <v>6117666160</v>
      </c>
      <c r="C291" s="1">
        <v>42482</v>
      </c>
      <c r="D291" s="1" t="str">
        <f>TEXT(SleepDay[[#This Row],[Date]],"dddd")</f>
        <v>Friday</v>
      </c>
      <c r="E291">
        <v>1</v>
      </c>
      <c r="F291">
        <v>480</v>
      </c>
      <c r="G291">
        <v>546</v>
      </c>
      <c r="H291">
        <v>8</v>
      </c>
      <c r="I291">
        <v>9.1</v>
      </c>
      <c r="J291">
        <f>AVERAGEIF(SleepDay[Id],SleepDay[[#This Row],[Id]],SleepDay[TotalHoursAsleep])</f>
        <v>7.988888888888888</v>
      </c>
    </row>
    <row r="292" spans="1:10" x14ac:dyDescent="0.4">
      <c r="A292" t="str">
        <f>SleepDay[[#This Row],[Id]]&amp;"_"&amp;TEXT(SleepDay[[#This Row],[Date]], "YYYY-MM-DD")</f>
        <v>6117666160_2016-04-23</v>
      </c>
      <c r="B292">
        <v>6117666160</v>
      </c>
      <c r="C292" s="1">
        <v>42483</v>
      </c>
      <c r="D292" s="1" t="str">
        <f>TEXT(SleepDay[[#This Row],[Date]],"dddd")</f>
        <v>Saturday</v>
      </c>
      <c r="E292">
        <v>1</v>
      </c>
      <c r="F292">
        <v>492</v>
      </c>
      <c r="G292">
        <v>539</v>
      </c>
      <c r="H292">
        <v>8.1999999999999993</v>
      </c>
      <c r="I292">
        <v>9</v>
      </c>
      <c r="J292">
        <f>AVERAGEIF(SleepDay[Id],SleepDay[[#This Row],[Id]],SleepDay[TotalHoursAsleep])</f>
        <v>7.988888888888888</v>
      </c>
    </row>
    <row r="293" spans="1:10" x14ac:dyDescent="0.4">
      <c r="A293" t="str">
        <f>SleepDay[[#This Row],[Id]]&amp;"_"&amp;TEXT(SleepDay[[#This Row],[Date]], "YYYY-MM-DD")</f>
        <v>6117666160_2016-04-24</v>
      </c>
      <c r="B293">
        <v>6117666160</v>
      </c>
      <c r="C293" s="1">
        <v>42484</v>
      </c>
      <c r="D293" s="1" t="str">
        <f>TEXT(SleepDay[[#This Row],[Date]],"dddd")</f>
        <v>Sunday</v>
      </c>
      <c r="E293">
        <v>1</v>
      </c>
      <c r="F293">
        <v>353</v>
      </c>
      <c r="G293">
        <v>367</v>
      </c>
      <c r="H293">
        <v>5.9</v>
      </c>
      <c r="I293">
        <v>6.1</v>
      </c>
      <c r="J293">
        <f>AVERAGEIF(SleepDay[Id],SleepDay[[#This Row],[Id]],SleepDay[TotalHoursAsleep])</f>
        <v>7.988888888888888</v>
      </c>
    </row>
    <row r="294" spans="1:10" x14ac:dyDescent="0.4">
      <c r="A294" t="str">
        <f>SleepDay[[#This Row],[Id]]&amp;"_"&amp;TEXT(SleepDay[[#This Row],[Date]], "YYYY-MM-DD")</f>
        <v>6117666160_2016-04-27</v>
      </c>
      <c r="B294">
        <v>6117666160</v>
      </c>
      <c r="C294" s="1">
        <v>42487</v>
      </c>
      <c r="D294" s="1" t="str">
        <f>TEXT(SleepDay[[#This Row],[Date]],"dddd")</f>
        <v>Wednesday</v>
      </c>
      <c r="E294">
        <v>1</v>
      </c>
      <c r="F294">
        <v>542</v>
      </c>
      <c r="G294">
        <v>557</v>
      </c>
      <c r="H294">
        <v>9</v>
      </c>
      <c r="I294">
        <v>9.3000000000000007</v>
      </c>
      <c r="J294">
        <f>AVERAGEIF(SleepDay[Id],SleepDay[[#This Row],[Id]],SleepDay[TotalHoursAsleep])</f>
        <v>7.988888888888888</v>
      </c>
    </row>
    <row r="295" spans="1:10" x14ac:dyDescent="0.4">
      <c r="A295" t="str">
        <f>SleepDay[[#This Row],[Id]]&amp;"_"&amp;TEXT(SleepDay[[#This Row],[Date]], "YYYY-MM-DD")</f>
        <v>6117666160_2016-04-28</v>
      </c>
      <c r="B295">
        <v>6117666160</v>
      </c>
      <c r="C295" s="1">
        <v>42488</v>
      </c>
      <c r="D295" s="1" t="str">
        <f>TEXT(SleepDay[[#This Row],[Date]],"dddd")</f>
        <v>Thursday</v>
      </c>
      <c r="E295">
        <v>1</v>
      </c>
      <c r="F295">
        <v>393</v>
      </c>
      <c r="G295">
        <v>416</v>
      </c>
      <c r="H295">
        <v>6.6</v>
      </c>
      <c r="I295">
        <v>6.9</v>
      </c>
      <c r="J295">
        <f>AVERAGEIF(SleepDay[Id],SleepDay[[#This Row],[Id]],SleepDay[TotalHoursAsleep])</f>
        <v>7.988888888888888</v>
      </c>
    </row>
    <row r="296" spans="1:10" x14ac:dyDescent="0.4">
      <c r="A296" t="str">
        <f>SleepDay[[#This Row],[Id]]&amp;"_"&amp;TEXT(SleepDay[[#This Row],[Date]], "YYYY-MM-DD")</f>
        <v>6117666160_2016-04-29</v>
      </c>
      <c r="B296">
        <v>6117666160</v>
      </c>
      <c r="C296" s="1">
        <v>42489</v>
      </c>
      <c r="D296" s="1" t="str">
        <f>TEXT(SleepDay[[#This Row],[Date]],"dddd")</f>
        <v>Friday</v>
      </c>
      <c r="E296">
        <v>1</v>
      </c>
      <c r="F296">
        <v>600</v>
      </c>
      <c r="G296">
        <v>636</v>
      </c>
      <c r="H296">
        <v>10</v>
      </c>
      <c r="I296">
        <v>10.6</v>
      </c>
      <c r="J296">
        <f>AVERAGEIF(SleepDay[Id],SleepDay[[#This Row],[Id]],SleepDay[TotalHoursAsleep])</f>
        <v>7.988888888888888</v>
      </c>
    </row>
    <row r="297" spans="1:10" x14ac:dyDescent="0.4">
      <c r="A297" t="str">
        <f>SleepDay[[#This Row],[Id]]&amp;"_"&amp;TEXT(SleepDay[[#This Row],[Date]], "YYYY-MM-DD")</f>
        <v>6117666160_2016-05-01</v>
      </c>
      <c r="B297">
        <v>6117666160</v>
      </c>
      <c r="C297" s="1">
        <v>42491</v>
      </c>
      <c r="D297" s="1" t="str">
        <f>TEXT(SleepDay[[#This Row],[Date]],"dddd")</f>
        <v>Sunday</v>
      </c>
      <c r="E297">
        <v>1</v>
      </c>
      <c r="F297">
        <v>507</v>
      </c>
      <c r="G297">
        <v>575</v>
      </c>
      <c r="H297">
        <v>8.5</v>
      </c>
      <c r="I297">
        <v>9.6</v>
      </c>
      <c r="J297">
        <f>AVERAGEIF(SleepDay[Id],SleepDay[[#This Row],[Id]],SleepDay[TotalHoursAsleep])</f>
        <v>7.988888888888888</v>
      </c>
    </row>
    <row r="298" spans="1:10" x14ac:dyDescent="0.4">
      <c r="A298" t="str">
        <f>SleepDay[[#This Row],[Id]]&amp;"_"&amp;TEXT(SleepDay[[#This Row],[Date]], "YYYY-MM-DD")</f>
        <v>6117666160_2016-05-05</v>
      </c>
      <c r="B298">
        <v>6117666160</v>
      </c>
      <c r="C298" s="1">
        <v>42495</v>
      </c>
      <c r="D298" s="1" t="str">
        <f>TEXT(SleepDay[[#This Row],[Date]],"dddd")</f>
        <v>Thursday</v>
      </c>
      <c r="E298">
        <v>1</v>
      </c>
      <c r="F298">
        <v>392</v>
      </c>
      <c r="G298">
        <v>415</v>
      </c>
      <c r="H298">
        <v>6.5</v>
      </c>
      <c r="I298">
        <v>6.9</v>
      </c>
      <c r="J298">
        <f>AVERAGEIF(SleepDay[Id],SleepDay[[#This Row],[Id]],SleepDay[TotalHoursAsleep])</f>
        <v>7.988888888888888</v>
      </c>
    </row>
    <row r="299" spans="1:10" x14ac:dyDescent="0.4">
      <c r="A299" t="str">
        <f>SleepDay[[#This Row],[Id]]&amp;"_"&amp;TEXT(SleepDay[[#This Row],[Date]], "YYYY-MM-DD")</f>
        <v>6117666160_2016-05-06</v>
      </c>
      <c r="B299">
        <v>6117666160</v>
      </c>
      <c r="C299" s="1">
        <v>42496</v>
      </c>
      <c r="D299" s="1" t="str">
        <f>TEXT(SleepDay[[#This Row],[Date]],"dddd")</f>
        <v>Friday</v>
      </c>
      <c r="E299">
        <v>2</v>
      </c>
      <c r="F299">
        <v>658</v>
      </c>
      <c r="G299">
        <v>698</v>
      </c>
      <c r="H299">
        <v>11</v>
      </c>
      <c r="I299">
        <v>11.6</v>
      </c>
      <c r="J299">
        <f>AVERAGEIF(SleepDay[Id],SleepDay[[#This Row],[Id]],SleepDay[TotalHoursAsleep])</f>
        <v>7.988888888888888</v>
      </c>
    </row>
    <row r="300" spans="1:10" x14ac:dyDescent="0.4">
      <c r="A300" t="str">
        <f>SleepDay[[#This Row],[Id]]&amp;"_"&amp;TEXT(SleepDay[[#This Row],[Date]], "YYYY-MM-DD")</f>
        <v>6117666160_2016-05-07</v>
      </c>
      <c r="B300">
        <v>6117666160</v>
      </c>
      <c r="C300" s="1">
        <v>42497</v>
      </c>
      <c r="D300" s="1" t="str">
        <f>TEXT(SleepDay[[#This Row],[Date]],"dddd")</f>
        <v>Saturday</v>
      </c>
      <c r="E300">
        <v>2</v>
      </c>
      <c r="F300">
        <v>498</v>
      </c>
      <c r="G300">
        <v>507</v>
      </c>
      <c r="H300">
        <v>8.3000000000000007</v>
      </c>
      <c r="I300">
        <v>8.5</v>
      </c>
      <c r="J300">
        <f>AVERAGEIF(SleepDay[Id],SleepDay[[#This Row],[Id]],SleepDay[TotalHoursAsleep])</f>
        <v>7.988888888888888</v>
      </c>
    </row>
    <row r="301" spans="1:10" x14ac:dyDescent="0.4">
      <c r="A301" t="str">
        <f>SleepDay[[#This Row],[Id]]&amp;"_"&amp;TEXT(SleepDay[[#This Row],[Date]], "YYYY-MM-DD")</f>
        <v>6117666160_2016-05-08</v>
      </c>
      <c r="B301">
        <v>6117666160</v>
      </c>
      <c r="C301" s="1">
        <v>42498</v>
      </c>
      <c r="D301" s="1" t="str">
        <f>TEXT(SleepDay[[#This Row],[Date]],"dddd")</f>
        <v>Sunday</v>
      </c>
      <c r="E301">
        <v>1</v>
      </c>
      <c r="F301">
        <v>555</v>
      </c>
      <c r="G301">
        <v>603</v>
      </c>
      <c r="H301">
        <v>9.3000000000000007</v>
      </c>
      <c r="I301">
        <v>10.1</v>
      </c>
      <c r="J301">
        <f>AVERAGEIF(SleepDay[Id],SleepDay[[#This Row],[Id]],SleepDay[TotalHoursAsleep])</f>
        <v>7.988888888888888</v>
      </c>
    </row>
    <row r="302" spans="1:10" x14ac:dyDescent="0.4">
      <c r="A302" t="str">
        <f>SleepDay[[#This Row],[Id]]&amp;"_"&amp;TEXT(SleepDay[[#This Row],[Date]], "YYYY-MM-DD")</f>
        <v>6117666160_2016-05-09</v>
      </c>
      <c r="B302">
        <v>6117666160</v>
      </c>
      <c r="C302" s="1">
        <v>42499</v>
      </c>
      <c r="D302" s="1" t="str">
        <f>TEXT(SleepDay[[#This Row],[Date]],"dddd")</f>
        <v>Monday</v>
      </c>
      <c r="E302">
        <v>1</v>
      </c>
      <c r="F302">
        <v>492</v>
      </c>
      <c r="G302">
        <v>522</v>
      </c>
      <c r="H302">
        <v>8.1999999999999993</v>
      </c>
      <c r="I302">
        <v>8.6999999999999993</v>
      </c>
      <c r="J302">
        <f>AVERAGEIF(SleepDay[Id],SleepDay[[#This Row],[Id]],SleepDay[TotalHoursAsleep])</f>
        <v>7.988888888888888</v>
      </c>
    </row>
    <row r="303" spans="1:10" x14ac:dyDescent="0.4">
      <c r="A303" t="str">
        <f>SleepDay[[#This Row],[Id]]&amp;"_"&amp;TEXT(SleepDay[[#This Row],[Date]], "YYYY-MM-DD")</f>
        <v>6775888955_2016-04-13</v>
      </c>
      <c r="B303">
        <v>6775888955</v>
      </c>
      <c r="C303" s="1">
        <v>42473</v>
      </c>
      <c r="D303" s="1" t="str">
        <f>TEXT(SleepDay[[#This Row],[Date]],"dddd")</f>
        <v>Wednesday</v>
      </c>
      <c r="E303">
        <v>1</v>
      </c>
      <c r="F303">
        <v>235</v>
      </c>
      <c r="G303">
        <v>260</v>
      </c>
      <c r="H303">
        <v>3.9</v>
      </c>
      <c r="I303">
        <v>4.3</v>
      </c>
      <c r="J303">
        <f>AVERAGEIF(SleepDay[Id],SleepDay[[#This Row],[Id]],SleepDay[TotalHoursAsleep])</f>
        <v>5.833333333333333</v>
      </c>
    </row>
    <row r="304" spans="1:10" x14ac:dyDescent="0.4">
      <c r="A304" t="str">
        <f>SleepDay[[#This Row],[Id]]&amp;"_"&amp;TEXT(SleepDay[[#This Row],[Date]], "YYYY-MM-DD")</f>
        <v>6775888955_2016-04-14</v>
      </c>
      <c r="B304">
        <v>6775888955</v>
      </c>
      <c r="C304" s="1">
        <v>42474</v>
      </c>
      <c r="D304" s="1" t="str">
        <f>TEXT(SleepDay[[#This Row],[Date]],"dddd")</f>
        <v>Thursday</v>
      </c>
      <c r="E304">
        <v>1</v>
      </c>
      <c r="F304">
        <v>423</v>
      </c>
      <c r="G304">
        <v>441</v>
      </c>
      <c r="H304">
        <v>7.1</v>
      </c>
      <c r="I304">
        <v>7.4</v>
      </c>
      <c r="J304">
        <f>AVERAGEIF(SleepDay[Id],SleepDay[[#This Row],[Id]],SleepDay[TotalHoursAsleep])</f>
        <v>5.833333333333333</v>
      </c>
    </row>
    <row r="305" spans="1:10" x14ac:dyDescent="0.4">
      <c r="A305" t="str">
        <f>SleepDay[[#This Row],[Id]]&amp;"_"&amp;TEXT(SleepDay[[#This Row],[Date]], "YYYY-MM-DD")</f>
        <v>6775888955_2016-04-15</v>
      </c>
      <c r="B305">
        <v>6775888955</v>
      </c>
      <c r="C305" s="1">
        <v>42475</v>
      </c>
      <c r="D305" s="1" t="str">
        <f>TEXT(SleepDay[[#This Row],[Date]],"dddd")</f>
        <v>Friday</v>
      </c>
      <c r="E305">
        <v>1</v>
      </c>
      <c r="F305">
        <v>391</v>
      </c>
      <c r="G305">
        <v>406</v>
      </c>
      <c r="H305">
        <v>6.5</v>
      </c>
      <c r="I305">
        <v>6.8</v>
      </c>
      <c r="J305">
        <f>AVERAGEIF(SleepDay[Id],SleepDay[[#This Row],[Id]],SleepDay[TotalHoursAsleep])</f>
        <v>5.833333333333333</v>
      </c>
    </row>
    <row r="306" spans="1:10" x14ac:dyDescent="0.4">
      <c r="A306" t="str">
        <f>SleepDay[[#This Row],[Id]]&amp;"_"&amp;TEXT(SleepDay[[#This Row],[Date]], "YYYY-MM-DD")</f>
        <v>6962181067_2016-04-12</v>
      </c>
      <c r="B306">
        <v>6962181067</v>
      </c>
      <c r="C306" s="1">
        <v>42472</v>
      </c>
      <c r="D306" s="1" t="str">
        <f>TEXT(SleepDay[[#This Row],[Date]],"dddd")</f>
        <v>Tuesday</v>
      </c>
      <c r="E306">
        <v>1</v>
      </c>
      <c r="F306">
        <v>366</v>
      </c>
      <c r="G306">
        <v>387</v>
      </c>
      <c r="H306">
        <v>6.1</v>
      </c>
      <c r="I306">
        <v>6.5</v>
      </c>
      <c r="J306">
        <f>AVERAGEIF(SleepDay[Id],SleepDay[[#This Row],[Id]],SleepDay[TotalHoursAsleep])</f>
        <v>7.4774193548387098</v>
      </c>
    </row>
    <row r="307" spans="1:10" x14ac:dyDescent="0.4">
      <c r="A307" t="str">
        <f>SleepDay[[#This Row],[Id]]&amp;"_"&amp;TEXT(SleepDay[[#This Row],[Date]], "YYYY-MM-DD")</f>
        <v>6962181067_2016-04-13</v>
      </c>
      <c r="B307">
        <v>6962181067</v>
      </c>
      <c r="C307" s="1">
        <v>42473</v>
      </c>
      <c r="D307" s="1" t="str">
        <f>TEXT(SleepDay[[#This Row],[Date]],"dddd")</f>
        <v>Wednesday</v>
      </c>
      <c r="E307">
        <v>3</v>
      </c>
      <c r="F307">
        <v>630</v>
      </c>
      <c r="G307">
        <v>679</v>
      </c>
      <c r="H307">
        <v>10.5</v>
      </c>
      <c r="I307">
        <v>11.3</v>
      </c>
      <c r="J307">
        <f>AVERAGEIF(SleepDay[Id],SleepDay[[#This Row],[Id]],SleepDay[TotalHoursAsleep])</f>
        <v>7.4774193548387098</v>
      </c>
    </row>
    <row r="308" spans="1:10" x14ac:dyDescent="0.4">
      <c r="A308" t="str">
        <f>SleepDay[[#This Row],[Id]]&amp;"_"&amp;TEXT(SleepDay[[#This Row],[Date]], "YYYY-MM-DD")</f>
        <v>6962181067_2016-04-14</v>
      </c>
      <c r="B308">
        <v>6962181067</v>
      </c>
      <c r="C308" s="1">
        <v>42474</v>
      </c>
      <c r="D308" s="1" t="str">
        <f>TEXT(SleepDay[[#This Row],[Date]],"dddd")</f>
        <v>Thursday</v>
      </c>
      <c r="E308">
        <v>2</v>
      </c>
      <c r="F308">
        <v>508</v>
      </c>
      <c r="G308">
        <v>535</v>
      </c>
      <c r="H308">
        <v>8.5</v>
      </c>
      <c r="I308">
        <v>8.9</v>
      </c>
      <c r="J308">
        <f>AVERAGEIF(SleepDay[Id],SleepDay[[#This Row],[Id]],SleepDay[TotalHoursAsleep])</f>
        <v>7.4774193548387098</v>
      </c>
    </row>
    <row r="309" spans="1:10" x14ac:dyDescent="0.4">
      <c r="A309" t="str">
        <f>SleepDay[[#This Row],[Id]]&amp;"_"&amp;TEXT(SleepDay[[#This Row],[Date]], "YYYY-MM-DD")</f>
        <v>6962181067_2016-04-15</v>
      </c>
      <c r="B309">
        <v>6962181067</v>
      </c>
      <c r="C309" s="1">
        <v>42475</v>
      </c>
      <c r="D309" s="1" t="str">
        <f>TEXT(SleepDay[[#This Row],[Date]],"dddd")</f>
        <v>Friday</v>
      </c>
      <c r="E309">
        <v>1</v>
      </c>
      <c r="F309">
        <v>370</v>
      </c>
      <c r="G309">
        <v>386</v>
      </c>
      <c r="H309">
        <v>6.2</v>
      </c>
      <c r="I309">
        <v>6.4</v>
      </c>
      <c r="J309">
        <f>AVERAGEIF(SleepDay[Id],SleepDay[[#This Row],[Id]],SleepDay[TotalHoursAsleep])</f>
        <v>7.4774193548387098</v>
      </c>
    </row>
    <row r="310" spans="1:10" x14ac:dyDescent="0.4">
      <c r="A310" t="str">
        <f>SleepDay[[#This Row],[Id]]&amp;"_"&amp;TEXT(SleepDay[[#This Row],[Date]], "YYYY-MM-DD")</f>
        <v>6962181067_2016-04-16</v>
      </c>
      <c r="B310">
        <v>6962181067</v>
      </c>
      <c r="C310" s="1">
        <v>42476</v>
      </c>
      <c r="D310" s="1" t="str">
        <f>TEXT(SleepDay[[#This Row],[Date]],"dddd")</f>
        <v>Saturday</v>
      </c>
      <c r="E310">
        <v>1</v>
      </c>
      <c r="F310">
        <v>357</v>
      </c>
      <c r="G310">
        <v>366</v>
      </c>
      <c r="H310">
        <v>6</v>
      </c>
      <c r="I310">
        <v>6.1</v>
      </c>
      <c r="J310">
        <f>AVERAGEIF(SleepDay[Id],SleepDay[[#This Row],[Id]],SleepDay[TotalHoursAsleep])</f>
        <v>7.4774193548387098</v>
      </c>
    </row>
    <row r="311" spans="1:10" x14ac:dyDescent="0.4">
      <c r="A311" t="str">
        <f>SleepDay[[#This Row],[Id]]&amp;"_"&amp;TEXT(SleepDay[[#This Row],[Date]], "YYYY-MM-DD")</f>
        <v>6962181067_2016-04-17</v>
      </c>
      <c r="B311">
        <v>6962181067</v>
      </c>
      <c r="C311" s="1">
        <v>42477</v>
      </c>
      <c r="D311" s="1" t="str">
        <f>TEXT(SleepDay[[#This Row],[Date]],"dddd")</f>
        <v>Sunday</v>
      </c>
      <c r="E311">
        <v>1</v>
      </c>
      <c r="F311">
        <v>427</v>
      </c>
      <c r="G311">
        <v>446</v>
      </c>
      <c r="H311">
        <v>7.1</v>
      </c>
      <c r="I311">
        <v>7.4</v>
      </c>
      <c r="J311">
        <f>AVERAGEIF(SleepDay[Id],SleepDay[[#This Row],[Id]],SleepDay[TotalHoursAsleep])</f>
        <v>7.4774193548387098</v>
      </c>
    </row>
    <row r="312" spans="1:10" x14ac:dyDescent="0.4">
      <c r="A312" t="str">
        <f>SleepDay[[#This Row],[Id]]&amp;"_"&amp;TEXT(SleepDay[[#This Row],[Date]], "YYYY-MM-DD")</f>
        <v>6962181067_2016-04-18</v>
      </c>
      <c r="B312">
        <v>6962181067</v>
      </c>
      <c r="C312" s="1">
        <v>42478</v>
      </c>
      <c r="D312" s="1" t="str">
        <f>TEXT(SleepDay[[#This Row],[Date]],"dddd")</f>
        <v>Monday</v>
      </c>
      <c r="E312">
        <v>1</v>
      </c>
      <c r="F312">
        <v>442</v>
      </c>
      <c r="G312">
        <v>458</v>
      </c>
      <c r="H312">
        <v>7.4</v>
      </c>
      <c r="I312">
        <v>7.6</v>
      </c>
      <c r="J312">
        <f>AVERAGEIF(SleepDay[Id],SleepDay[[#This Row],[Id]],SleepDay[TotalHoursAsleep])</f>
        <v>7.4774193548387098</v>
      </c>
    </row>
    <row r="313" spans="1:10" x14ac:dyDescent="0.4">
      <c r="A313" t="str">
        <f>SleepDay[[#This Row],[Id]]&amp;"_"&amp;TEXT(SleepDay[[#This Row],[Date]], "YYYY-MM-DD")</f>
        <v>6962181067_2016-04-19</v>
      </c>
      <c r="B313">
        <v>6962181067</v>
      </c>
      <c r="C313" s="1">
        <v>42479</v>
      </c>
      <c r="D313" s="1" t="str">
        <f>TEXT(SleepDay[[#This Row],[Date]],"dddd")</f>
        <v>Tuesday</v>
      </c>
      <c r="E313">
        <v>1</v>
      </c>
      <c r="F313">
        <v>476</v>
      </c>
      <c r="G313">
        <v>535</v>
      </c>
      <c r="H313">
        <v>7.9</v>
      </c>
      <c r="I313">
        <v>8.9</v>
      </c>
      <c r="J313">
        <f>AVERAGEIF(SleepDay[Id],SleepDay[[#This Row],[Id]],SleepDay[TotalHoursAsleep])</f>
        <v>7.4774193548387098</v>
      </c>
    </row>
    <row r="314" spans="1:10" x14ac:dyDescent="0.4">
      <c r="A314" t="str">
        <f>SleepDay[[#This Row],[Id]]&amp;"_"&amp;TEXT(SleepDay[[#This Row],[Date]], "YYYY-MM-DD")</f>
        <v>6962181067_2016-04-20</v>
      </c>
      <c r="B314">
        <v>6962181067</v>
      </c>
      <c r="C314" s="1">
        <v>42480</v>
      </c>
      <c r="D314" s="1" t="str">
        <f>TEXT(SleepDay[[#This Row],[Date]],"dddd")</f>
        <v>Wednesday</v>
      </c>
      <c r="E314">
        <v>1</v>
      </c>
      <c r="F314">
        <v>418</v>
      </c>
      <c r="G314">
        <v>424</v>
      </c>
      <c r="H314">
        <v>7</v>
      </c>
      <c r="I314">
        <v>7.1</v>
      </c>
      <c r="J314">
        <f>AVERAGEIF(SleepDay[Id],SleepDay[[#This Row],[Id]],SleepDay[TotalHoursAsleep])</f>
        <v>7.4774193548387098</v>
      </c>
    </row>
    <row r="315" spans="1:10" x14ac:dyDescent="0.4">
      <c r="A315" t="str">
        <f>SleepDay[[#This Row],[Id]]&amp;"_"&amp;TEXT(SleepDay[[#This Row],[Date]], "YYYY-MM-DD")</f>
        <v>6962181067_2016-04-21</v>
      </c>
      <c r="B315">
        <v>6962181067</v>
      </c>
      <c r="C315" s="1">
        <v>42481</v>
      </c>
      <c r="D315" s="1" t="str">
        <f>TEXT(SleepDay[[#This Row],[Date]],"dddd")</f>
        <v>Thursday</v>
      </c>
      <c r="E315">
        <v>1</v>
      </c>
      <c r="F315">
        <v>451</v>
      </c>
      <c r="G315">
        <v>457</v>
      </c>
      <c r="H315">
        <v>7.5</v>
      </c>
      <c r="I315">
        <v>7.6</v>
      </c>
      <c r="J315">
        <f>AVERAGEIF(SleepDay[Id],SleepDay[[#This Row],[Id]],SleepDay[TotalHoursAsleep])</f>
        <v>7.4774193548387098</v>
      </c>
    </row>
    <row r="316" spans="1:10" x14ac:dyDescent="0.4">
      <c r="A316" t="str">
        <f>SleepDay[[#This Row],[Id]]&amp;"_"&amp;TEXT(SleepDay[[#This Row],[Date]], "YYYY-MM-DD")</f>
        <v>6962181067_2016-04-22</v>
      </c>
      <c r="B316">
        <v>6962181067</v>
      </c>
      <c r="C316" s="1">
        <v>42482</v>
      </c>
      <c r="D316" s="1" t="str">
        <f>TEXT(SleepDay[[#This Row],[Date]],"dddd")</f>
        <v>Friday</v>
      </c>
      <c r="E316">
        <v>1</v>
      </c>
      <c r="F316">
        <v>425</v>
      </c>
      <c r="G316">
        <v>435</v>
      </c>
      <c r="H316">
        <v>7.1</v>
      </c>
      <c r="I316">
        <v>7.3</v>
      </c>
      <c r="J316">
        <f>AVERAGEIF(SleepDay[Id],SleepDay[[#This Row],[Id]],SleepDay[TotalHoursAsleep])</f>
        <v>7.4774193548387098</v>
      </c>
    </row>
    <row r="317" spans="1:10" x14ac:dyDescent="0.4">
      <c r="A317" t="str">
        <f>SleepDay[[#This Row],[Id]]&amp;"_"&amp;TEXT(SleepDay[[#This Row],[Date]], "YYYY-MM-DD")</f>
        <v>6962181067_2016-04-23</v>
      </c>
      <c r="B317">
        <v>6962181067</v>
      </c>
      <c r="C317" s="1">
        <v>42483</v>
      </c>
      <c r="D317" s="1" t="str">
        <f>TEXT(SleepDay[[#This Row],[Date]],"dddd")</f>
        <v>Saturday</v>
      </c>
      <c r="E317">
        <v>1</v>
      </c>
      <c r="F317">
        <v>528</v>
      </c>
      <c r="G317">
        <v>546</v>
      </c>
      <c r="H317">
        <v>8.8000000000000007</v>
      </c>
      <c r="I317">
        <v>9.1</v>
      </c>
      <c r="J317">
        <f>AVERAGEIF(SleepDay[Id],SleepDay[[#This Row],[Id]],SleepDay[TotalHoursAsleep])</f>
        <v>7.4774193548387098</v>
      </c>
    </row>
    <row r="318" spans="1:10" x14ac:dyDescent="0.4">
      <c r="A318" t="str">
        <f>SleepDay[[#This Row],[Id]]&amp;"_"&amp;TEXT(SleepDay[[#This Row],[Date]], "YYYY-MM-DD")</f>
        <v>6962181067_2016-04-24</v>
      </c>
      <c r="B318">
        <v>6962181067</v>
      </c>
      <c r="C318" s="1">
        <v>42484</v>
      </c>
      <c r="D318" s="1" t="str">
        <f>TEXT(SleepDay[[#This Row],[Date]],"dddd")</f>
        <v>Sunday</v>
      </c>
      <c r="E318">
        <v>1</v>
      </c>
      <c r="F318">
        <v>511</v>
      </c>
      <c r="G318">
        <v>514</v>
      </c>
      <c r="H318">
        <v>8.5</v>
      </c>
      <c r="I318">
        <v>8.6</v>
      </c>
      <c r="J318">
        <f>AVERAGEIF(SleepDay[Id],SleepDay[[#This Row],[Id]],SleepDay[TotalHoursAsleep])</f>
        <v>7.4774193548387098</v>
      </c>
    </row>
    <row r="319" spans="1:10" x14ac:dyDescent="0.4">
      <c r="A319" t="str">
        <f>SleepDay[[#This Row],[Id]]&amp;"_"&amp;TEXT(SleepDay[[#This Row],[Date]], "YYYY-MM-DD")</f>
        <v>6962181067_2016-04-25</v>
      </c>
      <c r="B319">
        <v>6962181067</v>
      </c>
      <c r="C319" s="1">
        <v>42485</v>
      </c>
      <c r="D319" s="1" t="str">
        <f>TEXT(SleepDay[[#This Row],[Date]],"dddd")</f>
        <v>Monday</v>
      </c>
      <c r="E319">
        <v>1</v>
      </c>
      <c r="F319">
        <v>400</v>
      </c>
      <c r="G319">
        <v>415</v>
      </c>
      <c r="H319">
        <v>6.7</v>
      </c>
      <c r="I319">
        <v>6.9</v>
      </c>
      <c r="J319">
        <f>AVERAGEIF(SleepDay[Id],SleepDay[[#This Row],[Id]],SleepDay[TotalHoursAsleep])</f>
        <v>7.4774193548387098</v>
      </c>
    </row>
    <row r="320" spans="1:10" x14ac:dyDescent="0.4">
      <c r="A320" t="str">
        <f>SleepDay[[#This Row],[Id]]&amp;"_"&amp;TEXT(SleepDay[[#This Row],[Date]], "YYYY-MM-DD")</f>
        <v>6962181067_2016-04-26</v>
      </c>
      <c r="B320">
        <v>6962181067</v>
      </c>
      <c r="C320" s="1">
        <v>42486</v>
      </c>
      <c r="D320" s="1" t="str">
        <f>TEXT(SleepDay[[#This Row],[Date]],"dddd")</f>
        <v>Tuesday</v>
      </c>
      <c r="E320">
        <v>1</v>
      </c>
      <c r="F320">
        <v>441</v>
      </c>
      <c r="G320">
        <v>446</v>
      </c>
      <c r="H320">
        <v>7.4</v>
      </c>
      <c r="I320">
        <v>7.4</v>
      </c>
      <c r="J320">
        <f>AVERAGEIF(SleepDay[Id],SleepDay[[#This Row],[Id]],SleepDay[TotalHoursAsleep])</f>
        <v>7.4774193548387098</v>
      </c>
    </row>
    <row r="321" spans="1:10" x14ac:dyDescent="0.4">
      <c r="A321" t="str">
        <f>SleepDay[[#This Row],[Id]]&amp;"_"&amp;TEXT(SleepDay[[#This Row],[Date]], "YYYY-MM-DD")</f>
        <v>6962181067_2016-04-27</v>
      </c>
      <c r="B321">
        <v>6962181067</v>
      </c>
      <c r="C321" s="1">
        <v>42487</v>
      </c>
      <c r="D321" s="1" t="str">
        <f>TEXT(SleepDay[[#This Row],[Date]],"dddd")</f>
        <v>Wednesday</v>
      </c>
      <c r="E321">
        <v>1</v>
      </c>
      <c r="F321">
        <v>455</v>
      </c>
      <c r="G321">
        <v>467</v>
      </c>
      <c r="H321">
        <v>7.6</v>
      </c>
      <c r="I321">
        <v>7.8</v>
      </c>
      <c r="J321">
        <f>AVERAGEIF(SleepDay[Id],SleepDay[[#This Row],[Id]],SleepDay[TotalHoursAsleep])</f>
        <v>7.4774193548387098</v>
      </c>
    </row>
    <row r="322" spans="1:10" x14ac:dyDescent="0.4">
      <c r="A322" t="str">
        <f>SleepDay[[#This Row],[Id]]&amp;"_"&amp;TEXT(SleepDay[[#This Row],[Date]], "YYYY-MM-DD")</f>
        <v>6962181067_2016-04-28</v>
      </c>
      <c r="B322">
        <v>6962181067</v>
      </c>
      <c r="C322" s="1">
        <v>42488</v>
      </c>
      <c r="D322" s="1" t="str">
        <f>TEXT(SleepDay[[#This Row],[Date]],"dddd")</f>
        <v>Thursday</v>
      </c>
      <c r="E322">
        <v>1</v>
      </c>
      <c r="F322">
        <v>440</v>
      </c>
      <c r="G322">
        <v>453</v>
      </c>
      <c r="H322">
        <v>7.3</v>
      </c>
      <c r="I322">
        <v>7.6</v>
      </c>
      <c r="J322">
        <f>AVERAGEIF(SleepDay[Id],SleepDay[[#This Row],[Id]],SleepDay[TotalHoursAsleep])</f>
        <v>7.4774193548387098</v>
      </c>
    </row>
    <row r="323" spans="1:10" x14ac:dyDescent="0.4">
      <c r="A323" t="str">
        <f>SleepDay[[#This Row],[Id]]&amp;"_"&amp;TEXT(SleepDay[[#This Row],[Date]], "YYYY-MM-DD")</f>
        <v>6962181067_2016-04-29</v>
      </c>
      <c r="B323">
        <v>6962181067</v>
      </c>
      <c r="C323" s="1">
        <v>42489</v>
      </c>
      <c r="D323" s="1" t="str">
        <f>TEXT(SleepDay[[#This Row],[Date]],"dddd")</f>
        <v>Friday</v>
      </c>
      <c r="E323">
        <v>1</v>
      </c>
      <c r="F323">
        <v>433</v>
      </c>
      <c r="G323">
        <v>447</v>
      </c>
      <c r="H323">
        <v>7.2</v>
      </c>
      <c r="I323">
        <v>7.5</v>
      </c>
      <c r="J323">
        <f>AVERAGEIF(SleepDay[Id],SleepDay[[#This Row],[Id]],SleepDay[TotalHoursAsleep])</f>
        <v>7.4774193548387098</v>
      </c>
    </row>
    <row r="324" spans="1:10" x14ac:dyDescent="0.4">
      <c r="A324" t="str">
        <f>SleepDay[[#This Row],[Id]]&amp;"_"&amp;TEXT(SleepDay[[#This Row],[Date]], "YYYY-MM-DD")</f>
        <v>6962181067_2016-04-30</v>
      </c>
      <c r="B324">
        <v>6962181067</v>
      </c>
      <c r="C324" s="1">
        <v>42490</v>
      </c>
      <c r="D324" s="1" t="str">
        <f>TEXT(SleepDay[[#This Row],[Date]],"dddd")</f>
        <v>Saturday</v>
      </c>
      <c r="E324">
        <v>1</v>
      </c>
      <c r="F324">
        <v>422</v>
      </c>
      <c r="G324">
        <v>424</v>
      </c>
      <c r="H324">
        <v>7</v>
      </c>
      <c r="I324">
        <v>7.1</v>
      </c>
      <c r="J324">
        <f>AVERAGEIF(SleepDay[Id],SleepDay[[#This Row],[Id]],SleepDay[TotalHoursAsleep])</f>
        <v>7.4774193548387098</v>
      </c>
    </row>
    <row r="325" spans="1:10" x14ac:dyDescent="0.4">
      <c r="A325" t="str">
        <f>SleepDay[[#This Row],[Id]]&amp;"_"&amp;TEXT(SleepDay[[#This Row],[Date]], "YYYY-MM-DD")</f>
        <v>6962181067_2016-05-01</v>
      </c>
      <c r="B325">
        <v>6962181067</v>
      </c>
      <c r="C325" s="1">
        <v>42491</v>
      </c>
      <c r="D325" s="1" t="str">
        <f>TEXT(SleepDay[[#This Row],[Date]],"dddd")</f>
        <v>Sunday</v>
      </c>
      <c r="E325">
        <v>1</v>
      </c>
      <c r="F325">
        <v>411</v>
      </c>
      <c r="G325">
        <v>426</v>
      </c>
      <c r="H325">
        <v>6.9</v>
      </c>
      <c r="I325">
        <v>7.1</v>
      </c>
      <c r="J325">
        <f>AVERAGEIF(SleepDay[Id],SleepDay[[#This Row],[Id]],SleepDay[TotalHoursAsleep])</f>
        <v>7.4774193548387098</v>
      </c>
    </row>
    <row r="326" spans="1:10" x14ac:dyDescent="0.4">
      <c r="A326" t="str">
        <f>SleepDay[[#This Row],[Id]]&amp;"_"&amp;TEXT(SleepDay[[#This Row],[Date]], "YYYY-MM-DD")</f>
        <v>6962181067_2016-05-02</v>
      </c>
      <c r="B326">
        <v>6962181067</v>
      </c>
      <c r="C326" s="1">
        <v>42492</v>
      </c>
      <c r="D326" s="1" t="str">
        <f>TEXT(SleepDay[[#This Row],[Date]],"dddd")</f>
        <v>Monday</v>
      </c>
      <c r="E326">
        <v>1</v>
      </c>
      <c r="F326">
        <v>466</v>
      </c>
      <c r="G326">
        <v>482</v>
      </c>
      <c r="H326">
        <v>7.8</v>
      </c>
      <c r="I326">
        <v>8</v>
      </c>
      <c r="J326">
        <f>AVERAGEIF(SleepDay[Id],SleepDay[[#This Row],[Id]],SleepDay[TotalHoursAsleep])</f>
        <v>7.4774193548387098</v>
      </c>
    </row>
    <row r="327" spans="1:10" x14ac:dyDescent="0.4">
      <c r="A327" t="str">
        <f>SleepDay[[#This Row],[Id]]&amp;"_"&amp;TEXT(SleepDay[[#This Row],[Date]], "YYYY-MM-DD")</f>
        <v>6962181067_2016-05-03</v>
      </c>
      <c r="B327">
        <v>6962181067</v>
      </c>
      <c r="C327" s="1">
        <v>42493</v>
      </c>
      <c r="D327" s="1" t="str">
        <f>TEXT(SleepDay[[#This Row],[Date]],"dddd")</f>
        <v>Tuesday</v>
      </c>
      <c r="E327">
        <v>1</v>
      </c>
      <c r="F327">
        <v>394</v>
      </c>
      <c r="G327">
        <v>418</v>
      </c>
      <c r="H327">
        <v>6.6</v>
      </c>
      <c r="I327">
        <v>7</v>
      </c>
      <c r="J327">
        <f>AVERAGEIF(SleepDay[Id],SleepDay[[#This Row],[Id]],SleepDay[TotalHoursAsleep])</f>
        <v>7.4774193548387098</v>
      </c>
    </row>
    <row r="328" spans="1:10" x14ac:dyDescent="0.4">
      <c r="A328" t="str">
        <f>SleepDay[[#This Row],[Id]]&amp;"_"&amp;TEXT(SleepDay[[#This Row],[Date]], "YYYY-MM-DD")</f>
        <v>6962181067_2016-05-04</v>
      </c>
      <c r="B328">
        <v>6962181067</v>
      </c>
      <c r="C328" s="1">
        <v>42494</v>
      </c>
      <c r="D328" s="1" t="str">
        <f>TEXT(SleepDay[[#This Row],[Date]],"dddd")</f>
        <v>Wednesday</v>
      </c>
      <c r="E328">
        <v>1</v>
      </c>
      <c r="F328">
        <v>442</v>
      </c>
      <c r="G328">
        <v>455</v>
      </c>
      <c r="H328">
        <v>7.4</v>
      </c>
      <c r="I328">
        <v>7.6</v>
      </c>
      <c r="J328">
        <f>AVERAGEIF(SleepDay[Id],SleepDay[[#This Row],[Id]],SleepDay[TotalHoursAsleep])</f>
        <v>7.4774193548387098</v>
      </c>
    </row>
    <row r="329" spans="1:10" x14ac:dyDescent="0.4">
      <c r="A329" t="str">
        <f>SleepDay[[#This Row],[Id]]&amp;"_"&amp;TEXT(SleepDay[[#This Row],[Date]], "YYYY-MM-DD")</f>
        <v>6962181067_2016-05-05</v>
      </c>
      <c r="B329">
        <v>6962181067</v>
      </c>
      <c r="C329" s="1">
        <v>42495</v>
      </c>
      <c r="D329" s="1" t="str">
        <f>TEXT(SleepDay[[#This Row],[Date]],"dddd")</f>
        <v>Thursday</v>
      </c>
      <c r="E329">
        <v>1</v>
      </c>
      <c r="F329">
        <v>467</v>
      </c>
      <c r="G329">
        <v>491</v>
      </c>
      <c r="H329">
        <v>7.8</v>
      </c>
      <c r="I329">
        <v>8.1999999999999993</v>
      </c>
      <c r="J329">
        <f>AVERAGEIF(SleepDay[Id],SleepDay[[#This Row],[Id]],SleepDay[TotalHoursAsleep])</f>
        <v>7.4774193548387098</v>
      </c>
    </row>
    <row r="330" spans="1:10" x14ac:dyDescent="0.4">
      <c r="A330" t="str">
        <f>SleepDay[[#This Row],[Id]]&amp;"_"&amp;TEXT(SleepDay[[#This Row],[Date]], "YYYY-MM-DD")</f>
        <v>6962181067_2016-05-06</v>
      </c>
      <c r="B330">
        <v>6962181067</v>
      </c>
      <c r="C330" s="1">
        <v>42496</v>
      </c>
      <c r="D330" s="1" t="str">
        <f>TEXT(SleepDay[[#This Row],[Date]],"dddd")</f>
        <v>Friday</v>
      </c>
      <c r="E330">
        <v>1</v>
      </c>
      <c r="F330">
        <v>443</v>
      </c>
      <c r="G330">
        <v>462</v>
      </c>
      <c r="H330">
        <v>7.4</v>
      </c>
      <c r="I330">
        <v>7.7</v>
      </c>
      <c r="J330">
        <f>AVERAGEIF(SleepDay[Id],SleepDay[[#This Row],[Id]],SleepDay[TotalHoursAsleep])</f>
        <v>7.4774193548387098</v>
      </c>
    </row>
    <row r="331" spans="1:10" x14ac:dyDescent="0.4">
      <c r="A331" t="str">
        <f>SleepDay[[#This Row],[Id]]&amp;"_"&amp;TEXT(SleepDay[[#This Row],[Date]], "YYYY-MM-DD")</f>
        <v>6962181067_2016-05-07</v>
      </c>
      <c r="B331">
        <v>6962181067</v>
      </c>
      <c r="C331" s="1">
        <v>42497</v>
      </c>
      <c r="D331" s="1" t="str">
        <f>TEXT(SleepDay[[#This Row],[Date]],"dddd")</f>
        <v>Saturday</v>
      </c>
      <c r="E331">
        <v>1</v>
      </c>
      <c r="F331">
        <v>298</v>
      </c>
      <c r="G331">
        <v>334</v>
      </c>
      <c r="H331">
        <v>5</v>
      </c>
      <c r="I331">
        <v>5.6</v>
      </c>
      <c r="J331">
        <f>AVERAGEIF(SleepDay[Id],SleepDay[[#This Row],[Id]],SleepDay[TotalHoursAsleep])</f>
        <v>7.4774193548387098</v>
      </c>
    </row>
    <row r="332" spans="1:10" x14ac:dyDescent="0.4">
      <c r="A332" t="str">
        <f>SleepDay[[#This Row],[Id]]&amp;"_"&amp;TEXT(SleepDay[[#This Row],[Date]], "YYYY-MM-DD")</f>
        <v>6962181067_2016-05-08</v>
      </c>
      <c r="B332">
        <v>6962181067</v>
      </c>
      <c r="C332" s="1">
        <v>42498</v>
      </c>
      <c r="D332" s="1" t="str">
        <f>TEXT(SleepDay[[#This Row],[Date]],"dddd")</f>
        <v>Sunday</v>
      </c>
      <c r="E332">
        <v>1</v>
      </c>
      <c r="F332">
        <v>541</v>
      </c>
      <c r="G332">
        <v>569</v>
      </c>
      <c r="H332">
        <v>9</v>
      </c>
      <c r="I332">
        <v>9.5</v>
      </c>
      <c r="J332">
        <f>AVERAGEIF(SleepDay[Id],SleepDay[[#This Row],[Id]],SleepDay[TotalHoursAsleep])</f>
        <v>7.4774193548387098</v>
      </c>
    </row>
    <row r="333" spans="1:10" x14ac:dyDescent="0.4">
      <c r="A333" t="str">
        <f>SleepDay[[#This Row],[Id]]&amp;"_"&amp;TEXT(SleepDay[[#This Row],[Date]], "YYYY-MM-DD")</f>
        <v>6962181067_2016-05-09</v>
      </c>
      <c r="B333">
        <v>6962181067</v>
      </c>
      <c r="C333" s="1">
        <v>42499</v>
      </c>
      <c r="D333" s="1" t="str">
        <f>TEXT(SleepDay[[#This Row],[Date]],"dddd")</f>
        <v>Monday</v>
      </c>
      <c r="E333">
        <v>1</v>
      </c>
      <c r="F333">
        <v>489</v>
      </c>
      <c r="G333">
        <v>497</v>
      </c>
      <c r="H333">
        <v>8.1999999999999993</v>
      </c>
      <c r="I333">
        <v>8.3000000000000007</v>
      </c>
      <c r="J333">
        <f>AVERAGEIF(SleepDay[Id],SleepDay[[#This Row],[Id]],SleepDay[TotalHoursAsleep])</f>
        <v>7.4774193548387098</v>
      </c>
    </row>
    <row r="334" spans="1:10" x14ac:dyDescent="0.4">
      <c r="A334" t="str">
        <f>SleepDay[[#This Row],[Id]]&amp;"_"&amp;TEXT(SleepDay[[#This Row],[Date]], "YYYY-MM-DD")</f>
        <v>6962181067_2016-05-10</v>
      </c>
      <c r="B334">
        <v>6962181067</v>
      </c>
      <c r="C334" s="1">
        <v>42500</v>
      </c>
      <c r="D334" s="1" t="str">
        <f>TEXT(SleepDay[[#This Row],[Date]],"dddd")</f>
        <v>Tuesday</v>
      </c>
      <c r="E334">
        <v>1</v>
      </c>
      <c r="F334">
        <v>469</v>
      </c>
      <c r="G334">
        <v>481</v>
      </c>
      <c r="H334">
        <v>7.8</v>
      </c>
      <c r="I334">
        <v>8</v>
      </c>
      <c r="J334">
        <f>AVERAGEIF(SleepDay[Id],SleepDay[[#This Row],[Id]],SleepDay[TotalHoursAsleep])</f>
        <v>7.4774193548387098</v>
      </c>
    </row>
    <row r="335" spans="1:10" x14ac:dyDescent="0.4">
      <c r="A335" t="str">
        <f>SleepDay[[#This Row],[Id]]&amp;"_"&amp;TEXT(SleepDay[[#This Row],[Date]], "YYYY-MM-DD")</f>
        <v>6962181067_2016-05-11</v>
      </c>
      <c r="B335">
        <v>6962181067</v>
      </c>
      <c r="C335" s="1">
        <v>42501</v>
      </c>
      <c r="D335" s="1" t="str">
        <f>TEXT(SleepDay[[#This Row],[Date]],"dddd")</f>
        <v>Wednesday</v>
      </c>
      <c r="E335">
        <v>1</v>
      </c>
      <c r="F335">
        <v>452</v>
      </c>
      <c r="G335">
        <v>480</v>
      </c>
      <c r="H335">
        <v>7.5</v>
      </c>
      <c r="I335">
        <v>8</v>
      </c>
      <c r="J335">
        <f>AVERAGEIF(SleepDay[Id],SleepDay[[#This Row],[Id]],SleepDay[TotalHoursAsleep])</f>
        <v>7.4774193548387098</v>
      </c>
    </row>
    <row r="336" spans="1:10" x14ac:dyDescent="0.4">
      <c r="A336" t="str">
        <f>SleepDay[[#This Row],[Id]]&amp;"_"&amp;TEXT(SleepDay[[#This Row],[Date]], "YYYY-MM-DD")</f>
        <v>6962181067_2016-05-12</v>
      </c>
      <c r="B336">
        <v>6962181067</v>
      </c>
      <c r="C336" s="1">
        <v>42502</v>
      </c>
      <c r="D336" s="1" t="str">
        <f>TEXT(SleepDay[[#This Row],[Date]],"dddd")</f>
        <v>Thursday</v>
      </c>
      <c r="E336">
        <v>1</v>
      </c>
      <c r="F336">
        <v>516</v>
      </c>
      <c r="G336">
        <v>535</v>
      </c>
      <c r="H336">
        <v>8.6</v>
      </c>
      <c r="I336">
        <v>8.9</v>
      </c>
      <c r="J336">
        <f>AVERAGEIF(SleepDay[Id],SleepDay[[#This Row],[Id]],SleepDay[TotalHoursAsleep])</f>
        <v>7.4774193548387098</v>
      </c>
    </row>
    <row r="337" spans="1:10" x14ac:dyDescent="0.4">
      <c r="A337" t="str">
        <f>SleepDay[[#This Row],[Id]]&amp;"_"&amp;TEXT(SleepDay[[#This Row],[Date]], "YYYY-MM-DD")</f>
        <v>7007744171_2016-04-16</v>
      </c>
      <c r="B337">
        <v>7007744171</v>
      </c>
      <c r="C337" s="1">
        <v>42476</v>
      </c>
      <c r="D337" s="1" t="str">
        <f>TEXT(SleepDay[[#This Row],[Date]],"dddd")</f>
        <v>Saturday</v>
      </c>
      <c r="E337">
        <v>1</v>
      </c>
      <c r="F337">
        <v>79</v>
      </c>
      <c r="G337">
        <v>82</v>
      </c>
      <c r="H337">
        <v>1.3</v>
      </c>
      <c r="I337">
        <v>1.4</v>
      </c>
      <c r="J337">
        <f>AVERAGEIF(SleepDay[Id],SleepDay[[#This Row],[Id]],SleepDay[TotalHoursAsleep])</f>
        <v>1.1499999999999999</v>
      </c>
    </row>
    <row r="338" spans="1:10" x14ac:dyDescent="0.4">
      <c r="A338" t="str">
        <f>SleepDay[[#This Row],[Id]]&amp;"_"&amp;TEXT(SleepDay[[#This Row],[Date]], "YYYY-MM-DD")</f>
        <v>7007744171_2016-05-01</v>
      </c>
      <c r="B338">
        <v>7007744171</v>
      </c>
      <c r="C338" s="1">
        <v>42491</v>
      </c>
      <c r="D338" s="1" t="str">
        <f>TEXT(SleepDay[[#This Row],[Date]],"dddd")</f>
        <v>Sunday</v>
      </c>
      <c r="E338">
        <v>1</v>
      </c>
      <c r="F338">
        <v>58</v>
      </c>
      <c r="G338">
        <v>61</v>
      </c>
      <c r="H338">
        <v>1</v>
      </c>
      <c r="I338">
        <v>1</v>
      </c>
      <c r="J338">
        <f>AVERAGEIF(SleepDay[Id],SleepDay[[#This Row],[Id]],SleepDay[TotalHoursAsleep])</f>
        <v>1.1499999999999999</v>
      </c>
    </row>
    <row r="339" spans="1:10" x14ac:dyDescent="0.4">
      <c r="A339" t="str">
        <f>SleepDay[[#This Row],[Id]]&amp;"_"&amp;TEXT(SleepDay[[#This Row],[Date]], "YYYY-MM-DD")</f>
        <v>7086361926_2016-04-12</v>
      </c>
      <c r="B339">
        <v>7086361926</v>
      </c>
      <c r="C339" s="1">
        <v>42472</v>
      </c>
      <c r="D339" s="1" t="str">
        <f>TEXT(SleepDay[[#This Row],[Date]],"dddd")</f>
        <v>Tuesday</v>
      </c>
      <c r="E339">
        <v>1</v>
      </c>
      <c r="F339">
        <v>514</v>
      </c>
      <c r="G339">
        <v>525</v>
      </c>
      <c r="H339">
        <v>8.6</v>
      </c>
      <c r="I339">
        <v>8.8000000000000007</v>
      </c>
      <c r="J339">
        <f>AVERAGEIF(SleepDay[Id],SleepDay[[#This Row],[Id]],SleepDay[TotalHoursAsleep])</f>
        <v>7.5541666666666671</v>
      </c>
    </row>
    <row r="340" spans="1:10" x14ac:dyDescent="0.4">
      <c r="A340" t="str">
        <f>SleepDay[[#This Row],[Id]]&amp;"_"&amp;TEXT(SleepDay[[#This Row],[Date]], "YYYY-MM-DD")</f>
        <v>7086361926_2016-04-13</v>
      </c>
      <c r="B340">
        <v>7086361926</v>
      </c>
      <c r="C340" s="1">
        <v>42473</v>
      </c>
      <c r="D340" s="1" t="str">
        <f>TEXT(SleepDay[[#This Row],[Date]],"dddd")</f>
        <v>Wednesday</v>
      </c>
      <c r="E340">
        <v>1</v>
      </c>
      <c r="F340">
        <v>451</v>
      </c>
      <c r="G340">
        <v>465</v>
      </c>
      <c r="H340">
        <v>7.5</v>
      </c>
      <c r="I340">
        <v>7.8</v>
      </c>
      <c r="J340">
        <f>AVERAGEIF(SleepDay[Id],SleepDay[[#This Row],[Id]],SleepDay[TotalHoursAsleep])</f>
        <v>7.5541666666666671</v>
      </c>
    </row>
    <row r="341" spans="1:10" x14ac:dyDescent="0.4">
      <c r="A341" t="str">
        <f>SleepDay[[#This Row],[Id]]&amp;"_"&amp;TEXT(SleepDay[[#This Row],[Date]], "YYYY-MM-DD")</f>
        <v>7086361926_2016-04-14</v>
      </c>
      <c r="B341">
        <v>7086361926</v>
      </c>
      <c r="C341" s="1">
        <v>42474</v>
      </c>
      <c r="D341" s="1" t="str">
        <f>TEXT(SleepDay[[#This Row],[Date]],"dddd")</f>
        <v>Thursday</v>
      </c>
      <c r="E341">
        <v>1</v>
      </c>
      <c r="F341">
        <v>472</v>
      </c>
      <c r="G341">
        <v>476</v>
      </c>
      <c r="H341">
        <v>7.9</v>
      </c>
      <c r="I341">
        <v>7.9</v>
      </c>
      <c r="J341">
        <f>AVERAGEIF(SleepDay[Id],SleepDay[[#This Row],[Id]],SleepDay[TotalHoursAsleep])</f>
        <v>7.5541666666666671</v>
      </c>
    </row>
    <row r="342" spans="1:10" x14ac:dyDescent="0.4">
      <c r="A342" t="str">
        <f>SleepDay[[#This Row],[Id]]&amp;"_"&amp;TEXT(SleepDay[[#This Row],[Date]], "YYYY-MM-DD")</f>
        <v>7086361926_2016-04-15</v>
      </c>
      <c r="B342">
        <v>7086361926</v>
      </c>
      <c r="C342" s="1">
        <v>42475</v>
      </c>
      <c r="D342" s="1" t="str">
        <f>TEXT(SleepDay[[#This Row],[Date]],"dddd")</f>
        <v>Friday</v>
      </c>
      <c r="E342">
        <v>1</v>
      </c>
      <c r="F342">
        <v>377</v>
      </c>
      <c r="G342">
        <v>386</v>
      </c>
      <c r="H342">
        <v>6.3</v>
      </c>
      <c r="I342">
        <v>6.4</v>
      </c>
      <c r="J342">
        <f>AVERAGEIF(SleepDay[Id],SleepDay[[#This Row],[Id]],SleepDay[TotalHoursAsleep])</f>
        <v>7.5541666666666671</v>
      </c>
    </row>
    <row r="343" spans="1:10" x14ac:dyDescent="0.4">
      <c r="A343" t="str">
        <f>SleepDay[[#This Row],[Id]]&amp;"_"&amp;TEXT(SleepDay[[#This Row],[Date]], "YYYY-MM-DD")</f>
        <v>7086361926_2016-04-19</v>
      </c>
      <c r="B343">
        <v>7086361926</v>
      </c>
      <c r="C343" s="1">
        <v>42479</v>
      </c>
      <c r="D343" s="1" t="str">
        <f>TEXT(SleepDay[[#This Row],[Date]],"dddd")</f>
        <v>Tuesday</v>
      </c>
      <c r="E343">
        <v>1</v>
      </c>
      <c r="F343">
        <v>472</v>
      </c>
      <c r="G343">
        <v>483</v>
      </c>
      <c r="H343">
        <v>7.9</v>
      </c>
      <c r="I343">
        <v>8.1</v>
      </c>
      <c r="J343">
        <f>AVERAGEIF(SleepDay[Id],SleepDay[[#This Row],[Id]],SleepDay[TotalHoursAsleep])</f>
        <v>7.5541666666666671</v>
      </c>
    </row>
    <row r="344" spans="1:10" x14ac:dyDescent="0.4">
      <c r="A344" t="str">
        <f>SleepDay[[#This Row],[Id]]&amp;"_"&amp;TEXT(SleepDay[[#This Row],[Date]], "YYYY-MM-DD")</f>
        <v>7086361926_2016-04-20</v>
      </c>
      <c r="B344">
        <v>7086361926</v>
      </c>
      <c r="C344" s="1">
        <v>42480</v>
      </c>
      <c r="D344" s="1" t="str">
        <f>TEXT(SleepDay[[#This Row],[Date]],"dddd")</f>
        <v>Wednesday</v>
      </c>
      <c r="E344">
        <v>1</v>
      </c>
      <c r="F344">
        <v>492</v>
      </c>
      <c r="G344">
        <v>502</v>
      </c>
      <c r="H344">
        <v>8.1999999999999993</v>
      </c>
      <c r="I344">
        <v>8.4</v>
      </c>
      <c r="J344">
        <f>AVERAGEIF(SleepDay[Id],SleepDay[[#This Row],[Id]],SleepDay[TotalHoursAsleep])</f>
        <v>7.5541666666666671</v>
      </c>
    </row>
    <row r="345" spans="1:10" x14ac:dyDescent="0.4">
      <c r="A345" t="str">
        <f>SleepDay[[#This Row],[Id]]&amp;"_"&amp;TEXT(SleepDay[[#This Row],[Date]], "YYYY-MM-DD")</f>
        <v>7086361926_2016-04-21</v>
      </c>
      <c r="B345">
        <v>7086361926</v>
      </c>
      <c r="C345" s="1">
        <v>42481</v>
      </c>
      <c r="D345" s="1" t="str">
        <f>TEXT(SleepDay[[#This Row],[Date]],"dddd")</f>
        <v>Thursday</v>
      </c>
      <c r="E345">
        <v>1</v>
      </c>
      <c r="F345">
        <v>390</v>
      </c>
      <c r="G345">
        <v>411</v>
      </c>
      <c r="H345">
        <v>6.5</v>
      </c>
      <c r="I345">
        <v>6.9</v>
      </c>
      <c r="J345">
        <f>AVERAGEIF(SleepDay[Id],SleepDay[[#This Row],[Id]],SleepDay[TotalHoursAsleep])</f>
        <v>7.5541666666666671</v>
      </c>
    </row>
    <row r="346" spans="1:10" x14ac:dyDescent="0.4">
      <c r="A346" t="str">
        <f>SleepDay[[#This Row],[Id]]&amp;"_"&amp;TEXT(SleepDay[[#This Row],[Date]], "YYYY-MM-DD")</f>
        <v>7086361926_2016-04-22</v>
      </c>
      <c r="B346">
        <v>7086361926</v>
      </c>
      <c r="C346" s="1">
        <v>42482</v>
      </c>
      <c r="D346" s="1" t="str">
        <f>TEXT(SleepDay[[#This Row],[Date]],"dddd")</f>
        <v>Friday</v>
      </c>
      <c r="E346">
        <v>1</v>
      </c>
      <c r="F346">
        <v>428</v>
      </c>
      <c r="G346">
        <v>448</v>
      </c>
      <c r="H346">
        <v>7.1</v>
      </c>
      <c r="I346">
        <v>7.5</v>
      </c>
      <c r="J346">
        <f>AVERAGEIF(SleepDay[Id],SleepDay[[#This Row],[Id]],SleepDay[TotalHoursAsleep])</f>
        <v>7.5541666666666671</v>
      </c>
    </row>
    <row r="347" spans="1:10" x14ac:dyDescent="0.4">
      <c r="A347" t="str">
        <f>SleepDay[[#This Row],[Id]]&amp;"_"&amp;TEXT(SleepDay[[#This Row],[Date]], "YYYY-MM-DD")</f>
        <v>7086361926_2016-04-24</v>
      </c>
      <c r="B347">
        <v>7086361926</v>
      </c>
      <c r="C347" s="1">
        <v>42484</v>
      </c>
      <c r="D347" s="1" t="str">
        <f>TEXT(SleepDay[[#This Row],[Date]],"dddd")</f>
        <v>Sunday</v>
      </c>
      <c r="E347">
        <v>1</v>
      </c>
      <c r="F347">
        <v>681</v>
      </c>
      <c r="G347">
        <v>704</v>
      </c>
      <c r="H347">
        <v>11.4</v>
      </c>
      <c r="I347">
        <v>11.7</v>
      </c>
      <c r="J347">
        <f>AVERAGEIF(SleepDay[Id],SleepDay[[#This Row],[Id]],SleepDay[TotalHoursAsleep])</f>
        <v>7.5541666666666671</v>
      </c>
    </row>
    <row r="348" spans="1:10" x14ac:dyDescent="0.4">
      <c r="A348" t="str">
        <f>SleepDay[[#This Row],[Id]]&amp;"_"&amp;TEXT(SleepDay[[#This Row],[Date]], "YYYY-MM-DD")</f>
        <v>7086361926_2016-04-25</v>
      </c>
      <c r="B348">
        <v>7086361926</v>
      </c>
      <c r="C348" s="1">
        <v>42485</v>
      </c>
      <c r="D348" s="1" t="str">
        <f>TEXT(SleepDay[[#This Row],[Date]],"dddd")</f>
        <v>Monday</v>
      </c>
      <c r="E348">
        <v>1</v>
      </c>
      <c r="F348">
        <v>446</v>
      </c>
      <c r="G348">
        <v>447</v>
      </c>
      <c r="H348">
        <v>7.4</v>
      </c>
      <c r="I348">
        <v>7.5</v>
      </c>
      <c r="J348">
        <f>AVERAGEIF(SleepDay[Id],SleepDay[[#This Row],[Id]],SleepDay[TotalHoursAsleep])</f>
        <v>7.5541666666666671</v>
      </c>
    </row>
    <row r="349" spans="1:10" x14ac:dyDescent="0.4">
      <c r="A349" t="str">
        <f>SleepDay[[#This Row],[Id]]&amp;"_"&amp;TEXT(SleepDay[[#This Row],[Date]], "YYYY-MM-DD")</f>
        <v>7086361926_2016-04-26</v>
      </c>
      <c r="B349">
        <v>7086361926</v>
      </c>
      <c r="C349" s="1">
        <v>42486</v>
      </c>
      <c r="D349" s="1" t="str">
        <f>TEXT(SleepDay[[#This Row],[Date]],"dddd")</f>
        <v>Tuesday</v>
      </c>
      <c r="E349">
        <v>1</v>
      </c>
      <c r="F349">
        <v>485</v>
      </c>
      <c r="G349">
        <v>500</v>
      </c>
      <c r="H349">
        <v>8.1</v>
      </c>
      <c r="I349">
        <v>8.3000000000000007</v>
      </c>
      <c r="J349">
        <f>AVERAGEIF(SleepDay[Id],SleepDay[[#This Row],[Id]],SleepDay[TotalHoursAsleep])</f>
        <v>7.5541666666666671</v>
      </c>
    </row>
    <row r="350" spans="1:10" x14ac:dyDescent="0.4">
      <c r="A350" t="str">
        <f>SleepDay[[#This Row],[Id]]&amp;"_"&amp;TEXT(SleepDay[[#This Row],[Date]], "YYYY-MM-DD")</f>
        <v>7086361926_2016-04-27</v>
      </c>
      <c r="B350">
        <v>7086361926</v>
      </c>
      <c r="C350" s="1">
        <v>42487</v>
      </c>
      <c r="D350" s="1" t="str">
        <f>TEXT(SleepDay[[#This Row],[Date]],"dddd")</f>
        <v>Wednesday</v>
      </c>
      <c r="E350">
        <v>1</v>
      </c>
      <c r="F350">
        <v>469</v>
      </c>
      <c r="G350">
        <v>479</v>
      </c>
      <c r="H350">
        <v>7.8</v>
      </c>
      <c r="I350">
        <v>8</v>
      </c>
      <c r="J350">
        <f>AVERAGEIF(SleepDay[Id],SleepDay[[#This Row],[Id]],SleepDay[TotalHoursAsleep])</f>
        <v>7.5541666666666671</v>
      </c>
    </row>
    <row r="351" spans="1:10" x14ac:dyDescent="0.4">
      <c r="A351" t="str">
        <f>SleepDay[[#This Row],[Id]]&amp;"_"&amp;TEXT(SleepDay[[#This Row],[Date]], "YYYY-MM-DD")</f>
        <v>7086361926_2016-04-28</v>
      </c>
      <c r="B351">
        <v>7086361926</v>
      </c>
      <c r="C351" s="1">
        <v>42488</v>
      </c>
      <c r="D351" s="1" t="str">
        <f>TEXT(SleepDay[[#This Row],[Date]],"dddd")</f>
        <v>Thursday</v>
      </c>
      <c r="E351">
        <v>1</v>
      </c>
      <c r="F351">
        <v>354</v>
      </c>
      <c r="G351">
        <v>367</v>
      </c>
      <c r="H351">
        <v>5.9</v>
      </c>
      <c r="I351">
        <v>6.1</v>
      </c>
      <c r="J351">
        <f>AVERAGEIF(SleepDay[Id],SleepDay[[#This Row],[Id]],SleepDay[TotalHoursAsleep])</f>
        <v>7.5541666666666671</v>
      </c>
    </row>
    <row r="352" spans="1:10" x14ac:dyDescent="0.4">
      <c r="A352" t="str">
        <f>SleepDay[[#This Row],[Id]]&amp;"_"&amp;TEXT(SleepDay[[#This Row],[Date]], "YYYY-MM-DD")</f>
        <v>7086361926_2016-04-30</v>
      </c>
      <c r="B352">
        <v>7086361926</v>
      </c>
      <c r="C352" s="1">
        <v>42490</v>
      </c>
      <c r="D352" s="1" t="str">
        <f>TEXT(SleepDay[[#This Row],[Date]],"dddd")</f>
        <v>Saturday</v>
      </c>
      <c r="E352">
        <v>1</v>
      </c>
      <c r="F352">
        <v>485</v>
      </c>
      <c r="G352">
        <v>489</v>
      </c>
      <c r="H352">
        <v>8.1</v>
      </c>
      <c r="I352">
        <v>8.1999999999999993</v>
      </c>
      <c r="J352">
        <f>AVERAGEIF(SleepDay[Id],SleepDay[[#This Row],[Id]],SleepDay[TotalHoursAsleep])</f>
        <v>7.5541666666666671</v>
      </c>
    </row>
    <row r="353" spans="1:10" x14ac:dyDescent="0.4">
      <c r="A353" t="str">
        <f>SleepDay[[#This Row],[Id]]&amp;"_"&amp;TEXT(SleepDay[[#This Row],[Date]], "YYYY-MM-DD")</f>
        <v>7086361926_2016-05-01</v>
      </c>
      <c r="B353">
        <v>7086361926</v>
      </c>
      <c r="C353" s="1">
        <v>42491</v>
      </c>
      <c r="D353" s="1" t="str">
        <f>TEXT(SleepDay[[#This Row],[Date]],"dddd")</f>
        <v>Sunday</v>
      </c>
      <c r="E353">
        <v>1</v>
      </c>
      <c r="F353">
        <v>388</v>
      </c>
      <c r="G353">
        <v>407</v>
      </c>
      <c r="H353">
        <v>6.5</v>
      </c>
      <c r="I353">
        <v>6.8</v>
      </c>
      <c r="J353">
        <f>AVERAGEIF(SleepDay[Id],SleepDay[[#This Row],[Id]],SleepDay[TotalHoursAsleep])</f>
        <v>7.5541666666666671</v>
      </c>
    </row>
    <row r="354" spans="1:10" x14ac:dyDescent="0.4">
      <c r="A354" t="str">
        <f>SleepDay[[#This Row],[Id]]&amp;"_"&amp;TEXT(SleepDay[[#This Row],[Date]], "YYYY-MM-DD")</f>
        <v>7086361926_2016-05-02</v>
      </c>
      <c r="B354">
        <v>7086361926</v>
      </c>
      <c r="C354" s="1">
        <v>42492</v>
      </c>
      <c r="D354" s="1" t="str">
        <f>TEXT(SleepDay[[#This Row],[Date]],"dddd")</f>
        <v>Monday</v>
      </c>
      <c r="E354">
        <v>1</v>
      </c>
      <c r="F354">
        <v>440</v>
      </c>
      <c r="G354">
        <v>459</v>
      </c>
      <c r="H354">
        <v>7.3</v>
      </c>
      <c r="I354">
        <v>7.7</v>
      </c>
      <c r="J354">
        <f>AVERAGEIF(SleepDay[Id],SleepDay[[#This Row],[Id]],SleepDay[TotalHoursAsleep])</f>
        <v>7.5541666666666671</v>
      </c>
    </row>
    <row r="355" spans="1:10" x14ac:dyDescent="0.4">
      <c r="A355" t="str">
        <f>SleepDay[[#This Row],[Id]]&amp;"_"&amp;TEXT(SleepDay[[#This Row],[Date]], "YYYY-MM-DD")</f>
        <v>7086361926_2016-05-03</v>
      </c>
      <c r="B355">
        <v>7086361926</v>
      </c>
      <c r="C355" s="1">
        <v>42493</v>
      </c>
      <c r="D355" s="1" t="str">
        <f>TEXT(SleepDay[[#This Row],[Date]],"dddd")</f>
        <v>Tuesday</v>
      </c>
      <c r="E355">
        <v>1</v>
      </c>
      <c r="F355">
        <v>456</v>
      </c>
      <c r="G355">
        <v>461</v>
      </c>
      <c r="H355">
        <v>7.6</v>
      </c>
      <c r="I355">
        <v>7.7</v>
      </c>
      <c r="J355">
        <f>AVERAGEIF(SleepDay[Id],SleepDay[[#This Row],[Id]],SleepDay[TotalHoursAsleep])</f>
        <v>7.5541666666666671</v>
      </c>
    </row>
    <row r="356" spans="1:10" x14ac:dyDescent="0.4">
      <c r="A356" t="str">
        <f>SleepDay[[#This Row],[Id]]&amp;"_"&amp;TEXT(SleepDay[[#This Row],[Date]], "YYYY-MM-DD")</f>
        <v>7086361926_2016-05-04</v>
      </c>
      <c r="B356">
        <v>7086361926</v>
      </c>
      <c r="C356" s="1">
        <v>42494</v>
      </c>
      <c r="D356" s="1" t="str">
        <f>TEXT(SleepDay[[#This Row],[Date]],"dddd")</f>
        <v>Wednesday</v>
      </c>
      <c r="E356">
        <v>1</v>
      </c>
      <c r="F356">
        <v>420</v>
      </c>
      <c r="G356">
        <v>436</v>
      </c>
      <c r="H356">
        <v>7</v>
      </c>
      <c r="I356">
        <v>7.3</v>
      </c>
      <c r="J356">
        <f>AVERAGEIF(SleepDay[Id],SleepDay[[#This Row],[Id]],SleepDay[TotalHoursAsleep])</f>
        <v>7.5541666666666671</v>
      </c>
    </row>
    <row r="357" spans="1:10" x14ac:dyDescent="0.4">
      <c r="A357" t="str">
        <f>SleepDay[[#This Row],[Id]]&amp;"_"&amp;TEXT(SleepDay[[#This Row],[Date]], "YYYY-MM-DD")</f>
        <v>7086361926_2016-05-06</v>
      </c>
      <c r="B357">
        <v>7086361926</v>
      </c>
      <c r="C357" s="1">
        <v>42496</v>
      </c>
      <c r="D357" s="1" t="str">
        <f>TEXT(SleepDay[[#This Row],[Date]],"dddd")</f>
        <v>Friday</v>
      </c>
      <c r="E357">
        <v>1</v>
      </c>
      <c r="F357">
        <v>322</v>
      </c>
      <c r="G357">
        <v>333</v>
      </c>
      <c r="H357">
        <v>5.4</v>
      </c>
      <c r="I357">
        <v>5.6</v>
      </c>
      <c r="J357">
        <f>AVERAGEIF(SleepDay[Id],SleepDay[[#This Row],[Id]],SleepDay[TotalHoursAsleep])</f>
        <v>7.5541666666666671</v>
      </c>
    </row>
    <row r="358" spans="1:10" x14ac:dyDescent="0.4">
      <c r="A358" t="str">
        <f>SleepDay[[#This Row],[Id]]&amp;"_"&amp;TEXT(SleepDay[[#This Row],[Date]], "YYYY-MM-DD")</f>
        <v>7086361926_2016-05-07</v>
      </c>
      <c r="B358">
        <v>7086361926</v>
      </c>
      <c r="C358" s="1">
        <v>42497</v>
      </c>
      <c r="D358" s="1" t="str">
        <f>TEXT(SleepDay[[#This Row],[Date]],"dddd")</f>
        <v>Saturday</v>
      </c>
      <c r="E358">
        <v>1</v>
      </c>
      <c r="F358">
        <v>530</v>
      </c>
      <c r="G358">
        <v>548</v>
      </c>
      <c r="H358">
        <v>8.8000000000000007</v>
      </c>
      <c r="I358">
        <v>9.1</v>
      </c>
      <c r="J358">
        <f>AVERAGEIF(SleepDay[Id],SleepDay[[#This Row],[Id]],SleepDay[TotalHoursAsleep])</f>
        <v>7.5541666666666671</v>
      </c>
    </row>
    <row r="359" spans="1:10" x14ac:dyDescent="0.4">
      <c r="A359" t="str">
        <f>SleepDay[[#This Row],[Id]]&amp;"_"&amp;TEXT(SleepDay[[#This Row],[Date]], "YYYY-MM-DD")</f>
        <v>7086361926_2016-05-08</v>
      </c>
      <c r="B359">
        <v>7086361926</v>
      </c>
      <c r="C359" s="1">
        <v>42498</v>
      </c>
      <c r="D359" s="1" t="str">
        <f>TEXT(SleepDay[[#This Row],[Date]],"dddd")</f>
        <v>Sunday</v>
      </c>
      <c r="E359">
        <v>1</v>
      </c>
      <c r="F359">
        <v>481</v>
      </c>
      <c r="G359">
        <v>510</v>
      </c>
      <c r="H359">
        <v>8</v>
      </c>
      <c r="I359">
        <v>8.5</v>
      </c>
      <c r="J359">
        <f>AVERAGEIF(SleepDay[Id],SleepDay[[#This Row],[Id]],SleepDay[TotalHoursAsleep])</f>
        <v>7.5541666666666671</v>
      </c>
    </row>
    <row r="360" spans="1:10" x14ac:dyDescent="0.4">
      <c r="A360" t="str">
        <f>SleepDay[[#This Row],[Id]]&amp;"_"&amp;TEXT(SleepDay[[#This Row],[Date]], "YYYY-MM-DD")</f>
        <v>7086361926_2016-05-09</v>
      </c>
      <c r="B360">
        <v>7086361926</v>
      </c>
      <c r="C360" s="1">
        <v>42499</v>
      </c>
      <c r="D360" s="1" t="str">
        <f>TEXT(SleepDay[[#This Row],[Date]],"dddd")</f>
        <v>Monday</v>
      </c>
      <c r="E360">
        <v>1</v>
      </c>
      <c r="F360">
        <v>427</v>
      </c>
      <c r="G360">
        <v>438</v>
      </c>
      <c r="H360">
        <v>7.1</v>
      </c>
      <c r="I360">
        <v>7.3</v>
      </c>
      <c r="J360">
        <f>AVERAGEIF(SleepDay[Id],SleepDay[[#This Row],[Id]],SleepDay[TotalHoursAsleep])</f>
        <v>7.5541666666666671</v>
      </c>
    </row>
    <row r="361" spans="1:10" x14ac:dyDescent="0.4">
      <c r="A361" t="str">
        <f>SleepDay[[#This Row],[Id]]&amp;"_"&amp;TEXT(SleepDay[[#This Row],[Date]], "YYYY-MM-DD")</f>
        <v>7086361926_2016-05-11</v>
      </c>
      <c r="B361">
        <v>7086361926</v>
      </c>
      <c r="C361" s="1">
        <v>42501</v>
      </c>
      <c r="D361" s="1" t="str">
        <f>TEXT(SleepDay[[#This Row],[Date]],"dddd")</f>
        <v>Wednesday</v>
      </c>
      <c r="E361">
        <v>1</v>
      </c>
      <c r="F361">
        <v>451</v>
      </c>
      <c r="G361">
        <v>463</v>
      </c>
      <c r="H361">
        <v>7.5</v>
      </c>
      <c r="I361">
        <v>7.7</v>
      </c>
      <c r="J361">
        <f>AVERAGEIF(SleepDay[Id],SleepDay[[#This Row],[Id]],SleepDay[TotalHoursAsleep])</f>
        <v>7.5541666666666671</v>
      </c>
    </row>
    <row r="362" spans="1:10" x14ac:dyDescent="0.4">
      <c r="A362" t="str">
        <f>SleepDay[[#This Row],[Id]]&amp;"_"&amp;TEXT(SleepDay[[#This Row],[Date]], "YYYY-MM-DD")</f>
        <v>7086361926_2016-05-12</v>
      </c>
      <c r="B362">
        <v>7086361926</v>
      </c>
      <c r="C362" s="1">
        <v>42502</v>
      </c>
      <c r="D362" s="1" t="str">
        <f>TEXT(SleepDay[[#This Row],[Date]],"dddd")</f>
        <v>Thursday</v>
      </c>
      <c r="E362">
        <v>1</v>
      </c>
      <c r="F362">
        <v>444</v>
      </c>
      <c r="G362">
        <v>457</v>
      </c>
      <c r="H362">
        <v>7.4</v>
      </c>
      <c r="I362">
        <v>7.6</v>
      </c>
      <c r="J362">
        <f>AVERAGEIF(SleepDay[Id],SleepDay[[#This Row],[Id]],SleepDay[TotalHoursAsleep])</f>
        <v>7.5541666666666671</v>
      </c>
    </row>
    <row r="363" spans="1:10" x14ac:dyDescent="0.4">
      <c r="A363" t="str">
        <f>SleepDay[[#This Row],[Id]]&amp;"_"&amp;TEXT(SleepDay[[#This Row],[Date]], "YYYY-MM-DD")</f>
        <v>8053475328_2016-04-20</v>
      </c>
      <c r="B363">
        <v>8053475328</v>
      </c>
      <c r="C363" s="1">
        <v>42480</v>
      </c>
      <c r="D363" s="1" t="str">
        <f>TEXT(SleepDay[[#This Row],[Date]],"dddd")</f>
        <v>Wednesday</v>
      </c>
      <c r="E363">
        <v>1</v>
      </c>
      <c r="F363">
        <v>486</v>
      </c>
      <c r="G363">
        <v>493</v>
      </c>
      <c r="H363">
        <v>8.1</v>
      </c>
      <c r="I363">
        <v>8.1999999999999993</v>
      </c>
      <c r="J363">
        <f>AVERAGEIF(SleepDay[Id],SleepDay[[#This Row],[Id]],SleepDay[TotalHoursAsleep])</f>
        <v>4.9333333333333327</v>
      </c>
    </row>
    <row r="364" spans="1:10" x14ac:dyDescent="0.4">
      <c r="A364" t="str">
        <f>SleepDay[[#This Row],[Id]]&amp;"_"&amp;TEXT(SleepDay[[#This Row],[Date]], "YYYY-MM-DD")</f>
        <v>8053475328_2016-04-23</v>
      </c>
      <c r="B364">
        <v>8053475328</v>
      </c>
      <c r="C364" s="1">
        <v>42483</v>
      </c>
      <c r="D364" s="1" t="str">
        <f>TEXT(SleepDay[[#This Row],[Date]],"dddd")</f>
        <v>Saturday</v>
      </c>
      <c r="E364">
        <v>1</v>
      </c>
      <c r="F364">
        <v>331</v>
      </c>
      <c r="G364">
        <v>337</v>
      </c>
      <c r="H364">
        <v>5.5</v>
      </c>
      <c r="I364">
        <v>5.6</v>
      </c>
      <c r="J364">
        <f>AVERAGEIF(SleepDay[Id],SleepDay[[#This Row],[Id]],SleepDay[TotalHoursAsleep])</f>
        <v>4.9333333333333327</v>
      </c>
    </row>
    <row r="365" spans="1:10" x14ac:dyDescent="0.4">
      <c r="A365" t="str">
        <f>SleepDay[[#This Row],[Id]]&amp;"_"&amp;TEXT(SleepDay[[#This Row],[Date]], "YYYY-MM-DD")</f>
        <v>8053475328_2016-05-07</v>
      </c>
      <c r="B365">
        <v>8053475328</v>
      </c>
      <c r="C365" s="1">
        <v>42497</v>
      </c>
      <c r="D365" s="1" t="str">
        <f>TEXT(SleepDay[[#This Row],[Date]],"dddd")</f>
        <v>Saturday</v>
      </c>
      <c r="E365">
        <v>1</v>
      </c>
      <c r="F365">
        <v>74</v>
      </c>
      <c r="G365">
        <v>75</v>
      </c>
      <c r="H365">
        <v>1.2</v>
      </c>
      <c r="I365">
        <v>1.3</v>
      </c>
      <c r="J365">
        <f>AVERAGEIF(SleepDay[Id],SleepDay[[#This Row],[Id]],SleepDay[TotalHoursAsleep])</f>
        <v>4.9333333333333327</v>
      </c>
    </row>
    <row r="366" spans="1:10" x14ac:dyDescent="0.4">
      <c r="A366" t="str">
        <f>SleepDay[[#This Row],[Id]]&amp;"_"&amp;TEXT(SleepDay[[#This Row],[Date]], "YYYY-MM-DD")</f>
        <v>8378563200_2016-04-12</v>
      </c>
      <c r="B366">
        <v>8378563200</v>
      </c>
      <c r="C366" s="1">
        <v>42472</v>
      </c>
      <c r="D366" s="1" t="str">
        <f>TEXT(SleepDay[[#This Row],[Date]],"dddd")</f>
        <v>Tuesday</v>
      </c>
      <c r="E366">
        <v>1</v>
      </c>
      <c r="F366">
        <v>338</v>
      </c>
      <c r="G366">
        <v>356</v>
      </c>
      <c r="H366">
        <v>5.6</v>
      </c>
      <c r="I366">
        <v>5.9</v>
      </c>
      <c r="J366">
        <f>AVERAGEIF(SleepDay[Id],SleepDay[[#This Row],[Id]],SleepDay[TotalHoursAsleep])</f>
        <v>7.4387096774193564</v>
      </c>
    </row>
    <row r="367" spans="1:10" x14ac:dyDescent="0.4">
      <c r="A367" t="str">
        <f>SleepDay[[#This Row],[Id]]&amp;"_"&amp;TEXT(SleepDay[[#This Row],[Date]], "YYYY-MM-DD")</f>
        <v>8378563200_2016-04-13</v>
      </c>
      <c r="B367">
        <v>8378563200</v>
      </c>
      <c r="C367" s="1">
        <v>42473</v>
      </c>
      <c r="D367" s="1" t="str">
        <f>TEXT(SleepDay[[#This Row],[Date]],"dddd")</f>
        <v>Wednesday</v>
      </c>
      <c r="E367">
        <v>2</v>
      </c>
      <c r="F367">
        <v>447</v>
      </c>
      <c r="G367">
        <v>487</v>
      </c>
      <c r="H367">
        <v>7.5</v>
      </c>
      <c r="I367">
        <v>8.1</v>
      </c>
      <c r="J367">
        <f>AVERAGEIF(SleepDay[Id],SleepDay[[#This Row],[Id]],SleepDay[TotalHoursAsleep])</f>
        <v>7.4387096774193564</v>
      </c>
    </row>
    <row r="368" spans="1:10" x14ac:dyDescent="0.4">
      <c r="A368" t="str">
        <f>SleepDay[[#This Row],[Id]]&amp;"_"&amp;TEXT(SleepDay[[#This Row],[Date]], "YYYY-MM-DD")</f>
        <v>8378563200_2016-04-14</v>
      </c>
      <c r="B368">
        <v>8378563200</v>
      </c>
      <c r="C368" s="1">
        <v>42474</v>
      </c>
      <c r="D368" s="1" t="str">
        <f>TEXT(SleepDay[[#This Row],[Date]],"dddd")</f>
        <v>Thursday</v>
      </c>
      <c r="E368">
        <v>1</v>
      </c>
      <c r="F368">
        <v>424</v>
      </c>
      <c r="G368">
        <v>455</v>
      </c>
      <c r="H368">
        <v>7.1</v>
      </c>
      <c r="I368">
        <v>7.6</v>
      </c>
      <c r="J368">
        <f>AVERAGEIF(SleepDay[Id],SleepDay[[#This Row],[Id]],SleepDay[TotalHoursAsleep])</f>
        <v>7.4387096774193564</v>
      </c>
    </row>
    <row r="369" spans="1:10" x14ac:dyDescent="0.4">
      <c r="A369" t="str">
        <f>SleepDay[[#This Row],[Id]]&amp;"_"&amp;TEXT(SleepDay[[#This Row],[Date]], "YYYY-MM-DD")</f>
        <v>8378563200_2016-04-15</v>
      </c>
      <c r="B369">
        <v>8378563200</v>
      </c>
      <c r="C369" s="1">
        <v>42475</v>
      </c>
      <c r="D369" s="1" t="str">
        <f>TEXT(SleepDay[[#This Row],[Date]],"dddd")</f>
        <v>Friday</v>
      </c>
      <c r="E369">
        <v>1</v>
      </c>
      <c r="F369">
        <v>513</v>
      </c>
      <c r="G369">
        <v>533</v>
      </c>
      <c r="H369">
        <v>8.6</v>
      </c>
      <c r="I369">
        <v>8.9</v>
      </c>
      <c r="J369">
        <f>AVERAGEIF(SleepDay[Id],SleepDay[[#This Row],[Id]],SleepDay[TotalHoursAsleep])</f>
        <v>7.4387096774193564</v>
      </c>
    </row>
    <row r="370" spans="1:10" x14ac:dyDescent="0.4">
      <c r="A370" t="str">
        <f>SleepDay[[#This Row],[Id]]&amp;"_"&amp;TEXT(SleepDay[[#This Row],[Date]], "YYYY-MM-DD")</f>
        <v>8378563200_2016-04-16</v>
      </c>
      <c r="B370">
        <v>8378563200</v>
      </c>
      <c r="C370" s="1">
        <v>42476</v>
      </c>
      <c r="D370" s="1" t="str">
        <f>TEXT(SleepDay[[#This Row],[Date]],"dddd")</f>
        <v>Saturday</v>
      </c>
      <c r="E370">
        <v>2</v>
      </c>
      <c r="F370">
        <v>611</v>
      </c>
      <c r="G370">
        <v>689</v>
      </c>
      <c r="H370">
        <v>10.199999999999999</v>
      </c>
      <c r="I370">
        <v>11.5</v>
      </c>
      <c r="J370">
        <f>AVERAGEIF(SleepDay[Id],SleepDay[[#This Row],[Id]],SleepDay[TotalHoursAsleep])</f>
        <v>7.4387096774193564</v>
      </c>
    </row>
    <row r="371" spans="1:10" x14ac:dyDescent="0.4">
      <c r="A371" t="str">
        <f>SleepDay[[#This Row],[Id]]&amp;"_"&amp;TEXT(SleepDay[[#This Row],[Date]], "YYYY-MM-DD")</f>
        <v>8378563200_2016-04-17</v>
      </c>
      <c r="B371">
        <v>8378563200</v>
      </c>
      <c r="C371" s="1">
        <v>42477</v>
      </c>
      <c r="D371" s="1" t="str">
        <f>TEXT(SleepDay[[#This Row],[Date]],"dddd")</f>
        <v>Sunday</v>
      </c>
      <c r="E371">
        <v>2</v>
      </c>
      <c r="F371">
        <v>525</v>
      </c>
      <c r="G371">
        <v>591</v>
      </c>
      <c r="H371">
        <v>8.8000000000000007</v>
      </c>
      <c r="I371">
        <v>9.9</v>
      </c>
      <c r="J371">
        <f>AVERAGEIF(SleepDay[Id],SleepDay[[#This Row],[Id]],SleepDay[TotalHoursAsleep])</f>
        <v>7.4387096774193564</v>
      </c>
    </row>
    <row r="372" spans="1:10" x14ac:dyDescent="0.4">
      <c r="A372" t="str">
        <f>SleepDay[[#This Row],[Id]]&amp;"_"&amp;TEXT(SleepDay[[#This Row],[Date]], "YYYY-MM-DD")</f>
        <v>8378563200_2016-04-18</v>
      </c>
      <c r="B372">
        <v>8378563200</v>
      </c>
      <c r="C372" s="1">
        <v>42478</v>
      </c>
      <c r="D372" s="1" t="str">
        <f>TEXT(SleepDay[[#This Row],[Date]],"dddd")</f>
        <v>Monday</v>
      </c>
      <c r="E372">
        <v>1</v>
      </c>
      <c r="F372">
        <v>398</v>
      </c>
      <c r="G372">
        <v>451</v>
      </c>
      <c r="H372">
        <v>6.6</v>
      </c>
      <c r="I372">
        <v>7.5</v>
      </c>
      <c r="J372">
        <f>AVERAGEIF(SleepDay[Id],SleepDay[[#This Row],[Id]],SleepDay[TotalHoursAsleep])</f>
        <v>7.4387096774193564</v>
      </c>
    </row>
    <row r="373" spans="1:10" x14ac:dyDescent="0.4">
      <c r="A373" t="str">
        <f>SleepDay[[#This Row],[Id]]&amp;"_"&amp;TEXT(SleepDay[[#This Row],[Date]], "YYYY-MM-DD")</f>
        <v>8378563200_2016-04-19</v>
      </c>
      <c r="B373">
        <v>8378563200</v>
      </c>
      <c r="C373" s="1">
        <v>42479</v>
      </c>
      <c r="D373" s="1" t="str">
        <f>TEXT(SleepDay[[#This Row],[Date]],"dddd")</f>
        <v>Tuesday</v>
      </c>
      <c r="E373">
        <v>1</v>
      </c>
      <c r="F373">
        <v>387</v>
      </c>
      <c r="G373">
        <v>421</v>
      </c>
      <c r="H373">
        <v>6.5</v>
      </c>
      <c r="I373">
        <v>7</v>
      </c>
      <c r="J373">
        <f>AVERAGEIF(SleepDay[Id],SleepDay[[#This Row],[Id]],SleepDay[TotalHoursAsleep])</f>
        <v>7.4387096774193564</v>
      </c>
    </row>
    <row r="374" spans="1:10" x14ac:dyDescent="0.4">
      <c r="A374" t="str">
        <f>SleepDay[[#This Row],[Id]]&amp;"_"&amp;TEXT(SleepDay[[#This Row],[Date]], "YYYY-MM-DD")</f>
        <v>8378563200_2016-04-20</v>
      </c>
      <c r="B374">
        <v>8378563200</v>
      </c>
      <c r="C374" s="1">
        <v>42480</v>
      </c>
      <c r="D374" s="1" t="str">
        <f>TEXT(SleepDay[[#This Row],[Date]],"dddd")</f>
        <v>Wednesday</v>
      </c>
      <c r="E374">
        <v>1</v>
      </c>
      <c r="F374">
        <v>381</v>
      </c>
      <c r="G374">
        <v>409</v>
      </c>
      <c r="H374">
        <v>6.4</v>
      </c>
      <c r="I374">
        <v>6.8</v>
      </c>
      <c r="J374">
        <f>AVERAGEIF(SleepDay[Id],SleepDay[[#This Row],[Id]],SleepDay[TotalHoursAsleep])</f>
        <v>7.4387096774193564</v>
      </c>
    </row>
    <row r="375" spans="1:10" x14ac:dyDescent="0.4">
      <c r="A375" t="str">
        <f>SleepDay[[#This Row],[Id]]&amp;"_"&amp;TEXT(SleepDay[[#This Row],[Date]], "YYYY-MM-DD")</f>
        <v>8378563200_2016-04-21</v>
      </c>
      <c r="B375">
        <v>8378563200</v>
      </c>
      <c r="C375" s="1">
        <v>42481</v>
      </c>
      <c r="D375" s="1" t="str">
        <f>TEXT(SleepDay[[#This Row],[Date]],"dddd")</f>
        <v>Thursday</v>
      </c>
      <c r="E375">
        <v>1</v>
      </c>
      <c r="F375">
        <v>396</v>
      </c>
      <c r="G375">
        <v>417</v>
      </c>
      <c r="H375">
        <v>6.6</v>
      </c>
      <c r="I375">
        <v>7</v>
      </c>
      <c r="J375">
        <f>AVERAGEIF(SleepDay[Id],SleepDay[[#This Row],[Id]],SleepDay[TotalHoursAsleep])</f>
        <v>7.4387096774193564</v>
      </c>
    </row>
    <row r="376" spans="1:10" x14ac:dyDescent="0.4">
      <c r="A376" t="str">
        <f>SleepDay[[#This Row],[Id]]&amp;"_"&amp;TEXT(SleepDay[[#This Row],[Date]], "YYYY-MM-DD")</f>
        <v>8378563200_2016-04-22</v>
      </c>
      <c r="B376">
        <v>8378563200</v>
      </c>
      <c r="C376" s="1">
        <v>42482</v>
      </c>
      <c r="D376" s="1" t="str">
        <f>TEXT(SleepDay[[#This Row],[Date]],"dddd")</f>
        <v>Friday</v>
      </c>
      <c r="E376">
        <v>1</v>
      </c>
      <c r="F376">
        <v>441</v>
      </c>
      <c r="G376">
        <v>469</v>
      </c>
      <c r="H376">
        <v>7.4</v>
      </c>
      <c r="I376">
        <v>7.8</v>
      </c>
      <c r="J376">
        <f>AVERAGEIF(SleepDay[Id],SleepDay[[#This Row],[Id]],SleepDay[TotalHoursAsleep])</f>
        <v>7.4387096774193564</v>
      </c>
    </row>
    <row r="377" spans="1:10" x14ac:dyDescent="0.4">
      <c r="A377" t="str">
        <f>SleepDay[[#This Row],[Id]]&amp;"_"&amp;TEXT(SleepDay[[#This Row],[Date]], "YYYY-MM-DD")</f>
        <v>8378563200_2016-04-23</v>
      </c>
      <c r="B377">
        <v>8378563200</v>
      </c>
      <c r="C377" s="1">
        <v>42483</v>
      </c>
      <c r="D377" s="1" t="str">
        <f>TEXT(SleepDay[[#This Row],[Date]],"dddd")</f>
        <v>Saturday</v>
      </c>
      <c r="E377">
        <v>1</v>
      </c>
      <c r="F377">
        <v>565</v>
      </c>
      <c r="G377">
        <v>591</v>
      </c>
      <c r="H377">
        <v>9.4</v>
      </c>
      <c r="I377">
        <v>9.9</v>
      </c>
      <c r="J377">
        <f>AVERAGEIF(SleepDay[Id],SleepDay[[#This Row],[Id]],SleepDay[TotalHoursAsleep])</f>
        <v>7.4387096774193564</v>
      </c>
    </row>
    <row r="378" spans="1:10" x14ac:dyDescent="0.4">
      <c r="A378" t="str">
        <f>SleepDay[[#This Row],[Id]]&amp;"_"&amp;TEXT(SleepDay[[#This Row],[Date]], "YYYY-MM-DD")</f>
        <v>8378563200_2016-04-24</v>
      </c>
      <c r="B378">
        <v>8378563200</v>
      </c>
      <c r="C378" s="1">
        <v>42484</v>
      </c>
      <c r="D378" s="1" t="str">
        <f>TEXT(SleepDay[[#This Row],[Date]],"dddd")</f>
        <v>Sunday</v>
      </c>
      <c r="E378">
        <v>1</v>
      </c>
      <c r="F378">
        <v>458</v>
      </c>
      <c r="G378">
        <v>492</v>
      </c>
      <c r="H378">
        <v>7.6</v>
      </c>
      <c r="I378">
        <v>8.1999999999999993</v>
      </c>
      <c r="J378">
        <f>AVERAGEIF(SleepDay[Id],SleepDay[[#This Row],[Id]],SleepDay[TotalHoursAsleep])</f>
        <v>7.4387096774193564</v>
      </c>
    </row>
    <row r="379" spans="1:10" x14ac:dyDescent="0.4">
      <c r="A379" t="str">
        <f>SleepDay[[#This Row],[Id]]&amp;"_"&amp;TEXT(SleepDay[[#This Row],[Date]], "YYYY-MM-DD")</f>
        <v>8378563200_2016-04-25</v>
      </c>
      <c r="B379">
        <v>8378563200</v>
      </c>
      <c r="C379" s="1">
        <v>42485</v>
      </c>
      <c r="D379" s="1" t="str">
        <f>TEXT(SleepDay[[#This Row],[Date]],"dddd")</f>
        <v>Monday</v>
      </c>
      <c r="E379">
        <v>1</v>
      </c>
      <c r="F379">
        <v>388</v>
      </c>
      <c r="G379">
        <v>402</v>
      </c>
      <c r="H379">
        <v>6.5</v>
      </c>
      <c r="I379">
        <v>6.7</v>
      </c>
      <c r="J379">
        <f>AVERAGEIF(SleepDay[Id],SleepDay[[#This Row],[Id]],SleepDay[TotalHoursAsleep])</f>
        <v>7.4387096774193564</v>
      </c>
    </row>
    <row r="380" spans="1:10" x14ac:dyDescent="0.4">
      <c r="A380" t="str">
        <f>SleepDay[[#This Row],[Id]]&amp;"_"&amp;TEXT(SleepDay[[#This Row],[Date]], "YYYY-MM-DD")</f>
        <v>8378563200_2016-04-26</v>
      </c>
      <c r="B380">
        <v>8378563200</v>
      </c>
      <c r="C380" s="1">
        <v>42486</v>
      </c>
      <c r="D380" s="1" t="str">
        <f>TEXT(SleepDay[[#This Row],[Date]],"dddd")</f>
        <v>Tuesday</v>
      </c>
      <c r="E380">
        <v>1</v>
      </c>
      <c r="F380">
        <v>550</v>
      </c>
      <c r="G380">
        <v>584</v>
      </c>
      <c r="H380">
        <v>9.1999999999999993</v>
      </c>
      <c r="I380">
        <v>9.6999999999999993</v>
      </c>
      <c r="J380">
        <f>AVERAGEIF(SleepDay[Id],SleepDay[[#This Row],[Id]],SleepDay[TotalHoursAsleep])</f>
        <v>7.4387096774193564</v>
      </c>
    </row>
    <row r="381" spans="1:10" x14ac:dyDescent="0.4">
      <c r="A381" t="str">
        <f>SleepDay[[#This Row],[Id]]&amp;"_"&amp;TEXT(SleepDay[[#This Row],[Date]], "YYYY-MM-DD")</f>
        <v>8378563200_2016-04-27</v>
      </c>
      <c r="B381">
        <v>8378563200</v>
      </c>
      <c r="C381" s="1">
        <v>42487</v>
      </c>
      <c r="D381" s="1" t="str">
        <f>TEXT(SleepDay[[#This Row],[Date]],"dddd")</f>
        <v>Wednesday</v>
      </c>
      <c r="E381">
        <v>1</v>
      </c>
      <c r="F381">
        <v>531</v>
      </c>
      <c r="G381">
        <v>600</v>
      </c>
      <c r="H381">
        <v>8.9</v>
      </c>
      <c r="I381">
        <v>10</v>
      </c>
      <c r="J381">
        <f>AVERAGEIF(SleepDay[Id],SleepDay[[#This Row],[Id]],SleepDay[TotalHoursAsleep])</f>
        <v>7.4387096774193564</v>
      </c>
    </row>
    <row r="382" spans="1:10" x14ac:dyDescent="0.4">
      <c r="A382" t="str">
        <f>SleepDay[[#This Row],[Id]]&amp;"_"&amp;TEXT(SleepDay[[#This Row],[Date]], "YYYY-MM-DD")</f>
        <v>8378563200_2016-04-28</v>
      </c>
      <c r="B382">
        <v>8378563200</v>
      </c>
      <c r="C382" s="1">
        <v>42488</v>
      </c>
      <c r="D382" s="1" t="str">
        <f>TEXT(SleepDay[[#This Row],[Date]],"dddd")</f>
        <v>Thursday</v>
      </c>
      <c r="E382">
        <v>1</v>
      </c>
      <c r="F382">
        <v>506</v>
      </c>
      <c r="G382">
        <v>556</v>
      </c>
      <c r="H382">
        <v>8.4</v>
      </c>
      <c r="I382">
        <v>9.3000000000000007</v>
      </c>
      <c r="J382">
        <f>AVERAGEIF(SleepDay[Id],SleepDay[[#This Row],[Id]],SleepDay[TotalHoursAsleep])</f>
        <v>7.4387096774193564</v>
      </c>
    </row>
    <row r="383" spans="1:10" x14ac:dyDescent="0.4">
      <c r="A383" t="str">
        <f>SleepDay[[#This Row],[Id]]&amp;"_"&amp;TEXT(SleepDay[[#This Row],[Date]], "YYYY-MM-DD")</f>
        <v>8378563200_2016-04-29</v>
      </c>
      <c r="B383">
        <v>8378563200</v>
      </c>
      <c r="C383" s="1">
        <v>42489</v>
      </c>
      <c r="D383" s="1" t="str">
        <f>TEXT(SleepDay[[#This Row],[Date]],"dddd")</f>
        <v>Friday</v>
      </c>
      <c r="E383">
        <v>1</v>
      </c>
      <c r="F383">
        <v>527</v>
      </c>
      <c r="G383">
        <v>562</v>
      </c>
      <c r="H383">
        <v>8.8000000000000007</v>
      </c>
      <c r="I383">
        <v>9.4</v>
      </c>
      <c r="J383">
        <f>AVERAGEIF(SleepDay[Id],SleepDay[[#This Row],[Id]],SleepDay[TotalHoursAsleep])</f>
        <v>7.4387096774193564</v>
      </c>
    </row>
    <row r="384" spans="1:10" x14ac:dyDescent="0.4">
      <c r="A384" t="str">
        <f>SleepDay[[#This Row],[Id]]&amp;"_"&amp;TEXT(SleepDay[[#This Row],[Date]], "YYYY-MM-DD")</f>
        <v>8378563200_2016-04-30</v>
      </c>
      <c r="B384">
        <v>8378563200</v>
      </c>
      <c r="C384" s="1">
        <v>42490</v>
      </c>
      <c r="D384" s="1" t="str">
        <f>TEXT(SleepDay[[#This Row],[Date]],"dddd")</f>
        <v>Saturday</v>
      </c>
      <c r="E384">
        <v>1</v>
      </c>
      <c r="F384">
        <v>468</v>
      </c>
      <c r="G384">
        <v>555</v>
      </c>
      <c r="H384">
        <v>7.8</v>
      </c>
      <c r="I384">
        <v>9.3000000000000007</v>
      </c>
      <c r="J384">
        <f>AVERAGEIF(SleepDay[Id],SleepDay[[#This Row],[Id]],SleepDay[TotalHoursAsleep])</f>
        <v>7.4387096774193564</v>
      </c>
    </row>
    <row r="385" spans="1:10" x14ac:dyDescent="0.4">
      <c r="A385" t="str">
        <f>SleepDay[[#This Row],[Id]]&amp;"_"&amp;TEXT(SleepDay[[#This Row],[Date]], "YYYY-MM-DD")</f>
        <v>8378563200_2016-05-01</v>
      </c>
      <c r="B385">
        <v>8378563200</v>
      </c>
      <c r="C385" s="1">
        <v>42491</v>
      </c>
      <c r="D385" s="1" t="str">
        <f>TEXT(SleepDay[[#This Row],[Date]],"dddd")</f>
        <v>Sunday</v>
      </c>
      <c r="E385">
        <v>1</v>
      </c>
      <c r="F385">
        <v>475</v>
      </c>
      <c r="G385">
        <v>539</v>
      </c>
      <c r="H385">
        <v>7.9</v>
      </c>
      <c r="I385">
        <v>9</v>
      </c>
      <c r="J385">
        <f>AVERAGEIF(SleepDay[Id],SleepDay[[#This Row],[Id]],SleepDay[TotalHoursAsleep])</f>
        <v>7.4387096774193564</v>
      </c>
    </row>
    <row r="386" spans="1:10" x14ac:dyDescent="0.4">
      <c r="A386" t="str">
        <f>SleepDay[[#This Row],[Id]]&amp;"_"&amp;TEXT(SleepDay[[#This Row],[Date]], "YYYY-MM-DD")</f>
        <v>8378563200_2016-05-02</v>
      </c>
      <c r="B386">
        <v>8378563200</v>
      </c>
      <c r="C386" s="1">
        <v>42492</v>
      </c>
      <c r="D386" s="1" t="str">
        <f>TEXT(SleepDay[[#This Row],[Date]],"dddd")</f>
        <v>Monday</v>
      </c>
      <c r="E386">
        <v>1</v>
      </c>
      <c r="F386">
        <v>351</v>
      </c>
      <c r="G386">
        <v>385</v>
      </c>
      <c r="H386">
        <v>5.9</v>
      </c>
      <c r="I386">
        <v>6.4</v>
      </c>
      <c r="J386">
        <f>AVERAGEIF(SleepDay[Id],SleepDay[[#This Row],[Id]],SleepDay[TotalHoursAsleep])</f>
        <v>7.4387096774193564</v>
      </c>
    </row>
    <row r="387" spans="1:10" x14ac:dyDescent="0.4">
      <c r="A387" t="str">
        <f>SleepDay[[#This Row],[Id]]&amp;"_"&amp;TEXT(SleepDay[[#This Row],[Date]], "YYYY-MM-DD")</f>
        <v>8378563200_2016-05-03</v>
      </c>
      <c r="B387">
        <v>8378563200</v>
      </c>
      <c r="C387" s="1">
        <v>42493</v>
      </c>
      <c r="D387" s="1" t="str">
        <f>TEXT(SleepDay[[#This Row],[Date]],"dddd")</f>
        <v>Tuesday</v>
      </c>
      <c r="E387">
        <v>1</v>
      </c>
      <c r="F387">
        <v>405</v>
      </c>
      <c r="G387">
        <v>429</v>
      </c>
      <c r="H387">
        <v>6.8</v>
      </c>
      <c r="I387">
        <v>7.2</v>
      </c>
      <c r="J387">
        <f>AVERAGEIF(SleepDay[Id],SleepDay[[#This Row],[Id]],SleepDay[TotalHoursAsleep])</f>
        <v>7.4387096774193564</v>
      </c>
    </row>
    <row r="388" spans="1:10" x14ac:dyDescent="0.4">
      <c r="A388" t="str">
        <f>SleepDay[[#This Row],[Id]]&amp;"_"&amp;TEXT(SleepDay[[#This Row],[Date]], "YYYY-MM-DD")</f>
        <v>8378563200_2016-05-04</v>
      </c>
      <c r="B388">
        <v>8378563200</v>
      </c>
      <c r="C388" s="1">
        <v>42494</v>
      </c>
      <c r="D388" s="1" t="str">
        <f>TEXT(SleepDay[[#This Row],[Date]],"dddd")</f>
        <v>Wednesday</v>
      </c>
      <c r="E388">
        <v>1</v>
      </c>
      <c r="F388">
        <v>441</v>
      </c>
      <c r="G388">
        <v>477</v>
      </c>
      <c r="H388">
        <v>7.4</v>
      </c>
      <c r="I388">
        <v>8</v>
      </c>
      <c r="J388">
        <f>AVERAGEIF(SleepDay[Id],SleepDay[[#This Row],[Id]],SleepDay[TotalHoursAsleep])</f>
        <v>7.4387096774193564</v>
      </c>
    </row>
    <row r="389" spans="1:10" x14ac:dyDescent="0.4">
      <c r="A389" t="str">
        <f>SleepDay[[#This Row],[Id]]&amp;"_"&amp;TEXT(SleepDay[[#This Row],[Date]], "YYYY-MM-DD")</f>
        <v>8378563200_2016-05-05</v>
      </c>
      <c r="B389">
        <v>8378563200</v>
      </c>
      <c r="C389" s="1">
        <v>42495</v>
      </c>
      <c r="D389" s="1" t="str">
        <f>TEXT(SleepDay[[#This Row],[Date]],"dddd")</f>
        <v>Thursday</v>
      </c>
      <c r="E389">
        <v>1</v>
      </c>
      <c r="F389">
        <v>381</v>
      </c>
      <c r="G389">
        <v>417</v>
      </c>
      <c r="H389">
        <v>6.4</v>
      </c>
      <c r="I389">
        <v>7</v>
      </c>
      <c r="J389">
        <f>AVERAGEIF(SleepDay[Id],SleepDay[[#This Row],[Id]],SleepDay[TotalHoursAsleep])</f>
        <v>7.4387096774193564</v>
      </c>
    </row>
    <row r="390" spans="1:10" x14ac:dyDescent="0.4">
      <c r="A390" t="str">
        <f>SleepDay[[#This Row],[Id]]&amp;"_"&amp;TEXT(SleepDay[[#This Row],[Date]], "YYYY-MM-DD")</f>
        <v>8378563200_2016-05-06</v>
      </c>
      <c r="B390">
        <v>8378563200</v>
      </c>
      <c r="C390" s="1">
        <v>42496</v>
      </c>
      <c r="D390" s="1" t="str">
        <f>TEXT(SleepDay[[#This Row],[Date]],"dddd")</f>
        <v>Friday</v>
      </c>
      <c r="E390">
        <v>1</v>
      </c>
      <c r="F390">
        <v>323</v>
      </c>
      <c r="G390">
        <v>355</v>
      </c>
      <c r="H390">
        <v>5.4</v>
      </c>
      <c r="I390">
        <v>5.9</v>
      </c>
      <c r="J390">
        <f>AVERAGEIF(SleepDay[Id],SleepDay[[#This Row],[Id]],SleepDay[TotalHoursAsleep])</f>
        <v>7.4387096774193564</v>
      </c>
    </row>
    <row r="391" spans="1:10" x14ac:dyDescent="0.4">
      <c r="A391" t="str">
        <f>SleepDay[[#This Row],[Id]]&amp;"_"&amp;TEXT(SleepDay[[#This Row],[Date]], "YYYY-MM-DD")</f>
        <v>8378563200_2016-05-07</v>
      </c>
      <c r="B391">
        <v>8378563200</v>
      </c>
      <c r="C391" s="1">
        <v>42497</v>
      </c>
      <c r="D391" s="1" t="str">
        <f>TEXT(SleepDay[[#This Row],[Date]],"dddd")</f>
        <v>Saturday</v>
      </c>
      <c r="E391">
        <v>2</v>
      </c>
      <c r="F391">
        <v>459</v>
      </c>
      <c r="G391">
        <v>513</v>
      </c>
      <c r="H391">
        <v>7.7</v>
      </c>
      <c r="I391">
        <v>8.6</v>
      </c>
      <c r="J391">
        <f>AVERAGEIF(SleepDay[Id],SleepDay[[#This Row],[Id]],SleepDay[TotalHoursAsleep])</f>
        <v>7.4387096774193564</v>
      </c>
    </row>
    <row r="392" spans="1:10" x14ac:dyDescent="0.4">
      <c r="A392" t="str">
        <f>SleepDay[[#This Row],[Id]]&amp;"_"&amp;TEXT(SleepDay[[#This Row],[Date]], "YYYY-MM-DD")</f>
        <v>8378563200_2016-05-08</v>
      </c>
      <c r="B392">
        <v>8378563200</v>
      </c>
      <c r="C392" s="1">
        <v>42498</v>
      </c>
      <c r="D392" s="1" t="str">
        <f>TEXT(SleepDay[[#This Row],[Date]],"dddd")</f>
        <v>Sunday</v>
      </c>
      <c r="E392">
        <v>1</v>
      </c>
      <c r="F392">
        <v>545</v>
      </c>
      <c r="G392">
        <v>606</v>
      </c>
      <c r="H392">
        <v>9.1</v>
      </c>
      <c r="I392">
        <v>10.1</v>
      </c>
      <c r="J392">
        <f>AVERAGEIF(SleepDay[Id],SleepDay[[#This Row],[Id]],SleepDay[TotalHoursAsleep])</f>
        <v>7.4387096774193564</v>
      </c>
    </row>
    <row r="393" spans="1:10" x14ac:dyDescent="0.4">
      <c r="A393" t="str">
        <f>SleepDay[[#This Row],[Id]]&amp;"_"&amp;TEXT(SleepDay[[#This Row],[Date]], "YYYY-MM-DD")</f>
        <v>8378563200_2016-05-09</v>
      </c>
      <c r="B393">
        <v>8378563200</v>
      </c>
      <c r="C393" s="1">
        <v>42499</v>
      </c>
      <c r="D393" s="1" t="str">
        <f>TEXT(SleepDay[[#This Row],[Date]],"dddd")</f>
        <v>Monday</v>
      </c>
      <c r="E393">
        <v>1</v>
      </c>
      <c r="F393">
        <v>359</v>
      </c>
      <c r="G393">
        <v>399</v>
      </c>
      <c r="H393">
        <v>6</v>
      </c>
      <c r="I393">
        <v>6.7</v>
      </c>
      <c r="J393">
        <f>AVERAGEIF(SleepDay[Id],SleepDay[[#This Row],[Id]],SleepDay[TotalHoursAsleep])</f>
        <v>7.4387096774193564</v>
      </c>
    </row>
    <row r="394" spans="1:10" x14ac:dyDescent="0.4">
      <c r="A394" t="str">
        <f>SleepDay[[#This Row],[Id]]&amp;"_"&amp;TEXT(SleepDay[[#This Row],[Date]], "YYYY-MM-DD")</f>
        <v>8378563200_2016-05-10</v>
      </c>
      <c r="B394">
        <v>8378563200</v>
      </c>
      <c r="C394" s="1">
        <v>42500</v>
      </c>
      <c r="D394" s="1" t="str">
        <f>TEXT(SleepDay[[#This Row],[Date]],"dddd")</f>
        <v>Tuesday</v>
      </c>
      <c r="E394">
        <v>1</v>
      </c>
      <c r="F394">
        <v>342</v>
      </c>
      <c r="G394">
        <v>391</v>
      </c>
      <c r="H394">
        <v>5.7</v>
      </c>
      <c r="I394">
        <v>6.5</v>
      </c>
      <c r="J394">
        <f>AVERAGEIF(SleepDay[Id],SleepDay[[#This Row],[Id]],SleepDay[TotalHoursAsleep])</f>
        <v>7.4387096774193564</v>
      </c>
    </row>
    <row r="395" spans="1:10" x14ac:dyDescent="0.4">
      <c r="A395" t="str">
        <f>SleepDay[[#This Row],[Id]]&amp;"_"&amp;TEXT(SleepDay[[#This Row],[Date]], "YYYY-MM-DD")</f>
        <v>8378563200_2016-05-11</v>
      </c>
      <c r="B395">
        <v>8378563200</v>
      </c>
      <c r="C395" s="1">
        <v>42501</v>
      </c>
      <c r="D395" s="1" t="str">
        <f>TEXT(SleepDay[[#This Row],[Date]],"dddd")</f>
        <v>Wednesday</v>
      </c>
      <c r="E395">
        <v>1</v>
      </c>
      <c r="F395">
        <v>368</v>
      </c>
      <c r="G395">
        <v>387</v>
      </c>
      <c r="H395">
        <v>6.1</v>
      </c>
      <c r="I395">
        <v>6.5</v>
      </c>
      <c r="J395">
        <f>AVERAGEIF(SleepDay[Id],SleepDay[[#This Row],[Id]],SleepDay[TotalHoursAsleep])</f>
        <v>7.4387096774193564</v>
      </c>
    </row>
    <row r="396" spans="1:10" x14ac:dyDescent="0.4">
      <c r="A396" t="str">
        <f>SleepDay[[#This Row],[Id]]&amp;"_"&amp;TEXT(SleepDay[[#This Row],[Date]], "YYYY-MM-DD")</f>
        <v>8378563200_2016-05-12</v>
      </c>
      <c r="B396">
        <v>8378563200</v>
      </c>
      <c r="C396" s="1">
        <v>42502</v>
      </c>
      <c r="D396" s="1" t="str">
        <f>TEXT(SleepDay[[#This Row],[Date]],"dddd")</f>
        <v>Thursday</v>
      </c>
      <c r="E396">
        <v>1</v>
      </c>
      <c r="F396">
        <v>496</v>
      </c>
      <c r="G396">
        <v>546</v>
      </c>
      <c r="H396">
        <v>8.3000000000000007</v>
      </c>
      <c r="I396">
        <v>9.1</v>
      </c>
      <c r="J396">
        <f>AVERAGEIF(SleepDay[Id],SleepDay[[#This Row],[Id]],SleepDay[TotalHoursAsleep])</f>
        <v>7.4387096774193564</v>
      </c>
    </row>
    <row r="397" spans="1:10" x14ac:dyDescent="0.4">
      <c r="A397" t="str">
        <f>SleepDay[[#This Row],[Id]]&amp;"_"&amp;TEXT(SleepDay[[#This Row],[Date]], "YYYY-MM-DD")</f>
        <v>8792009665_2016-04-12</v>
      </c>
      <c r="B397">
        <v>8792009665</v>
      </c>
      <c r="C397" s="1">
        <v>42472</v>
      </c>
      <c r="D397" s="1" t="str">
        <f>TEXT(SleepDay[[#This Row],[Date]],"dddd")</f>
        <v>Tuesday</v>
      </c>
      <c r="E397">
        <v>1</v>
      </c>
      <c r="F397">
        <v>458</v>
      </c>
      <c r="G397">
        <v>493</v>
      </c>
      <c r="H397">
        <v>7.6</v>
      </c>
      <c r="I397">
        <v>8.1999999999999993</v>
      </c>
      <c r="J397">
        <f>AVERAGEIF(SleepDay[Id],SleepDay[[#This Row],[Id]],SleepDay[TotalHoursAsleep])</f>
        <v>7.2666666666666666</v>
      </c>
    </row>
    <row r="398" spans="1:10" x14ac:dyDescent="0.4">
      <c r="A398" t="str">
        <f>SleepDay[[#This Row],[Id]]&amp;"_"&amp;TEXT(SleepDay[[#This Row],[Date]], "YYYY-MM-DD")</f>
        <v>8792009665_2016-04-13</v>
      </c>
      <c r="B398">
        <v>8792009665</v>
      </c>
      <c r="C398" s="1">
        <v>42473</v>
      </c>
      <c r="D398" s="1" t="str">
        <f>TEXT(SleepDay[[#This Row],[Date]],"dddd")</f>
        <v>Wednesday</v>
      </c>
      <c r="E398">
        <v>1</v>
      </c>
      <c r="F398">
        <v>531</v>
      </c>
      <c r="G398">
        <v>552</v>
      </c>
      <c r="H398">
        <v>8.9</v>
      </c>
      <c r="I398">
        <v>9.1999999999999993</v>
      </c>
      <c r="J398">
        <f>AVERAGEIF(SleepDay[Id],SleepDay[[#This Row],[Id]],SleepDay[TotalHoursAsleep])</f>
        <v>7.2666666666666666</v>
      </c>
    </row>
    <row r="399" spans="1:10" x14ac:dyDescent="0.4">
      <c r="A399" t="str">
        <f>SleepDay[[#This Row],[Id]]&amp;"_"&amp;TEXT(SleepDay[[#This Row],[Date]], "YYYY-MM-DD")</f>
        <v>8792009665_2016-04-14</v>
      </c>
      <c r="B399">
        <v>8792009665</v>
      </c>
      <c r="C399" s="1">
        <v>42474</v>
      </c>
      <c r="D399" s="1" t="str">
        <f>TEXT(SleepDay[[#This Row],[Date]],"dddd")</f>
        <v>Thursday</v>
      </c>
      <c r="E399">
        <v>1</v>
      </c>
      <c r="F399">
        <v>486</v>
      </c>
      <c r="G399">
        <v>503</v>
      </c>
      <c r="H399">
        <v>8.1</v>
      </c>
      <c r="I399">
        <v>8.4</v>
      </c>
      <c r="J399">
        <f>AVERAGEIF(SleepDay[Id],SleepDay[[#This Row],[Id]],SleepDay[TotalHoursAsleep])</f>
        <v>7.2666666666666666</v>
      </c>
    </row>
    <row r="400" spans="1:10" x14ac:dyDescent="0.4">
      <c r="A400" t="str">
        <f>SleepDay[[#This Row],[Id]]&amp;"_"&amp;TEXT(SleepDay[[#This Row],[Date]], "YYYY-MM-DD")</f>
        <v>8792009665_2016-04-15</v>
      </c>
      <c r="B400">
        <v>8792009665</v>
      </c>
      <c r="C400" s="1">
        <v>42475</v>
      </c>
      <c r="D400" s="1" t="str">
        <f>TEXT(SleepDay[[#This Row],[Date]],"dddd")</f>
        <v>Friday</v>
      </c>
      <c r="E400">
        <v>1</v>
      </c>
      <c r="F400">
        <v>363</v>
      </c>
      <c r="G400">
        <v>377</v>
      </c>
      <c r="H400">
        <v>6.1</v>
      </c>
      <c r="I400">
        <v>6.3</v>
      </c>
      <c r="J400">
        <f>AVERAGEIF(SleepDay[Id],SleepDay[[#This Row],[Id]],SleepDay[TotalHoursAsleep])</f>
        <v>7.2666666666666666</v>
      </c>
    </row>
    <row r="401" spans="1:10" x14ac:dyDescent="0.4">
      <c r="A401" t="str">
        <f>SleepDay[[#This Row],[Id]]&amp;"_"&amp;TEXT(SleepDay[[#This Row],[Date]], "YYYY-MM-DD")</f>
        <v>8792009665_2016-04-20</v>
      </c>
      <c r="B401">
        <v>8792009665</v>
      </c>
      <c r="C401" s="1">
        <v>42480</v>
      </c>
      <c r="D401" s="1" t="str">
        <f>TEXT(SleepDay[[#This Row],[Date]],"dddd")</f>
        <v>Wednesday</v>
      </c>
      <c r="E401">
        <v>1</v>
      </c>
      <c r="F401">
        <v>528</v>
      </c>
      <c r="G401">
        <v>547</v>
      </c>
      <c r="H401">
        <v>8.8000000000000007</v>
      </c>
      <c r="I401">
        <v>9.1</v>
      </c>
      <c r="J401">
        <f>AVERAGEIF(SleepDay[Id],SleepDay[[#This Row],[Id]],SleepDay[TotalHoursAsleep])</f>
        <v>7.2666666666666666</v>
      </c>
    </row>
    <row r="402" spans="1:10" x14ac:dyDescent="0.4">
      <c r="A402" t="str">
        <f>SleepDay[[#This Row],[Id]]&amp;"_"&amp;TEXT(SleepDay[[#This Row],[Date]], "YYYY-MM-DD")</f>
        <v>8792009665_2016-04-22</v>
      </c>
      <c r="B402">
        <v>8792009665</v>
      </c>
      <c r="C402" s="1">
        <v>42482</v>
      </c>
      <c r="D402" s="1" t="str">
        <f>TEXT(SleepDay[[#This Row],[Date]],"dddd")</f>
        <v>Friday</v>
      </c>
      <c r="E402">
        <v>1</v>
      </c>
      <c r="F402">
        <v>391</v>
      </c>
      <c r="G402">
        <v>407</v>
      </c>
      <c r="H402">
        <v>6.5</v>
      </c>
      <c r="I402">
        <v>6.8</v>
      </c>
      <c r="J402">
        <f>AVERAGEIF(SleepDay[Id],SleepDay[[#This Row],[Id]],SleepDay[TotalHoursAsleep])</f>
        <v>7.2666666666666666</v>
      </c>
    </row>
    <row r="403" spans="1:10" x14ac:dyDescent="0.4">
      <c r="A403" t="str">
        <f>SleepDay[[#This Row],[Id]]&amp;"_"&amp;TEXT(SleepDay[[#This Row],[Date]], "YYYY-MM-DD")</f>
        <v>8792009665_2016-04-23</v>
      </c>
      <c r="B403">
        <v>8792009665</v>
      </c>
      <c r="C403" s="1">
        <v>42483</v>
      </c>
      <c r="D403" s="1" t="str">
        <f>TEXT(SleepDay[[#This Row],[Date]],"dddd")</f>
        <v>Saturday</v>
      </c>
      <c r="E403">
        <v>1</v>
      </c>
      <c r="F403">
        <v>339</v>
      </c>
      <c r="G403">
        <v>360</v>
      </c>
      <c r="H403">
        <v>5.7</v>
      </c>
      <c r="I403">
        <v>6</v>
      </c>
      <c r="J403">
        <f>AVERAGEIF(SleepDay[Id],SleepDay[[#This Row],[Id]],SleepDay[TotalHoursAsleep])</f>
        <v>7.2666666666666666</v>
      </c>
    </row>
    <row r="404" spans="1:10" x14ac:dyDescent="0.4">
      <c r="A404" t="str">
        <f>SleepDay[[#This Row],[Id]]&amp;"_"&amp;TEXT(SleepDay[[#This Row],[Date]], "YYYY-MM-DD")</f>
        <v>8792009665_2016-04-27</v>
      </c>
      <c r="B404">
        <v>8792009665</v>
      </c>
      <c r="C404" s="1">
        <v>42487</v>
      </c>
      <c r="D404" s="1" t="str">
        <f>TEXT(SleepDay[[#This Row],[Date]],"dddd")</f>
        <v>Wednesday</v>
      </c>
      <c r="E404">
        <v>1</v>
      </c>
      <c r="F404">
        <v>423</v>
      </c>
      <c r="G404">
        <v>428</v>
      </c>
      <c r="H404">
        <v>7.1</v>
      </c>
      <c r="I404">
        <v>7.1</v>
      </c>
      <c r="J404">
        <f>AVERAGEIF(SleepDay[Id],SleepDay[[#This Row],[Id]],SleepDay[TotalHoursAsleep])</f>
        <v>7.2666666666666666</v>
      </c>
    </row>
    <row r="405" spans="1:10" x14ac:dyDescent="0.4">
      <c r="A405" t="str">
        <f>SleepDay[[#This Row],[Id]]&amp;"_"&amp;TEXT(SleepDay[[#This Row],[Date]], "YYYY-MM-DD")</f>
        <v>8792009665_2016-04-28</v>
      </c>
      <c r="B405">
        <v>8792009665</v>
      </c>
      <c r="C405" s="1">
        <v>42488</v>
      </c>
      <c r="D405" s="1" t="str">
        <f>TEXT(SleepDay[[#This Row],[Date]],"dddd")</f>
        <v>Thursday</v>
      </c>
      <c r="E405">
        <v>1</v>
      </c>
      <c r="F405">
        <v>402</v>
      </c>
      <c r="G405">
        <v>416</v>
      </c>
      <c r="H405">
        <v>6.7</v>
      </c>
      <c r="I405">
        <v>6.9</v>
      </c>
      <c r="J405">
        <f>AVERAGEIF(SleepDay[Id],SleepDay[[#This Row],[Id]],SleepDay[TotalHoursAsleep])</f>
        <v>7.2666666666666666</v>
      </c>
    </row>
    <row r="406" spans="1:10" x14ac:dyDescent="0.4">
      <c r="A406" t="str">
        <f>SleepDay[[#This Row],[Id]]&amp;"_"&amp;TEXT(SleepDay[[#This Row],[Date]], "YYYY-MM-DD")</f>
        <v>8792009665_2016-04-29</v>
      </c>
      <c r="B406">
        <v>8792009665</v>
      </c>
      <c r="C406" s="1">
        <v>42489</v>
      </c>
      <c r="D406" s="1" t="str">
        <f>TEXT(SleepDay[[#This Row],[Date]],"dddd")</f>
        <v>Friday</v>
      </c>
      <c r="E406">
        <v>1</v>
      </c>
      <c r="F406">
        <v>398</v>
      </c>
      <c r="G406">
        <v>406</v>
      </c>
      <c r="H406">
        <v>6.6</v>
      </c>
      <c r="I406">
        <v>6.8</v>
      </c>
      <c r="J406">
        <f>AVERAGEIF(SleepDay[Id],SleepDay[[#This Row],[Id]],SleepDay[TotalHoursAsleep])</f>
        <v>7.2666666666666666</v>
      </c>
    </row>
    <row r="407" spans="1:10" x14ac:dyDescent="0.4">
      <c r="A407" t="str">
        <f>SleepDay[[#This Row],[Id]]&amp;"_"&amp;TEXT(SleepDay[[#This Row],[Date]], "YYYY-MM-DD")</f>
        <v>8792009665_2016-04-30</v>
      </c>
      <c r="B407">
        <v>8792009665</v>
      </c>
      <c r="C407" s="1">
        <v>42490</v>
      </c>
      <c r="D407" s="1" t="str">
        <f>TEXT(SleepDay[[#This Row],[Date]],"dddd")</f>
        <v>Saturday</v>
      </c>
      <c r="E407">
        <v>1</v>
      </c>
      <c r="F407">
        <v>343</v>
      </c>
      <c r="G407">
        <v>360</v>
      </c>
      <c r="H407">
        <v>5.7</v>
      </c>
      <c r="I407">
        <v>6</v>
      </c>
      <c r="J407">
        <f>AVERAGEIF(SleepDay[Id],SleepDay[[#This Row],[Id]],SleepDay[TotalHoursAsleep])</f>
        <v>7.2666666666666666</v>
      </c>
    </row>
    <row r="408" spans="1:10" x14ac:dyDescent="0.4">
      <c r="A408" t="str">
        <f>SleepDay[[#This Row],[Id]]&amp;"_"&amp;TEXT(SleepDay[[#This Row],[Date]], "YYYY-MM-DD")</f>
        <v>8792009665_2016-05-01</v>
      </c>
      <c r="B408">
        <v>8792009665</v>
      </c>
      <c r="C408" s="1">
        <v>42491</v>
      </c>
      <c r="D408" s="1" t="str">
        <f>TEXT(SleepDay[[#This Row],[Date]],"dddd")</f>
        <v>Sunday</v>
      </c>
      <c r="E408">
        <v>1</v>
      </c>
      <c r="F408">
        <v>503</v>
      </c>
      <c r="G408">
        <v>527</v>
      </c>
      <c r="H408">
        <v>8.4</v>
      </c>
      <c r="I408">
        <v>8.8000000000000007</v>
      </c>
      <c r="J408">
        <f>AVERAGEIF(SleepDay[Id],SleepDay[[#This Row],[Id]],SleepDay[TotalHoursAsleep])</f>
        <v>7.2666666666666666</v>
      </c>
    </row>
    <row r="409" spans="1:10" x14ac:dyDescent="0.4">
      <c r="A409" t="str">
        <f>SleepDay[[#This Row],[Id]]&amp;"_"&amp;TEXT(SleepDay[[#This Row],[Date]], "YYYY-MM-DD")</f>
        <v>8792009665_2016-05-02</v>
      </c>
      <c r="B409">
        <v>8792009665</v>
      </c>
      <c r="C409" s="1">
        <v>42492</v>
      </c>
      <c r="D409" s="1" t="str">
        <f>TEXT(SleepDay[[#This Row],[Date]],"dddd")</f>
        <v>Monday</v>
      </c>
      <c r="E409">
        <v>1</v>
      </c>
      <c r="F409">
        <v>415</v>
      </c>
      <c r="G409">
        <v>423</v>
      </c>
      <c r="H409">
        <v>6.9</v>
      </c>
      <c r="I409">
        <v>7.1</v>
      </c>
      <c r="J409">
        <f>AVERAGEIF(SleepDay[Id],SleepDay[[#This Row],[Id]],SleepDay[TotalHoursAsleep])</f>
        <v>7.2666666666666666</v>
      </c>
    </row>
    <row r="410" spans="1:10" x14ac:dyDescent="0.4">
      <c r="A410" t="str">
        <f>SleepDay[[#This Row],[Id]]&amp;"_"&amp;TEXT(SleepDay[[#This Row],[Date]], "YYYY-MM-DD")</f>
        <v>8792009665_2016-05-03</v>
      </c>
      <c r="B410">
        <v>8792009665</v>
      </c>
      <c r="C410" s="1">
        <v>42493</v>
      </c>
      <c r="D410" s="1" t="str">
        <f>TEXT(SleepDay[[#This Row],[Date]],"dddd")</f>
        <v>Tuesday</v>
      </c>
      <c r="E410">
        <v>1</v>
      </c>
      <c r="F410">
        <v>516</v>
      </c>
      <c r="G410">
        <v>545</v>
      </c>
      <c r="H410">
        <v>8.6</v>
      </c>
      <c r="I410">
        <v>9.1</v>
      </c>
      <c r="J410">
        <f>AVERAGEIF(SleepDay[Id],SleepDay[[#This Row],[Id]],SleepDay[TotalHoursAsleep])</f>
        <v>7.2666666666666666</v>
      </c>
    </row>
    <row r="411" spans="1:10" x14ac:dyDescent="0.4">
      <c r="A411" t="str">
        <f>SleepDay[[#This Row],[Id]]&amp;"_"&amp;TEXT(SleepDay[[#This Row],[Date]], "YYYY-MM-DD")</f>
        <v>8792009665_2016-05-04</v>
      </c>
      <c r="B411">
        <v>8792009665</v>
      </c>
      <c r="C411" s="1">
        <v>42494</v>
      </c>
      <c r="D411" s="1" t="str">
        <f>TEXT(SleepDay[[#This Row],[Date]],"dddd")</f>
        <v>Wednesday</v>
      </c>
      <c r="E411">
        <v>1</v>
      </c>
      <c r="F411">
        <v>439</v>
      </c>
      <c r="G411">
        <v>463</v>
      </c>
      <c r="H411">
        <v>7.3</v>
      </c>
      <c r="I411">
        <v>7.7</v>
      </c>
      <c r="J411">
        <f>AVERAGEIF(SleepDay[Id],SleepDay[[#This Row],[Id]],SleepDay[TotalHoursAsleep])</f>
        <v>7.2666666666666666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99AD-D2CB-4093-BB75-FDC94631D3F3}">
  <sheetPr>
    <tabColor rgb="FFFFFF00"/>
  </sheetPr>
  <dimension ref="A1:H25"/>
  <sheetViews>
    <sheetView zoomScale="85" zoomScaleNormal="85" workbookViewId="0">
      <selection activeCell="C2" sqref="C2"/>
    </sheetView>
  </sheetViews>
  <sheetFormatPr defaultRowHeight="17.399999999999999" x14ac:dyDescent="0.4"/>
  <cols>
    <col min="1" max="1" width="11.5" bestFit="1" customWidth="1"/>
    <col min="2" max="2" width="17.69921875" customWidth="1"/>
    <col min="3" max="3" width="24.796875" bestFit="1" customWidth="1"/>
    <col min="4" max="4" width="14.8984375" customWidth="1"/>
    <col min="7" max="7" width="14.3984375" bestFit="1" customWidth="1"/>
    <col min="8" max="8" width="33.59765625" bestFit="1" customWidth="1"/>
  </cols>
  <sheetData>
    <row r="1" spans="1:8" x14ac:dyDescent="0.4">
      <c r="A1" t="s">
        <v>0</v>
      </c>
      <c r="B1" t="s">
        <v>5</v>
      </c>
      <c r="C1" t="s">
        <v>1055</v>
      </c>
      <c r="D1" t="s">
        <v>1056</v>
      </c>
    </row>
    <row r="2" spans="1:8" x14ac:dyDescent="0.4">
      <c r="A2">
        <v>1503960366</v>
      </c>
      <c r="B2">
        <v>5.5</v>
      </c>
      <c r="C2">
        <f>VLOOKUP(Table17[[#This Row],[Id]],SleepDay[[#All],[Id]:[AverageHoursAsleep]],9,0)</f>
        <v>6.0159999999999991</v>
      </c>
      <c r="D2" t="str">
        <f t="shared" ref="D2:D25" si="0">IF(C2&lt;7, "Lack of Sleep",IF(AND(C2&gt;=7, C2&lt;=9),"Sufficient Sleep",IF(C2&gt;9, "Excessive Sleep","")))</f>
        <v>Lack of Sleep</v>
      </c>
    </row>
    <row r="3" spans="1:8" x14ac:dyDescent="0.4">
      <c r="A3">
        <v>1644430081</v>
      </c>
      <c r="B3">
        <v>2</v>
      </c>
      <c r="C3">
        <f>VLOOKUP(Table17[[#This Row],[Id]],SleepDay[[#All],[Id]:[AverageHoursAsleep]],9,0)</f>
        <v>4.9249999999999998</v>
      </c>
      <c r="D3" t="str">
        <f t="shared" si="0"/>
        <v>Lack of Sleep</v>
      </c>
    </row>
    <row r="4" spans="1:8" x14ac:dyDescent="0.4">
      <c r="A4">
        <v>1844505072</v>
      </c>
      <c r="B4">
        <v>10.7</v>
      </c>
      <c r="C4">
        <f>VLOOKUP(Table17[[#This Row],[Id]],SleepDay[[#All],[Id]:[AverageHoursAsleep]],9,0)</f>
        <v>10.833333333333334</v>
      </c>
      <c r="D4" t="str">
        <f t="shared" si="0"/>
        <v>Excessive Sleep</v>
      </c>
      <c r="G4" s="3" t="s">
        <v>26</v>
      </c>
      <c r="H4" t="s">
        <v>1057</v>
      </c>
    </row>
    <row r="5" spans="1:8" x14ac:dyDescent="0.4">
      <c r="A5">
        <v>1927972279</v>
      </c>
      <c r="B5">
        <v>12.5</v>
      </c>
      <c r="C5">
        <f>VLOOKUP(Table17[[#This Row],[Id]],SleepDay[[#All],[Id]:[AverageHoursAsleep]],9,0)</f>
        <v>6.9399999999999995</v>
      </c>
      <c r="D5" t="str">
        <f t="shared" si="0"/>
        <v>Lack of Sleep</v>
      </c>
      <c r="G5" s="4" t="s">
        <v>60</v>
      </c>
      <c r="H5">
        <v>13</v>
      </c>
    </row>
    <row r="6" spans="1:8" x14ac:dyDescent="0.4">
      <c r="A6">
        <v>2026352035</v>
      </c>
      <c r="B6">
        <v>8.4</v>
      </c>
      <c r="C6">
        <f>VLOOKUP(Table17[[#This Row],[Id]],SleepDay[[#All],[Id]:[AverageHoursAsleep]],9,0)</f>
        <v>8.4499999999999993</v>
      </c>
      <c r="D6" t="str">
        <f t="shared" si="0"/>
        <v>Sufficient Sleep</v>
      </c>
      <c r="G6" s="4" t="s">
        <v>61</v>
      </c>
      <c r="H6">
        <v>10</v>
      </c>
    </row>
    <row r="7" spans="1:8" x14ac:dyDescent="0.4">
      <c r="A7">
        <v>2320127002</v>
      </c>
      <c r="B7">
        <v>1</v>
      </c>
      <c r="C7">
        <f>VLOOKUP(Table17[[#This Row],[Id]],SleepDay[[#All],[Id]:[AverageHoursAsleep]],9,0)</f>
        <v>1</v>
      </c>
      <c r="D7" t="str">
        <f t="shared" si="0"/>
        <v>Lack of Sleep</v>
      </c>
      <c r="G7" s="4" t="s">
        <v>62</v>
      </c>
      <c r="H7">
        <v>1</v>
      </c>
    </row>
    <row r="8" spans="1:8" x14ac:dyDescent="0.4">
      <c r="A8">
        <v>2347167796</v>
      </c>
      <c r="B8">
        <v>7.8</v>
      </c>
      <c r="C8">
        <f>VLOOKUP(Table17[[#This Row],[Id]],SleepDay[[#All],[Id]:[AverageHoursAsleep]],9,0)</f>
        <v>7.46</v>
      </c>
      <c r="D8" t="str">
        <f t="shared" si="0"/>
        <v>Sufficient Sleep</v>
      </c>
      <c r="G8" s="4" t="s">
        <v>27</v>
      </c>
      <c r="H8">
        <v>24</v>
      </c>
    </row>
    <row r="9" spans="1:8" x14ac:dyDescent="0.4">
      <c r="A9">
        <v>3977333714</v>
      </c>
      <c r="B9">
        <v>4.5999999999999996</v>
      </c>
      <c r="C9">
        <f>VLOOKUP(Table17[[#This Row],[Id]],SleepDay[[#All],[Id]:[AverageHoursAsleep]],9,0)</f>
        <v>4.9107142857142856</v>
      </c>
      <c r="D9" t="str">
        <f t="shared" si="0"/>
        <v>Lack of Sleep</v>
      </c>
    </row>
    <row r="10" spans="1:8" x14ac:dyDescent="0.4">
      <c r="A10">
        <v>4020332650</v>
      </c>
      <c r="B10">
        <v>8.4</v>
      </c>
      <c r="C10">
        <f>VLOOKUP(Table17[[#This Row],[Id]],SleepDay[[#All],[Id]:[AverageHoursAsleep]],9,0)</f>
        <v>5.8500000000000005</v>
      </c>
      <c r="D10" t="str">
        <f t="shared" si="0"/>
        <v>Lack of Sleep</v>
      </c>
    </row>
    <row r="11" spans="1:8" x14ac:dyDescent="0.4">
      <c r="A11">
        <v>4319703577</v>
      </c>
      <c r="B11">
        <v>8.9</v>
      </c>
      <c r="C11">
        <f>VLOOKUP(Table17[[#This Row],[Id]],SleepDay[[#All],[Id]:[AverageHoursAsleep]],9,0)</f>
        <v>7.9461538461538472</v>
      </c>
      <c r="D11" t="str">
        <f t="shared" si="0"/>
        <v>Sufficient Sleep</v>
      </c>
    </row>
    <row r="12" spans="1:8" x14ac:dyDescent="0.4">
      <c r="A12">
        <v>4388161847</v>
      </c>
      <c r="B12">
        <v>8.3000000000000007</v>
      </c>
      <c r="C12">
        <f>VLOOKUP(Table17[[#This Row],[Id]],SleepDay[[#All],[Id]:[AverageHoursAsleep]],9,0)</f>
        <v>6.6695652173913045</v>
      </c>
      <c r="D12" t="str">
        <f t="shared" si="0"/>
        <v>Lack of Sleep</v>
      </c>
    </row>
    <row r="13" spans="1:8" x14ac:dyDescent="0.4">
      <c r="A13">
        <v>4445114986</v>
      </c>
      <c r="B13">
        <v>7.2</v>
      </c>
      <c r="C13">
        <f>VLOOKUP(Table17[[#This Row],[Id]],SleepDay[[#All],[Id]:[AverageHoursAsleep]],9,0)</f>
        <v>6.4321428571428569</v>
      </c>
      <c r="D13" t="str">
        <f t="shared" si="0"/>
        <v>Lack of Sleep</v>
      </c>
    </row>
    <row r="14" spans="1:8" x14ac:dyDescent="0.4">
      <c r="A14">
        <v>4558609924</v>
      </c>
      <c r="B14">
        <v>2.1</v>
      </c>
      <c r="C14">
        <f>VLOOKUP(Table17[[#This Row],[Id]],SleepDay[[#All],[Id]:[AverageHoursAsleep]],9,0)</f>
        <v>2.1399999999999997</v>
      </c>
      <c r="D14" t="str">
        <f t="shared" si="0"/>
        <v>Lack of Sleep</v>
      </c>
    </row>
    <row r="15" spans="1:8" x14ac:dyDescent="0.4">
      <c r="A15">
        <v>4702921684</v>
      </c>
      <c r="B15">
        <v>7.1</v>
      </c>
      <c r="C15">
        <f>VLOOKUP(Table17[[#This Row],[Id]],SleepDay[[#All],[Id]:[AverageHoursAsleep]],9,0)</f>
        <v>6.9703703703703708</v>
      </c>
      <c r="D15" t="str">
        <f t="shared" si="0"/>
        <v>Lack of Sleep</v>
      </c>
    </row>
    <row r="16" spans="1:8" x14ac:dyDescent="0.4">
      <c r="A16">
        <v>5553957443</v>
      </c>
      <c r="B16">
        <v>7.4</v>
      </c>
      <c r="C16">
        <f>VLOOKUP(Table17[[#This Row],[Id]],SleepDay[[#All],[Id]:[AverageHoursAsleep]],9,0)</f>
        <v>7.7419354838709697</v>
      </c>
      <c r="D16" t="str">
        <f t="shared" si="0"/>
        <v>Sufficient Sleep</v>
      </c>
    </row>
    <row r="17" spans="1:4" x14ac:dyDescent="0.4">
      <c r="A17">
        <v>5577150313</v>
      </c>
      <c r="B17">
        <v>7</v>
      </c>
      <c r="C17">
        <f>VLOOKUP(Table17[[#This Row],[Id]],SleepDay[[#All],[Id]:[AverageHoursAsleep]],9,0)</f>
        <v>7.2153846153846155</v>
      </c>
      <c r="D17" t="str">
        <f t="shared" si="0"/>
        <v>Sufficient Sleep</v>
      </c>
    </row>
    <row r="18" spans="1:4" x14ac:dyDescent="0.4">
      <c r="A18">
        <v>6117666160</v>
      </c>
      <c r="B18">
        <v>6.3</v>
      </c>
      <c r="C18">
        <f>VLOOKUP(Table17[[#This Row],[Id]],SleepDay[[#All],[Id]:[AverageHoursAsleep]],9,0)</f>
        <v>7.988888888888888</v>
      </c>
      <c r="D18" t="str">
        <f t="shared" si="0"/>
        <v>Sufficient Sleep</v>
      </c>
    </row>
    <row r="19" spans="1:4" x14ac:dyDescent="0.4">
      <c r="A19">
        <v>6775888955</v>
      </c>
      <c r="B19">
        <v>3.9</v>
      </c>
      <c r="C19">
        <f>VLOOKUP(Table17[[#This Row],[Id]],SleepDay[[#All],[Id]:[AverageHoursAsleep]],9,0)</f>
        <v>5.833333333333333</v>
      </c>
      <c r="D19" t="str">
        <f t="shared" si="0"/>
        <v>Lack of Sleep</v>
      </c>
    </row>
    <row r="20" spans="1:4" x14ac:dyDescent="0.4">
      <c r="A20">
        <v>6962181067</v>
      </c>
      <c r="B20">
        <v>6.1</v>
      </c>
      <c r="C20">
        <f>VLOOKUP(Table17[[#This Row],[Id]],SleepDay[[#All],[Id]:[AverageHoursAsleep]],9,0)</f>
        <v>7.4774193548387098</v>
      </c>
      <c r="D20" t="str">
        <f t="shared" si="0"/>
        <v>Sufficient Sleep</v>
      </c>
    </row>
    <row r="21" spans="1:4" x14ac:dyDescent="0.4">
      <c r="A21">
        <v>7007744171</v>
      </c>
      <c r="B21">
        <v>1.3</v>
      </c>
      <c r="C21">
        <f>VLOOKUP(Table17[[#This Row],[Id]],SleepDay[[#All],[Id]:[AverageHoursAsleep]],9,0)</f>
        <v>1.1499999999999999</v>
      </c>
      <c r="D21" t="str">
        <f t="shared" si="0"/>
        <v>Lack of Sleep</v>
      </c>
    </row>
    <row r="22" spans="1:4" x14ac:dyDescent="0.4">
      <c r="A22">
        <v>7086361926</v>
      </c>
      <c r="B22">
        <v>8.6</v>
      </c>
      <c r="C22">
        <f>VLOOKUP(Table17[[#This Row],[Id]],SleepDay[[#All],[Id]:[AverageHoursAsleep]],9,0)</f>
        <v>7.5541666666666671</v>
      </c>
      <c r="D22" t="str">
        <f t="shared" si="0"/>
        <v>Sufficient Sleep</v>
      </c>
    </row>
    <row r="23" spans="1:4" x14ac:dyDescent="0.4">
      <c r="A23">
        <v>8053475328</v>
      </c>
      <c r="B23">
        <v>8.1</v>
      </c>
      <c r="C23">
        <f>VLOOKUP(Table17[[#This Row],[Id]],SleepDay[[#All],[Id]:[AverageHoursAsleep]],9,0)</f>
        <v>4.9333333333333327</v>
      </c>
      <c r="D23" t="str">
        <f t="shared" si="0"/>
        <v>Lack of Sleep</v>
      </c>
    </row>
    <row r="24" spans="1:4" x14ac:dyDescent="0.4">
      <c r="A24">
        <v>8378563200</v>
      </c>
      <c r="B24">
        <v>5.6</v>
      </c>
      <c r="C24">
        <f>VLOOKUP(Table17[[#This Row],[Id]],SleepDay[[#All],[Id]:[AverageHoursAsleep]],9,0)</f>
        <v>7.4387096774193564</v>
      </c>
      <c r="D24" t="str">
        <f t="shared" si="0"/>
        <v>Sufficient Sleep</v>
      </c>
    </row>
    <row r="25" spans="1:4" x14ac:dyDescent="0.4">
      <c r="A25">
        <v>8792009665</v>
      </c>
      <c r="B25">
        <v>7.6</v>
      </c>
      <c r="C25">
        <f>VLOOKUP(Table17[[#This Row],[Id]],SleepDay[[#All],[Id]:[AverageHoursAsleep]],9,0)</f>
        <v>7.2666666666666666</v>
      </c>
      <c r="D25" t="str">
        <f t="shared" si="0"/>
        <v>Sufficient Sleep</v>
      </c>
    </row>
  </sheetData>
  <phoneticPr fontId="18" type="noConversion"/>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BAFB-D86D-444C-887C-88F9FDFA2F72}">
  <sheetPr>
    <tabColor rgb="FFFFFF00"/>
  </sheetPr>
  <dimension ref="A1:B411"/>
  <sheetViews>
    <sheetView zoomScale="145" zoomScaleNormal="145" workbookViewId="0">
      <selection activeCell="A411" sqref="A407:B411"/>
    </sheetView>
  </sheetViews>
  <sheetFormatPr defaultRowHeight="17.399999999999999" x14ac:dyDescent="0.4"/>
  <cols>
    <col min="1" max="1" width="15.19921875" bestFit="1" customWidth="1"/>
    <col min="2" max="2" width="19" bestFit="1" customWidth="1"/>
  </cols>
  <sheetData>
    <row r="1" spans="1:2" x14ac:dyDescent="0.4">
      <c r="A1" s="6" t="s">
        <v>4</v>
      </c>
      <c r="B1" s="6" t="s">
        <v>3</v>
      </c>
    </row>
    <row r="2" spans="1:2" x14ac:dyDescent="0.4">
      <c r="A2" s="7">
        <v>346</v>
      </c>
      <c r="B2" s="7">
        <v>327</v>
      </c>
    </row>
    <row r="3" spans="1:2" x14ac:dyDescent="0.4">
      <c r="A3" s="8">
        <v>407</v>
      </c>
      <c r="B3" s="8">
        <v>384</v>
      </c>
    </row>
    <row r="4" spans="1:2" x14ac:dyDescent="0.4">
      <c r="A4" s="7">
        <v>442</v>
      </c>
      <c r="B4" s="7">
        <v>412</v>
      </c>
    </row>
    <row r="5" spans="1:2" x14ac:dyDescent="0.4">
      <c r="A5" s="8">
        <v>367</v>
      </c>
      <c r="B5" s="8">
        <v>340</v>
      </c>
    </row>
    <row r="6" spans="1:2" x14ac:dyDescent="0.4">
      <c r="A6" s="7">
        <v>712</v>
      </c>
      <c r="B6" s="7">
        <v>700</v>
      </c>
    </row>
    <row r="7" spans="1:2" x14ac:dyDescent="0.4">
      <c r="A7" s="8">
        <v>320</v>
      </c>
      <c r="B7" s="8">
        <v>304</v>
      </c>
    </row>
    <row r="8" spans="1:2" x14ac:dyDescent="0.4">
      <c r="A8" s="7">
        <v>377</v>
      </c>
      <c r="B8" s="7">
        <v>360</v>
      </c>
    </row>
    <row r="9" spans="1:2" x14ac:dyDescent="0.4">
      <c r="A9" s="8">
        <v>364</v>
      </c>
      <c r="B9" s="8">
        <v>325</v>
      </c>
    </row>
    <row r="10" spans="1:2" x14ac:dyDescent="0.4">
      <c r="A10" s="7">
        <v>384</v>
      </c>
      <c r="B10" s="7">
        <v>361</v>
      </c>
    </row>
    <row r="11" spans="1:2" x14ac:dyDescent="0.4">
      <c r="A11" s="8">
        <v>449</v>
      </c>
      <c r="B11" s="8">
        <v>430</v>
      </c>
    </row>
    <row r="12" spans="1:2" x14ac:dyDescent="0.4">
      <c r="A12" s="7">
        <v>323</v>
      </c>
      <c r="B12" s="7">
        <v>277</v>
      </c>
    </row>
    <row r="13" spans="1:2" x14ac:dyDescent="0.4">
      <c r="A13" s="8">
        <v>274</v>
      </c>
      <c r="B13" s="8">
        <v>245</v>
      </c>
    </row>
    <row r="14" spans="1:2" x14ac:dyDescent="0.4">
      <c r="A14" s="7">
        <v>393</v>
      </c>
      <c r="B14" s="7">
        <v>366</v>
      </c>
    </row>
    <row r="15" spans="1:2" x14ac:dyDescent="0.4">
      <c r="A15" s="8">
        <v>354</v>
      </c>
      <c r="B15" s="8">
        <v>341</v>
      </c>
    </row>
    <row r="16" spans="1:2" x14ac:dyDescent="0.4">
      <c r="A16" s="7">
        <v>425</v>
      </c>
      <c r="B16" s="7">
        <v>404</v>
      </c>
    </row>
    <row r="17" spans="1:2" x14ac:dyDescent="0.4">
      <c r="A17" s="8">
        <v>396</v>
      </c>
      <c r="B17" s="8">
        <v>369</v>
      </c>
    </row>
    <row r="18" spans="1:2" x14ac:dyDescent="0.4">
      <c r="A18" s="7">
        <v>309</v>
      </c>
      <c r="B18" s="7">
        <v>277</v>
      </c>
    </row>
    <row r="19" spans="1:2" x14ac:dyDescent="0.4">
      <c r="A19" s="8">
        <v>296</v>
      </c>
      <c r="B19" s="8">
        <v>273</v>
      </c>
    </row>
    <row r="20" spans="1:2" x14ac:dyDescent="0.4">
      <c r="A20" s="7">
        <v>264</v>
      </c>
      <c r="B20" s="7">
        <v>247</v>
      </c>
    </row>
    <row r="21" spans="1:2" x14ac:dyDescent="0.4">
      <c r="A21" s="8">
        <v>367</v>
      </c>
      <c r="B21" s="8">
        <v>334</v>
      </c>
    </row>
    <row r="22" spans="1:2" x14ac:dyDescent="0.4">
      <c r="A22" s="7">
        <v>349</v>
      </c>
      <c r="B22" s="7">
        <v>331</v>
      </c>
    </row>
    <row r="23" spans="1:2" x14ac:dyDescent="0.4">
      <c r="A23" s="8">
        <v>611</v>
      </c>
      <c r="B23" s="8">
        <v>594</v>
      </c>
    </row>
    <row r="24" spans="1:2" x14ac:dyDescent="0.4">
      <c r="A24" s="7">
        <v>342</v>
      </c>
      <c r="B24" s="7">
        <v>338</v>
      </c>
    </row>
    <row r="25" spans="1:2" x14ac:dyDescent="0.4">
      <c r="A25" s="8">
        <v>403</v>
      </c>
      <c r="B25" s="8">
        <v>383</v>
      </c>
    </row>
    <row r="26" spans="1:2" x14ac:dyDescent="0.4">
      <c r="A26" s="7">
        <v>306</v>
      </c>
      <c r="B26" s="7">
        <v>285</v>
      </c>
    </row>
    <row r="27" spans="1:2" x14ac:dyDescent="0.4">
      <c r="A27" s="8">
        <v>127</v>
      </c>
      <c r="B27" s="8">
        <v>119</v>
      </c>
    </row>
    <row r="28" spans="1:2" x14ac:dyDescent="0.4">
      <c r="A28" s="7">
        <v>142</v>
      </c>
      <c r="B28" s="7">
        <v>124</v>
      </c>
    </row>
    <row r="29" spans="1:2" x14ac:dyDescent="0.4">
      <c r="A29" s="8">
        <v>961</v>
      </c>
      <c r="B29" s="8">
        <v>796</v>
      </c>
    </row>
    <row r="30" spans="1:2" x14ac:dyDescent="0.4">
      <c r="A30" s="7">
        <v>154</v>
      </c>
      <c r="B30" s="7">
        <v>137</v>
      </c>
    </row>
    <row r="31" spans="1:2" x14ac:dyDescent="0.4">
      <c r="A31" s="8">
        <v>961</v>
      </c>
      <c r="B31" s="8">
        <v>644</v>
      </c>
    </row>
    <row r="32" spans="1:2" x14ac:dyDescent="0.4">
      <c r="A32" s="7">
        <v>961</v>
      </c>
      <c r="B32" s="7">
        <v>722</v>
      </c>
    </row>
    <row r="33" spans="1:2" x14ac:dyDescent="0.4">
      <c r="A33" s="8">
        <v>961</v>
      </c>
      <c r="B33" s="8">
        <v>590</v>
      </c>
    </row>
    <row r="34" spans="1:2" x14ac:dyDescent="0.4">
      <c r="A34" s="7">
        <v>775</v>
      </c>
      <c r="B34" s="7">
        <v>750</v>
      </c>
    </row>
    <row r="35" spans="1:2" x14ac:dyDescent="0.4">
      <c r="A35" s="8">
        <v>422</v>
      </c>
      <c r="B35" s="8">
        <v>398</v>
      </c>
    </row>
    <row r="36" spans="1:2" x14ac:dyDescent="0.4">
      <c r="A36" s="7">
        <v>499</v>
      </c>
      <c r="B36" s="7">
        <v>475</v>
      </c>
    </row>
    <row r="37" spans="1:2" x14ac:dyDescent="0.4">
      <c r="A37" s="8">
        <v>315</v>
      </c>
      <c r="B37" s="8">
        <v>296</v>
      </c>
    </row>
    <row r="38" spans="1:2" x14ac:dyDescent="0.4">
      <c r="A38" s="7">
        <v>178</v>
      </c>
      <c r="B38" s="7">
        <v>166</v>
      </c>
    </row>
    <row r="39" spans="1:2" x14ac:dyDescent="0.4">
      <c r="A39" s="8">
        <v>546</v>
      </c>
      <c r="B39" s="8">
        <v>503</v>
      </c>
    </row>
    <row r="40" spans="1:2" x14ac:dyDescent="0.4">
      <c r="A40" s="7">
        <v>565</v>
      </c>
      <c r="B40" s="7">
        <v>531</v>
      </c>
    </row>
    <row r="41" spans="1:2" x14ac:dyDescent="0.4">
      <c r="A41" s="8">
        <v>568</v>
      </c>
      <c r="B41" s="8">
        <v>545</v>
      </c>
    </row>
    <row r="42" spans="1:2" x14ac:dyDescent="0.4">
      <c r="A42" s="7">
        <v>573</v>
      </c>
      <c r="B42" s="7">
        <v>523</v>
      </c>
    </row>
    <row r="43" spans="1:2" x14ac:dyDescent="0.4">
      <c r="A43" s="8">
        <v>567</v>
      </c>
      <c r="B43" s="8">
        <v>524</v>
      </c>
    </row>
    <row r="44" spans="1:2" x14ac:dyDescent="0.4">
      <c r="A44" s="7">
        <v>498</v>
      </c>
      <c r="B44" s="7">
        <v>437</v>
      </c>
    </row>
    <row r="45" spans="1:2" x14ac:dyDescent="0.4">
      <c r="A45" s="8">
        <v>540</v>
      </c>
      <c r="B45" s="8">
        <v>498</v>
      </c>
    </row>
    <row r="46" spans="1:2" x14ac:dyDescent="0.4">
      <c r="A46" s="7">
        <v>510</v>
      </c>
      <c r="B46" s="7">
        <v>461</v>
      </c>
    </row>
    <row r="47" spans="1:2" x14ac:dyDescent="0.4">
      <c r="A47" s="8">
        <v>514</v>
      </c>
      <c r="B47" s="8">
        <v>477</v>
      </c>
    </row>
    <row r="48" spans="1:2" x14ac:dyDescent="0.4">
      <c r="A48" s="7">
        <v>545</v>
      </c>
      <c r="B48" s="7">
        <v>520</v>
      </c>
    </row>
    <row r="49" spans="1:2" x14ac:dyDescent="0.4">
      <c r="A49" s="8">
        <v>554</v>
      </c>
      <c r="B49" s="8">
        <v>522</v>
      </c>
    </row>
    <row r="50" spans="1:2" x14ac:dyDescent="0.4">
      <c r="A50" s="7">
        <v>591</v>
      </c>
      <c r="B50" s="7">
        <v>555</v>
      </c>
    </row>
    <row r="51" spans="1:2" x14ac:dyDescent="0.4">
      <c r="A51" s="8">
        <v>531</v>
      </c>
      <c r="B51" s="8">
        <v>506</v>
      </c>
    </row>
    <row r="52" spans="1:2" x14ac:dyDescent="0.4">
      <c r="A52" s="7">
        <v>545</v>
      </c>
      <c r="B52" s="7">
        <v>508</v>
      </c>
    </row>
    <row r="53" spans="1:2" x14ac:dyDescent="0.4">
      <c r="A53" s="8">
        <v>545</v>
      </c>
      <c r="B53" s="8">
        <v>513</v>
      </c>
    </row>
    <row r="54" spans="1:2" x14ac:dyDescent="0.4">
      <c r="A54" s="7">
        <v>510</v>
      </c>
      <c r="B54" s="7">
        <v>490</v>
      </c>
    </row>
    <row r="55" spans="1:2" x14ac:dyDescent="0.4">
      <c r="A55" s="8">
        <v>607</v>
      </c>
      <c r="B55" s="8">
        <v>573</v>
      </c>
    </row>
    <row r="56" spans="1:2" x14ac:dyDescent="0.4">
      <c r="A56" s="7">
        <v>546</v>
      </c>
      <c r="B56" s="7">
        <v>527</v>
      </c>
    </row>
    <row r="57" spans="1:2" x14ac:dyDescent="0.4">
      <c r="A57" s="8">
        <v>543</v>
      </c>
      <c r="B57" s="8">
        <v>511</v>
      </c>
    </row>
    <row r="58" spans="1:2" x14ac:dyDescent="0.4">
      <c r="A58" s="7">
        <v>560</v>
      </c>
      <c r="B58" s="7">
        <v>538</v>
      </c>
    </row>
    <row r="59" spans="1:2" x14ac:dyDescent="0.4">
      <c r="A59" s="8">
        <v>485</v>
      </c>
      <c r="B59" s="8">
        <v>468</v>
      </c>
    </row>
    <row r="60" spans="1:2" x14ac:dyDescent="0.4">
      <c r="A60" s="7">
        <v>548</v>
      </c>
      <c r="B60" s="7">
        <v>524</v>
      </c>
    </row>
    <row r="61" spans="1:2" x14ac:dyDescent="0.4">
      <c r="A61" s="8">
        <v>521</v>
      </c>
      <c r="B61" s="8">
        <v>511</v>
      </c>
    </row>
    <row r="62" spans="1:2" x14ac:dyDescent="0.4">
      <c r="A62" s="7">
        <v>568</v>
      </c>
      <c r="B62" s="7">
        <v>541</v>
      </c>
    </row>
    <row r="63" spans="1:2" x14ac:dyDescent="0.4">
      <c r="A63" s="8">
        <v>556</v>
      </c>
      <c r="B63" s="8">
        <v>531</v>
      </c>
    </row>
    <row r="64" spans="1:2" x14ac:dyDescent="0.4">
      <c r="A64" s="7">
        <v>380</v>
      </c>
      <c r="B64" s="7">
        <v>357</v>
      </c>
    </row>
    <row r="65" spans="1:2" x14ac:dyDescent="0.4">
      <c r="A65" s="8">
        <v>553</v>
      </c>
      <c r="B65" s="8">
        <v>523</v>
      </c>
    </row>
    <row r="66" spans="1:2" x14ac:dyDescent="0.4">
      <c r="A66" s="7">
        <v>485</v>
      </c>
      <c r="B66" s="7">
        <v>456</v>
      </c>
    </row>
    <row r="67" spans="1:2" x14ac:dyDescent="0.4">
      <c r="A67" s="8">
        <v>69</v>
      </c>
      <c r="B67" s="8">
        <v>61</v>
      </c>
    </row>
    <row r="68" spans="1:2" x14ac:dyDescent="0.4">
      <c r="A68" s="7">
        <v>531</v>
      </c>
      <c r="B68" s="7">
        <v>467</v>
      </c>
    </row>
    <row r="69" spans="1:2" x14ac:dyDescent="0.4">
      <c r="A69" s="8">
        <v>489</v>
      </c>
      <c r="B69" s="8">
        <v>445</v>
      </c>
    </row>
    <row r="70" spans="1:2" x14ac:dyDescent="0.4">
      <c r="A70" s="7">
        <v>504</v>
      </c>
      <c r="B70" s="7">
        <v>452</v>
      </c>
    </row>
    <row r="71" spans="1:2" x14ac:dyDescent="0.4">
      <c r="A71" s="8">
        <v>602</v>
      </c>
      <c r="B71" s="8">
        <v>556</v>
      </c>
    </row>
    <row r="72" spans="1:2" x14ac:dyDescent="0.4">
      <c r="A72" s="7">
        <v>557</v>
      </c>
      <c r="B72" s="7">
        <v>500</v>
      </c>
    </row>
    <row r="73" spans="1:2" x14ac:dyDescent="0.4">
      <c r="A73" s="8">
        <v>514</v>
      </c>
      <c r="B73" s="8">
        <v>465</v>
      </c>
    </row>
    <row r="74" spans="1:2" x14ac:dyDescent="0.4">
      <c r="A74" s="7">
        <v>484</v>
      </c>
      <c r="B74" s="7">
        <v>460</v>
      </c>
    </row>
    <row r="75" spans="1:2" x14ac:dyDescent="0.4">
      <c r="A75" s="8">
        <v>461</v>
      </c>
      <c r="B75" s="8">
        <v>405</v>
      </c>
    </row>
    <row r="76" spans="1:2" x14ac:dyDescent="0.4">
      <c r="A76" s="7">
        <v>386</v>
      </c>
      <c r="B76" s="7">
        <v>374</v>
      </c>
    </row>
    <row r="77" spans="1:2" x14ac:dyDescent="0.4">
      <c r="A77" s="8">
        <v>459</v>
      </c>
      <c r="B77" s="8">
        <v>442</v>
      </c>
    </row>
    <row r="78" spans="1:2" x14ac:dyDescent="0.4">
      <c r="A78" s="7">
        <v>471</v>
      </c>
      <c r="B78" s="7">
        <v>433</v>
      </c>
    </row>
    <row r="79" spans="1:2" x14ac:dyDescent="0.4">
      <c r="A79" s="8">
        <v>490</v>
      </c>
      <c r="B79" s="8">
        <v>436</v>
      </c>
    </row>
    <row r="80" spans="1:2" x14ac:dyDescent="0.4">
      <c r="A80" s="7">
        <v>499</v>
      </c>
      <c r="B80" s="7">
        <v>448</v>
      </c>
    </row>
    <row r="81" spans="1:2" x14ac:dyDescent="0.4">
      <c r="A81" s="8">
        <v>450</v>
      </c>
      <c r="B81" s="8">
        <v>408</v>
      </c>
    </row>
    <row r="82" spans="1:2" x14ac:dyDescent="0.4">
      <c r="A82" s="7">
        <v>473</v>
      </c>
      <c r="B82" s="7">
        <v>411</v>
      </c>
    </row>
    <row r="83" spans="1:2" x14ac:dyDescent="0.4">
      <c r="A83" s="8">
        <v>469</v>
      </c>
      <c r="B83" s="8">
        <v>274</v>
      </c>
    </row>
    <row r="84" spans="1:2" x14ac:dyDescent="0.4">
      <c r="A84" s="7">
        <v>456</v>
      </c>
      <c r="B84" s="7">
        <v>295</v>
      </c>
    </row>
    <row r="85" spans="1:2" x14ac:dyDescent="0.4">
      <c r="A85" s="8">
        <v>397</v>
      </c>
      <c r="B85" s="8">
        <v>291</v>
      </c>
    </row>
    <row r="86" spans="1:2" x14ac:dyDescent="0.4">
      <c r="A86" s="7">
        <v>556</v>
      </c>
      <c r="B86" s="7">
        <v>424</v>
      </c>
    </row>
    <row r="87" spans="1:2" x14ac:dyDescent="0.4">
      <c r="A87" s="8">
        <v>510</v>
      </c>
      <c r="B87" s="8">
        <v>283</v>
      </c>
    </row>
    <row r="88" spans="1:2" x14ac:dyDescent="0.4">
      <c r="A88" s="7">
        <v>566</v>
      </c>
      <c r="B88" s="7">
        <v>381</v>
      </c>
    </row>
    <row r="89" spans="1:2" x14ac:dyDescent="0.4">
      <c r="A89" s="8">
        <v>522</v>
      </c>
      <c r="B89" s="8">
        <v>412</v>
      </c>
    </row>
    <row r="90" spans="1:2" x14ac:dyDescent="0.4">
      <c r="A90" s="7">
        <v>395</v>
      </c>
      <c r="B90" s="7">
        <v>219</v>
      </c>
    </row>
    <row r="91" spans="1:2" x14ac:dyDescent="0.4">
      <c r="A91" s="8">
        <v>305</v>
      </c>
      <c r="B91" s="8">
        <v>152</v>
      </c>
    </row>
    <row r="92" spans="1:2" x14ac:dyDescent="0.4">
      <c r="A92" s="7">
        <v>512</v>
      </c>
      <c r="B92" s="7">
        <v>332</v>
      </c>
    </row>
    <row r="93" spans="1:2" x14ac:dyDescent="0.4">
      <c r="A93" s="8">
        <v>476</v>
      </c>
      <c r="B93" s="8">
        <v>355</v>
      </c>
    </row>
    <row r="94" spans="1:2" x14ac:dyDescent="0.4">
      <c r="A94" s="7">
        <v>372</v>
      </c>
      <c r="B94" s="7">
        <v>235</v>
      </c>
    </row>
    <row r="95" spans="1:2" x14ac:dyDescent="0.4">
      <c r="A95" s="8">
        <v>526</v>
      </c>
      <c r="B95" s="8">
        <v>310</v>
      </c>
    </row>
    <row r="96" spans="1:2" x14ac:dyDescent="0.4">
      <c r="A96" s="7">
        <v>467</v>
      </c>
      <c r="B96" s="7">
        <v>262</v>
      </c>
    </row>
    <row r="97" spans="1:2" x14ac:dyDescent="0.4">
      <c r="A97" s="8">
        <v>371</v>
      </c>
      <c r="B97" s="8">
        <v>250</v>
      </c>
    </row>
    <row r="98" spans="1:2" x14ac:dyDescent="0.4">
      <c r="A98" s="7">
        <v>540</v>
      </c>
      <c r="B98" s="7">
        <v>349</v>
      </c>
    </row>
    <row r="99" spans="1:2" x14ac:dyDescent="0.4">
      <c r="A99" s="8">
        <v>423</v>
      </c>
      <c r="B99" s="8">
        <v>261</v>
      </c>
    </row>
    <row r="100" spans="1:2" x14ac:dyDescent="0.4">
      <c r="A100" s="7">
        <v>478</v>
      </c>
      <c r="B100" s="7">
        <v>333</v>
      </c>
    </row>
    <row r="101" spans="1:2" x14ac:dyDescent="0.4">
      <c r="A101" s="8">
        <v>382</v>
      </c>
      <c r="B101" s="8">
        <v>237</v>
      </c>
    </row>
    <row r="102" spans="1:2" x14ac:dyDescent="0.4">
      <c r="A102" s="7">
        <v>626</v>
      </c>
      <c r="B102" s="7">
        <v>383</v>
      </c>
    </row>
    <row r="103" spans="1:2" x14ac:dyDescent="0.4">
      <c r="A103" s="8">
        <v>384</v>
      </c>
      <c r="B103" s="8">
        <v>230</v>
      </c>
    </row>
    <row r="104" spans="1:2" x14ac:dyDescent="0.4">
      <c r="A104" s="7">
        <v>500</v>
      </c>
      <c r="B104" s="7">
        <v>292</v>
      </c>
    </row>
    <row r="105" spans="1:2" x14ac:dyDescent="0.4">
      <c r="A105" s="8">
        <v>336</v>
      </c>
      <c r="B105" s="8">
        <v>213</v>
      </c>
    </row>
    <row r="106" spans="1:2" x14ac:dyDescent="0.4">
      <c r="A106" s="7">
        <v>480</v>
      </c>
      <c r="B106" s="7">
        <v>318</v>
      </c>
    </row>
    <row r="107" spans="1:2" x14ac:dyDescent="0.4">
      <c r="A107" s="8">
        <v>512</v>
      </c>
      <c r="B107" s="8">
        <v>323</v>
      </c>
    </row>
    <row r="108" spans="1:2" x14ac:dyDescent="0.4">
      <c r="A108" s="7">
        <v>443</v>
      </c>
      <c r="B108" s="7">
        <v>237</v>
      </c>
    </row>
    <row r="109" spans="1:2" x14ac:dyDescent="0.4">
      <c r="A109" s="8">
        <v>456</v>
      </c>
      <c r="B109" s="8">
        <v>259</v>
      </c>
    </row>
    <row r="110" spans="1:2" x14ac:dyDescent="0.4">
      <c r="A110" s="7">
        <v>452</v>
      </c>
      <c r="B110" s="7">
        <v>312</v>
      </c>
    </row>
    <row r="111" spans="1:2" x14ac:dyDescent="0.4">
      <c r="A111" s="8">
        <v>541</v>
      </c>
      <c r="B111" s="8">
        <v>501</v>
      </c>
    </row>
    <row r="112" spans="1:2" x14ac:dyDescent="0.4">
      <c r="A112" s="7">
        <v>77</v>
      </c>
      <c r="B112" s="7">
        <v>77</v>
      </c>
    </row>
    <row r="113" spans="1:2" x14ac:dyDescent="0.4">
      <c r="A113" s="8">
        <v>332</v>
      </c>
      <c r="B113" s="8">
        <v>322</v>
      </c>
    </row>
    <row r="114" spans="1:2" x14ac:dyDescent="0.4">
      <c r="A114" s="7">
        <v>536</v>
      </c>
      <c r="B114" s="7">
        <v>478</v>
      </c>
    </row>
    <row r="115" spans="1:2" x14ac:dyDescent="0.4">
      <c r="A115" s="8">
        <v>248</v>
      </c>
      <c r="B115" s="8">
        <v>226</v>
      </c>
    </row>
    <row r="116" spans="1:2" x14ac:dyDescent="0.4">
      <c r="A116" s="7">
        <v>408</v>
      </c>
      <c r="B116" s="7">
        <v>385</v>
      </c>
    </row>
    <row r="117" spans="1:2" x14ac:dyDescent="0.4">
      <c r="A117" s="8">
        <v>402</v>
      </c>
      <c r="B117" s="8">
        <v>364</v>
      </c>
    </row>
    <row r="118" spans="1:2" x14ac:dyDescent="0.4">
      <c r="A118" s="7">
        <v>494</v>
      </c>
      <c r="B118" s="7">
        <v>442</v>
      </c>
    </row>
    <row r="119" spans="1:2" x14ac:dyDescent="0.4">
      <c r="A119" s="8">
        <v>557</v>
      </c>
      <c r="B119" s="8">
        <v>535</v>
      </c>
    </row>
    <row r="120" spans="1:2" x14ac:dyDescent="0.4">
      <c r="A120" s="7">
        <v>491</v>
      </c>
      <c r="B120" s="7">
        <v>465</v>
      </c>
    </row>
    <row r="121" spans="1:2" x14ac:dyDescent="0.4">
      <c r="A121" s="8">
        <v>522</v>
      </c>
      <c r="B121" s="8">
        <v>506</v>
      </c>
    </row>
    <row r="122" spans="1:2" x14ac:dyDescent="0.4">
      <c r="A122" s="7">
        <v>551</v>
      </c>
      <c r="B122" s="7">
        <v>515</v>
      </c>
    </row>
    <row r="123" spans="1:2" x14ac:dyDescent="0.4">
      <c r="A123" s="8">
        <v>498</v>
      </c>
      <c r="B123" s="8">
        <v>461</v>
      </c>
    </row>
    <row r="124" spans="1:2" x14ac:dyDescent="0.4">
      <c r="A124" s="7">
        <v>543</v>
      </c>
      <c r="B124" s="7">
        <v>523</v>
      </c>
    </row>
    <row r="125" spans="1:2" x14ac:dyDescent="0.4">
      <c r="A125" s="8">
        <v>65</v>
      </c>
      <c r="B125" s="8">
        <v>59</v>
      </c>
    </row>
    <row r="126" spans="1:2" x14ac:dyDescent="0.4">
      <c r="A126" s="7">
        <v>550</v>
      </c>
      <c r="B126" s="7">
        <v>533</v>
      </c>
    </row>
    <row r="127" spans="1:2" x14ac:dyDescent="0.4">
      <c r="A127" s="8">
        <v>722</v>
      </c>
      <c r="B127" s="8">
        <v>692</v>
      </c>
    </row>
    <row r="128" spans="1:2" x14ac:dyDescent="0.4">
      <c r="A128" s="7">
        <v>501</v>
      </c>
      <c r="B128" s="7">
        <v>467</v>
      </c>
    </row>
    <row r="129" spans="1:2" x14ac:dyDescent="0.4">
      <c r="A129" s="8">
        <v>506</v>
      </c>
      <c r="B129" s="8">
        <v>488</v>
      </c>
    </row>
    <row r="130" spans="1:2" x14ac:dyDescent="0.4">
      <c r="A130" s="7">
        <v>516</v>
      </c>
      <c r="B130" s="7">
        <v>505</v>
      </c>
    </row>
    <row r="131" spans="1:2" x14ac:dyDescent="0.4">
      <c r="A131" s="8">
        <v>307</v>
      </c>
      <c r="B131" s="8">
        <v>286</v>
      </c>
    </row>
    <row r="132" spans="1:2" x14ac:dyDescent="0.4">
      <c r="A132" s="7">
        <v>522</v>
      </c>
      <c r="B132" s="7">
        <v>497</v>
      </c>
    </row>
    <row r="133" spans="1:2" x14ac:dyDescent="0.4">
      <c r="A133" s="8">
        <v>546</v>
      </c>
      <c r="B133" s="8">
        <v>523</v>
      </c>
    </row>
    <row r="134" spans="1:2" x14ac:dyDescent="0.4">
      <c r="A134" s="7">
        <v>516</v>
      </c>
      <c r="B134" s="7">
        <v>490</v>
      </c>
    </row>
    <row r="135" spans="1:2" x14ac:dyDescent="0.4">
      <c r="A135" s="8">
        <v>500</v>
      </c>
      <c r="B135" s="8">
        <v>484</v>
      </c>
    </row>
    <row r="136" spans="1:2" x14ac:dyDescent="0.4">
      <c r="A136" s="7">
        <v>506</v>
      </c>
      <c r="B136" s="7">
        <v>478</v>
      </c>
    </row>
    <row r="137" spans="1:2" x14ac:dyDescent="0.4">
      <c r="A137" s="8">
        <v>512</v>
      </c>
      <c r="B137" s="8">
        <v>474</v>
      </c>
    </row>
    <row r="138" spans="1:2" x14ac:dyDescent="0.4">
      <c r="A138" s="7">
        <v>491</v>
      </c>
      <c r="B138" s="7">
        <v>450</v>
      </c>
    </row>
    <row r="139" spans="1:2" x14ac:dyDescent="0.4">
      <c r="A139" s="8">
        <v>530</v>
      </c>
      <c r="B139" s="8">
        <v>507</v>
      </c>
    </row>
    <row r="140" spans="1:2" x14ac:dyDescent="0.4">
      <c r="A140" s="7">
        <v>638</v>
      </c>
      <c r="B140" s="7">
        <v>602</v>
      </c>
    </row>
    <row r="141" spans="1:2" x14ac:dyDescent="0.4">
      <c r="A141" s="8">
        <v>565</v>
      </c>
      <c r="B141" s="8">
        <v>535</v>
      </c>
    </row>
    <row r="142" spans="1:2" x14ac:dyDescent="0.4">
      <c r="A142" s="7">
        <v>517</v>
      </c>
      <c r="B142" s="7">
        <v>487</v>
      </c>
    </row>
    <row r="143" spans="1:2" x14ac:dyDescent="0.4">
      <c r="A143" s="8">
        <v>558</v>
      </c>
      <c r="B143" s="8">
        <v>529</v>
      </c>
    </row>
    <row r="144" spans="1:2" x14ac:dyDescent="0.4">
      <c r="A144" s="7">
        <v>321</v>
      </c>
      <c r="B144" s="7">
        <v>302</v>
      </c>
    </row>
    <row r="145" spans="1:2" x14ac:dyDescent="0.4">
      <c r="A145" s="8">
        <v>526</v>
      </c>
      <c r="B145" s="8">
        <v>499</v>
      </c>
    </row>
    <row r="146" spans="1:2" x14ac:dyDescent="0.4">
      <c r="A146" s="7">
        <v>448</v>
      </c>
      <c r="B146" s="7">
        <v>426</v>
      </c>
    </row>
    <row r="147" spans="1:2" x14ac:dyDescent="0.4">
      <c r="A147" s="8">
        <v>641</v>
      </c>
      <c r="B147" s="8">
        <v>619</v>
      </c>
    </row>
    <row r="148" spans="1:2" x14ac:dyDescent="0.4">
      <c r="A148" s="7">
        <v>104</v>
      </c>
      <c r="B148" s="7">
        <v>99</v>
      </c>
    </row>
    <row r="149" spans="1:2" x14ac:dyDescent="0.4">
      <c r="A149" s="8">
        <v>338</v>
      </c>
      <c r="B149" s="8">
        <v>329</v>
      </c>
    </row>
    <row r="150" spans="1:2" x14ac:dyDescent="0.4">
      <c r="A150" s="7">
        <v>451</v>
      </c>
      <c r="B150" s="7">
        <v>421</v>
      </c>
    </row>
    <row r="151" spans="1:2" x14ac:dyDescent="0.4">
      <c r="A151" s="8">
        <v>458</v>
      </c>
      <c r="B151" s="8">
        <v>442</v>
      </c>
    </row>
    <row r="152" spans="1:2" x14ac:dyDescent="0.4">
      <c r="A152" s="7">
        <v>85</v>
      </c>
      <c r="B152" s="7">
        <v>82</v>
      </c>
    </row>
    <row r="153" spans="1:2" x14ac:dyDescent="0.4">
      <c r="A153" s="8">
        <v>501</v>
      </c>
      <c r="B153" s="8">
        <v>478</v>
      </c>
    </row>
    <row r="154" spans="1:2" x14ac:dyDescent="0.4">
      <c r="A154" s="7">
        <v>595</v>
      </c>
      <c r="B154" s="7">
        <v>552</v>
      </c>
    </row>
    <row r="155" spans="1:2" x14ac:dyDescent="0.4">
      <c r="A155" s="8">
        <v>346</v>
      </c>
      <c r="B155" s="8">
        <v>319</v>
      </c>
    </row>
    <row r="156" spans="1:2" x14ac:dyDescent="0.4">
      <c r="A156" s="7">
        <v>500</v>
      </c>
      <c r="B156" s="7">
        <v>439</v>
      </c>
    </row>
    <row r="157" spans="1:2" x14ac:dyDescent="0.4">
      <c r="A157" s="8">
        <v>458</v>
      </c>
      <c r="B157" s="8">
        <v>428</v>
      </c>
    </row>
    <row r="158" spans="1:2" x14ac:dyDescent="0.4">
      <c r="A158" s="7">
        <v>430</v>
      </c>
      <c r="B158" s="7">
        <v>409</v>
      </c>
    </row>
    <row r="159" spans="1:2" x14ac:dyDescent="0.4">
      <c r="A159" s="8">
        <v>597</v>
      </c>
      <c r="B159" s="8">
        <v>547</v>
      </c>
    </row>
    <row r="160" spans="1:2" x14ac:dyDescent="0.4">
      <c r="A160" s="7">
        <v>376</v>
      </c>
      <c r="B160" s="7">
        <v>368</v>
      </c>
    </row>
    <row r="161" spans="1:2" x14ac:dyDescent="0.4">
      <c r="A161" s="8">
        <v>414</v>
      </c>
      <c r="B161" s="8">
        <v>390</v>
      </c>
    </row>
    <row r="162" spans="1:2" x14ac:dyDescent="0.4">
      <c r="A162" s="7">
        <v>495</v>
      </c>
      <c r="B162" s="7">
        <v>471</v>
      </c>
    </row>
    <row r="163" spans="1:2" x14ac:dyDescent="0.4">
      <c r="A163" s="8">
        <v>496</v>
      </c>
      <c r="B163" s="8">
        <v>472</v>
      </c>
    </row>
    <row r="164" spans="1:2" x14ac:dyDescent="0.4">
      <c r="A164" s="7">
        <v>541</v>
      </c>
      <c r="B164" s="7">
        <v>529</v>
      </c>
    </row>
    <row r="165" spans="1:2" x14ac:dyDescent="0.4">
      <c r="A165" s="8">
        <v>65</v>
      </c>
      <c r="B165" s="8">
        <v>62</v>
      </c>
    </row>
    <row r="166" spans="1:2" x14ac:dyDescent="0.4">
      <c r="A166" s="7">
        <v>375</v>
      </c>
      <c r="B166" s="7">
        <v>354</v>
      </c>
    </row>
    <row r="167" spans="1:2" x14ac:dyDescent="0.4">
      <c r="A167" s="8">
        <v>494</v>
      </c>
      <c r="B167" s="8">
        <v>469</v>
      </c>
    </row>
    <row r="168" spans="1:2" x14ac:dyDescent="0.4">
      <c r="A168" s="7">
        <v>457</v>
      </c>
      <c r="B168" s="7">
        <v>429</v>
      </c>
    </row>
    <row r="169" spans="1:2" x14ac:dyDescent="0.4">
      <c r="A169" s="8">
        <v>406</v>
      </c>
      <c r="B169" s="8">
        <v>370</v>
      </c>
    </row>
    <row r="170" spans="1:2" x14ac:dyDescent="0.4">
      <c r="A170" s="7">
        <v>492</v>
      </c>
      <c r="B170" s="7">
        <v>441</v>
      </c>
    </row>
    <row r="171" spans="1:2" x14ac:dyDescent="0.4">
      <c r="A171" s="8">
        <v>379</v>
      </c>
      <c r="B171" s="8">
        <v>337</v>
      </c>
    </row>
    <row r="172" spans="1:2" x14ac:dyDescent="0.4">
      <c r="A172" s="7">
        <v>499</v>
      </c>
      <c r="B172" s="7">
        <v>462</v>
      </c>
    </row>
    <row r="173" spans="1:2" x14ac:dyDescent="0.4">
      <c r="A173" s="8">
        <v>107</v>
      </c>
      <c r="B173" s="8">
        <v>98</v>
      </c>
    </row>
    <row r="174" spans="1:2" x14ac:dyDescent="0.4">
      <c r="A174" s="7">
        <v>424</v>
      </c>
      <c r="B174" s="7">
        <v>388</v>
      </c>
    </row>
    <row r="175" spans="1:2" x14ac:dyDescent="0.4">
      <c r="A175" s="8">
        <v>462</v>
      </c>
      <c r="B175" s="8">
        <v>439</v>
      </c>
    </row>
    <row r="176" spans="1:2" x14ac:dyDescent="0.4">
      <c r="A176" s="7">
        <v>469</v>
      </c>
      <c r="B176" s="7">
        <v>436</v>
      </c>
    </row>
    <row r="177" spans="1:2" x14ac:dyDescent="0.4">
      <c r="A177" s="8">
        <v>417</v>
      </c>
      <c r="B177" s="8">
        <v>388</v>
      </c>
    </row>
    <row r="178" spans="1:2" x14ac:dyDescent="0.4">
      <c r="A178" s="7">
        <v>345</v>
      </c>
      <c r="B178" s="7">
        <v>328</v>
      </c>
    </row>
    <row r="179" spans="1:2" x14ac:dyDescent="0.4">
      <c r="A179" s="8">
        <v>391</v>
      </c>
      <c r="B179" s="8">
        <v>353</v>
      </c>
    </row>
    <row r="180" spans="1:2" x14ac:dyDescent="0.4">
      <c r="A180" s="7">
        <v>374</v>
      </c>
      <c r="B180" s="7">
        <v>332</v>
      </c>
    </row>
    <row r="181" spans="1:2" x14ac:dyDescent="0.4">
      <c r="A181" s="8">
        <v>442</v>
      </c>
      <c r="B181" s="8">
        <v>419</v>
      </c>
    </row>
    <row r="182" spans="1:2" x14ac:dyDescent="0.4">
      <c r="A182" s="7">
        <v>108</v>
      </c>
      <c r="B182" s="7">
        <v>106</v>
      </c>
    </row>
    <row r="183" spans="1:2" x14ac:dyDescent="0.4">
      <c r="A183" s="8">
        <v>353</v>
      </c>
      <c r="B183" s="8">
        <v>322</v>
      </c>
    </row>
    <row r="184" spans="1:2" x14ac:dyDescent="0.4">
      <c r="A184" s="7">
        <v>459</v>
      </c>
      <c r="B184" s="7">
        <v>439</v>
      </c>
    </row>
    <row r="185" spans="1:2" x14ac:dyDescent="0.4">
      <c r="A185" s="8">
        <v>542</v>
      </c>
      <c r="B185" s="8">
        <v>502</v>
      </c>
    </row>
    <row r="186" spans="1:2" x14ac:dyDescent="0.4">
      <c r="A186" s="7">
        <v>450</v>
      </c>
      <c r="B186" s="7">
        <v>417</v>
      </c>
    </row>
    <row r="187" spans="1:2" x14ac:dyDescent="0.4">
      <c r="A187" s="8">
        <v>363</v>
      </c>
      <c r="B187" s="8">
        <v>337</v>
      </c>
    </row>
    <row r="188" spans="1:2" x14ac:dyDescent="0.4">
      <c r="A188" s="7">
        <v>513</v>
      </c>
      <c r="B188" s="7">
        <v>462</v>
      </c>
    </row>
    <row r="189" spans="1:2" x14ac:dyDescent="0.4">
      <c r="A189" s="8">
        <v>402</v>
      </c>
      <c r="B189" s="8">
        <v>374</v>
      </c>
    </row>
    <row r="190" spans="1:2" x14ac:dyDescent="0.4">
      <c r="A190" s="7">
        <v>436</v>
      </c>
      <c r="B190" s="7">
        <v>401</v>
      </c>
    </row>
    <row r="191" spans="1:2" x14ac:dyDescent="0.4">
      <c r="A191" s="8">
        <v>391</v>
      </c>
      <c r="B191" s="8">
        <v>361</v>
      </c>
    </row>
    <row r="192" spans="1:2" x14ac:dyDescent="0.4">
      <c r="A192" s="7">
        <v>533</v>
      </c>
      <c r="B192" s="7">
        <v>457</v>
      </c>
    </row>
    <row r="193" spans="1:2" x14ac:dyDescent="0.4">
      <c r="A193" s="8">
        <v>426</v>
      </c>
      <c r="B193" s="8">
        <v>405</v>
      </c>
    </row>
    <row r="194" spans="1:2" x14ac:dyDescent="0.4">
      <c r="A194" s="7">
        <v>530</v>
      </c>
      <c r="B194" s="7">
        <v>499</v>
      </c>
    </row>
    <row r="195" spans="1:2" x14ac:dyDescent="0.4">
      <c r="A195" s="8">
        <v>501</v>
      </c>
      <c r="B195" s="8">
        <v>483</v>
      </c>
    </row>
    <row r="196" spans="1:2" x14ac:dyDescent="0.4">
      <c r="A196" s="7">
        <v>137</v>
      </c>
      <c r="B196" s="7">
        <v>126</v>
      </c>
    </row>
    <row r="197" spans="1:2" x14ac:dyDescent="0.4">
      <c r="A197" s="8">
        <v>121</v>
      </c>
      <c r="B197" s="8">
        <v>103</v>
      </c>
    </row>
    <row r="198" spans="1:2" x14ac:dyDescent="0.4">
      <c r="A198" s="7">
        <v>179</v>
      </c>
      <c r="B198" s="7">
        <v>171</v>
      </c>
    </row>
    <row r="199" spans="1:2" x14ac:dyDescent="0.4">
      <c r="A199" s="8">
        <v>129</v>
      </c>
      <c r="B199" s="8">
        <v>115</v>
      </c>
    </row>
    <row r="200" spans="1:2" x14ac:dyDescent="0.4">
      <c r="A200" s="7">
        <v>134</v>
      </c>
      <c r="B200" s="7">
        <v>123</v>
      </c>
    </row>
    <row r="201" spans="1:2" x14ac:dyDescent="0.4">
      <c r="A201" s="8">
        <v>439</v>
      </c>
      <c r="B201" s="8">
        <v>425</v>
      </c>
    </row>
    <row r="202" spans="1:2" x14ac:dyDescent="0.4">
      <c r="A202" s="7">
        <v>430</v>
      </c>
      <c r="B202" s="7">
        <v>400</v>
      </c>
    </row>
    <row r="203" spans="1:2" x14ac:dyDescent="0.4">
      <c r="A203" s="8">
        <v>415</v>
      </c>
      <c r="B203" s="8">
        <v>384</v>
      </c>
    </row>
    <row r="204" spans="1:2" x14ac:dyDescent="0.4">
      <c r="A204" s="7">
        <v>257</v>
      </c>
      <c r="B204" s="7">
        <v>253</v>
      </c>
    </row>
    <row r="205" spans="1:2" x14ac:dyDescent="0.4">
      <c r="A205" s="8">
        <v>406</v>
      </c>
      <c r="B205" s="8">
        <v>382</v>
      </c>
    </row>
    <row r="206" spans="1:2" x14ac:dyDescent="0.4">
      <c r="A206" s="7">
        <v>612</v>
      </c>
      <c r="B206" s="7">
        <v>591</v>
      </c>
    </row>
    <row r="207" spans="1:2" x14ac:dyDescent="0.4">
      <c r="A207" s="8">
        <v>312</v>
      </c>
      <c r="B207" s="8">
        <v>293</v>
      </c>
    </row>
    <row r="208" spans="1:2" x14ac:dyDescent="0.4">
      <c r="A208" s="7">
        <v>487</v>
      </c>
      <c r="B208" s="7">
        <v>457</v>
      </c>
    </row>
    <row r="209" spans="1:2" x14ac:dyDescent="0.4">
      <c r="A209" s="8">
        <v>468</v>
      </c>
      <c r="B209" s="8">
        <v>454</v>
      </c>
    </row>
    <row r="210" spans="1:2" x14ac:dyDescent="0.4">
      <c r="A210" s="7">
        <v>434</v>
      </c>
      <c r="B210" s="7">
        <v>425</v>
      </c>
    </row>
    <row r="211" spans="1:2" x14ac:dyDescent="0.4">
      <c r="A211" s="8">
        <v>475</v>
      </c>
      <c r="B211" s="8">
        <v>465</v>
      </c>
    </row>
    <row r="212" spans="1:2" x14ac:dyDescent="0.4">
      <c r="A212" s="7">
        <v>506</v>
      </c>
      <c r="B212" s="7">
        <v>480</v>
      </c>
    </row>
    <row r="213" spans="1:2" x14ac:dyDescent="0.4">
      <c r="A213" s="8">
        <v>380</v>
      </c>
      <c r="B213" s="8">
        <v>370</v>
      </c>
    </row>
    <row r="214" spans="1:2" x14ac:dyDescent="0.4">
      <c r="A214" s="7">
        <v>429</v>
      </c>
      <c r="B214" s="7">
        <v>421</v>
      </c>
    </row>
    <row r="215" spans="1:2" x14ac:dyDescent="0.4">
      <c r="A215" s="8">
        <v>449</v>
      </c>
      <c r="B215" s="8">
        <v>432</v>
      </c>
    </row>
    <row r="216" spans="1:2" x14ac:dyDescent="0.4">
      <c r="A216" s="7">
        <v>461</v>
      </c>
      <c r="B216" s="7">
        <v>442</v>
      </c>
    </row>
    <row r="217" spans="1:2" x14ac:dyDescent="0.4">
      <c r="A217" s="8">
        <v>447</v>
      </c>
      <c r="B217" s="8">
        <v>433</v>
      </c>
    </row>
    <row r="218" spans="1:2" x14ac:dyDescent="0.4">
      <c r="A218" s="7">
        <v>501</v>
      </c>
      <c r="B218" s="7">
        <v>479</v>
      </c>
    </row>
    <row r="219" spans="1:2" x14ac:dyDescent="0.4">
      <c r="A219" s="8">
        <v>373</v>
      </c>
      <c r="B219" s="8">
        <v>327</v>
      </c>
    </row>
    <row r="220" spans="1:2" x14ac:dyDescent="0.4">
      <c r="A220" s="7">
        <v>434</v>
      </c>
      <c r="B220" s="7">
        <v>412</v>
      </c>
    </row>
    <row r="221" spans="1:2" x14ac:dyDescent="0.4">
      <c r="A221" s="8">
        <v>428</v>
      </c>
      <c r="B221" s="8">
        <v>414</v>
      </c>
    </row>
    <row r="222" spans="1:2" x14ac:dyDescent="0.4">
      <c r="A222" s="7">
        <v>449</v>
      </c>
      <c r="B222" s="7">
        <v>404</v>
      </c>
    </row>
    <row r="223" spans="1:2" x14ac:dyDescent="0.4">
      <c r="A223" s="8">
        <v>543</v>
      </c>
      <c r="B223" s="8">
        <v>520</v>
      </c>
    </row>
    <row r="224" spans="1:2" x14ac:dyDescent="0.4">
      <c r="A224" s="7">
        <v>458</v>
      </c>
      <c r="B224" s="7">
        <v>435</v>
      </c>
    </row>
    <row r="225" spans="1:2" x14ac:dyDescent="0.4">
      <c r="A225" s="8">
        <v>431</v>
      </c>
      <c r="B225" s="8">
        <v>416</v>
      </c>
    </row>
    <row r="226" spans="1:2" x14ac:dyDescent="0.4">
      <c r="A226" s="7">
        <v>366</v>
      </c>
      <c r="B226" s="7">
        <v>354</v>
      </c>
    </row>
    <row r="227" spans="1:2" x14ac:dyDescent="0.4">
      <c r="A227" s="8">
        <v>442</v>
      </c>
      <c r="B227" s="8">
        <v>404</v>
      </c>
    </row>
    <row r="228" spans="1:2" x14ac:dyDescent="0.4">
      <c r="A228" s="7">
        <v>464</v>
      </c>
      <c r="B228" s="7">
        <v>441</v>
      </c>
    </row>
    <row r="229" spans="1:2" x14ac:dyDescent="0.4">
      <c r="A229" s="8">
        <v>488</v>
      </c>
      <c r="B229" s="8">
        <v>455</v>
      </c>
    </row>
    <row r="230" spans="1:2" x14ac:dyDescent="0.4">
      <c r="A230" s="7">
        <v>418</v>
      </c>
      <c r="B230" s="7">
        <v>357</v>
      </c>
    </row>
    <row r="231" spans="1:2" x14ac:dyDescent="0.4">
      <c r="A231" s="8">
        <v>409</v>
      </c>
      <c r="B231" s="8">
        <v>377</v>
      </c>
    </row>
    <row r="232" spans="1:2" x14ac:dyDescent="0.4">
      <c r="A232" s="7">
        <v>686</v>
      </c>
      <c r="B232" s="7">
        <v>651</v>
      </c>
    </row>
    <row r="233" spans="1:2" x14ac:dyDescent="0.4">
      <c r="A233" s="8">
        <v>402</v>
      </c>
      <c r="B233" s="8">
        <v>350</v>
      </c>
    </row>
    <row r="234" spans="1:2" x14ac:dyDescent="0.4">
      <c r="A234" s="7">
        <v>541</v>
      </c>
      <c r="B234" s="7">
        <v>520</v>
      </c>
    </row>
    <row r="235" spans="1:2" x14ac:dyDescent="0.4">
      <c r="A235" s="8">
        <v>410</v>
      </c>
      <c r="B235" s="8">
        <v>357</v>
      </c>
    </row>
    <row r="236" spans="1:2" x14ac:dyDescent="0.4">
      <c r="A236" s="7">
        <v>678</v>
      </c>
      <c r="B236" s="7">
        <v>658</v>
      </c>
    </row>
    <row r="237" spans="1:2" x14ac:dyDescent="0.4">
      <c r="A237" s="8">
        <v>431</v>
      </c>
      <c r="B237" s="8">
        <v>399</v>
      </c>
    </row>
    <row r="238" spans="1:2" x14ac:dyDescent="0.4">
      <c r="A238" s="7">
        <v>353</v>
      </c>
      <c r="B238" s="7">
        <v>322</v>
      </c>
    </row>
    <row r="239" spans="1:2" x14ac:dyDescent="0.4">
      <c r="A239" s="8">
        <v>725</v>
      </c>
      <c r="B239" s="8">
        <v>631</v>
      </c>
    </row>
    <row r="240" spans="1:2" x14ac:dyDescent="0.4">
      <c r="A240" s="7">
        <v>640</v>
      </c>
      <c r="B240" s="7">
        <v>553</v>
      </c>
    </row>
    <row r="241" spans="1:2" x14ac:dyDescent="0.4">
      <c r="A241" s="8">
        <v>468</v>
      </c>
      <c r="B241" s="8">
        <v>433</v>
      </c>
    </row>
    <row r="242" spans="1:2" x14ac:dyDescent="0.4">
      <c r="A242" s="7">
        <v>453</v>
      </c>
      <c r="B242" s="7">
        <v>412</v>
      </c>
    </row>
    <row r="243" spans="1:2" x14ac:dyDescent="0.4">
      <c r="A243" s="8">
        <v>391</v>
      </c>
      <c r="B243" s="8">
        <v>347</v>
      </c>
    </row>
    <row r="244" spans="1:2" x14ac:dyDescent="0.4">
      <c r="A244" s="7">
        <v>457</v>
      </c>
      <c r="B244" s="7">
        <v>421</v>
      </c>
    </row>
    <row r="245" spans="1:2" x14ac:dyDescent="0.4">
      <c r="A245" s="8">
        <v>495</v>
      </c>
      <c r="B245" s="8">
        <v>450</v>
      </c>
    </row>
    <row r="246" spans="1:2" x14ac:dyDescent="0.4">
      <c r="A246" s="7">
        <v>843</v>
      </c>
      <c r="B246" s="7">
        <v>775</v>
      </c>
    </row>
    <row r="247" spans="1:2" x14ac:dyDescent="0.4">
      <c r="A247" s="8">
        <v>686</v>
      </c>
      <c r="B247" s="8">
        <v>622</v>
      </c>
    </row>
    <row r="248" spans="1:2" x14ac:dyDescent="0.4">
      <c r="A248" s="7">
        <v>471</v>
      </c>
      <c r="B248" s="7">
        <v>409</v>
      </c>
    </row>
    <row r="249" spans="1:2" x14ac:dyDescent="0.4">
      <c r="A249" s="8">
        <v>429</v>
      </c>
      <c r="B249" s="8">
        <v>380</v>
      </c>
    </row>
    <row r="250" spans="1:2" x14ac:dyDescent="0.4">
      <c r="A250" s="7">
        <v>470</v>
      </c>
      <c r="B250" s="7">
        <v>447</v>
      </c>
    </row>
    <row r="251" spans="1:2" x14ac:dyDescent="0.4">
      <c r="A251" s="8">
        <v>464</v>
      </c>
      <c r="B251" s="8">
        <v>419</v>
      </c>
    </row>
    <row r="252" spans="1:2" x14ac:dyDescent="0.4">
      <c r="A252" s="7">
        <v>434</v>
      </c>
      <c r="B252" s="7">
        <v>400</v>
      </c>
    </row>
    <row r="253" spans="1:2" x14ac:dyDescent="0.4">
      <c r="A253" s="8">
        <v>470</v>
      </c>
      <c r="B253" s="8">
        <v>442</v>
      </c>
    </row>
    <row r="254" spans="1:2" x14ac:dyDescent="0.4">
      <c r="A254" s="7">
        <v>608</v>
      </c>
      <c r="B254" s="7">
        <v>568</v>
      </c>
    </row>
    <row r="255" spans="1:2" x14ac:dyDescent="0.4">
      <c r="A255" s="8">
        <v>494</v>
      </c>
      <c r="B255" s="8">
        <v>453</v>
      </c>
    </row>
    <row r="256" spans="1:2" x14ac:dyDescent="0.4">
      <c r="A256" s="7">
        <v>443</v>
      </c>
      <c r="B256" s="7">
        <v>418</v>
      </c>
    </row>
    <row r="257" spans="1:2" x14ac:dyDescent="0.4">
      <c r="A257" s="8">
        <v>486</v>
      </c>
      <c r="B257" s="8">
        <v>463</v>
      </c>
    </row>
    <row r="258" spans="1:2" x14ac:dyDescent="0.4">
      <c r="A258" s="7">
        <v>475</v>
      </c>
      <c r="B258" s="7">
        <v>438</v>
      </c>
    </row>
    <row r="259" spans="1:2" x14ac:dyDescent="0.4">
      <c r="A259" s="8">
        <v>438</v>
      </c>
      <c r="B259" s="8">
        <v>419</v>
      </c>
    </row>
    <row r="260" spans="1:2" x14ac:dyDescent="0.4">
      <c r="A260" s="7">
        <v>458</v>
      </c>
      <c r="B260" s="7">
        <v>432</v>
      </c>
    </row>
    <row r="261" spans="1:2" x14ac:dyDescent="0.4">
      <c r="A261" s="8">
        <v>497</v>
      </c>
      <c r="B261" s="8">
        <v>477</v>
      </c>
    </row>
    <row r="262" spans="1:2" x14ac:dyDescent="0.4">
      <c r="A262" s="7">
        <v>413</v>
      </c>
      <c r="B262" s="7">
        <v>392</v>
      </c>
    </row>
    <row r="263" spans="1:2" x14ac:dyDescent="0.4">
      <c r="A263" s="8">
        <v>445</v>
      </c>
      <c r="B263" s="8">
        <v>406</v>
      </c>
    </row>
    <row r="264" spans="1:2" x14ac:dyDescent="0.4">
      <c r="A264" s="7">
        <v>583</v>
      </c>
      <c r="B264" s="7">
        <v>549</v>
      </c>
    </row>
    <row r="265" spans="1:2" x14ac:dyDescent="0.4">
      <c r="A265" s="8">
        <v>553</v>
      </c>
      <c r="B265" s="8">
        <v>527</v>
      </c>
    </row>
    <row r="266" spans="1:2" x14ac:dyDescent="0.4">
      <c r="A266" s="7">
        <v>465</v>
      </c>
      <c r="B266" s="7">
        <v>449</v>
      </c>
    </row>
    <row r="267" spans="1:2" x14ac:dyDescent="0.4">
      <c r="A267" s="8">
        <v>480</v>
      </c>
      <c r="B267" s="8">
        <v>447</v>
      </c>
    </row>
    <row r="268" spans="1:2" x14ac:dyDescent="0.4">
      <c r="A268" s="7">
        <v>437</v>
      </c>
      <c r="B268" s="7">
        <v>414</v>
      </c>
    </row>
    <row r="269" spans="1:2" x14ac:dyDescent="0.4">
      <c r="A269" s="8">
        <v>366</v>
      </c>
      <c r="B269" s="8">
        <v>338</v>
      </c>
    </row>
    <row r="270" spans="1:2" x14ac:dyDescent="0.4">
      <c r="A270" s="7">
        <v>402</v>
      </c>
      <c r="B270" s="7">
        <v>384</v>
      </c>
    </row>
    <row r="271" spans="1:2" x14ac:dyDescent="0.4">
      <c r="A271" s="8">
        <v>615</v>
      </c>
      <c r="B271" s="8">
        <v>543</v>
      </c>
    </row>
    <row r="272" spans="1:2" x14ac:dyDescent="0.4">
      <c r="A272" s="7">
        <v>461</v>
      </c>
      <c r="B272" s="7">
        <v>421</v>
      </c>
    </row>
    <row r="273" spans="1:2" x14ac:dyDescent="0.4">
      <c r="A273" s="8">
        <v>377</v>
      </c>
      <c r="B273" s="8">
        <v>354</v>
      </c>
    </row>
    <row r="274" spans="1:2" x14ac:dyDescent="0.4">
      <c r="A274" s="7">
        <v>452</v>
      </c>
      <c r="B274" s="7">
        <v>424</v>
      </c>
    </row>
    <row r="275" spans="1:2" x14ac:dyDescent="0.4">
      <c r="A275" s="8">
        <v>372</v>
      </c>
      <c r="B275" s="8">
        <v>361</v>
      </c>
    </row>
    <row r="276" spans="1:2" x14ac:dyDescent="0.4">
      <c r="A276" s="7">
        <v>485</v>
      </c>
      <c r="B276" s="7">
        <v>459</v>
      </c>
    </row>
    <row r="277" spans="1:2" x14ac:dyDescent="0.4">
      <c r="A277" s="8">
        <v>433</v>
      </c>
      <c r="B277" s="8">
        <v>412</v>
      </c>
    </row>
    <row r="278" spans="1:2" x14ac:dyDescent="0.4">
      <c r="A278" s="7">
        <v>398</v>
      </c>
      <c r="B278" s="7">
        <v>379</v>
      </c>
    </row>
    <row r="279" spans="1:2" x14ac:dyDescent="0.4">
      <c r="A279" s="8">
        <v>553</v>
      </c>
      <c r="B279" s="8">
        <v>525</v>
      </c>
    </row>
    <row r="280" spans="1:2" x14ac:dyDescent="0.4">
      <c r="A280" s="7">
        <v>543</v>
      </c>
      <c r="B280" s="7">
        <v>508</v>
      </c>
    </row>
    <row r="281" spans="1:2" x14ac:dyDescent="0.4">
      <c r="A281" s="8">
        <v>634</v>
      </c>
      <c r="B281" s="8">
        <v>603</v>
      </c>
    </row>
    <row r="282" spans="1:2" x14ac:dyDescent="0.4">
      <c r="A282" s="7">
        <v>78</v>
      </c>
      <c r="B282" s="7">
        <v>74</v>
      </c>
    </row>
    <row r="283" spans="1:2" x14ac:dyDescent="0.4">
      <c r="A283" s="8">
        <v>562</v>
      </c>
      <c r="B283" s="8">
        <v>504</v>
      </c>
    </row>
    <row r="284" spans="1:2" x14ac:dyDescent="0.4">
      <c r="A284" s="7">
        <v>476</v>
      </c>
      <c r="B284" s="7">
        <v>431</v>
      </c>
    </row>
    <row r="285" spans="1:2" x14ac:dyDescent="0.4">
      <c r="A285" s="8">
        <v>398</v>
      </c>
      <c r="B285" s="8">
        <v>380</v>
      </c>
    </row>
    <row r="286" spans="1:2" x14ac:dyDescent="0.4">
      <c r="A286" s="7">
        <v>350</v>
      </c>
      <c r="B286" s="7">
        <v>336</v>
      </c>
    </row>
    <row r="287" spans="1:2" x14ac:dyDescent="0.4">
      <c r="A287" s="8">
        <v>510</v>
      </c>
      <c r="B287" s="8">
        <v>493</v>
      </c>
    </row>
    <row r="288" spans="1:2" x14ac:dyDescent="0.4">
      <c r="A288" s="7">
        <v>492</v>
      </c>
      <c r="B288" s="7">
        <v>465</v>
      </c>
    </row>
    <row r="289" spans="1:2" x14ac:dyDescent="0.4">
      <c r="A289" s="8">
        <v>502</v>
      </c>
      <c r="B289" s="8">
        <v>474</v>
      </c>
    </row>
    <row r="290" spans="1:2" x14ac:dyDescent="0.4">
      <c r="A290" s="7">
        <v>550</v>
      </c>
      <c r="B290" s="7">
        <v>508</v>
      </c>
    </row>
    <row r="291" spans="1:2" x14ac:dyDescent="0.4">
      <c r="A291" s="8">
        <v>546</v>
      </c>
      <c r="B291" s="8">
        <v>480</v>
      </c>
    </row>
    <row r="292" spans="1:2" x14ac:dyDescent="0.4">
      <c r="A292" s="7">
        <v>539</v>
      </c>
      <c r="B292" s="7">
        <v>492</v>
      </c>
    </row>
    <row r="293" spans="1:2" x14ac:dyDescent="0.4">
      <c r="A293" s="8">
        <v>367</v>
      </c>
      <c r="B293" s="8">
        <v>353</v>
      </c>
    </row>
    <row r="294" spans="1:2" x14ac:dyDescent="0.4">
      <c r="A294" s="7">
        <v>557</v>
      </c>
      <c r="B294" s="7">
        <v>542</v>
      </c>
    </row>
    <row r="295" spans="1:2" x14ac:dyDescent="0.4">
      <c r="A295" s="8">
        <v>416</v>
      </c>
      <c r="B295" s="8">
        <v>393</v>
      </c>
    </row>
    <row r="296" spans="1:2" x14ac:dyDescent="0.4">
      <c r="A296" s="7">
        <v>636</v>
      </c>
      <c r="B296" s="7">
        <v>600</v>
      </c>
    </row>
    <row r="297" spans="1:2" x14ac:dyDescent="0.4">
      <c r="A297" s="8">
        <v>575</v>
      </c>
      <c r="B297" s="8">
        <v>507</v>
      </c>
    </row>
    <row r="298" spans="1:2" x14ac:dyDescent="0.4">
      <c r="A298" s="7">
        <v>415</v>
      </c>
      <c r="B298" s="7">
        <v>392</v>
      </c>
    </row>
    <row r="299" spans="1:2" x14ac:dyDescent="0.4">
      <c r="A299" s="8">
        <v>698</v>
      </c>
      <c r="B299" s="8">
        <v>658</v>
      </c>
    </row>
    <row r="300" spans="1:2" x14ac:dyDescent="0.4">
      <c r="A300" s="7">
        <v>507</v>
      </c>
      <c r="B300" s="7">
        <v>498</v>
      </c>
    </row>
    <row r="301" spans="1:2" x14ac:dyDescent="0.4">
      <c r="A301" s="8">
        <v>603</v>
      </c>
      <c r="B301" s="8">
        <v>555</v>
      </c>
    </row>
    <row r="302" spans="1:2" x14ac:dyDescent="0.4">
      <c r="A302" s="7">
        <v>522</v>
      </c>
      <c r="B302" s="7">
        <v>492</v>
      </c>
    </row>
    <row r="303" spans="1:2" x14ac:dyDescent="0.4">
      <c r="A303" s="8">
        <v>260</v>
      </c>
      <c r="B303" s="8">
        <v>235</v>
      </c>
    </row>
    <row r="304" spans="1:2" x14ac:dyDescent="0.4">
      <c r="A304" s="7">
        <v>441</v>
      </c>
      <c r="B304" s="7">
        <v>423</v>
      </c>
    </row>
    <row r="305" spans="1:2" x14ac:dyDescent="0.4">
      <c r="A305" s="8">
        <v>406</v>
      </c>
      <c r="B305" s="8">
        <v>391</v>
      </c>
    </row>
    <row r="306" spans="1:2" x14ac:dyDescent="0.4">
      <c r="A306" s="7">
        <v>387</v>
      </c>
      <c r="B306" s="7">
        <v>366</v>
      </c>
    </row>
    <row r="307" spans="1:2" x14ac:dyDescent="0.4">
      <c r="A307" s="8">
        <v>679</v>
      </c>
      <c r="B307" s="8">
        <v>630</v>
      </c>
    </row>
    <row r="308" spans="1:2" x14ac:dyDescent="0.4">
      <c r="A308" s="7">
        <v>535</v>
      </c>
      <c r="B308" s="7">
        <v>508</v>
      </c>
    </row>
    <row r="309" spans="1:2" x14ac:dyDescent="0.4">
      <c r="A309" s="8">
        <v>386</v>
      </c>
      <c r="B309" s="8">
        <v>370</v>
      </c>
    </row>
    <row r="310" spans="1:2" x14ac:dyDescent="0.4">
      <c r="A310" s="7">
        <v>366</v>
      </c>
      <c r="B310" s="7">
        <v>357</v>
      </c>
    </row>
    <row r="311" spans="1:2" x14ac:dyDescent="0.4">
      <c r="A311" s="8">
        <v>446</v>
      </c>
      <c r="B311" s="8">
        <v>427</v>
      </c>
    </row>
    <row r="312" spans="1:2" x14ac:dyDescent="0.4">
      <c r="A312" s="7">
        <v>458</v>
      </c>
      <c r="B312" s="7">
        <v>442</v>
      </c>
    </row>
    <row r="313" spans="1:2" x14ac:dyDescent="0.4">
      <c r="A313" s="8">
        <v>535</v>
      </c>
      <c r="B313" s="8">
        <v>476</v>
      </c>
    </row>
    <row r="314" spans="1:2" x14ac:dyDescent="0.4">
      <c r="A314" s="7">
        <v>424</v>
      </c>
      <c r="B314" s="7">
        <v>418</v>
      </c>
    </row>
    <row r="315" spans="1:2" x14ac:dyDescent="0.4">
      <c r="A315" s="8">
        <v>457</v>
      </c>
      <c r="B315" s="8">
        <v>451</v>
      </c>
    </row>
    <row r="316" spans="1:2" x14ac:dyDescent="0.4">
      <c r="A316" s="7">
        <v>435</v>
      </c>
      <c r="B316" s="7">
        <v>425</v>
      </c>
    </row>
    <row r="317" spans="1:2" x14ac:dyDescent="0.4">
      <c r="A317" s="8">
        <v>546</v>
      </c>
      <c r="B317" s="8">
        <v>528</v>
      </c>
    </row>
    <row r="318" spans="1:2" x14ac:dyDescent="0.4">
      <c r="A318" s="7">
        <v>514</v>
      </c>
      <c r="B318" s="7">
        <v>511</v>
      </c>
    </row>
    <row r="319" spans="1:2" x14ac:dyDescent="0.4">
      <c r="A319" s="8">
        <v>415</v>
      </c>
      <c r="B319" s="8">
        <v>400</v>
      </c>
    </row>
    <row r="320" spans="1:2" x14ac:dyDescent="0.4">
      <c r="A320" s="7">
        <v>446</v>
      </c>
      <c r="B320" s="7">
        <v>441</v>
      </c>
    </row>
    <row r="321" spans="1:2" x14ac:dyDescent="0.4">
      <c r="A321" s="8">
        <v>467</v>
      </c>
      <c r="B321" s="8">
        <v>455</v>
      </c>
    </row>
    <row r="322" spans="1:2" x14ac:dyDescent="0.4">
      <c r="A322" s="7">
        <v>453</v>
      </c>
      <c r="B322" s="7">
        <v>440</v>
      </c>
    </row>
    <row r="323" spans="1:2" x14ac:dyDescent="0.4">
      <c r="A323" s="8">
        <v>447</v>
      </c>
      <c r="B323" s="8">
        <v>433</v>
      </c>
    </row>
    <row r="324" spans="1:2" x14ac:dyDescent="0.4">
      <c r="A324" s="7">
        <v>424</v>
      </c>
      <c r="B324" s="7">
        <v>422</v>
      </c>
    </row>
    <row r="325" spans="1:2" x14ac:dyDescent="0.4">
      <c r="A325" s="8">
        <v>426</v>
      </c>
      <c r="B325" s="8">
        <v>411</v>
      </c>
    </row>
    <row r="326" spans="1:2" x14ac:dyDescent="0.4">
      <c r="A326" s="7">
        <v>482</v>
      </c>
      <c r="B326" s="7">
        <v>466</v>
      </c>
    </row>
    <row r="327" spans="1:2" x14ac:dyDescent="0.4">
      <c r="A327" s="8">
        <v>418</v>
      </c>
      <c r="B327" s="8">
        <v>394</v>
      </c>
    </row>
    <row r="328" spans="1:2" x14ac:dyDescent="0.4">
      <c r="A328" s="7">
        <v>455</v>
      </c>
      <c r="B328" s="7">
        <v>442</v>
      </c>
    </row>
    <row r="329" spans="1:2" x14ac:dyDescent="0.4">
      <c r="A329" s="8">
        <v>491</v>
      </c>
      <c r="B329" s="8">
        <v>467</v>
      </c>
    </row>
    <row r="330" spans="1:2" x14ac:dyDescent="0.4">
      <c r="A330" s="7">
        <v>462</v>
      </c>
      <c r="B330" s="7">
        <v>443</v>
      </c>
    </row>
    <row r="331" spans="1:2" x14ac:dyDescent="0.4">
      <c r="A331" s="8">
        <v>334</v>
      </c>
      <c r="B331" s="8">
        <v>298</v>
      </c>
    </row>
    <row r="332" spans="1:2" x14ac:dyDescent="0.4">
      <c r="A332" s="7">
        <v>569</v>
      </c>
      <c r="B332" s="7">
        <v>541</v>
      </c>
    </row>
    <row r="333" spans="1:2" x14ac:dyDescent="0.4">
      <c r="A333" s="8">
        <v>497</v>
      </c>
      <c r="B333" s="8">
        <v>489</v>
      </c>
    </row>
    <row r="334" spans="1:2" x14ac:dyDescent="0.4">
      <c r="A334" s="7">
        <v>481</v>
      </c>
      <c r="B334" s="7">
        <v>469</v>
      </c>
    </row>
    <row r="335" spans="1:2" x14ac:dyDescent="0.4">
      <c r="A335" s="8">
        <v>480</v>
      </c>
      <c r="B335" s="8">
        <v>452</v>
      </c>
    </row>
    <row r="336" spans="1:2" x14ac:dyDescent="0.4">
      <c r="A336" s="7">
        <v>535</v>
      </c>
      <c r="B336" s="7">
        <v>516</v>
      </c>
    </row>
    <row r="337" spans="1:2" x14ac:dyDescent="0.4">
      <c r="A337" s="8">
        <v>82</v>
      </c>
      <c r="B337" s="8">
        <v>79</v>
      </c>
    </row>
    <row r="338" spans="1:2" x14ac:dyDescent="0.4">
      <c r="A338" s="7">
        <v>61</v>
      </c>
      <c r="B338" s="7">
        <v>58</v>
      </c>
    </row>
    <row r="339" spans="1:2" x14ac:dyDescent="0.4">
      <c r="A339" s="8">
        <v>525</v>
      </c>
      <c r="B339" s="8">
        <v>514</v>
      </c>
    </row>
    <row r="340" spans="1:2" x14ac:dyDescent="0.4">
      <c r="A340" s="7">
        <v>465</v>
      </c>
      <c r="B340" s="7">
        <v>451</v>
      </c>
    </row>
    <row r="341" spans="1:2" x14ac:dyDescent="0.4">
      <c r="A341" s="8">
        <v>476</v>
      </c>
      <c r="B341" s="8">
        <v>472</v>
      </c>
    </row>
    <row r="342" spans="1:2" x14ac:dyDescent="0.4">
      <c r="A342" s="7">
        <v>386</v>
      </c>
      <c r="B342" s="7">
        <v>377</v>
      </c>
    </row>
    <row r="343" spans="1:2" x14ac:dyDescent="0.4">
      <c r="A343" s="8">
        <v>483</v>
      </c>
      <c r="B343" s="8">
        <v>472</v>
      </c>
    </row>
    <row r="344" spans="1:2" x14ac:dyDescent="0.4">
      <c r="A344" s="7">
        <v>502</v>
      </c>
      <c r="B344" s="7">
        <v>492</v>
      </c>
    </row>
    <row r="345" spans="1:2" x14ac:dyDescent="0.4">
      <c r="A345" s="8">
        <v>411</v>
      </c>
      <c r="B345" s="8">
        <v>390</v>
      </c>
    </row>
    <row r="346" spans="1:2" x14ac:dyDescent="0.4">
      <c r="A346" s="7">
        <v>448</v>
      </c>
      <c r="B346" s="7">
        <v>428</v>
      </c>
    </row>
    <row r="347" spans="1:2" x14ac:dyDescent="0.4">
      <c r="A347" s="8">
        <v>704</v>
      </c>
      <c r="B347" s="8">
        <v>681</v>
      </c>
    </row>
    <row r="348" spans="1:2" x14ac:dyDescent="0.4">
      <c r="A348" s="7">
        <v>447</v>
      </c>
      <c r="B348" s="7">
        <v>446</v>
      </c>
    </row>
    <row r="349" spans="1:2" x14ac:dyDescent="0.4">
      <c r="A349" s="8">
        <v>500</v>
      </c>
      <c r="B349" s="8">
        <v>485</v>
      </c>
    </row>
    <row r="350" spans="1:2" x14ac:dyDescent="0.4">
      <c r="A350" s="7">
        <v>479</v>
      </c>
      <c r="B350" s="7">
        <v>469</v>
      </c>
    </row>
    <row r="351" spans="1:2" x14ac:dyDescent="0.4">
      <c r="A351" s="8">
        <v>367</v>
      </c>
      <c r="B351" s="8">
        <v>354</v>
      </c>
    </row>
    <row r="352" spans="1:2" x14ac:dyDescent="0.4">
      <c r="A352" s="7">
        <v>489</v>
      </c>
      <c r="B352" s="7">
        <v>485</v>
      </c>
    </row>
    <row r="353" spans="1:2" x14ac:dyDescent="0.4">
      <c r="A353" s="8">
        <v>407</v>
      </c>
      <c r="B353" s="8">
        <v>388</v>
      </c>
    </row>
    <row r="354" spans="1:2" x14ac:dyDescent="0.4">
      <c r="A354" s="7">
        <v>459</v>
      </c>
      <c r="B354" s="7">
        <v>440</v>
      </c>
    </row>
    <row r="355" spans="1:2" x14ac:dyDescent="0.4">
      <c r="A355" s="8">
        <v>461</v>
      </c>
      <c r="B355" s="8">
        <v>456</v>
      </c>
    </row>
    <row r="356" spans="1:2" x14ac:dyDescent="0.4">
      <c r="A356" s="7">
        <v>436</v>
      </c>
      <c r="B356" s="7">
        <v>420</v>
      </c>
    </row>
    <row r="357" spans="1:2" x14ac:dyDescent="0.4">
      <c r="A357" s="8">
        <v>333</v>
      </c>
      <c r="B357" s="8">
        <v>322</v>
      </c>
    </row>
    <row r="358" spans="1:2" x14ac:dyDescent="0.4">
      <c r="A358" s="7">
        <v>548</v>
      </c>
      <c r="B358" s="7">
        <v>530</v>
      </c>
    </row>
    <row r="359" spans="1:2" x14ac:dyDescent="0.4">
      <c r="A359" s="8">
        <v>510</v>
      </c>
      <c r="B359" s="8">
        <v>481</v>
      </c>
    </row>
    <row r="360" spans="1:2" x14ac:dyDescent="0.4">
      <c r="A360" s="7">
        <v>438</v>
      </c>
      <c r="B360" s="7">
        <v>427</v>
      </c>
    </row>
    <row r="361" spans="1:2" x14ac:dyDescent="0.4">
      <c r="A361" s="8">
        <v>463</v>
      </c>
      <c r="B361" s="8">
        <v>451</v>
      </c>
    </row>
    <row r="362" spans="1:2" x14ac:dyDescent="0.4">
      <c r="A362" s="7">
        <v>457</v>
      </c>
      <c r="B362" s="7">
        <v>444</v>
      </c>
    </row>
    <row r="363" spans="1:2" x14ac:dyDescent="0.4">
      <c r="A363" s="8">
        <v>493</v>
      </c>
      <c r="B363" s="8">
        <v>486</v>
      </c>
    </row>
    <row r="364" spans="1:2" x14ac:dyDescent="0.4">
      <c r="A364" s="7">
        <v>337</v>
      </c>
      <c r="B364" s="7">
        <v>331</v>
      </c>
    </row>
    <row r="365" spans="1:2" x14ac:dyDescent="0.4">
      <c r="A365" s="8">
        <v>75</v>
      </c>
      <c r="B365" s="8">
        <v>74</v>
      </c>
    </row>
    <row r="366" spans="1:2" x14ac:dyDescent="0.4">
      <c r="A366" s="7">
        <v>356</v>
      </c>
      <c r="B366" s="7">
        <v>338</v>
      </c>
    </row>
    <row r="367" spans="1:2" x14ac:dyDescent="0.4">
      <c r="A367" s="8">
        <v>487</v>
      </c>
      <c r="B367" s="8">
        <v>447</v>
      </c>
    </row>
    <row r="368" spans="1:2" x14ac:dyDescent="0.4">
      <c r="A368" s="7">
        <v>455</v>
      </c>
      <c r="B368" s="7">
        <v>424</v>
      </c>
    </row>
    <row r="369" spans="1:2" x14ac:dyDescent="0.4">
      <c r="A369" s="8">
        <v>533</v>
      </c>
      <c r="B369" s="8">
        <v>513</v>
      </c>
    </row>
    <row r="370" spans="1:2" x14ac:dyDescent="0.4">
      <c r="A370" s="7">
        <v>689</v>
      </c>
      <c r="B370" s="7">
        <v>611</v>
      </c>
    </row>
    <row r="371" spans="1:2" x14ac:dyDescent="0.4">
      <c r="A371" s="8">
        <v>591</v>
      </c>
      <c r="B371" s="8">
        <v>525</v>
      </c>
    </row>
    <row r="372" spans="1:2" x14ac:dyDescent="0.4">
      <c r="A372" s="7">
        <v>451</v>
      </c>
      <c r="B372" s="7">
        <v>398</v>
      </c>
    </row>
    <row r="373" spans="1:2" x14ac:dyDescent="0.4">
      <c r="A373" s="8">
        <v>421</v>
      </c>
      <c r="B373" s="8">
        <v>387</v>
      </c>
    </row>
    <row r="374" spans="1:2" x14ac:dyDescent="0.4">
      <c r="A374" s="7">
        <v>409</v>
      </c>
      <c r="B374" s="7">
        <v>381</v>
      </c>
    </row>
    <row r="375" spans="1:2" x14ac:dyDescent="0.4">
      <c r="A375" s="8">
        <v>417</v>
      </c>
      <c r="B375" s="8">
        <v>396</v>
      </c>
    </row>
    <row r="376" spans="1:2" x14ac:dyDescent="0.4">
      <c r="A376" s="7">
        <v>469</v>
      </c>
      <c r="B376" s="7">
        <v>441</v>
      </c>
    </row>
    <row r="377" spans="1:2" x14ac:dyDescent="0.4">
      <c r="A377" s="8">
        <v>591</v>
      </c>
      <c r="B377" s="8">
        <v>565</v>
      </c>
    </row>
    <row r="378" spans="1:2" x14ac:dyDescent="0.4">
      <c r="A378" s="7">
        <v>492</v>
      </c>
      <c r="B378" s="7">
        <v>458</v>
      </c>
    </row>
    <row r="379" spans="1:2" x14ac:dyDescent="0.4">
      <c r="A379" s="8">
        <v>402</v>
      </c>
      <c r="B379" s="8">
        <v>388</v>
      </c>
    </row>
    <row r="380" spans="1:2" x14ac:dyDescent="0.4">
      <c r="A380" s="7">
        <v>584</v>
      </c>
      <c r="B380" s="7">
        <v>550</v>
      </c>
    </row>
    <row r="381" spans="1:2" x14ac:dyDescent="0.4">
      <c r="A381" s="8">
        <v>600</v>
      </c>
      <c r="B381" s="8">
        <v>531</v>
      </c>
    </row>
    <row r="382" spans="1:2" x14ac:dyDescent="0.4">
      <c r="A382" s="7">
        <v>556</v>
      </c>
      <c r="B382" s="7">
        <v>506</v>
      </c>
    </row>
    <row r="383" spans="1:2" x14ac:dyDescent="0.4">
      <c r="A383" s="8">
        <v>562</v>
      </c>
      <c r="B383" s="8">
        <v>527</v>
      </c>
    </row>
    <row r="384" spans="1:2" x14ac:dyDescent="0.4">
      <c r="A384" s="7">
        <v>555</v>
      </c>
      <c r="B384" s="7">
        <v>468</v>
      </c>
    </row>
    <row r="385" spans="1:2" x14ac:dyDescent="0.4">
      <c r="A385" s="8">
        <v>539</v>
      </c>
      <c r="B385" s="8">
        <v>475</v>
      </c>
    </row>
    <row r="386" spans="1:2" x14ac:dyDescent="0.4">
      <c r="A386" s="7">
        <v>385</v>
      </c>
      <c r="B386" s="7">
        <v>351</v>
      </c>
    </row>
    <row r="387" spans="1:2" x14ac:dyDescent="0.4">
      <c r="A387" s="8">
        <v>429</v>
      </c>
      <c r="B387" s="8">
        <v>405</v>
      </c>
    </row>
    <row r="388" spans="1:2" x14ac:dyDescent="0.4">
      <c r="A388" s="7">
        <v>477</v>
      </c>
      <c r="B388" s="7">
        <v>441</v>
      </c>
    </row>
    <row r="389" spans="1:2" x14ac:dyDescent="0.4">
      <c r="A389" s="8">
        <v>417</v>
      </c>
      <c r="B389" s="8">
        <v>381</v>
      </c>
    </row>
    <row r="390" spans="1:2" x14ac:dyDescent="0.4">
      <c r="A390" s="7">
        <v>355</v>
      </c>
      <c r="B390" s="7">
        <v>323</v>
      </c>
    </row>
    <row r="391" spans="1:2" x14ac:dyDescent="0.4">
      <c r="A391" s="8">
        <v>513</v>
      </c>
      <c r="B391" s="8">
        <v>459</v>
      </c>
    </row>
    <row r="392" spans="1:2" x14ac:dyDescent="0.4">
      <c r="A392" s="7">
        <v>606</v>
      </c>
      <c r="B392" s="7">
        <v>545</v>
      </c>
    </row>
    <row r="393" spans="1:2" x14ac:dyDescent="0.4">
      <c r="A393" s="8">
        <v>399</v>
      </c>
      <c r="B393" s="8">
        <v>359</v>
      </c>
    </row>
    <row r="394" spans="1:2" x14ac:dyDescent="0.4">
      <c r="A394" s="7">
        <v>391</v>
      </c>
      <c r="B394" s="7">
        <v>342</v>
      </c>
    </row>
    <row r="395" spans="1:2" x14ac:dyDescent="0.4">
      <c r="A395" s="8">
        <v>387</v>
      </c>
      <c r="B395" s="8">
        <v>368</v>
      </c>
    </row>
    <row r="396" spans="1:2" x14ac:dyDescent="0.4">
      <c r="A396" s="7">
        <v>546</v>
      </c>
      <c r="B396" s="7">
        <v>496</v>
      </c>
    </row>
    <row r="397" spans="1:2" x14ac:dyDescent="0.4">
      <c r="A397" s="8">
        <v>493</v>
      </c>
      <c r="B397" s="8">
        <v>458</v>
      </c>
    </row>
    <row r="398" spans="1:2" x14ac:dyDescent="0.4">
      <c r="A398" s="7">
        <v>552</v>
      </c>
      <c r="B398" s="7">
        <v>531</v>
      </c>
    </row>
    <row r="399" spans="1:2" x14ac:dyDescent="0.4">
      <c r="A399" s="8">
        <v>503</v>
      </c>
      <c r="B399" s="8">
        <v>486</v>
      </c>
    </row>
    <row r="400" spans="1:2" x14ac:dyDescent="0.4">
      <c r="A400" s="7">
        <v>377</v>
      </c>
      <c r="B400" s="7">
        <v>363</v>
      </c>
    </row>
    <row r="401" spans="1:2" x14ac:dyDescent="0.4">
      <c r="A401" s="8">
        <v>547</v>
      </c>
      <c r="B401" s="8">
        <v>528</v>
      </c>
    </row>
    <row r="402" spans="1:2" x14ac:dyDescent="0.4">
      <c r="A402" s="7">
        <v>407</v>
      </c>
      <c r="B402" s="7">
        <v>391</v>
      </c>
    </row>
    <row r="403" spans="1:2" x14ac:dyDescent="0.4">
      <c r="A403" s="8">
        <v>360</v>
      </c>
      <c r="B403" s="8">
        <v>339</v>
      </c>
    </row>
    <row r="404" spans="1:2" x14ac:dyDescent="0.4">
      <c r="A404" s="7">
        <v>428</v>
      </c>
      <c r="B404" s="7">
        <v>423</v>
      </c>
    </row>
    <row r="405" spans="1:2" x14ac:dyDescent="0.4">
      <c r="A405" s="8">
        <v>416</v>
      </c>
      <c r="B405" s="8">
        <v>402</v>
      </c>
    </row>
    <row r="406" spans="1:2" x14ac:dyDescent="0.4">
      <c r="A406" s="7">
        <v>406</v>
      </c>
      <c r="B406" s="7">
        <v>398</v>
      </c>
    </row>
    <row r="407" spans="1:2" x14ac:dyDescent="0.4">
      <c r="A407" s="8">
        <v>360</v>
      </c>
      <c r="B407" s="8">
        <v>343</v>
      </c>
    </row>
    <row r="408" spans="1:2" x14ac:dyDescent="0.4">
      <c r="A408" s="7">
        <v>527</v>
      </c>
      <c r="B408" s="7">
        <v>503</v>
      </c>
    </row>
    <row r="409" spans="1:2" x14ac:dyDescent="0.4">
      <c r="A409" s="8">
        <v>423</v>
      </c>
      <c r="B409" s="8">
        <v>415</v>
      </c>
    </row>
    <row r="410" spans="1:2" x14ac:dyDescent="0.4">
      <c r="A410" s="7">
        <v>545</v>
      </c>
      <c r="B410" s="7">
        <v>516</v>
      </c>
    </row>
    <row r="411" spans="1:2" x14ac:dyDescent="0.4">
      <c r="A411" s="8">
        <v>463</v>
      </c>
      <c r="B411" s="8">
        <v>439</v>
      </c>
    </row>
  </sheetData>
  <phoneticPr fontId="18"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5188-515F-49B5-A85C-013963B1895F}">
  <sheetPr>
    <tabColor rgb="FF92D050"/>
  </sheetPr>
  <dimension ref="A1:D8"/>
  <sheetViews>
    <sheetView zoomScale="145" zoomScaleNormal="145" workbookViewId="0">
      <selection sqref="A1:D8"/>
    </sheetView>
  </sheetViews>
  <sheetFormatPr defaultRowHeight="17.399999999999999" x14ac:dyDescent="0.4"/>
  <cols>
    <col min="1" max="1" width="11.5" bestFit="1" customWidth="1"/>
    <col min="2" max="2" width="26.796875" bestFit="1" customWidth="1"/>
    <col min="3" max="3" width="20.09765625" bestFit="1" customWidth="1"/>
    <col min="4" max="4" width="16.796875" bestFit="1" customWidth="1"/>
    <col min="6" max="6" width="24.8984375" bestFit="1" customWidth="1"/>
  </cols>
  <sheetData>
    <row r="1" spans="1:4" x14ac:dyDescent="0.4">
      <c r="A1" t="s">
        <v>1034</v>
      </c>
      <c r="B1" s="6" t="s">
        <v>74</v>
      </c>
      <c r="C1" t="s">
        <v>65</v>
      </c>
      <c r="D1" t="s">
        <v>66</v>
      </c>
    </row>
    <row r="2" spans="1:4" x14ac:dyDescent="0.4">
      <c r="A2" t="s">
        <v>67</v>
      </c>
      <c r="B2" s="7">
        <v>7</v>
      </c>
      <c r="C2">
        <v>7780</v>
      </c>
      <c r="D2">
        <v>1</v>
      </c>
    </row>
    <row r="3" spans="1:4" x14ac:dyDescent="0.4">
      <c r="A3" t="s">
        <v>68</v>
      </c>
      <c r="B3" s="8">
        <v>6.76</v>
      </c>
      <c r="C3">
        <v>8125</v>
      </c>
      <c r="D3">
        <v>2</v>
      </c>
    </row>
    <row r="4" spans="1:4" x14ac:dyDescent="0.4">
      <c r="A4" t="s">
        <v>69</v>
      </c>
      <c r="B4" s="7">
        <v>7.25</v>
      </c>
      <c r="C4">
        <v>7559</v>
      </c>
      <c r="D4">
        <v>3</v>
      </c>
    </row>
    <row r="5" spans="1:4" x14ac:dyDescent="0.4">
      <c r="A5" t="s">
        <v>70</v>
      </c>
      <c r="B5" s="8">
        <v>6.7</v>
      </c>
      <c r="C5">
        <v>7405</v>
      </c>
      <c r="D5">
        <v>4</v>
      </c>
    </row>
    <row r="6" spans="1:4" x14ac:dyDescent="0.4">
      <c r="A6" t="s">
        <v>71</v>
      </c>
      <c r="B6" s="7">
        <v>6.77</v>
      </c>
      <c r="C6">
        <v>7448</v>
      </c>
      <c r="D6">
        <v>5</v>
      </c>
    </row>
    <row r="7" spans="1:4" x14ac:dyDescent="0.4">
      <c r="A7" t="s">
        <v>72</v>
      </c>
      <c r="B7" s="8">
        <v>6.99</v>
      </c>
      <c r="C7">
        <v>8152</v>
      </c>
      <c r="D7">
        <v>6</v>
      </c>
    </row>
    <row r="8" spans="1:4" x14ac:dyDescent="0.4">
      <c r="A8" t="s">
        <v>73</v>
      </c>
      <c r="B8" s="7">
        <v>7.56</v>
      </c>
      <c r="C8">
        <v>6933</v>
      </c>
      <c r="D8">
        <v>7</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e e k d a y A c t i v i t y " > < C u s t o m C o n t e n t > < ! [ C D A T A [ < T a b l e W i d g e t G r i d S e r i a l i z a t i o n   x m l n s : x s d = " h t t p : / / w w w . w 3 . o r g / 2 0 0 1 / X M L S c h e m a "   x m l n s : x s i = " h t t p : / / w w w . w 3 . o r g / 2 0 0 1 / X M L S c h e m a - i n s t a n c e " > < C o l u m n S u g g e s t e d T y p e   / > < C o l u m n F o r m a t   / > < C o l u m n A c c u r a c y   / > < C o l u m n C u r r e n c y S y m b o l   / > < C o l u m n P o s i t i v e P a t t e r n   / > < C o l u m n N e g a t i v e P a t t e r n   / > < C o l u m n W i d t h s > < i t e m > < k e y > < s t r i n g > W e e k D a y < / s t r i n g > < / k e y > < v a l u e > < i n t > 1 2 2 < / i n t > < / v a l u e > < / i t e m > < i t e m > < k e y > < s t r i n g > A v e r a g e T o t a l H o u r s A s l e e p < / s t r i n g > < / k e y > < v a l u e > < i n t > 2 6 3 < / i n t > < / v a l u e > < / i t e m > < i t e m > < k e y > < s t r i n g > A v e r a g e T o t a l S t e p s < / s t r i n g > < / k e y > < v a l u e > < i n t > 2 0 0 < / i n t > < / v a l u e > < / i t e m > < i t e m > < k e y > < s t r i n g > W e e k D a y O r d e r < / s t r i n g > < / k e y > < v a l u e > < i n t > 1 7 1 < / i n t > < / v a l u e > < / i t e m > < / C o l u m n W i d t h s > < C o l u m n D i s p l a y I n d e x > < i t e m > < k e y > < s t r i n g > W e e k D a y < / s t r i n g > < / k e y > < v a l u e > < i n t > 0 < / i n t > < / v a l u e > < / i t e m > < i t e m > < k e y > < s t r i n g > A v e r a g e T o t a l H o u r s A s l e e p < / s t r i n g > < / k e y > < v a l u e > < i n t > 1 < / i n t > < / v a l u e > < / i t e m > < i t e m > < k e y > < s t r i n g > A v e r a g e T o t a l S t e p s < / s t r i n g > < / k e y > < v a l u e > < i n t > 2 < / i n t > < / v a l u e > < / i t e m > < i t e m > < k e y > < s t r i n g > W e e k D a y O r d e r 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e i g h t L o g I n f o " > < 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 5 6 < / i n t > < / v a l u e > < / i t e m > < i t e m > < k e y > < s t r i n g > D a t e < / s t r i n g > < / k e y > < v a l u e > < i n t > 7 9 < / i n t > < / v a l u e > < / i t e m > < i t e m > < k e y > < s t r i n g > W e i g h t K g < / s t r i n g > < / k e y > < v a l u e > < i n t > 1 2 3 < / i n t > < / v a l u e > < / i t e m > < i t e m > < k e y > < s t r i n g > W e i g h t P o u n d s < / s t r i n g > < / k e y > < v a l u e > < i n t > 1 6 5 < / i n t > < / v a l u e > < / i t e m > < i t e m > < k e y > < s t r i n g > B M I < / s t r i n g > < / k e y > < v a l u e > < i n t > 7 3 < / i n t > < / v a l u e > < / i t e m > < i t e m > < k e y > < s t r i n g > I s M a n u a l R e p o r t < / s t r i n g > < / k e y > < v a l u e > < i n t > 1 7 2 < / i n t > < / v a l u e > < / i t e m > < i t e m > < k e y > < s t r i n g > L o g I d < / s t r i n g > < / k e y > < v a l u e > < i n t > 8 8 < / i n t > < / v a l u e > < / i t e m > < i t e m > < k e y > < s t r i n g > A v e r a g e B M I < / s t r i n g > < / k e y > < v a l u e > < i n t > 1 4 4 < / i n t > < / v a l u e > < / i t e m > < i t e m > < k e y > < s t r i n g > I d _ D a t e < / s t r i n g > < / k e y > < v a l u e > < i n t > 1 0 4 < / i n t > < / v a l u e > < / i t e m > < i t e m > < k e y > < s t r i n g > D a y < / s t r i n g > < / k e y > < v a l u e > < i n t > 7 3 < / i n t > < / v a l u e > < / i t e m > < i t e m > < k e y > < s t r i n g > B M I C a t e g o r y < / s t r i n g > < / k e y > < v a l u e > < i n t > 1 4 8 < / i n t > < / v a l u e > < / i t e m > < / C o l u m n W i d t h s > < C o l u m n D i s p l a y I n d e x > < i t e m > < k e y > < s t r i n g > I d < / s t r i n g > < / k e y > < v a l u e > < i n t > 0 < / i n t > < / v a l u e > < / i t e m > < i t e m > < k e y > < s t r i n g > D a t e < / s t r i n g > < / k e y > < v a l u e > < i n t > 1 < / i n t > < / v a l u e > < / i t e m > < i t e m > < k e y > < s t r i n g > W e i g h t K g < / s t r i n g > < / k e y > < v a l u e > < i n t > 2 < / i n t > < / v a l u e > < / i t e m > < i t e m > < k e y > < s t r i n g > W e i g h t P o u n d s < / s t r i n g > < / k e y > < v a l u e > < i n t > 3 < / i n t > < / v a l u e > < / i t e m > < i t e m > < k e y > < s t r i n g > B M I < / s t r i n g > < / k e y > < v a l u e > < i n t > 4 < / i n t > < / v a l u e > < / i t e m > < i t e m > < k e y > < s t r i n g > I s M a n u a l R e p o r t < / s t r i n g > < / k e y > < v a l u e > < i n t > 5 < / i n t > < / v a l u e > < / i t e m > < i t e m > < k e y > < s t r i n g > L o g I d < / s t r i n g > < / k e y > < v a l u e > < i n t > 6 < / i n t > < / v a l u e > < / i t e m > < i t e m > < k e y > < s t r i n g > A v e r a g e B M I < / s t r i n g > < / k e y > < v a l u e > < i n t > 7 < / i n t > < / v a l u e > < / i t e m > < i t e m > < k e y > < s t r i n g > I d _ D a t e < / s t r i n g > < / k e y > < v a l u e > < i n t > 8 < / i n t > < / v a l u e > < / i t e m > < i t e m > < k e y > < s t r i n g > D a y < / s t r i n g > < / k e y > < v a l u e > < i n t > 1 0 < / i n t > < / v a l u e > < / i t e m > < i t e m > < k e y > < s t r i n g > B M I C a t e g o r y < / 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 I d _ D a t e < / s t r i n g > < / k e y > < v a l u e > < i n t > 1 0 4 < / i n t > < / v a l u e > < / i t e m > < i t e m > < k e y > < s t r i n g > I d < / s t r i n g > < / k e y > < v a l u e > < i n t > 5 6 < / i n t > < / v a l u e > < / i t e m > < i t e m > < k e y > < s t r i n g > D a t e < / s t r i n g > < / k e y > < v a l u e > < i n t > 7 9 < / i n t > < / v a l u e > < / i t e m > < i t e m > < k e y > < s t r i n g > T o t a l S l e e p R e c o r d s < / s t r i n g > < / k e y > < v a l u e > < i n t > 2 0 2 < / i n t > < / v a l u e > < / i t e m > < i t e m > < k e y > < s t r i n g > T o t a l M i n u t e s A s l e e p < / s t r i n g > < / k e y > < v a l u e > < i n t > 2 0 7 < / i n t > < / v a l u e > < / i t e m > < i t e m > < k e y > < s t r i n g > T o t a l T i m e I n B e d < / s t r i n g > < / k e y > < v a l u e > < i n t > 1 7 4 < / i n t > < / v a l u e > < / i t e m > < i t e m > < k e y > < s t r i n g > T o t a l H o u r s A s l e e p < / s t r i n g > < / k e y > < v a l u e > < i n t > 1 9 2 < / i n t > < / v a l u e > < / i t e m > < i t e m > < k e y > < s t r i n g > T o t a l H o u r s I n B e d < / s t r i n g > < / k e y > < v a l u e > < i n t > 1 8 2 < / i n t > < / v a l u e > < / i t e m > < i t e m > < k e y > < s t r i n g > W e i g h t K g < / s t r i n g > < / k e y > < v a l u e > < i n t > 1 2 3 < / i n t > < / v a l u e > < / i t e m > < i t e m > < k e y > < s t r i n g > W e i g h t P o u n d s < / s t r i n g > < / k e y > < v a l u e > < i n t > 1 6 5 < / i n t > < / v a l u e > < / i t e m > < i t e m > < k e y > < s t r i n g > B M I < / s t r i n g > < / k e y > < v a l u e > < i n t > 7 3 < / i n t > < / v a l u e > < / i t e m > < i t e m > < k e y > < s t r i n g > I s M a n u a l R e p o r t < / s t r i n g > < / k e y > < v a l u e > < i n t > 1 7 2 < / i n t > < / v a l u e > < / i t e m > < i t e m > < k e y > < s t r i n g > L o g I d < / s t r i n g > < / k e y > < v a l u e > < i n t > 8 8 < / i n t > < / v a l u e > < / i t e m > < / C o l u m n W i d t h s > < C o l u m n D i s p l a y I n d e x > < i t e m > < k e y > < s t r i n g > I d _ D a t e < / s t r i n g > < / k e y > < v a l u e > < i n t > 0 < / i n t > < / v a l u e > < / i t e m > < i t e m > < k e y > < s t r i n g > I d < / s t r i n g > < / k e y > < v a l u e > < i n t > 1 < / i n t > < / v a l u e > < / i t e m > < i t e m > < k e y > < s t r i n g > D a t e < / s t r i n g > < / k e y > < v a l u e > < i n t > 2 < / i n t > < / v a l u e > < / i t e m > < i t e m > < k e y > < s t r i n g > T o t a l S l e e p R e c o r d s < / s t r i n g > < / k e y > < v a l u e > < i n t > 3 < / i n t > < / v a l u e > < / i t e m > < i t e m > < k e y > < s t r i n g > T o t a l M i n u t e s A s l e e p < / s t r i n g > < / k e y > < v a l u e > < i n t > 4 < / i n t > < / v a l u e > < / i t e m > < i t e m > < k e y > < s t r i n g > T o t a l T i m e I n B e d < / s t r i n g > < / k e y > < v a l u e > < i n t > 5 < / i n t > < / v a l u e > < / i t e m > < i t e m > < k e y > < s t r i n g > T o t a l H o u r s A s l e e p < / s t r i n g > < / k e y > < v a l u e > < i n t > 6 < / i n t > < / v a l u e > < / i t e m > < i t e m > < k e y > < s t r i n g > T o t a l H o u r s I n B e d < / s t r i n g > < / k e y > < v a l u e > < i n t > 7 < / i n t > < / v a l u e > < / i t e m > < i t e m > < k e y > < s t r i n g > W e i g h t K g < / s t r i n g > < / k e y > < v a l u e > < i n t > 8 < / i n t > < / v a l u e > < / i t e m > < i t e m > < k e y > < s t r i n g > W e i g h t P o u n d s < / s t r i n g > < / k e y > < v a l u e > < i n t > 9 < / i n t > < / v a l u e > < / i t e m > < i t e m > < k e y > < s t r i n g > B M I < / s t r i n g > < / k e y > < v a l u e > < i n t > 1 0 < / i n t > < / v a l u e > < / i t e m > < i t e m > < k e y > < s t r i n g > I s M a n u a l R e p o r t < / s t r i n g > < / k e y > < v a l u e > < i n t > 1 1 < / i n t > < / v a l u e > < / i t e m > < i t e m > < k e y > < s t r i n g > L o g I d < / 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 5 6 < / i n t > < / v a l u e > < / i t e m > < i t e m > < k e y > < s t r i n g > D a t e < / s t r i n g > < / k e y > < v a l u e > < i n t > 7 9 < / i n t > < / v a l u e > < / i t e m > < i t e m > < k e y > < s t r i n g > T o t a l S t e p s < / s t r i n g > < / k e y > < v a l u e > < i n t > 1 2 9 < / i n t > < / v a l u e > < / i t e m > < i t e m > < k e y > < s t r i n g > T o t a l D i s t a n c e < / s t r i n g > < / k e y > < v a l u e > < i n t > 1 5 4 < / i n t > < / v a l u e > < / i t e m > < i t e m > < k e y > < s t r i n g > T r a c k e r D i s t a n c e < / s t r i n g > < / k e y > < v a l u e > < i n t > 1 7 7 < / i n t > < / v a l u e > < / i t e m > < i t e m > < k e y > < s t r i n g > L o g g e d A c t i v i t i e s D i s t a n c e < / s t r i n g > < / k e y > < v a l u e > < i n t > 2 5 0 < / i n t > < / v a l u e > < / i t e m > < i t e m > < k e y > < s t r i n g > V e r y A c t i v e D i s t a n c e < / s t r i n g > < / k e y > < v a l u e > < i n t > 2 0 3 < / i n t > < / v a l u e > < / i t e m > < i t e m > < k e y > < s t r i n g > M o d e r a t e l y A c t i v e D i s t a n c e < / s t r i n g > < / k e y > < v a l u e > < i n t > 2 5 7 < / i n t > < / v a l u e > < / i t e m > < i t e m > < k e y > < s t r i n g > L i g h t A c t i v e D i s t a n c e < / s t r i n g > < / k e y > < v a l u e > < i n t > 2 0 4 < / i n t > < / v a l u e > < / i t e m > < i t e m > < k e y > < s t r i n g > S e d e n t a r y A c t i v e D i s t a n c e < / s t r i n g > < / k e y > < v a l u e > < i n t > 2 4 9 < / i n t > < / v a l u e > < / i t e m > < i t e m > < k e y > < s t r i n g > V e r y A c t i v e M i n u t e s < / s t r i n g > < / k e y > < v a l u e > < i n t > 1 9 7 < / i n t > < / v a l u e > < / i t e m > < i t e m > < k e y > < s t r i n g > F a i r l y A c t i v e M i n u t e s < / s t r i n g > < / k e y > < v a l u e > < i n t > 2 0 3 < / i n t > < / v a l u e > < / i t e m > < i t e m > < k e y > < s t r i n g > L i g h t l y A c t i v e M i n u t e s < / s t r i n g > < / k e y > < v a l u e > < i n t > 2 1 1 < / i n t > < / v a l u e > < / i t e m > < i t e m > < k e y > < s t r i n g > S e d e n t a r y M i n u t e s < / s t r i n g > < / k e y > < v a l u e > < i n t > 1 9 2 < / i n t > < / v a l u e > < / i t e m > < i t e m > < k e y > < s t r i n g > C a l o r i e s < / s t r i n g > < / k e y > < v a l u e > < i n t > 1 0 9 < / i n t > < / v a l u e > < / i t e m > < i t e m > < k e y > < s t r i n g > W e i g h t K g < / s t r i n g > < / k e y > < v a l u e > < i n t > 1 2 3 < / i n t > < / v a l u e > < / i t e m > < i t e m > < k e y > < s t r i n g > W e i g h t P o u n d s < / s t r i n g > < / k e y > < v a l u e > < i n t > 1 6 5 < / i n t > < / v a l u e > < / i t e m > < i t e m > < k e y > < s t r i n g > B M I < / s t r i n g > < / k e y > < v a l u e > < i n t > 7 3 < / i n t > < / v a l u e > < / i t e m > < i t e m > < k e y > < s t r i n g > I s M a n u a l R e p o r t < / s t r i n g > < / k e y > < v a l u e > < i n t > 1 7 2 < / i n t > < / v a l u e > < / i t e m > < i t e m > < k e y > < s t r i n g > L o g I d < / s t r i n g > < / k e y > < v a l u e > < i n t > 8 8 < / i n t > < / v a l u e > < / i t e m > < i t e m > < k e y > < s t r i n g > I d _ D a t e < / s t r i n g > < / k e y > < v a l u e > < i n t > 1 0 4 < / i n t > < / v a l u e > < / i t e m > < / C o l u m n W i d t h s > < C o l u m n D i s p l a y I n d e x > < i t e m > < k e y > < s t r i n g > I d < / s t r i n g > < / k e y > < v a l u e > < i n t > 0 < / i n t > < / v a l u e > < / i t e m > < i t e m > < k e y > < s t r i n g > D a t e < / s t r i n g > < / k e y > < v a l u e > < i n t > 1 < / i n t > < / v a l u e > < / i t e m > < i t e m > < k e y > < s t r i n g > T o t a l S t e p s < / s t r i n g > < / k e y > < v a l u e > < i n t > 2 < / i n t > < / v a l u e > < / i t e m > < i t e m > < k e y > < s t r i n g > T o t a l D i s t a n c e < / s t r i n g > < / k e y > < v a l u e > < i n t > 3 < / i n t > < / v a l u e > < / i t e m > < i t e m > < k e y > < s t r i n g > T r a c k e r D i s t a n c e < / s t r i n g > < / k e y > < v a l u e > < i n t > 4 < / i n t > < / v a l u e > < / i t e m > < i t e m > < k e y > < s t r i n g > L o g g e d A c t i v i t i e s D i s t a n c e < / s t r i n g > < / k e y > < v a l u e > < i n t > 5 < / i n t > < / v a l u e > < / i t e m > < i t e m > < k e y > < s t r i n g > V e r y A c t i v e D i s t a n c e < / s t r i n g > < / k e y > < v a l u e > < i n t > 6 < / i n t > < / v a l u e > < / i t e m > < i t e m > < k e y > < s t r i n g > M o d e r a t e l y A c t i v e D i s t a n c e < / s t r i n g > < / k e y > < v a l u e > < i n t > 7 < / i n t > < / v a l u e > < / i t e m > < i t e m > < k e y > < s t r i n g > L i g h t A c t i v e D i s t a n c e < / s t r i n g > < / k e y > < v a l u e > < i n t > 8 < / i n t > < / v a l u e > < / i t e m > < i t e m > < k e y > < s t r i n g > S e d e n t a r y A c t i v e D i s t a n c e < / s t r i n g > < / k e y > < v a l u e > < i n t > 9 < / i n t > < / v a l u e > < / i t e m > < i t e m > < k e y > < s t r i n g > V e r y A c t i v e M i n u t e s < / s t r i n g > < / k e y > < v a l u e > < i n t > 1 0 < / i n t > < / v a l u e > < / i t e m > < i t e m > < k e y > < s t r i n g > F a i r l y A c t i v e M i n u t e s < / s t r i n g > < / k e y > < v a l u e > < i n t > 1 1 < / i n t > < / v a l u e > < / i t e m > < i t e m > < k e y > < s t r i n g > L i g h t l y A c t i v e M i n u t e s < / s t r i n g > < / k e y > < v a l u e > < i n t > 1 2 < / i n t > < / v a l u e > < / i t e m > < i t e m > < k e y > < s t r i n g > S e d e n t a r y M i n u t e s < / s t r i n g > < / k e y > < v a l u e > < i n t > 1 3 < / i n t > < / v a l u e > < / i t e m > < i t e m > < k e y > < s t r i n g > C a l o r i e s < / s t r i n g > < / k e y > < v a l u e > < i n t > 1 4 < / i n t > < / v a l u e > < / i t e m > < i t e m > < k e y > < s t r i n g > W e i g h t K g < / s t r i n g > < / k e y > < v a l u e > < i n t > 1 5 < / i n t > < / v a l u e > < / i t e m > < i t e m > < k e y > < s t r i n g > W e i g h t P o u n d s < / s t r i n g > < / k e y > < v a l u e > < i n t > 1 6 < / i n t > < / v a l u e > < / i t e m > < i t e m > < k e y > < s t r i n g > B M I < / s t r i n g > < / k e y > < v a l u e > < i n t > 1 7 < / i n t > < / v a l u e > < / i t e m > < i t e m > < k e y > < s t r i n g > I s M a n u a l R e p o r t < / s t r i n g > < / k e y > < v a l u e > < i n t > 1 8 < / i n t > < / v a l u e > < / i t e m > < i t e m > < k e y > < s t r i n g > L o g I d < / s t r i n g > < / k e y > < v a l u e > < i n t > 1 9 < / i n t > < / v a l u e > < / i t e m > < i t e m > < k e y > < s t r i n g > I d _ D a t e < / s t r i n g > < / k e y > < v a l u e > < i n t > 2 0 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l e e p D a y " > < C u s t o m C o n t e n t > < ! [ C D A T A [ < T a b l e W i d g e t G r i d S e r i a l i z a t i o n   x m l n s : x s d = " h t t p : / / w w w . w 3 . o r g / 2 0 0 1 / X M L S c h e m a "   x m l n s : x s i = " h t t p : / / w w w . w 3 . o r g / 2 0 0 1 / X M L S c h e m a - i n s t a n c e " > < C o l u m n S u g g e s t e d T y p e   / > < C o l u m n F o r m a t   / > < C o l u m n A c c u r a c y   / > < C o l u m n C u r r e n c y S y m b o l   / > < C o l u m n P o s i t i v e P a t t e r n   / > < C o l u m n N e g a t i v e P a t t e r n   / > < C o l u m n W i d t h s > < i t e m > < k e y > < s t r i n g > I d < / s t r i n g > < / k e y > < v a l u e > < i n t > 1 1 1 < / i n t > < / v a l u e > < / i t e m > < i t e m > < k e y > < s t r i n g > D a t e < / s t r i n g > < / k e y > < v a l u e > < i n t > 2 0 0 < / i n t > < / v a l u e > < / i t e m > < i t e m > < k e y > < s t r i n g > T o t a l S l e e p R e c o r d s < / s t r i n g > < / k e y > < v a l u e > < i n t > 2 0 2 < / i n t > < / v a l u e > < / i t e m > < i t e m > < k e y > < s t r i n g > T o t a l M i n u t e s A s l e e p < / s t r i n g > < / k e y > < v a l u e > < i n t > 2 0 7 < / i n t > < / v a l u e > < / i t e m > < i t e m > < k e y > < s t r i n g > T o t a l T i m e I n B e d < / s t r i n g > < / k e y > < v a l u e > < i n t > 1 7 4 < / i n t > < / v a l u e > < / i t e m > < i t e m > < k e y > < s t r i n g > T o t a l H o u r s A s l e e p < / s t r i n g > < / k e y > < v a l u e > < i n t > 1 9 2 < / i n t > < / v a l u e > < / i t e m > < i t e m > < k e y > < s t r i n g > T o t a l H o u r s I n B e d < / s t r i n g > < / k e y > < v a l u e > < i n t > 1 8 2 < / i n t > < / v a l u e > < / i t e m > < i t e m > < k e y > < s t r i n g > A v e r a g e H o u r s A s l e e p < / s t r i n g > < / k e y > < v a l u e > < i n t > 2 2 2 < / i n t > < / v a l u e > < / i t e m > < i t e m > < k e y > < s t r i n g > A v e r a g e H o u r s A s l e e p C a t e g o r y < / s t r i n g > < / k e y > < v a l u e > < i n t > 2 9 7 < / i n t > < / v a l u e > < / i t e m > < i t e m > < k e y > < s t r i n g > I d _ D a t e < / s t r i n g > < / k e y > < v a l u e > < i n t > 1 0 4 < / i n t > < / v a l u e > < / i t e m > < i t e m > < k e y > < s t r i n g > W e e k D a y < / s t r i n g > < / k e y > < v a l u e > < i n t > 1 2 2 < / i n t > < / v a l u e > < / i t e m > < i t e m > < k e y > < s t r i n g > G r o u p e d H o u r s < / s t r i n g > < / k e y > < v a l u e > < i n t > 1 6 7 < / i n t > < / v a l u e > < / i t e m > < i t e m > < k e y > < s t r i n g > O r d e r H o u r s < / s t r i n g > < / k e y > < v a l u e > < i n t > 1 4 1 < / i n t > < / v a l u e > < / i t e m > < / C o l u m n W i d t h s > < C o l u m n D i s p l a y I n d e x > < i t e m > < k e y > < s t r i n g > I d < / s t r i n g > < / k e y > < v a l u e > < i n t > 0 < / i n t > < / v a l u e > < / i t e m > < i t e m > < k e y > < s t r i n g > D a t e < / s t r i n g > < / k e y > < v a l u e > < i n t > 1 < / i n t > < / v a l u e > < / i t e m > < i t e m > < k e y > < s t r i n g > T o t a l S l e e p R e c o r d s < / s t r i n g > < / k e y > < v a l u e > < i n t > 2 < / i n t > < / v a l u e > < / i t e m > < i t e m > < k e y > < s t r i n g > T o t a l M i n u t e s A s l e e p < / s t r i n g > < / k e y > < v a l u e > < i n t > 3 < / i n t > < / v a l u e > < / i t e m > < i t e m > < k e y > < s t r i n g > T o t a l T i m e I n B e d < / s t r i n g > < / k e y > < v a l u e > < i n t > 4 < / i n t > < / v a l u e > < / i t e m > < i t e m > < k e y > < s t r i n g > T o t a l H o u r s A s l e e p < / s t r i n g > < / k e y > < v a l u e > < i n t > 5 < / i n t > < / v a l u e > < / i t e m > < i t e m > < k e y > < s t r i n g > T o t a l H o u r s I n B e d < / s t r i n g > < / k e y > < v a l u e > < i n t > 6 < / i n t > < / v a l u e > < / i t e m > < i t e m > < k e y > < s t r i n g > A v e r a g e H o u r s A s l e e p < / s t r i n g > < / k e y > < v a l u e > < i n t > 7 < / i n t > < / v a l u e > < / i t e m > < i t e m > < k e y > < s t r i n g > A v e r a g e H o u r s A s l e e p C a t e g o r y < / s t r i n g > < / k e y > < v a l u e > < i n t > 8 < / i n t > < / v a l u e > < / i t e m > < i t e m > < k e y > < s t r i n g > I d _ D a t e < / s t r i n g > < / k e y > < v a l u e > < i n t > 9 < / i n t > < / v a l u e > < / i t e m > < i t e m > < k e y > < s t r i n g > W e e k D a y < / s t r i n g > < / k e y > < v a l u e > < i n t > 1 0 < / i n t > < / v a l u e > < / i t e m > < i t e m > < k e y > < s t r i n g > G r o u p e d H o u r s < / s t r i n g > < / k e y > < v a l u e > < i n t > 1 1 < / i n t > < / v a l u e > < / i t e m > < i t e m > < k e y > < s t r i n g > O r d e r H o u r s 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A c t i v i t y " > < 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 5 6 < / i n t > < / v a l u e > < / i t e m > < i t e m > < k e y > < s t r i n g > D a t e < / s t r i n g > < / k e y > < v a l u e > < i n t > 7 9 < / i n t > < / v a l u e > < / i t e m > < i t e m > < k e y > < s t r i n g > T o t a l S t e p s < / s t r i n g > < / k e y > < v a l u e > < i n t > 1 2 9 < / i n t > < / v a l u e > < / i t e m > < i t e m > < k e y > < s t r i n g > T o t a l D i s t a n c e < / s t r i n g > < / k e y > < v a l u e > < i n t > 1 5 4 < / i n t > < / v a l u e > < / i t e m > < i t e m > < k e y > < s t r i n g > T r a c k e r D i s t a n c e < / s t r i n g > < / k e y > < v a l u e > < i n t > 1 7 7 < / i n t > < / v a l u e > < / i t e m > < i t e m > < k e y > < s t r i n g > L o g g e d A c t i v i t i e s D i s t a n c e < / s t r i n g > < / k e y > < v a l u e > < i n t > 2 5 0 < / i n t > < / v a l u e > < / i t e m > < i t e m > < k e y > < s t r i n g > V e r y A c t i v e D i s t a n c e < / s t r i n g > < / k e y > < v a l u e > < i n t > 2 0 3 < / i n t > < / v a l u e > < / i t e m > < i t e m > < k e y > < s t r i n g > M o d e r a t e l y A c t i v e D i s t a n c e < / s t r i n g > < / k e y > < v a l u e > < i n t > 2 5 7 < / i n t > < / v a l u e > < / i t e m > < i t e m > < k e y > < s t r i n g > L i g h t A c t i v e D i s t a n c e < / s t r i n g > < / k e y > < v a l u e > < i n t > 2 0 4 < / i n t > < / v a l u e > < / i t e m > < i t e m > < k e y > < s t r i n g > S e d e n t a r y A c t i v e D i s t a n c e < / s t r i n g > < / k e y > < v a l u e > < i n t > 2 4 9 < / i n t > < / v a l u e > < / i t e m > < i t e m > < k e y > < s t r i n g > V e r y A c t i v e M i n u t e s < / s t r i n g > < / k e y > < v a l u e > < i n t > 1 9 7 < / i n t > < / v a l u e > < / i t e m > < i t e m > < k e y > < s t r i n g > F a i r l y A c t i v e M i n u t e s < / s t r i n g > < / k e y > < v a l u e > < i n t > 2 0 3 < / i n t > < / v a l u e > < / i t e m > < i t e m > < k e y > < s t r i n g > L i g h t l y A c t i v e M i n u t e s < / s t r i n g > < / k e y > < v a l u e > < i n t > 2 1 1 < / i n t > < / v a l u e > < / i t e m > < i t e m > < k e y > < s t r i n g > S e d e n t a r y M i n u t e s < / s t r i n g > < / k e y > < v a l u e > < i n t > 1 9 2 < / i n t > < / v a l u e > < / i t e m > < i t e m > < k e y > < s t r i n g > C a l o r i e s < / s t r i n g > < / k e y > < v a l u e > < i n t > 1 0 9 < / i n t > < / v a l u e > < / i t e m > < i t e m > < k e y > < s t r i n g > S t e p C a t e g o r y < / s t r i n g > < / k e y > < v a l u e > < i n t > 1 5 4 < / i n t > < / v a l u e > < / i t e m > < i t e m > < k e y > < s t r i n g > I d _ D a t e < / s t r i n g > < / k e y > < v a l u e > < i n t > 1 0 4 < / i n t > < / v a l u e > < / i t e m > < i t e m > < k e y > < s t r i n g > D a y < / s t r i n g > < / k e y > < v a l u e > < i n t > 7 3 < / i n t > < / v a l u e > < / i t e m > < i t e m > < k e y > < s t r i n g > D i s t r i b u t i o n S t e p C a t e g o r y < / s t r i n g > < / k e y > < v a l u e > < i n t > 2 4 6 < / i n t > < / v a l u e > < / i t e m > < / C o l u m n W i d t h s > < C o l u m n D i s p l a y I n d e x > < i t e m > < k e y > < s t r i n g > I d < / s t r i n g > < / k e y > < v a l u e > < i n t > 0 < / i n t > < / v a l u e > < / i t e m > < i t e m > < k e y > < s t r i n g > D a t e < / s t r i n g > < / k e y > < v a l u e > < i n t > 1 < / i n t > < / v a l u e > < / i t e m > < i t e m > < k e y > < s t r i n g > T o t a l S t e p s < / s t r i n g > < / k e y > < v a l u e > < i n t > 2 < / i n t > < / v a l u e > < / i t e m > < i t e m > < k e y > < s t r i n g > T o t a l D i s t a n c e < / s t r i n g > < / k e y > < v a l u e > < i n t > 3 < / i n t > < / v a l u e > < / i t e m > < i t e m > < k e y > < s t r i n g > T r a c k e r D i s t a n c e < / s t r i n g > < / k e y > < v a l u e > < i n t > 4 < / i n t > < / v a l u e > < / i t e m > < i t e m > < k e y > < s t r i n g > L o g g e d A c t i v i t i e s D i s t a n c e < / s t r i n g > < / k e y > < v a l u e > < i n t > 5 < / i n t > < / v a l u e > < / i t e m > < i t e m > < k e y > < s t r i n g > V e r y A c t i v e D i s t a n c e < / s t r i n g > < / k e y > < v a l u e > < i n t > 6 < / i n t > < / v a l u e > < / i t e m > < i t e m > < k e y > < s t r i n g > M o d e r a t e l y A c t i v e D i s t a n c e < / s t r i n g > < / k e y > < v a l u e > < i n t > 7 < / i n t > < / v a l u e > < / i t e m > < i t e m > < k e y > < s t r i n g > L i g h t A c t i v e D i s t a n c e < / s t r i n g > < / k e y > < v a l u e > < i n t > 8 < / i n t > < / v a l u e > < / i t e m > < i t e m > < k e y > < s t r i n g > S e d e n t a r y A c t i v e D i s t a n c e < / s t r i n g > < / k e y > < v a l u e > < i n t > 9 < / i n t > < / v a l u e > < / i t e m > < i t e m > < k e y > < s t r i n g > V e r y A c t i v e M i n u t e s < / s t r i n g > < / k e y > < v a l u e > < i n t > 1 0 < / i n t > < / v a l u e > < / i t e m > < i t e m > < k e y > < s t r i n g > F a i r l y A c t i v e M i n u t e s < / s t r i n g > < / k e y > < v a l u e > < i n t > 1 1 < / i n t > < / v a l u e > < / i t e m > < i t e m > < k e y > < s t r i n g > L i g h t l y A c t i v e M i n u t e s < / s t r i n g > < / k e y > < v a l u e > < i n t > 1 2 < / i n t > < / v a l u e > < / i t e m > < i t e m > < k e y > < s t r i n g > S e d e n t a r y M i n u t e s < / s t r i n g > < / k e y > < v a l u e > < i n t > 1 3 < / i n t > < / v a l u e > < / i t e m > < i t e m > < k e y > < s t r i n g > C a l o r i e s < / s t r i n g > < / k e y > < v a l u e > < i n t > 1 4 < / i n t > < / v a l u e > < / i t e m > < i t e m > < k e y > < s t r i n g > S t e p C a t e g o r y < / s t r i n g > < / k e y > < v a l u e > < i n t > 1 5 < / i n t > < / v a l u e > < / i t e m > < i t e m > < k e y > < s t r i n g > I d _ D a t e < / s t r i n g > < / k e y > < v a l u e > < i n t > 1 6 < / i n t > < / v a l u e > < / i t e m > < i t e m > < k e y > < s t r i n g > D a y < / s t r i n g > < / k e y > < v a l u e > < i n t > 1 8 < / i n t > < / v a l u e > < / i t e m > < i t e m > < k e y > < s t r i n g > D i s t r i b u t i o n S t e p C a t e g o r y < / 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G r o u p e d H o u r s O r d e r " > < C u s t o m C o n t e n t > < ! [ C D A T A [ < T a b l e W i d g e t G r i d S e r i a l i z a t i o n   x m l n s : x s d = " h t t p : / / w w w . w 3 . o r g / 2 0 0 1 / X M L S c h e m a "   x m l n s : x s i = " h t t p : / / w w w . w 3 . o r g / 2 0 0 1 / X M L S c h e m a - i n s t a n c e " > < C o l u m n S u g g e s t e d T y p e   / > < C o l u m n F o r m a t   / > < C o l u m n A c c u r a c y   / > < C o l u m n C u r r e n c y S y m b o l   / > < C o l u m n P o s i t i v e P a t t e r n   / > < C o l u m n N e g a t i v e P a t t e r n   / > < C o l u m n W i d t h s > < i t e m > < k e y > < s t r i n g > G r o u p e d H o u r s < / s t r i n g > < / k e y > < v a l u e > < i n t > 1 6 7 < / i n t > < / v a l u e > < / i t e m > < i t e m > < k e y > < s t r i n g > O r d e r H o u r s < / s t r i n g > < / k e y > < v a l u e > < i n t > 1 4 1 < / i n t > < / v a l u e > < / i t e m > < / C o l u m n W i d t h s > < C o l u m n D i s p l a y I n d e x > < i t e m > < k e y > < s t r i n g > G r o u p e d H o u r s < / s t r i n g > < / k e y > < v a l u e > < i n t > 0 < / i n t > < / v a l u e > < / i t e m > < i t e m > < k e y > < s t r i n g > O r d e r H o u r s 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T a b l e 7 , A c t i v i t y , W e i g h t L o g I n f o , S l e e p D a y , T a b l e 1 0 , T a b l e 1 1 , G r o u p e d H o u r s O r d e r , W e e k d a y A c t i v i t y S l e e p ] ] > < / 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 I d _ D a t e < / s t r i n g > < / k e y > < v a l u e > < i n t > 1 0 4 < / i n t > < / v a l u e > < / i t e m > < i t e m > < k e y > < s t r i n g > I d < / s t r i n g > < / k e y > < v a l u e > < i n t > 5 6 < / i n t > < / v a l u e > < / i t e m > < i t e m > < k e y > < s t r i n g > D a t e < / s t r i n g > < / k e y > < v a l u e > < i n t > 7 9 < / i n t > < / v a l u e > < / i t e m > < i t e m > < k e y > < s t r i n g > T o t a l S t e p s < / s t r i n g > < / k e y > < v a l u e > < i n t > 1 2 9 < / i n t > < / v a l u e > < / i t e m > < i t e m > < k e y > < s t r i n g > T o t a l D i s t a n c e < / s t r i n g > < / k e y > < v a l u e > < i n t > 1 5 4 < / i n t > < / v a l u e > < / i t e m > < i t e m > < k e y > < s t r i n g > T r a c k e r D i s t a n c e < / s t r i n g > < / k e y > < v a l u e > < i n t > 1 7 7 < / i n t > < / v a l u e > < / i t e m > < i t e m > < k e y > < s t r i n g > L o g g e d A c t i v i t i e s D i s t a n c e < / s t r i n g > < / k e y > < v a l u e > < i n t > 2 5 0 < / i n t > < / v a l u e > < / i t e m > < i t e m > < k e y > < s t r i n g > V e r y A c t i v e D i s t a n c e < / s t r i n g > < / k e y > < v a l u e > < i n t > 2 0 3 < / i n t > < / v a l u e > < / i t e m > < i t e m > < k e y > < s t r i n g > M o d e r a t e l y A c t i v e D i s t a n c e < / s t r i n g > < / k e y > < v a l u e > < i n t > 2 5 7 < / i n t > < / v a l u e > < / i t e m > < i t e m > < k e y > < s t r i n g > L i g h t A c t i v e D i s t a n c e < / s t r i n g > < / k e y > < v a l u e > < i n t > 2 0 4 < / i n t > < / v a l u e > < / i t e m > < i t e m > < k e y > < s t r i n g > S e d e n t a r y A c t i v e D i s t a n c e < / s t r i n g > < / k e y > < v a l u e > < i n t > 2 4 9 < / i n t > < / v a l u e > < / i t e m > < i t e m > < k e y > < s t r i n g > V e r y A c t i v e M i n u t e s < / s t r i n g > < / k e y > < v a l u e > < i n t > 1 9 7 < / i n t > < / v a l u e > < / i t e m > < i t e m > < k e y > < s t r i n g > F a i r l y A c t i v e M i n u t e s < / s t r i n g > < / k e y > < v a l u e > < i n t > 2 0 3 < / i n t > < / v a l u e > < / i t e m > < i t e m > < k e y > < s t r i n g > L i g h t l y A c t i v e M i n u t e s < / s t r i n g > < / k e y > < v a l u e > < i n t > 2 1 1 < / i n t > < / v a l u e > < / i t e m > < i t e m > < k e y > < s t r i n g > S e d e n t a r y M i n u t e s < / s t r i n g > < / k e y > < v a l u e > < i n t > 1 9 2 < / i n t > < / v a l u e > < / i t e m > < i t e m > < k e y > < s t r i n g > C a l o r i e s < / s t r i n g > < / k e y > < v a l u e > < i n t > 1 0 9 < / i n t > < / v a l u e > < / i t e m > < i t e m > < k e y > < s t r i n g > W e i g h t K g < / s t r i n g > < / k e y > < v a l u e > < i n t > 1 2 3 < / i n t > < / v a l u e > < / i t e m > < i t e m > < k e y > < s t r i n g > W e i g h t P o u n d s < / s t r i n g > < / k e y > < v a l u e > < i n t > 1 6 5 < / i n t > < / v a l u e > < / i t e m > < i t e m > < k e y > < s t r i n g > B M I < / s t r i n g > < / k e y > < v a l u e > < i n t > 7 3 < / i n t > < / v a l u e > < / i t e m > < i t e m > < k e y > < s t r i n g > I s M a n u a l R e p o r t < / s t r i n g > < / k e y > < v a l u e > < i n t > 1 7 2 < / i n t > < / v a l u e > < / i t e m > < i t e m > < k e y > < s t r i n g > L o g I d < / s t r i n g > < / k e y > < v a l u e > < i n t > 8 8 < / i n t > < / v a l u e > < / i t e m > < / C o l u m n W i d t h s > < C o l u m n D i s p l a y I n d e x > < i t e m > < k e y > < s t r i n g > I d _ D a t e < / s t r i n g > < / k e y > < v a l u e > < i n t > 0 < / i n t > < / v a l u e > < / i t e m > < i t e m > < k e y > < s t r i n g > I d < / s t r i n g > < / k e y > < v a l u e > < i n t > 1 < / i n t > < / v a l u e > < / i t e m > < i t e m > < k e y > < s t r i n g > D a t e < / s t r i n g > < / k e y > < v a l u e > < i n t > 2 < / i n t > < / v a l u e > < / i t e m > < i t e m > < k e y > < s t r i n g > T o t a l S t e p s < / s t r i n g > < / k e y > < v a l u e > < i n t > 3 < / i n t > < / v a l u e > < / i t e m > < i t e m > < k e y > < s t r i n g > T o t a l D i s t a n c e < / s t r i n g > < / k e y > < v a l u e > < i n t > 4 < / i n t > < / v a l u e > < / i t e m > < i t e m > < k e y > < s t r i n g > T r a c k e r D i s t a n c e < / s t r i n g > < / k e y > < v a l u e > < i n t > 5 < / i n t > < / v a l u e > < / i t e m > < i t e m > < k e y > < s t r i n g > L o g g e d A c t i v i t i e s D i s t a n c e < / s t r i n g > < / k e y > < v a l u e > < i n t > 6 < / i n t > < / v a l u e > < / i t e m > < i t e m > < k e y > < s t r i n g > V e r y A c t i v e D i s t a n c e < / s t r i n g > < / k e y > < v a l u e > < i n t > 7 < / i n t > < / v a l u e > < / i t e m > < i t e m > < k e y > < s t r i n g > M o d e r a t e l y A c t i v e D i s t a n c e < / s t r i n g > < / k e y > < v a l u e > < i n t > 8 < / i n t > < / v a l u e > < / i t e m > < i t e m > < k e y > < s t r i n g > L i g h t A c t i v e D i s t a n c e < / s t r i n g > < / k e y > < v a l u e > < i n t > 9 < / i n t > < / v a l u e > < / i t e m > < i t e m > < k e y > < s t r i n g > S e d e n t a r y A c t i v e D i s t a n c e < / s t r i n g > < / k e y > < v a l u e > < i n t > 1 0 < / i n t > < / v a l u e > < / i t e m > < i t e m > < k e y > < s t r i n g > V e r y A c t i v e M i n u t e s < / s t r i n g > < / k e y > < v a l u e > < i n t > 1 1 < / i n t > < / v a l u e > < / i t e m > < i t e m > < k e y > < s t r i n g > F a i r l y A c t i v e M i n u t e s < / s t r i n g > < / k e y > < v a l u e > < i n t > 1 2 < / i n t > < / v a l u e > < / i t e m > < i t e m > < k e y > < s t r i n g > L i g h t l y A c t i v e M i n u t e s < / s t r i n g > < / k e y > < v a l u e > < i n t > 1 3 < / i n t > < / v a l u e > < / i t e m > < i t e m > < k e y > < s t r i n g > S e d e n t a r y M i n u t e s < / s t r i n g > < / k e y > < v a l u e > < i n t > 1 4 < / i n t > < / v a l u e > < / i t e m > < i t e m > < k e y > < s t r i n g > C a l o r i e s < / s t r i n g > < / k e y > < v a l u e > < i n t > 1 5 < / i n t > < / v a l u e > < / i t e m > < i t e m > < k e y > < s t r i n g > W e i g h t K g < / s t r i n g > < / k e y > < v a l u e > < i n t > 1 6 < / i n t > < / v a l u e > < / i t e m > < i t e m > < k e y > < s t r i n g > W e i g h t P o u n d s < / s t r i n g > < / k e y > < v a l u e > < i n t > 1 7 < / i n t > < / v a l u e > < / i t e m > < i t e m > < k e y > < s t r i n g > B M I < / s t r i n g > < / k e y > < v a l u e > < i n t > 1 8 < / i n t > < / v a l u e > < / i t e m > < i t e m > < k e y > < s t r i n g > I s M a n u a l R e p o r t < / s t r i n g > < / k e y > < v a l u e > < i n t > 1 9 < / i n t > < / v a l u e > < / i t e m > < i t e m > < k e y > < s t r i n g > L o g I d < / s t r i n g > < / k e y > < v a l u e > < i n t > 2 0 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 G r o u p e d H o u r s O r d e r 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 G r o u p e d H o u r s O r d e r 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 C o l u m n s \ G r o u p e d H o u r s < / K e y > < / D i a g r a m O b j e c t K e y > < D i a g r a m O b j e c t K e y > < K e y > C o l u m n s \ O r d e r H o u r s 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 C o l u m n s \ G r o u p e d H o u r s < / K e y > < / a : K e y > < a : V a l u e   i : t y p e = " M e a s u r e G r i d N o d e V i e w S t a t e " > < L a y e d O u t > t r u e < / L a y e d O u t > < / a : V a l u e > < / a : K e y V a l u e O f D i a g r a m O b j e c t K e y a n y T y p e z b w N T n L X > < a : K e y V a l u e O f D i a g r a m O b j e c t K e y a n y T y p e z b w N T n L X > < a : K e y > < K e y > C o l u m n s \ O r d e r H o u r s < / K e y > < / a : K e y > < a : V a l u e   i : t y p e = " M e a s u r e G r i d N o d e V i e w S t a t e " > < C o l u m n > 1 < / C o l u m n > < L a y e d O u t > t r u e < / L a y e d O u t > < / a : V a l u e > < / a : K e y V a l u e O f D i a g r a m O b j e c t K e y a n y T y p e z b w N T n L X > < / V i e w S t a t e s > < / D i a g r a m M a n a g e r . S e r i a l i z a b l e D i a g r a m > < D i a g r a m M a n a g e r . S e r i a l i z a b l e D i a g r a m > < A d a p t e r   i : t y p e = " M e a s u r e D i a g r a m S a n d b o x A d a p t e r " > < T a b l e N a m e > B r i d g e T a b l e 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 C o l u m n s \ I d _ D a t e < / K e y > < / D i a g r a m O b j e c t K e y > < D i a g r a m O b j e c t K e y > < K e y > C o l u m n s \ W e e k D a y < / K e y > < / D i a g r a m O b j e c t K e y > < D i a g r a m O b j e c t K e y > < K e y > C o l u m n s \ O r d e r W e e k D a y 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 C o l u m n s \ I d _ D a t e < / K e y > < / a : K e y > < a : V a l u e   i : t y p e = " M e a s u r e G r i d N o d e V i e w S t a t e " > < L a y e d O u t > t r u e < / L a y e d O u t > < / a : V a l u e > < / a : K e y V a l u e O f D i a g r a m O b j e c t K e y a n y T y p e z b w N T n L X > < a : K e y V a l u e O f D i a g r a m O b j e c t K e y a n y T y p e z b w N T n L X > < a : K e y > < K e y > C o l u m n s \ W e e k D a y < / K e y > < / a : K e y > < a : V a l u e   i : t y p e = " M e a s u r e G r i d N o d e V i e w S t a t e " > < C o l u m n > 1 < / C o l u m n > < L a y e d O u t > t r u e < / L a y e d O u t > < / a : V a l u e > < / a : K e y V a l u e O f D i a g r a m O b j e c t K e y a n y T y p e z b w N T n L X > < a : K e y V a l u e O f D i a g r a m O b j e c t K e y a n y T y p e z b w N T n L X > < a : K e y > < K e y > C o l u m n s \ O r d e r W e e k D a y < / K e y > < / a : K e y > < a : V a l u e   i : t y p e = " M e a s u r e G r i d N o d e V i e w S t a t e " > < C o l u m n > 2 < / C o l u m n > < L a y e d O u t > t r u e < / L a y e d O u t > < / a : V a l u e > < / a : K e y V a l u e O f D i a g r a m O b j e c t K e y a n y T y p e z b w N T n L X > < / V i e w S t a t e s > < / D i a g r a m M a n a g e r . S e r i a l i z a b l e D i a g r a m > < D i a g r a m M a n a g e r . S e r i a l i z a b l e D i a g r a m > < A d a p t e r   i : t y p e = " M e a s u r e D i a g r a m S a n d b o x A d a p t e r " > < T a b l e N a m e > L o o k U p 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 L o o k U p 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 C o l u m n s \ W e e k D a y < / K e y > < / D i a g r a m O b j e c t K e y > < D i a g r a m O b j e c t K e y > < K e y > C o l u m n s \ O r d e r D a y 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 C o l u m n s \ W e e k D a y < / K e y > < / a : K e y > < a : V a l u e   i : t y p e = " M e a s u r e G r i d N o d e V i e w S t a t e " > < L a y e d O u t > t r u e < / L a y e d O u t > < / a : V a l u e > < / a : K e y V a l u e O f D i a g r a m O b j e c t K e y a n y T y p e z b w N T n L X > < a : K e y V a l u e O f D i a g r a m O b j e c t K e y a n y T y p e z b w N T n L X > < a : K e y > < K e y > C o l u m n s \ O r d e r D a y < / K e y > < / a : K e y > < a : V a l u e   i : t y p e = " M e a s u r e G r i d N o d e V i e w S t a t e " > < C o l u m n > 1 < / C o l u m n > < L a y e d O u t > t r u e < / L a y e d O u t > < / a : V a l u e > < / a : K e y V a l u e O f D i a g r a m O b j e c t K e y a n y T y p e z b w N T n L X > < / V i e w S t a t e s > < / D i a g r a m M a n a g e r . S e r i a l i z a b l e D i a g r a m > < D i a g r a m M a n a g e r . S e r i a l i z a b l e D i a g r a m > < A d a p t e r   i : t y p e = " M e a s u r e D i a g r a m S a n d b o x A d a p t e r " > < T a b l e N a m e > S l e e p D a y 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 S l e e p D a y 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 T o t a l H o u r s A s l e e p < / K e y > < / D i a g r a m O b j e c t K e y > < D i a g r a m O b j e c t K e y > < K e y > M e a s u r e s \ S u m   o f   T o t a l H o u r s A s l e e p \ T a g I n f o \ F o r m u l a < / K e y > < / D i a g r a m O b j e c t K e y > < D i a g r a m O b j e c t K e y > < K e y > M e a s u r e s \ S u m   o f   T o t a l H o u r s A s l e e p \ T a g I n f o \ V a l u e < / K e y > < / D i a g r a m O b j e c t K e y > < D i a g r a m O b j e c t K e y > < K e y > M e a s u r e s \ C o u n t   o f   T o t a l H o u r s A s l e e p < / K e y > < / D i a g r a m O b j e c t K e y > < D i a g r a m O b j e c t K e y > < K e y > M e a s u r e s \ C o u n t   o f   T o t a l H o u r s A s l e e p \ T a g I n f o \ F o r m u l a < / K e y > < / D i a g r a m O b j e c t K e y > < D i a g r a m O b j e c t K e y > < K e y > M e a s u r e s \ C o u n t   o f   T o t a l H o u r s A s l e e p \ T a g I n f o \ V a l u e < / K e y > < / D i a g r a m O b j e c t K e y > < D i a g r a m O b j e c t K e y > < K e y > C o l u m n s \ I d _ D a t e < / K e y > < / D i a g r a m O b j e c t K e y > < D i a g r a m O b j e c t K e y > < K e y > C o l u m n s \ I d < / K e y > < / D i a g r a m O b j e c t K e y > < D i a g r a m O b j e c t K e y > < K e y > C o l u m n s \ D a t e < / K e y > < / D i a g r a m O b j e c t K e y > < D i a g r a m O b j e c t K e y > < K e y > C o l u m n s \ W e e k D a y < / K e y > < / D i a g r a m O b j e c t K e y > < D i a g r a m O b j e c t K e y > < K e y > C o l u m n s \ T o t a l S l e e p R e c o r d s < / K e y > < / D i a g r a m O b j e c t K e y > < D i a g r a m O b j e c t K e y > < K e y > C o l u m n s \ T o t a l M i n u t e s A s l e e p < / K e y > < / D i a g r a m O b j e c t K e y > < D i a g r a m O b j e c t K e y > < K e y > C o l u m n s \ T o t a l T i m e I n B e d < / K e y > < / D i a g r a m O b j e c t K e y > < D i a g r a m O b j e c t K e y > < K e y > C o l u m n s \ T o t a l H o u r s A s l e e p < / K e y > < / D i a g r a m O b j e c t K e y > < D i a g r a m O b j e c t K e y > < K e y > C o l u m n s \ T o t a l H o u r s I n B e d < / K e y > < / D i a g r a m O b j e c t K e y > < D i a g r a m O b j e c t K e y > < K e y > C o l u m n s \ A v e r a g e H o u r s A s l e e p < / K e y > < / D i a g r a m O b j e c t K e y > < D i a g r a m O b j e c t K e y > < K e y > C o l u m n s \ A v e r a g e H o u r s A s l e e p C a t e g o r y < / K e y > < / D i a g r a m O b j e c t K e y > < D i a g r a m O b j e c t K e y > < K e y > C o l u m n s \ G r o u p e d H o u r s < / K e y > < / D i a g r a m O b j e c t K e y > < D i a g r a m O b j e c t K e y > < K e y > C o l u m n s \ O r d e r H o u r s < / K e y > < / D i a g r a m O b j e c t K e y > < D i a g r a m O b j e c t K e y > < K e y > M e a s u r e s \ S u m   o f   A v e r a g e H o u r s A s l e e p < / K e y > < / D i a g r a m O b j e c t K e y > < D i a g r a m O b j e c t K e y > < K e y > M e a s u r e s \ S u m   o f   A v e r a g e H o u r s A s l e e p \ T a g I n f o \ F o r m u l a < / K e y > < / D i a g r a m O b j e c t K e y > < D i a g r a m O b j e c t K e y > < K e y > M e a s u r e s \ S u m   o f   A v e r a g e H o u r s A s l e e p \ T a g I n f o \ V a l u e < / K e y > < / D i a g r a m O b j e c t K e y > < D i a g r a m O b j e c t K e y > < K e y > M e a s u r e s \ C o u n t   o f   A v e r a g e H o u r s A s l e e p < / K e y > < / D i a g r a m O b j e c t K e y > < D i a g r a m O b j e c t K e y > < K e y > M e a s u r e s \ C o u n t   o f   A v e r a g e H o u r s A s l e e p \ T a g I n f o \ F o r m u l a < / K e y > < / D i a g r a m O b j e c t K e y > < D i a g r a m O b j e c t K e y > < K e y > M e a s u r e s \ C o u n t   o f   A v e r a g e H o u r s A s l e e p \ T a g I n f o \ V a l u e < / K e y > < / D i a g r a m O b j e c t K e y > < D i a g r a m O b j e c t K e y > < K e y > L i n k s \ & l t ; C o l u m n s \ S u m   o f   T o t a l H o u r s A s l e e p & g t ; - & l t ; M e a s u r e s \ T o t a l H o u r s A s l e e p & g t ; < / K e y > < / D i a g r a m O b j e c t K e y > < D i a g r a m O b j e c t K e y > < K e y > L i n k s \ & l t ; C o l u m n s \ S u m   o f   T o t a l H o u r s A s l e e p & g t ; - & l t ; M e a s u r e s \ T o t a l H o u r s A s l e e p & g t ; \ C O L U M N < / K e y > < / D i a g r a m O b j e c t K e y > < D i a g r a m O b j e c t K e y > < K e y > L i n k s \ & l t ; C o l u m n s \ S u m   o f   T o t a l H o u r s A s l e e p & g t ; - & l t ; M e a s u r e s \ T o t a l H o u r s A s l e e p & g t ; \ M E A S U R E < / K e y > < / D i a g r a m O b j e c t K e y > < D i a g r a m O b j e c t K e y > < K e y > L i n k s \ & l t ; C o l u m n s \ C o u n t   o f   T o t a l H o u r s A s l e e p & g t ; - & l t ; M e a s u r e s \ T o t a l H o u r s A s l e e p & g t ; < / K e y > < / D i a g r a m O b j e c t K e y > < D i a g r a m O b j e c t K e y > < K e y > L i n k s \ & l t ; C o l u m n s \ C o u n t   o f   T o t a l H o u r s A s l e e p & g t ; - & l t ; M e a s u r e s \ T o t a l H o u r s A s l e e p & g t ; \ C O L U M N < / K e y > < / D i a g r a m O b j e c t K e y > < D i a g r a m O b j e c t K e y > < K e y > L i n k s \ & l t ; C o l u m n s \ C o u n t   o f   T o t a l H o u r s A s l e e p & g t ; - & l t ; M e a s u r e s \ T o t a l H o u r s A s l e e p & g t ; \ M E A S U R E < / K e y > < / D i a g r a m O b j e c t K e y > < D i a g r a m O b j e c t K e y > < K e y > L i n k s \ & l t ; C o l u m n s \ S u m   o f   A v e r a g e H o u r s A s l e e p & g t ; - & l t ; M e a s u r e s \ A v e r a g e H o u r s A s l e e p & g t ; < / K e y > < / D i a g r a m O b j e c t K e y > < D i a g r a m O b j e c t K e y > < K e y > L i n k s \ & l t ; C o l u m n s \ S u m   o f   A v e r a g e H o u r s A s l e e p & g t ; - & l t ; M e a s u r e s \ A v e r a g e H o u r s A s l e e p & g t ; \ C O L U M N < / K e y > < / D i a g r a m O b j e c t K e y > < D i a g r a m O b j e c t K e y > < K e y > L i n k s \ & l t ; C o l u m n s \ S u m   o f   A v e r a g e H o u r s A s l e e p & g t ; - & l t ; M e a s u r e s \ A v e r a g e H o u r s A s l e e p & g t ; \ M E A S U R E < / K e y > < / D i a g r a m O b j e c t K e y > < D i a g r a m O b j e c t K e y > < K e y > L i n k s \ & l t ; C o l u m n s \ C o u n t   o f   A v e r a g e H o u r s A s l e e p & g t ; - & l t ; M e a s u r e s \ A v e r a g e H o u r s A s l e e p & g t ; < / K e y > < / D i a g r a m O b j e c t K e y > < D i a g r a m O b j e c t K e y > < K e y > L i n k s \ & l t ; C o l u m n s \ C o u n t   o f   A v e r a g e H o u r s A s l e e p & g t ; - & l t ; M e a s u r e s \ A v e r a g e H o u r s A s l e e p & g t ; \ C O L U M N < / K e y > < / D i a g r a m O b j e c t K e y > < D i a g r a m O b j e c t K e y > < K e y > L i n k s \ & l t ; C o l u m n s \ C o u n t   o f   A v e r a g e H o u r s A s l e e p & g t ; - & l t ; M e a s u r e s \ A v e r a g e H o u r s A s l e e p & g t ; \ M E A S U R E 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 T o t a l H o u r s A s l e e p < / K e y > < / a : K e y > < a : V a l u e   i : t y p e = " M e a s u r e G r i d N o d e V i e w S t a t e " > < C o l u m n > 5 < / C o l u m n > < L a y e d O u t > t r u e < / L a y e d O u t > < W a s U I I n v i s i b l e > t r u e < / W a s U I I n v i s i b l e > < / a : V a l u e > < / a : K e y V a l u e O f D i a g r a m O b j e c t K e y a n y T y p e z b w N T n L X > < a : K e y V a l u e O f D i a g r a m O b j e c t K e y a n y T y p e z b w N T n L X > < a : K e y > < K e y > M e a s u r e s \ S u m   o f   T o t a l H o u r s A s l e e p \ T a g I n f o \ F o r m u l a < / K e y > < / a : K e y > < a : V a l u e   i : t y p e = " M e a s u r e G r i d V i e w S t a t e I D i a g r a m T a g A d d i t i o n a l I n f o " / > < / a : K e y V a l u e O f D i a g r a m O b j e c t K e y a n y T y p e z b w N T n L X > < a : K e y V a l u e O f D i a g r a m O b j e c t K e y a n y T y p e z b w N T n L X > < a : K e y > < K e y > M e a s u r e s \ S u m   o f   T o t a l H o u r s A s l e e p \ T a g I n f o \ V a l u e < / K e y > < / a : K e y > < a : V a l u e   i : t y p e = " M e a s u r e G r i d V i e w S t a t e I D i a g r a m T a g A d d i t i o n a l I n f o " / > < / a : K e y V a l u e O f D i a g r a m O b j e c t K e y a n y T y p e z b w N T n L X > < a : K e y V a l u e O f D i a g r a m O b j e c t K e y a n y T y p e z b w N T n L X > < a : K e y > < K e y > M e a s u r e s \ C o u n t   o f   T o t a l H o u r s A s l e e p < / K e y > < / a : K e y > < a : V a l u e   i : t y p e = " M e a s u r e G r i d N o d e V i e w S t a t e " > < C o l u m n > 5 < / C o l u m n > < L a y e d O u t > t r u e < / L a y e d O u t > < W a s U I I n v i s i b l e > t r u e < / W a s U I I n v i s i b l e > < / a : V a l u e > < / a : K e y V a l u e O f D i a g r a m O b j e c t K e y a n y T y p e z b w N T n L X > < a : K e y V a l u e O f D i a g r a m O b j e c t K e y a n y T y p e z b w N T n L X > < a : K e y > < K e y > M e a s u r e s \ C o u n t   o f   T o t a l H o u r s A s l e e p \ T a g I n f o \ F o r m u l a < / K e y > < / a : K e y > < a : V a l u e   i : t y p e = " M e a s u r e G r i d V i e w S t a t e I D i a g r a m T a g A d d i t i o n a l I n f o " / > < / a : K e y V a l u e O f D i a g r a m O b j e c t K e y a n y T y p e z b w N T n L X > < a : K e y V a l u e O f D i a g r a m O b j e c t K e y a n y T y p e z b w N T n L X > < a : K e y > < K e y > M e a s u r e s \ C o u n t   o f   T o t a l H o u r s A s l e e p \ T a g I n f o \ V a l u e < / K e y > < / a : K e y > < a : V a l u e   i : t y p e = " M e a s u r e G r i d V i e w S t a t e I D i a g r a m T a g A d d i t i o n a l I n f o " / > < / a : K e y V a l u e O f D i a g r a m O b j e c t K e y a n y T y p e z b w N T n L X > < a : K e y V a l u e O f D i a g r a m O b j e c t K e y a n y T y p e z b w N T n L X > < a : K e y > < K e y > C o l u m n s \ I d _ D a t e < / K e y > < / a : K e y > < a : V a l u e   i : t y p e = " M e a s u r e G r i d N o d e V i e w S t a t e " > < C o l u m n > 9 < / C o l u m n > < L a y e d O u t > t r u e < / L a y e d O u t > < / a : V a l u e > < / 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 C o l u m n s \ W e e k D a y < / K e y > < / a : K e y > < a : V a l u e   i : t y p e = " M e a s u r e G r i d N o d e V i e w S t a t e " > < C o l u m n > 1 0 < / C o l u m n > < L a y e d O u t > t r u e < / L a y e d O u t > < / a : V a l u e > < / a : K e y V a l u e O f D i a g r a m O b j e c t K e y a n y T y p e z b w N T n L X > < a : K e y V a l u e O f D i a g r a m O b j e c t K e y a n y T y p e z b w N T n L X > < a : K e y > < K e y > C o l u m n s \ T o t a l S l e e p R e c o r d s < / K e y > < / a : K e y > < a : V a l u e   i : t y p e = " M e a s u r e G r i d N o d e V i e w S t a t e " > < C o l u m n > 2 < / C o l u m n > < L a y e d O u t > t r u e < / L a y e d O u t > < / a : V a l u e > < / a : K e y V a l u e O f D i a g r a m O b j e c t K e y a n y T y p e z b w N T n L X > < a : K e y V a l u e O f D i a g r a m O b j e c t K e y a n y T y p e z b w N T n L X > < a : K e y > < K e y > C o l u m n s \ T o t a l M i n u t e s A s l e e p < / K e y > < / a : K e y > < a : V a l u e   i : t y p e = " M e a s u r e G r i d N o d e V i e w S t a t e " > < C o l u m n > 3 < / C o l u m n > < L a y e d O u t > t r u e < / L a y e d O u t > < / a : V a l u e > < / a : K e y V a l u e O f D i a g r a m O b j e c t K e y a n y T y p e z b w N T n L X > < a : K e y V a l u e O f D i a g r a m O b j e c t K e y a n y T y p e z b w N T n L X > < a : K e y > < K e y > C o l u m n s \ T o t a l T i m e I n B e d < / K e y > < / a : K e y > < a : V a l u e   i : t y p e = " M e a s u r e G r i d N o d e V i e w S t a t e " > < C o l u m n > 4 < / C o l u m n > < L a y e d O u t > t r u e < / L a y e d O u t > < / a : V a l u e > < / a : K e y V a l u e O f D i a g r a m O b j e c t K e y a n y T y p e z b w N T n L X > < a : K e y V a l u e O f D i a g r a m O b j e c t K e y a n y T y p e z b w N T n L X > < a : K e y > < K e y > C o l u m n s \ T o t a l H o u r s A s l e e p < / K e y > < / a : K e y > < a : V a l u e   i : t y p e = " M e a s u r e G r i d N o d e V i e w S t a t e " > < C o l u m n > 5 < / C o l u m n > < L a y e d O u t > t r u e < / L a y e d O u t > < / a : V a l u e > < / a : K e y V a l u e O f D i a g r a m O b j e c t K e y a n y T y p e z b w N T n L X > < a : K e y V a l u e O f D i a g r a m O b j e c t K e y a n y T y p e z b w N T n L X > < a : K e y > < K e y > C o l u m n s \ T o t a l H o u r s I n B e d < / K e y > < / a : K e y > < a : V a l u e   i : t y p e = " M e a s u r e G r i d N o d e V i e w S t a t e " > < C o l u m n > 6 < / C o l u m n > < L a y e d O u t > t r u e < / L a y e d O u t > < / a : V a l u e > < / a : K e y V a l u e O f D i a g r a m O b j e c t K e y a n y T y p e z b w N T n L X > < a : K e y V a l u e O f D i a g r a m O b j e c t K e y a n y T y p e z b w N T n L X > < a : K e y > < K e y > C o l u m n s \ A v e r a g e H o u r s A s l e e p < / K e y > < / a : K e y > < a : V a l u e   i : t y p e = " M e a s u r e G r i d N o d e V i e w S t a t e " > < C o l u m n > 7 < / C o l u m n > < L a y e d O u t > t r u e < / L a y e d O u t > < / a : V a l u e > < / a : K e y V a l u e O f D i a g r a m O b j e c t K e y a n y T y p e z b w N T n L X > < a : K e y V a l u e O f D i a g r a m O b j e c t K e y a n y T y p e z b w N T n L X > < a : K e y > < K e y > C o l u m n s \ A v e r a g e H o u r s A s l e e p C a t e g o r y < / K e y > < / a : K e y > < a : V a l u e   i : t y p e = " M e a s u r e G r i d N o d e V i e w S t a t e " > < C o l u m n > 8 < / C o l u m n > < L a y e d O u t > t r u e < / L a y e d O u t > < / a : V a l u e > < / a : K e y V a l u e O f D i a g r a m O b j e c t K e y a n y T y p e z b w N T n L X > < a : K e y V a l u e O f D i a g r a m O b j e c t K e y a n y T y p e z b w N T n L X > < a : K e y > < K e y > C o l u m n s \ G r o u p e d H o u r s < / K e y > < / a : K e y > < a : V a l u e   i : t y p e = " M e a s u r e G r i d N o d e V i e w S t a t e " > < C o l u m n > 1 1 < / C o l u m n > < L a y e d O u t > t r u e < / L a y e d O u t > < / a : V a l u e > < / a : K e y V a l u e O f D i a g r a m O b j e c t K e y a n y T y p e z b w N T n L X > < a : K e y V a l u e O f D i a g r a m O b j e c t K e y a n y T y p e z b w N T n L X > < a : K e y > < K e y > C o l u m n s \ O r d e r H o u r s < / K e y > < / a : K e y > < a : V a l u e   i : t y p e = " M e a s u r e G r i d N o d e V i e w S t a t e " > < C o l u m n > 1 2 < / C o l u m n > < L a y e d O u t > t r u e < / L a y e d O u t > < / a : V a l u e > < / a : K e y V a l u e O f D i a g r a m O b j e c t K e y a n y T y p e z b w N T n L X > < a : K e y V a l u e O f D i a g r a m O b j e c t K e y a n y T y p e z b w N T n L X > < a : K e y > < K e y > M e a s u r e s \ S u m   o f   A v e r a g e H o u r s A s l e e p < / K e y > < / a : K e y > < a : V a l u e   i : t y p e = " M e a s u r e G r i d N o d e V i e w S t a t e " > < C o l u m n > 7 < / C o l u m n > < L a y e d O u t > t r u e < / L a y e d O u t > < W a s U I I n v i s i b l e > t r u e < / W a s U I I n v i s i b l e > < / a : V a l u e > < / a : K e y V a l u e O f D i a g r a m O b j e c t K e y a n y T y p e z b w N T n L X > < a : K e y V a l u e O f D i a g r a m O b j e c t K e y a n y T y p e z b w N T n L X > < a : K e y > < K e y > M e a s u r e s \ S u m   o f   A v e r a g e H o u r s A s l e e p \ T a g I n f o \ F o r m u l a < / K e y > < / a : K e y > < a : V a l u e   i : t y p e = " M e a s u r e G r i d V i e w S t a t e I D i a g r a m T a g A d d i t i o n a l I n f o " / > < / a : K e y V a l u e O f D i a g r a m O b j e c t K e y a n y T y p e z b w N T n L X > < a : K e y V a l u e O f D i a g r a m O b j e c t K e y a n y T y p e z b w N T n L X > < a : K e y > < K e y > M e a s u r e s \ S u m   o f   A v e r a g e H o u r s A s l e e p \ T a g I n f o \ V a l u e < / K e y > < / a : K e y > < a : V a l u e   i : t y p e = " M e a s u r e G r i d V i e w S t a t e I D i a g r a m T a g A d d i t i o n a l I n f o " / > < / a : K e y V a l u e O f D i a g r a m O b j e c t K e y a n y T y p e z b w N T n L X > < a : K e y V a l u e O f D i a g r a m O b j e c t K e y a n y T y p e z b w N T n L X > < a : K e y > < K e y > M e a s u r e s \ C o u n t   o f   A v e r a g e H o u r s A s l e e p < / K e y > < / a : K e y > < a : V a l u e   i : t y p e = " M e a s u r e G r i d N o d e V i e w S t a t e " > < C o l u m n > 7 < / C o l u m n > < L a y e d O u t > t r u e < / L a y e d O u t > < W a s U I I n v i s i b l e > t r u e < / W a s U I I n v i s i b l e > < / a : V a l u e > < / a : K e y V a l u e O f D i a g r a m O b j e c t K e y a n y T y p e z b w N T n L X > < a : K e y V a l u e O f D i a g r a m O b j e c t K e y a n y T y p e z b w N T n L X > < a : K e y > < K e y > M e a s u r e s \ C o u n t   o f   A v e r a g e H o u r s A s l e e p \ T a g I n f o \ F o r m u l a < / K e y > < / a : K e y > < a : V a l u e   i : t y p e = " M e a s u r e G r i d V i e w S t a t e I D i a g r a m T a g A d d i t i o n a l I n f o " / > < / a : K e y V a l u e O f D i a g r a m O b j e c t K e y a n y T y p e z b w N T n L X > < a : K e y V a l u e O f D i a g r a m O b j e c t K e y a n y T y p e z b w N T n L X > < a : K e y > < K e y > M e a s u r e s \ C o u n t   o f   A v e r a g e H o u r s A s l e e p \ T a g I n f o \ V a l u e < / K e y > < / a : K e y > < a : V a l u e   i : t y p e = " M e a s u r e G r i d V i e w S t a t e I D i a g r a m T a g A d d i t i o n a l I n f o " / > < / a : K e y V a l u e O f D i a g r a m O b j e c t K e y a n y T y p e z b w N T n L X > < a : K e y V a l u e O f D i a g r a m O b j e c t K e y a n y T y p e z b w N T n L X > < a : K e y > < K e y > L i n k s \ & l t ; C o l u m n s \ S u m   o f   T o t a l H o u r s A s l e e p & g t ; - & l t ; M e a s u r e s \ T o t a l H o u r s A s l e e p & g t ; < / K e y > < / a : K e y > < a : V a l u e   i : t y p e = " M e a s u r e G r i d V i e w S t a t e I D i a g r a m L i n k " / > < / a : K e y V a l u e O f D i a g r a m O b j e c t K e y a n y T y p e z b w N T n L X > < a : K e y V a l u e O f D i a g r a m O b j e c t K e y a n y T y p e z b w N T n L X > < a : K e y > < K e y > L i n k s \ & l t ; C o l u m n s \ S u m   o f   T o t a l H o u r s A s l e e p & g t ; - & l t ; M e a s u r e s \ T o t a l H o u r s A s l e e p & g t ; \ C O L U M N < / K e y > < / a : K e y > < a : V a l u e   i : t y p e = " M e a s u r e G r i d V i e w S t a t e I D i a g r a m L i n k E n d p o i n t " / > < / a : K e y V a l u e O f D i a g r a m O b j e c t K e y a n y T y p e z b w N T n L X > < a : K e y V a l u e O f D i a g r a m O b j e c t K e y a n y T y p e z b w N T n L X > < a : K e y > < K e y > L i n k s \ & l t ; C o l u m n s \ S u m   o f   T o t a l H o u r s A s l e e p & g t ; - & l t ; M e a s u r e s \ T o t a l H o u r s A s l e e p & g t ; \ M E A S U R E < / K e y > < / a : K e y > < a : V a l u e   i : t y p e = " M e a s u r e G r i d V i e w S t a t e I D i a g r a m L i n k E n d p o i n t " / > < / a : K e y V a l u e O f D i a g r a m O b j e c t K e y a n y T y p e z b w N T n L X > < a : K e y V a l u e O f D i a g r a m O b j e c t K e y a n y T y p e z b w N T n L X > < a : K e y > < K e y > L i n k s \ & l t ; C o l u m n s \ C o u n t   o f   T o t a l H o u r s A s l e e p & g t ; - & l t ; M e a s u r e s \ T o t a l H o u r s A s l e e p & g t ; < / K e y > < / a : K e y > < a : V a l u e   i : t y p e = " M e a s u r e G r i d V i e w S t a t e I D i a g r a m L i n k " / > < / a : K e y V a l u e O f D i a g r a m O b j e c t K e y a n y T y p e z b w N T n L X > < a : K e y V a l u e O f D i a g r a m O b j e c t K e y a n y T y p e z b w N T n L X > < a : K e y > < K e y > L i n k s \ & l t ; C o l u m n s \ C o u n t   o f   T o t a l H o u r s A s l e e p & g t ; - & l t ; M e a s u r e s \ T o t a l H o u r s A s l e e p & g t ; \ C O L U M N < / K e y > < / a : K e y > < a : V a l u e   i : t y p e = " M e a s u r e G r i d V i e w S t a t e I D i a g r a m L i n k E n d p o i n t " / > < / a : K e y V a l u e O f D i a g r a m O b j e c t K e y a n y T y p e z b w N T n L X > < a : K e y V a l u e O f D i a g r a m O b j e c t K e y a n y T y p e z b w N T n L X > < a : K e y > < K e y > L i n k s \ & l t ; C o l u m n s \ C o u n t   o f   T o t a l H o u r s A s l e e p & g t ; - & l t ; M e a s u r e s \ T o t a l H o u r s A s l e e p & g t ; \ M E A S U R E < / K e y > < / a : K e y > < a : V a l u e   i : t y p e = " M e a s u r e G r i d V i e w S t a t e I D i a g r a m L i n k E n d p o i n t " / > < / a : K e y V a l u e O f D i a g r a m O b j e c t K e y a n y T y p e z b w N T n L X > < a : K e y V a l u e O f D i a g r a m O b j e c t K e y a n y T y p e z b w N T n L X > < a : K e y > < K e y > L i n k s \ & l t ; C o l u m n s \ S u m   o f   A v e r a g e H o u r s A s l e e p & g t ; - & l t ; M e a s u r e s \ A v e r a g e H o u r s A s l e e p & g t ; < / K e y > < / a : K e y > < a : V a l u e   i : t y p e = " M e a s u r e G r i d V i e w S t a t e I D i a g r a m L i n k " / > < / a : K e y V a l u e O f D i a g r a m O b j e c t K e y a n y T y p e z b w N T n L X > < a : K e y V a l u e O f D i a g r a m O b j e c t K e y a n y T y p e z b w N T n L X > < a : K e y > < K e y > L i n k s \ & l t ; C o l u m n s \ S u m   o f   A v e r a g e H o u r s A s l e e p & g t ; - & l t ; M e a s u r e s \ A v e r a g e H o u r s A s l e e p & g t ; \ C O L U M N < / K e y > < / a : K e y > < a : V a l u e   i : t y p e = " M e a s u r e G r i d V i e w S t a t e I D i a g r a m L i n k E n d p o i n t " / > < / a : K e y V a l u e O f D i a g r a m O b j e c t K e y a n y T y p e z b w N T n L X > < a : K e y V a l u e O f D i a g r a m O b j e c t K e y a n y T y p e z b w N T n L X > < a : K e y > < K e y > L i n k s \ & l t ; C o l u m n s \ S u m   o f   A v e r a g e H o u r s A s l e e p & g t ; - & l t ; M e a s u r e s \ A v e r a g e H o u r s A s l e e p & g t ; \ M E A S U R E < / K e y > < / a : K e y > < a : V a l u e   i : t y p e = " M e a s u r e G r i d V i e w S t a t e I D i a g r a m L i n k E n d p o i n t " / > < / a : K e y V a l u e O f D i a g r a m O b j e c t K e y a n y T y p e z b w N T n L X > < a : K e y V a l u e O f D i a g r a m O b j e c t K e y a n y T y p e z b w N T n L X > < a : K e y > < K e y > L i n k s \ & l t ; C o l u m n s \ C o u n t   o f   A v e r a g e H o u r s A s l e e p & g t ; - & l t ; M e a s u r e s \ A v e r a g e H o u r s A s l e e p & g t ; < / K e y > < / a : K e y > < a : V a l u e   i : t y p e = " M e a s u r e G r i d V i e w S t a t e I D i a g r a m L i n k " / > < / a : K e y V a l u e O f D i a g r a m O b j e c t K e y a n y T y p e z b w N T n L X > < a : K e y V a l u e O f D i a g r a m O b j e c t K e y a n y T y p e z b w N T n L X > < a : K e y > < K e y > L i n k s \ & l t ; C o l u m n s \ C o u n t   o f   A v e r a g e H o u r s A s l e e p & g t ; - & l t ; M e a s u r e s \ A v e r a g e H o u r s A s l e e p & g t ; \ C O L U M N < / K e y > < / a : K e y > < a : V a l u e   i : t y p e = " M e a s u r e G r i d V i e w S t a t e I D i a g r a m L i n k E n d p o i n t " / > < / a : K e y V a l u e O f D i a g r a m O b j e c t K e y a n y T y p e z b w N T n L X > < a : K e y V a l u e O f D i a g r a m O b j e c t K e y a n y T y p e z b w N T n L X > < a : K e y > < K e y > L i n k s \ & l t ; C o l u m n s \ C o u n t   o f   A v e r a g e H o u r s A s l e e p & g t ; - & l t ; M e a s u r e s \ A v e r a g e H o u r s A s l e e p & g t ; \ M E A S U R E < / K e y > < / a : K e y > < a : V a l u e   i : t y p e = " M e a s u r e G r i d V i e w S t a t e I D i a g r a m L i n k E n d p o i n t " / > < / a : K e y V a l u e O f D i a g r a m O b j e c t K e y a n y T y p e z b w N T n L X > < / V i e w S t a t e s > < / D i a g r a m M a n a g e r . S e r i a l i z a b l e D i a g r a m > < D i a g r a m M a n a g e r . S e r i a l i z a b l e D i a g r a m > < A d a p t e r   i : t y p e = " M e a s u r e D i a g r a m S a n d b o x A d a p t e r " > < T a b l e N a m e > W e e k d a y A c t i v i t y S l e e p 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 W e e k d a y A c t i v i t y S l e e p 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 A v e r a g e T o t a l H o u r s A s l e e p < / K e y > < / D i a g r a m O b j e c t K e y > < D i a g r a m O b j e c t K e y > < K e y > M e a s u r e s \ S u m   o f   A v e r a g e T o t a l H o u r s A s l e e p \ T a g I n f o \ F o r m u l a < / K e y > < / D i a g r a m O b j e c t K e y > < D i a g r a m O b j e c t K e y > < K e y > M e a s u r e s \ S u m   o f   A v e r a g e T o t a l H o u r s A s l e e p \ T a g I n f o \ V a l u e < / K e y > < / D i a g r a m O b j e c t K e y > < D i a g r a m O b j e c t K e y > < K e y > M e a s u r e s \ S u m   o f   A v e r a g e T o t a l S t e p s < / K e y > < / D i a g r a m O b j e c t K e y > < D i a g r a m O b j e c t K e y > < K e y > M e a s u r e s \ S u m   o f   A v e r a g e T o t a l S t e p s \ T a g I n f o \ F o r m u l a < / K e y > < / D i a g r a m O b j e c t K e y > < D i a g r a m O b j e c t K e y > < K e y > M e a s u r e s \ S u m   o f   A v e r a g e T o t a l S t e p s \ T a g I n f o \ V a l u e < / K e y > < / D i a g r a m O b j e c t K e y > < D i a g r a m O b j e c t K e y > < K e y > C o l u m n s \ D a y < / K e y > < / D i a g r a m O b j e c t K e y > < D i a g r a m O b j e c t K e y > < K e y > C o l u m n s \ A v e r a g e T o t a l H o u r s A s l e e p < / K e y > < / D i a g r a m O b j e c t K e y > < D i a g r a m O b j e c t K e y > < K e y > C o l u m n s \ A v e r a g e T o t a l S t e p s < / K e y > < / D i a g r a m O b j e c t K e y > < D i a g r a m O b j e c t K e y > < K e y > C o l u m n s \ W e e k D a y O r d e r < / K e y > < / D i a g r a m O b j e c t K e y > < D i a g r a m O b j e c t K e y > < K e y > L i n k s \ & l t ; C o l u m n s \ S u m   o f   A v e r a g e T o t a l H o u r s A s l e e p & g t ; - & l t ; M e a s u r e s \ A v e r a g e T o t a l H o u r s A s l e e p & g t ; < / K e y > < / D i a g r a m O b j e c t K e y > < D i a g r a m O b j e c t K e y > < K e y > L i n k s \ & l t ; C o l u m n s \ S u m   o f   A v e r a g e T o t a l H o u r s A s l e e p & g t ; - & l t ; M e a s u r e s \ A v e r a g e T o t a l H o u r s A s l e e p & g t ; \ C O L U M N < / K e y > < / D i a g r a m O b j e c t K e y > < D i a g r a m O b j e c t K e y > < K e y > L i n k s \ & l t ; C o l u m n s \ S u m   o f   A v e r a g e T o t a l H o u r s A s l e e p & g t ; - & l t ; M e a s u r e s \ A v e r a g e T o t a l H o u r s A s l e e p & g t ; \ M E A S U R E < / K e y > < / D i a g r a m O b j e c t K e y > < D i a g r a m O b j e c t K e y > < K e y > L i n k s \ & l t ; C o l u m n s \ S u m   o f   A v e r a g e T o t a l S t e p s & g t ; - & l t ; M e a s u r e s \ A v e r a g e T o t a l S t e p s & g t ; < / K e y > < / D i a g r a m O b j e c t K e y > < D i a g r a m O b j e c t K e y > < K e y > L i n k s \ & l t ; C o l u m n s \ S u m   o f   A v e r a g e T o t a l S t e p s & g t ; - & l t ; M e a s u r e s \ A v e r a g e T o t a l S t e p s & g t ; \ C O L U M N < / K e y > < / D i a g r a m O b j e c t K e y > < D i a g r a m O b j e c t K e y > < K e y > L i n k s \ & l t ; C o l u m n s \ S u m   o f   A v e r a g e T o t a l S t e p s & g t ; - & l t ; M e a s u r e s \ A v e r a g e T o t a l S t e p s & g t ; \ M E A S U R E 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 A v e r a g e T o t a l H o u r s A s l e e p < / K e y > < / a : K e y > < a : V a l u e   i : t y p e = " M e a s u r e G r i d N o d e V i e w S t a t e " > < C o l u m n > 1 < / C o l u m n > < L a y e d O u t > t r u e < / L a y e d O u t > < W a s U I I n v i s i b l e > t r u e < / W a s U I I n v i s i b l e > < / a : V a l u e > < / a : K e y V a l u e O f D i a g r a m O b j e c t K e y a n y T y p e z b w N T n L X > < a : K e y V a l u e O f D i a g r a m O b j e c t K e y a n y T y p e z b w N T n L X > < a : K e y > < K e y > M e a s u r e s \ S u m   o f   A v e r a g e T o t a l H o u r s A s l e e p \ T a g I n f o \ F o r m u l a < / K e y > < / a : K e y > < a : V a l u e   i : t y p e = " M e a s u r e G r i d V i e w S t a t e I D i a g r a m T a g A d d i t i o n a l I n f o " / > < / a : K e y V a l u e O f D i a g r a m O b j e c t K e y a n y T y p e z b w N T n L X > < a : K e y V a l u e O f D i a g r a m O b j e c t K e y a n y T y p e z b w N T n L X > < a : K e y > < K e y > M e a s u r e s \ S u m   o f   A v e r a g e T o t a l H o u r s A s l e e p \ T a g I n f o \ V a l u e < / K e y > < / a : K e y > < a : V a l u e   i : t y p e = " M e a s u r e G r i d V i e w S t a t e I D i a g r a m T a g A d d i t i o n a l I n f o " / > < / a : K e y V a l u e O f D i a g r a m O b j e c t K e y a n y T y p e z b w N T n L X > < a : K e y V a l u e O f D i a g r a m O b j e c t K e y a n y T y p e z b w N T n L X > < a : K e y > < K e y > M e a s u r e s \ S u m   o f   A v e r a g e T o t a l S t e p s < / K e y > < / a : K e y > < a : V a l u e   i : t y p e = " M e a s u r e G r i d N o d e V i e w S t a t e " > < C o l u m n > 2 < / C o l u m n > < L a y e d O u t > t r u e < / L a y e d O u t > < W a s U I I n v i s i b l e > t r u e < / W a s U I I n v i s i b l e > < / a : V a l u e > < / a : K e y V a l u e O f D i a g r a m O b j e c t K e y a n y T y p e z b w N T n L X > < a : K e y V a l u e O f D i a g r a m O b j e c t K e y a n y T y p e z b w N T n L X > < a : K e y > < K e y > M e a s u r e s \ S u m   o f   A v e r a g e T o t a l S t e p s \ T a g I n f o \ F o r m u l a < / K e y > < / a : K e y > < a : V a l u e   i : t y p e = " M e a s u r e G r i d V i e w S t a t e I D i a g r a m T a g A d d i t i o n a l I n f o " / > < / a : K e y V a l u e O f D i a g r a m O b j e c t K e y a n y T y p e z b w N T n L X > < a : K e y V a l u e O f D i a g r a m O b j e c t K e y a n y T y p e z b w N T n L X > < a : K e y > < K e y > M e a s u r e s \ S u m   o f   A v e r a g e T o t a l S t e p s \ T a g I n f o \ V a l u e < / K e y > < / a : K e y > < a : V a l u e   i : t y p e = " M e a s u r e G r i d V i e w S t a t e I D i a g r a m T a g A d d i t i o n a l I n f o " / > < / a : K e y V a l u e O f D i a g r a m O b j e c t K e y a n y T y p e z b w N T n L X > < a : K e y V a l u e O f D i a g r a m O b j e c t K e y a n y T y p e z b w N T n L X > < a : K e y > < K e y > C o l u m n s \ D a y < / K e y > < / a : K e y > < a : V a l u e   i : t y p e = " M e a s u r e G r i d N o d e V i e w S t a t e " > < L a y e d O u t > t r u e < / L a y e d O u t > < / a : V a l u e > < / a : K e y V a l u e O f D i a g r a m O b j e c t K e y a n y T y p e z b w N T n L X > < a : K e y V a l u e O f D i a g r a m O b j e c t K e y a n y T y p e z b w N T n L X > < a : K e y > < K e y > C o l u m n s \ A v e r a g e T o t a l H o u r s A s l e e p < / K e y > < / a : K e y > < a : V a l u e   i : t y p e = " M e a s u r e G r i d N o d e V i e w S t a t e " > < C o l u m n > 1 < / C o l u m n > < L a y e d O u t > t r u e < / L a y e d O u t > < / a : V a l u e > < / a : K e y V a l u e O f D i a g r a m O b j e c t K e y a n y T y p e z b w N T n L X > < a : K e y V a l u e O f D i a g r a m O b j e c t K e y a n y T y p e z b w N T n L X > < a : K e y > < K e y > C o l u m n s \ A v e r a g e T o t a l S t e p s < / K e y > < / a : K e y > < a : V a l u e   i : t y p e = " M e a s u r e G r i d N o d e V i e w S t a t e " > < C o l u m n > 2 < / C o l u m n > < L a y e d O u t > t r u e < / L a y e d O u t > < / a : V a l u e > < / a : K e y V a l u e O f D i a g r a m O b j e c t K e y a n y T y p e z b w N T n L X > < a : K e y V a l u e O f D i a g r a m O b j e c t K e y a n y T y p e z b w N T n L X > < a : K e y > < K e y > C o l u m n s \ W e e k D a y O r d e r < / K e y > < / a : K e y > < a : V a l u e   i : t y p e = " M e a s u r e G r i d N o d e V i e w S t a t e " > < C o l u m n > 3 < / C o l u m n > < L a y e d O u t > t r u e < / L a y e d O u t > < / a : V a l u e > < / a : K e y V a l u e O f D i a g r a m O b j e c t K e y a n y T y p e z b w N T n L X > < a : K e y V a l u e O f D i a g r a m O b j e c t K e y a n y T y p e z b w N T n L X > < a : K e y > < K e y > L i n k s \ & l t ; C o l u m n s \ S u m   o f   A v e r a g e T o t a l H o u r s A s l e e p & g t ; - & l t ; M e a s u r e s \ A v e r a g e T o t a l H o u r s A s l e e p & g t ; < / K e y > < / a : K e y > < a : V a l u e   i : t y p e = " M e a s u r e G r i d V i e w S t a t e I D i a g r a m L i n k " / > < / a : K e y V a l u e O f D i a g r a m O b j e c t K e y a n y T y p e z b w N T n L X > < a : K e y V a l u e O f D i a g r a m O b j e c t K e y a n y T y p e z b w N T n L X > < a : K e y > < K e y > L i n k s \ & l t ; C o l u m n s \ S u m   o f   A v e r a g e T o t a l H o u r s A s l e e p & g t ; - & l t ; M e a s u r e s \ A v e r a g e T o t a l H o u r s A s l e e p & g t ; \ C O L U M N < / K e y > < / a : K e y > < a : V a l u e   i : t y p e = " M e a s u r e G r i d V i e w S t a t e I D i a g r a m L i n k E n d p o i n t " / > < / a : K e y V a l u e O f D i a g r a m O b j e c t K e y a n y T y p e z b w N T n L X > < a : K e y V a l u e O f D i a g r a m O b j e c t K e y a n y T y p e z b w N T n L X > < a : K e y > < K e y > L i n k s \ & l t ; C o l u m n s \ S u m   o f   A v e r a g e T o t a l H o u r s A s l e e p & g t ; - & l t ; M e a s u r e s \ A v e r a g e T o t a l H o u r s A s l e e p & g t ; \ M E A S U R E < / K e y > < / a : K e y > < a : V a l u e   i : t y p e = " M e a s u r e G r i d V i e w S t a t e I D i a g r a m L i n k E n d p o i n t " / > < / a : K e y V a l u e O f D i a g r a m O b j e c t K e y a n y T y p e z b w N T n L X > < a : K e y V a l u e O f D i a g r a m O b j e c t K e y a n y T y p e z b w N T n L X > < a : K e y > < K e y > L i n k s \ & l t ; C o l u m n s \ S u m   o f   A v e r a g e T o t a l S t e p s & g t ; - & l t ; M e a s u r e s \ A v e r a g e T o t a l S t e p s & g t ; < / K e y > < / a : K e y > < a : V a l u e   i : t y p e = " M e a s u r e G r i d V i e w S t a t e I D i a g r a m L i n k " / > < / a : K e y V a l u e O f D i a g r a m O b j e c t K e y a n y T y p e z b w N T n L X > < a : K e y V a l u e O f D i a g r a m O b j e c t K e y a n y T y p e z b w N T n L X > < a : K e y > < K e y > L i n k s \ & l t ; C o l u m n s \ S u m   o f   A v e r a g e T o t a l S t e p s & g t ; - & l t ; M e a s u r e s \ A v e r a g e T o t a l S t e p s & g t ; \ C O L U M N < / K e y > < / a : K e y > < a : V a l u e   i : t y p e = " M e a s u r e G r i d V i e w S t a t e I D i a g r a m L i n k E n d p o i n t " / > < / a : K e y V a l u e O f D i a g r a m O b j e c t K e y a n y T y p e z b w N T n L X > < a : K e y V a l u e O f D i a g r a m O b j e c t K e y a n y T y p e z b w N T n L X > < a : K e y > < K e y > L i n k s \ & l t ; C o l u m n s \ S u m   o f   A v e r a g e T o t a l S t e p s & g t ; - & l t ; M e a s u r e s \ A v e r a g e T o t a l S t e p s & g t ; \ M E A S U R E < / K e y > < / a : K e y > < a : V a l u e   i : t y p e = " M e a s u r e G r i d V i e w S t a t e I D i a g r a m L i n k E n d p o i n t " / > < / a : K e y V a l u e O f D i a g r a m O b j e c t K e y a n y T y p e z b w N T n L X > < / V i e w S t a t e s > < / D i a g r a m M a n a g e r . S e r i a l i z a b l e D i a g r a m > < D i a g r a m M a n a g e r . S e r i a l i z a b l e D i a g r a m > < A d a p t e r   i : t y p e = " M e a s u r e D i a g r a m S a n d b o x A d a p t e r " > < T a b l e N a m e > V w A c t i v i t y S l e e p 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 V w A c t i v i t y S l e e p 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 T o t a l M i n u t e s A s l e e p < / K e y > < / D i a g r a m O b j e c t K e y > < D i a g r a m O b j e c t K e y > < K e y > M e a s u r e s \ S u m   o f   T o t a l M i n u t e s A s l e e p \ T a g I n f o \ F o r m u l a < / K e y > < / D i a g r a m O b j e c t K e y > < D i a g r a m O b j e c t K e y > < K e y > M e a s u r e s \ S u m   o f   T o t a l M i n u t e s A s l e e p \ T a g I n f o \ V a l u e < / K e y > < / D i a g r a m O b j e c t K e y > < D i a g r a m O b j e c t K e y > < K e y > C o l u m n s \ I d _ D a t e < / K e y > < / D i a g r a m O b j e c t K e y > < D i a g r a m O b j e c t K e y > < K e y > C o l u m n s \ I d < / K e y > < / D i a g r a m O b j e c t K e y > < D i a g r a m O b j e c t K e y > < K e y > C o l u m n s \ D a t e < / K e y > < / D i a g r a m O b j e c t K e y > < D i a g r a m O b j e c t K e y > < K e y > C o l u m n s \ T o t a l S t e p s < / K e y > < / D i a g r a m O b j e c t K e y > < D i a g r a m O b j e c t K e y > < K e y > C o l u m n s \ T o t a l D i s t a n c e < / K e y > < / D i a g r a m O b j e c t K e y > < D i a g r a m O b j e c t K e y > < K e y > C o l u m n s \ T r a c k e r D i s t a n c e < / K e y > < / D i a g r a m O b j e c t K e y > < D i a g r a m O b j e c t K e y > < K e y > C o l u m n s \ L o g g e d A c t i v i t i e s D i s t a n c e < / K e y > < / D i a g r a m O b j e c t K e y > < D i a g r a m O b j e c t K e y > < K e y > C o l u m n s \ V e r y A c t i v e D i s t a n c e < / K e y > < / D i a g r a m O b j e c t K e y > < D i a g r a m O b j e c t K e y > < K e y > C o l u m n s \ M o d e r a t e l y A c t i v e D i s t a n c e < / K e y > < / D i a g r a m O b j e c t K e y > < D i a g r a m O b j e c t K e y > < K e y > C o l u m n s \ L i g h t A c t i v e D i s t a n c e < / K e y > < / D i a g r a m O b j e c t K e y > < D i a g r a m O b j e c t K e y > < K e y > C o l u m n s \ S e d e n t a r y A c t i v e D i s t a n c e < / K e y > < / D i a g r a m O b j e c t K e y > < D i a g r a m O b j e c t K e y > < K e y > C o l u m n s \ V e r y A c t i v e M i n u t e s < / K e y > < / D i a g r a m O b j e c t K e y > < D i a g r a m O b j e c t K e y > < K e y > C o l u m n s \ F a i r l y A c t i v e M i n u t e s < / K e y > < / D i a g r a m O b j e c t K e y > < D i a g r a m O b j e c t K e y > < K e y > C o l u m n s \ L i g h t l y A c t i v e M i n u t e s < / K e y > < / D i a g r a m O b j e c t K e y > < D i a g r a m O b j e c t K e y > < K e y > C o l u m n s \ S e d e n t a r y M i n u t e s < / K e y > < / D i a g r a m O b j e c t K e y > < D i a g r a m O b j e c t K e y > < K e y > C o l u m n s \ C a l o r i e s < / K e y > < / D i a g r a m O b j e c t K e y > < D i a g r a m O b j e c t K e y > < K e y > C o l u m n s \ T o t a l S l e e p R e c o r d s < / K e y > < / D i a g r a m O b j e c t K e y > < D i a g r a m O b j e c t K e y > < K e y > C o l u m n s \ T o t a l M i n u t e s A s l e e p < / K e y > < / D i a g r a m O b j e c t K e y > < D i a g r a m O b j e c t K e y > < K e y > C o l u m n s \ T o t a l T i m e I n B e d < / K e y > < / D i a g r a m O b j e c t K e y > < D i a g r a m O b j e c t K e y > < K e y > C o l u m n s \ T o t a l H o u r s A s l e e p < / K e y > < / D i a g r a m O b j e c t K e y > < D i a g r a m O b j e c t K e y > < K e y > C o l u m n s \ T o t a l H o u r s I n B e d < / K e y > < / D i a g r a m O b j e c t K e y > < D i a g r a m O b j e c t K e y > < K e y > L i n k s \ & l t ; C o l u m n s \ S u m   o f   T o t a l M i n u t e s A s l e e p & g t ; - & l t ; M e a s u r e s \ T o t a l M i n u t e s A s l e e p & g t ; < / K e y > < / D i a g r a m O b j e c t K e y > < D i a g r a m O b j e c t K e y > < K e y > L i n k s \ & l t ; C o l u m n s \ S u m   o f   T o t a l M i n u t e s A s l e e p & g t ; - & l t ; M e a s u r e s \ T o t a l M i n u t e s A s l e e p & g t ; \ C O L U M N < / K e y > < / D i a g r a m O b j e c t K e y > < D i a g r a m O b j e c t K e y > < K e y > L i n k s \ & l t ; C o l u m n s \ S u m   o f   T o t a l M i n u t e s A s l e e p & g t ; - & l t ; M e a s u r e s \ T o t a l M i n u t e s A s l e e p & g t ; \ M E A S U R E 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 T o t a l M i n u t e s A s l e e p < / K e y > < / a : K e y > < a : V a l u e   i : t y p e = " M e a s u r e G r i d N o d e V i e w S t a t e " > < C o l u m n > 1 7 < / C o l u m n > < L a y e d O u t > t r u e < / L a y e d O u t > < W a s U I I n v i s i b l e > t r u e < / W a s U I I n v i s i b l e > < / a : V a l u e > < / a : K e y V a l u e O f D i a g r a m O b j e c t K e y a n y T y p e z b w N T n L X > < a : K e y V a l u e O f D i a g r a m O b j e c t K e y a n y T y p e z b w N T n L X > < a : K e y > < K e y > M e a s u r e s \ S u m   o f   T o t a l M i n u t e s A s l e e p \ T a g I n f o \ F o r m u l a < / K e y > < / a : K e y > < a : V a l u e   i : t y p e = " M e a s u r e G r i d V i e w S t a t e I D i a g r a m T a g A d d i t i o n a l I n f o " / > < / a : K e y V a l u e O f D i a g r a m O b j e c t K e y a n y T y p e z b w N T n L X > < a : K e y V a l u e O f D i a g r a m O b j e c t K e y a n y T y p e z b w N T n L X > < a : K e y > < K e y > M e a s u r e s \ S u m   o f   T o t a l M i n u t e s A s l e e p \ T a g I n f o \ V a l u e < / K e y > < / a : K e y > < a : V a l u e   i : t y p e = " M e a s u r e G r i d V i e w S t a t e I D i a g r a m T a g A d d i t i o n a l I n f o " / > < / a : K e y V a l u e O f D i a g r a m O b j e c t K e y a n y T y p e z b w N T n L X > < a : K e y V a l u e O f D i a g r a m O b j e c t K e y a n y T y p e z b w N T n L X > < a : K e y > < K e y > C o l u m n s \ I d _ D a t e < / K e y > < / a : K e y > < a : V a l u e   i : t y p e = " M e a s u r e G r i d N o d e V i e w S t a t e " > < L a y e d O u t > t r u e < / L a y e d O u t > < / a : V a l u e > < / a : K e y V a l u e O f D i a g r a m O b j e c t K e y a n y T y p e z b w N T n L X > < a : K e y V a l u e O f D i a g r a m O b j e c t K e y a n y T y p e z b w N T n L X > < a : K e y > < K e y > C o l u m n s \ I d 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 C o l u m n s \ T o t a l S t e p s < / K e y > < / a : K e y > < a : V a l u e   i : t y p e = " M e a s u r e G r i d N o d e V i e w S t a t e " > < C o l u m n > 3 < / C o l u m n > < L a y e d O u t > t r u e < / L a y e d O u t > < / a : V a l u e > < / a : K e y V a l u e O f D i a g r a m O b j e c t K e y a n y T y p e z b w N T n L X > < a : K e y V a l u e O f D i a g r a m O b j e c t K e y a n y T y p e z b w N T n L X > < a : K e y > < K e y > C o l u m n s \ T o t a l D i s t a n c e < / K e y > < / a : K e y > < a : V a l u e   i : t y p e = " M e a s u r e G r i d N o d e V i e w S t a t e " > < C o l u m n > 4 < / C o l u m n > < L a y e d O u t > t r u e < / L a y e d O u t > < / a : V a l u e > < / a : K e y V a l u e O f D i a g r a m O b j e c t K e y a n y T y p e z b w N T n L X > < a : K e y V a l u e O f D i a g r a m O b j e c t K e y a n y T y p e z b w N T n L X > < a : K e y > < K e y > C o l u m n s \ T r a c k e r D i s t a n c e < / K e y > < / a : K e y > < a : V a l u e   i : t y p e = " M e a s u r e G r i d N o d e V i e w S t a t e " > < C o l u m n > 5 < / C o l u m n > < L a y e d O u t > t r u e < / L a y e d O u t > < / a : V a l u e > < / a : K e y V a l u e O f D i a g r a m O b j e c t K e y a n y T y p e z b w N T n L X > < a : K e y V a l u e O f D i a g r a m O b j e c t K e y a n y T y p e z b w N T n L X > < a : K e y > < K e y > C o l u m n s \ L o g g e d A c t i v i t i e s D i s t a n c e < / K e y > < / a : K e y > < a : V a l u e   i : t y p e = " M e a s u r e G r i d N o d e V i e w S t a t e " > < C o l u m n > 6 < / C o l u m n > < L a y e d O u t > t r u e < / L a y e d O u t > < / a : V a l u e > < / a : K e y V a l u e O f D i a g r a m O b j e c t K e y a n y T y p e z b w N T n L X > < a : K e y V a l u e O f D i a g r a m O b j e c t K e y a n y T y p e z b w N T n L X > < a : K e y > < K e y > C o l u m n s \ V e r y A c t i v e D i s t a n c e < / K e y > < / a : K e y > < a : V a l u e   i : t y p e = " M e a s u r e G r i d N o d e V i e w S t a t e " > < C o l u m n > 7 < / C o l u m n > < L a y e d O u t > t r u e < / L a y e d O u t > < / a : V a l u e > < / a : K e y V a l u e O f D i a g r a m O b j e c t K e y a n y T y p e z b w N T n L X > < a : K e y V a l u e O f D i a g r a m O b j e c t K e y a n y T y p e z b w N T n L X > < a : K e y > < K e y > C o l u m n s \ M o d e r a t e l y A c t i v e D i s t a n c e < / K e y > < / a : K e y > < a : V a l u e   i : t y p e = " M e a s u r e G r i d N o d e V i e w S t a t e " > < C o l u m n > 8 < / C o l u m n > < L a y e d O u t > t r u e < / L a y e d O u t > < / a : V a l u e > < / a : K e y V a l u e O f D i a g r a m O b j e c t K e y a n y T y p e z b w N T n L X > < a : K e y V a l u e O f D i a g r a m O b j e c t K e y a n y T y p e z b w N T n L X > < a : K e y > < K e y > C o l u m n s \ L i g h t A c t i v e D i s t a n c e < / K e y > < / a : K e y > < a : V a l u e   i : t y p e = " M e a s u r e G r i d N o d e V i e w S t a t e " > < C o l u m n > 9 < / C o l u m n > < L a y e d O u t > t r u e < / L a y e d O u t > < / a : V a l u e > < / a : K e y V a l u e O f D i a g r a m O b j e c t K e y a n y T y p e z b w N T n L X > < a : K e y V a l u e O f D i a g r a m O b j e c t K e y a n y T y p e z b w N T n L X > < a : K e y > < K e y > C o l u m n s \ S e d e n t a r y A c t i v e D i s t a n c e < / K e y > < / a : K e y > < a : V a l u e   i : t y p e = " M e a s u r e G r i d N o d e V i e w S t a t e " > < C o l u m n > 1 0 < / C o l u m n > < L a y e d O u t > t r u e < / L a y e d O u t > < / a : V a l u e > < / a : K e y V a l u e O f D i a g r a m O b j e c t K e y a n y T y p e z b w N T n L X > < a : K e y V a l u e O f D i a g r a m O b j e c t K e y a n y T y p e z b w N T n L X > < a : K e y > < K e y > C o l u m n s \ V e r y A c t i v e M i n u t e s < / K e y > < / a : K e y > < a : V a l u e   i : t y p e = " M e a s u r e G r i d N o d e V i e w S t a t e " > < C o l u m n > 1 1 < / C o l u m n > < L a y e d O u t > t r u e < / L a y e d O u t > < / a : V a l u e > < / a : K e y V a l u e O f D i a g r a m O b j e c t K e y a n y T y p e z b w N T n L X > < a : K e y V a l u e O f D i a g r a m O b j e c t K e y a n y T y p e z b w N T n L X > < a : K e y > < K e y > C o l u m n s \ F a i r l y A c t i v e M i n u t e s < / K e y > < / a : K e y > < a : V a l u e   i : t y p e = " M e a s u r e G r i d N o d e V i e w S t a t e " > < C o l u m n > 1 2 < / C o l u m n > < L a y e d O u t > t r u e < / L a y e d O u t > < / a : V a l u e > < / a : K e y V a l u e O f D i a g r a m O b j e c t K e y a n y T y p e z b w N T n L X > < a : K e y V a l u e O f D i a g r a m O b j e c t K e y a n y T y p e z b w N T n L X > < a : K e y > < K e y > C o l u m n s \ L i g h t l y A c t i v e M i n u t e s < / K e y > < / a : K e y > < a : V a l u e   i : t y p e = " M e a s u r e G r i d N o d e V i e w S t a t e " > < C o l u m n > 1 3 < / C o l u m n > < L a y e d O u t > t r u e < / L a y e d O u t > < / a : V a l u e > < / a : K e y V a l u e O f D i a g r a m O b j e c t K e y a n y T y p e z b w N T n L X > < a : K e y V a l u e O f D i a g r a m O b j e c t K e y a n y T y p e z b w N T n L X > < a : K e y > < K e y > C o l u m n s \ S e d e n t a r y M i n u t e s < / K e y > < / a : K e y > < a : V a l u e   i : t y p e = " M e a s u r e G r i d N o d e V i e w S t a t e " > < C o l u m n > 1 4 < / C o l u m n > < L a y e d O u t > t r u e < / L a y e d O u t > < / a : V a l u e > < / a : K e y V a l u e O f D i a g r a m O b j e c t K e y a n y T y p e z b w N T n L X > < a : K e y V a l u e O f D i a g r a m O b j e c t K e y a n y T y p e z b w N T n L X > < a : K e y > < K e y > C o l u m n s \ C a l o r i e s < / K e y > < / a : K e y > < a : V a l u e   i : t y p e = " M e a s u r e G r i d N o d e V i e w S t a t e " > < C o l u m n > 1 5 < / C o l u m n > < L a y e d O u t > t r u e < / L a y e d O u t > < / a : V a l u e > < / a : K e y V a l u e O f D i a g r a m O b j e c t K e y a n y T y p e z b w N T n L X > < a : K e y V a l u e O f D i a g r a m O b j e c t K e y a n y T y p e z b w N T n L X > < a : K e y > < K e y > C o l u m n s \ T o t a l S l e e p R e c o r d s < / K e y > < / a : K e y > < a : V a l u e   i : t y p e = " M e a s u r e G r i d N o d e V i e w S t a t e " > < C o l u m n > 1 6 < / C o l u m n > < L a y e d O u t > t r u e < / L a y e d O u t > < / a : V a l u e > < / a : K e y V a l u e O f D i a g r a m O b j e c t K e y a n y T y p e z b w N T n L X > < a : K e y V a l u e O f D i a g r a m O b j e c t K e y a n y T y p e z b w N T n L X > < a : K e y > < K e y > C o l u m n s \ T o t a l M i n u t e s A s l e e p < / K e y > < / a : K e y > < a : V a l u e   i : t y p e = " M e a s u r e G r i d N o d e V i e w S t a t e " > < C o l u m n > 1 7 < / C o l u m n > < L a y e d O u t > t r u e < / L a y e d O u t > < / a : V a l u e > < / a : K e y V a l u e O f D i a g r a m O b j e c t K e y a n y T y p e z b w N T n L X > < a : K e y V a l u e O f D i a g r a m O b j e c t K e y a n y T y p e z b w N T n L X > < a : K e y > < K e y > C o l u m n s \ T o t a l T i m e I n B e d < / K e y > < / a : K e y > < a : V a l u e   i : t y p e = " M e a s u r e G r i d N o d e V i e w S t a t e " > < C o l u m n > 1 8 < / C o l u m n > < L a y e d O u t > t r u e < / L a y e d O u t > < / a : V a l u e > < / a : K e y V a l u e O f D i a g r a m O b j e c t K e y a n y T y p e z b w N T n L X > < a : K e y V a l u e O f D i a g r a m O b j e c t K e y a n y T y p e z b w N T n L X > < a : K e y > < K e y > C o l u m n s \ T o t a l H o u r s A s l e e p < / K e y > < / a : K e y > < a : V a l u e   i : t y p e = " M e a s u r e G r i d N o d e V i e w S t a t e " > < C o l u m n > 1 9 < / C o l u m n > < L a y e d O u t > t r u e < / L a y e d O u t > < / a : V a l u e > < / a : K e y V a l u e O f D i a g r a m O b j e c t K e y a n y T y p e z b w N T n L X > < a : K e y V a l u e O f D i a g r a m O b j e c t K e y a n y T y p e z b w N T n L X > < a : K e y > < K e y > C o l u m n s \ T o t a l H o u r s I n B e d < / K e y > < / a : K e y > < a : V a l u e   i : t y p e = " M e a s u r e G r i d N o d e V i e w S t a t e " > < C o l u m n > 2 0 < / C o l u m n > < L a y e d O u t > t r u e < / L a y e d O u t > < / a : V a l u e > < / a : K e y V a l u e O f D i a g r a m O b j e c t K e y a n y T y p e z b w N T n L X > < a : K e y V a l u e O f D i a g r a m O b j e c t K e y a n y T y p e z b w N T n L X > < a : K e y > < K e y > L i n k s \ & l t ; C o l u m n s \ S u m   o f   T o t a l M i n u t e s A s l e e p & g t ; - & l t ; M e a s u r e s \ T o t a l M i n u t e s A s l e e p & g t ; < / K e y > < / a : K e y > < a : V a l u e   i : t y p e = " M e a s u r e G r i d V i e w S t a t e I D i a g r a m L i n k " / > < / a : K e y V a l u e O f D i a g r a m O b j e c t K e y a n y T y p e z b w N T n L X > < a : K e y V a l u e O f D i a g r a m O b j e c t K e y a n y T y p e z b w N T n L X > < a : K e y > < K e y > L i n k s \ & l t ; C o l u m n s \ S u m   o f   T o t a l M i n u t e s A s l e e p & g t ; - & l t ; M e a s u r e s \ T o t a l M i n u t e s A s l e e p & g t ; \ C O L U M N < / K e y > < / a : K e y > < a : V a l u e   i : t y p e = " M e a s u r e G r i d V i e w S t a t e I D i a g r a m L i n k E n d p o i n t " / > < / a : K e y V a l u e O f D i a g r a m O b j e c t K e y a n y T y p e z b w N T n L X > < a : K e y V a l u e O f D i a g r a m O b j e c t K e y a n y T y p e z b w N T n L X > < a : K e y > < K e y > L i n k s \ & l t ; C o l u m n s \ S u m   o f   T o t a l M i n u t e s A s l e e p & g t ; - & l t ; M e a s u r e s \ T o t a l M i n u t e s A s l e e p & g t ; \ M E A S U R E < / K e y > < / a : K e y > < a : V a l u e   i : t y p e = " M e a s u r e G r i d V i e w S t a t e I D i a g r a m L i n k E n d p o i n t " / > < / a : K e y V a l u e O f D i a g r a m O b j e c t K e y a n y T y p e z b w N T n L X > < / V i e w S t a t e s > < / D i a g r a m M a n a g e r . S e r i a l i z a b l e D i a g r a m > < D i a g r a m M a n a g e r . S e r i a l i z a b l e D i a g r a m > < A d a p t e r   i : t y p e = " M e a s u r e D i a g r a m S a n d b o x A d a p t e r " > < T a b l e N a m e > D a i l y A c t i v i t y 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 T o t a l S t e p s < / K e y > < / D i a g r a m O b j e c t K e y > < D i a g r a m O b j e c t K e y > < K e y > M e a s u r e s \ S u m   o f   T o t a l S t e p s \ T a g I n f o \ F o r m u l a < / K e y > < / D i a g r a m O b j e c t K e y > < D i a g r a m O b j e c t K e y > < K e y > M e a s u r e s \ S u m   o f   T o t a l S t e p s \ T a g I n f o \ V a l u e < / K e y > < / D i a g r a m O b j e c t K e y > < D i a g r a m O b j e c t K e y > < K e y > M e a s u r e s \ C o u n t   o f   T o t a l S t e p s < / K e y > < / D i a g r a m O b j e c t K e y > < D i a g r a m O b j e c t K e y > < K e y > M e a s u r e s \ C o u n t   o f   T o t a l S t e p s \ T a g I n f o \ F o r m u l a < / K e y > < / D i a g r a m O b j e c t K e y > < D i a g r a m O b j e c t K e y > < K e y > M e a s u r e s \ C o u n t   o f   T o t a l S t e p s \ T a g I n f o \ V a l u e < / K e y > < / D i a g r a m O b j e c t K e y > < D i a g r a m O b j e c t K e y > < K e y > C o l u m n s \ I d _ D a t e < / K e y > < / D i a g r a m O b j e c t K e y > < D i a g r a m O b j e c t K e y > < K e y > C o l u m n s \ I d < / K e y > < / D i a g r a m O b j e c t K e y > < D i a g r a m O b j e c t K e y > < K e y > C o l u m n s \ D a t e < / K e y > < / D i a g r a m O b j e c t K e y > < D i a g r a m O b j e c t K e y > < K e y > C o l u m n s \ D a y < / K e y > < / D i a g r a m O b j e c t K e y > < D i a g r a m O b j e c t K e y > < K e y > C o l u m n s \ T o t a l S t e p s < / K e y > < / D i a g r a m O b j e c t K e y > < D i a g r a m O b j e c t K e y > < K e y > C o l u m n s \ T o t a l D i s t a n c e < / K e y > < / D i a g r a m O b j e c t K e y > < D i a g r a m O b j e c t K e y > < K e y > C o l u m n s \ T r a c k e r D i s t a n c e < / K e y > < / D i a g r a m O b j e c t K e y > < D i a g r a m O b j e c t K e y > < K e y > C o l u m n s \ L o g g e d A c t i v i t i e s D i s t a n c e < / K e y > < / D i a g r a m O b j e c t K e y > < D i a g r a m O b j e c t K e y > < K e y > C o l u m n s \ V e r y A c t i v e D i s t a n c e < / K e y > < / D i a g r a m O b j e c t K e y > < D i a g r a m O b j e c t K e y > < K e y > C o l u m n s \ M o d e r a t e l y A c t i v e D i s t a n c e < / K e y > < / D i a g r a m O b j e c t K e y > < D i a g r a m O b j e c t K e y > < K e y > C o l u m n s \ L i g h t A c t i v e D i s t a n c e < / K e y > < / D i a g r a m O b j e c t K e y > < D i a g r a m O b j e c t K e y > < K e y > C o l u m n s \ S e d e n t a r y A c t i v e D i s t a n c e < / K e y > < / D i a g r a m O b j e c t K e y > < D i a g r a m O b j e c t K e y > < K e y > C o l u m n s \ V e r y A c t i v e M i n u t e s < / K e y > < / D i a g r a m O b j e c t K e y > < D i a g r a m O b j e c t K e y > < K e y > C o l u m n s \ F a i r l y A c t i v e M i n u t e s < / K e y > < / D i a g r a m O b j e c t K e y > < D i a g r a m O b j e c t K e y > < K e y > C o l u m n s \ L i g h t l y A c t i v e M i n u t e s < / K e y > < / D i a g r a m O b j e c t K e y > < D i a g r a m O b j e c t K e y > < K e y > C o l u m n s \ S e d e n t a r y M i n u t e s < / K e y > < / D i a g r a m O b j e c t K e y > < D i a g r a m O b j e c t K e y > < K e y > C o l u m n s \ C a l o r i e s < / K e y > < / D i a g r a m O b j e c t K e y > < D i a g r a m O b j e c t K e y > < K e y > C o l u m n s \ S t e p C a t e g o r y < / K e y > < / D i a g r a m O b j e c t K e y > < D i a g r a m O b j e c t K e y > < K e y > C o l u m n s \ D i s t r i b u t i o n S t e p C a t e g o r y < / K e y > < / D i a g r a m O b j e c t K e y > < D i a g r a m O b j e c t K e y > < K e y > L i n k s \ & l t ; C o l u m n s \ S u m   o f   T o t a l S t e p s & g t ; - & l t ; M e a s u r e s \ T o t a l S t e p s & g t ; < / K e y > < / D i a g r a m O b j e c t K e y > < D i a g r a m O b j e c t K e y > < K e y > L i n k s \ & l t ; C o l u m n s \ S u m   o f   T o t a l S t e p s & g t ; - & l t ; M e a s u r e s \ T o t a l S t e p s & g t ; \ C O L U M N < / K e y > < / D i a g r a m O b j e c t K e y > < D i a g r a m O b j e c t K e y > < K e y > L i n k s \ & l t ; C o l u m n s \ S u m   o f   T o t a l S t e p s & g t ; - & l t ; M e a s u r e s \ T o t a l S t e p s & g t ; \ M E A S U R E < / K e y > < / D i a g r a m O b j e c t K e y > < D i a g r a m O b j e c t K e y > < K e y > L i n k s \ & l t ; C o l u m n s \ C o u n t   o f   T o t a l S t e p s & g t ; - & l t ; M e a s u r e s \ T o t a l S t e p s & g t ; < / K e y > < / D i a g r a m O b j e c t K e y > < D i a g r a m O b j e c t K e y > < K e y > L i n k s \ & l t ; C o l u m n s \ C o u n t   o f   T o t a l S t e p s & g t ; - & l t ; M e a s u r e s \ T o t a l S t e p s & g t ; \ C O L U M N < / K e y > < / D i a g r a m O b j e c t K e y > < D i a g r a m O b j e c t K e y > < K e y > L i n k s \ & l t ; C o l u m n s \ C o u n t   o f   T o t a l S t e p s & g t ; - & l t ; M e a s u r e s \ T o t a l S t e p s & g t ; \ M E A S U R E 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 T o t a l S t e p s < / K e y > < / a : K e y > < a : V a l u e   i : t y p e = " M e a s u r e G r i d N o d e V i e w S t a t e " > < C o l u m n > 2 < / C o l u m n > < L a y e d O u t > t r u e < / L a y e d O u t > < W a s U I I n v i s i b l e > t r u e < / W a s U I I n v i s i b l e > < / a : V a l u e > < / a : K e y V a l u e O f D i a g r a m O b j e c t K e y a n y T y p e z b w N T n L X > < a : K e y V a l u e O f D i a g r a m O b j e c t K e y a n y T y p e z b w N T n L X > < a : K e y > < K e y > M e a s u r e s \ S u m   o f   T o t a l S t e p s \ T a g I n f o \ F o r m u l a < / K e y > < / a : K e y > < a : V a l u e   i : t y p e = " M e a s u r e G r i d V i e w S t a t e I D i a g r a m T a g A d d i t i o n a l I n f o " / > < / a : K e y V a l u e O f D i a g r a m O b j e c t K e y a n y T y p e z b w N T n L X > < a : K e y V a l u e O f D i a g r a m O b j e c t K e y a n y T y p e z b w N T n L X > < a : K e y > < K e y > M e a s u r e s \ S u m   o f   T o t a l S t e p s \ T a g I n f o \ V a l u e < / K e y > < / a : K e y > < a : V a l u e   i : t y p e = " M e a s u r e G r i d V i e w S t a t e I D i a g r a m T a g A d d i t i o n a l I n f o " / > < / a : K e y V a l u e O f D i a g r a m O b j e c t K e y a n y T y p e z b w N T n L X > < a : K e y V a l u e O f D i a g r a m O b j e c t K e y a n y T y p e z b w N T n L X > < a : K e y > < K e y > M e a s u r e s \ C o u n t   o f   T o t a l S t e p s < / K e y > < / a : K e y > < a : V a l u e   i : t y p e = " M e a s u r e G r i d N o d e V i e w S t a t e " > < C o l u m n > 2 < / C o l u m n > < L a y e d O u t > t r u e < / L a y e d O u t > < R o w > 1 < / R o w > < W a s U I I n v i s i b l e > t r u e < / W a s U I I n v i s i b l e > < / a : V a l u e > < / a : K e y V a l u e O f D i a g r a m O b j e c t K e y a n y T y p e z b w N T n L X > < a : K e y V a l u e O f D i a g r a m O b j e c t K e y a n y T y p e z b w N T n L X > < a : K e y > < K e y > M e a s u r e s \ C o u n t   o f   T o t a l S t e p s \ T a g I n f o \ F o r m u l a < / K e y > < / a : K e y > < a : V a l u e   i : t y p e = " M e a s u r e G r i d V i e w S t a t e I D i a g r a m T a g A d d i t i o n a l I n f o " / > < / a : K e y V a l u e O f D i a g r a m O b j e c t K e y a n y T y p e z b w N T n L X > < a : K e y V a l u e O f D i a g r a m O b j e c t K e y a n y T y p e z b w N T n L X > < a : K e y > < K e y > M e a s u r e s \ C o u n t   o f   T o t a l S t e p s \ T a g I n f o \ V a l u e < / K e y > < / a : K e y > < a : V a l u e   i : t y p e = " M e a s u r e G r i d V i e w S t a t e I D i a g r a m T a g A d d i t i o n a l I n f o " / > < / a : K e y V a l u e O f D i a g r a m O b j e c t K e y a n y T y p e z b w N T n L X > < a : K e y V a l u e O f D i a g r a m O b j e c t K e y a n y T y p e z b w N T n L X > < a : K e y > < K e y > C o l u m n s \ I d _ D a t e < / K e y > < / a : K e y > < a : V a l u e   i : t y p e = " M e a s u r e G r i d N o d e V i e w S t a t e " > < C o l u m n > 1 6 < / C o l u m n > < L a y e d O u t > t r u e < / L a y e d O u t > < / a : V a l u e > < / 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K e y > < / a : K e y > < a : V a l u e   i : t y p e = " M e a s u r e G r i d N o d e V i e w S t a t e " > < C o l u m n > 1 8 < / C o l u m n > < L a y e d O u t > t r u e < / L a y e d O u t > < / a : V a l u e > < / a : K e y V a l u e O f D i a g r a m O b j e c t K e y a n y T y p e z b w N T n L X > < a : K e y V a l u e O f D i a g r a m O b j e c t K e y a n y T y p e z b w N T n L X > < a : K e y > < K e y > C o l u m n s \ T o t a l S t e p s < / K e y > < / a : K e y > < a : V a l u e   i : t y p e = " M e a s u r e G r i d N o d e V i e w S t a t e " > < C o l u m n > 2 < / C o l u m n > < L a y e d O u t > t r u e < / L a y e d O u t > < / a : V a l u e > < / a : K e y V a l u e O f D i a g r a m O b j e c t K e y a n y T y p e z b w N T n L X > < a : K e y V a l u e O f D i a g r a m O b j e c t K e y a n y T y p e z b w N T n L X > < a : K e y > < K e y > C o l u m n s \ T o t a l D i s t a n c e < / K e y > < / a : K e y > < a : V a l u e   i : t y p e = " M e a s u r e G r i d N o d e V i e w S t a t e " > < C o l u m n > 3 < / C o l u m n > < L a y e d O u t > t r u e < / L a y e d O u t > < / a : V a l u e > < / a : K e y V a l u e O f D i a g r a m O b j e c t K e y a n y T y p e z b w N T n L X > < a : K e y V a l u e O f D i a g r a m O b j e c t K e y a n y T y p e z b w N T n L X > < a : K e y > < K e y > C o l u m n s \ T r a c k e r D i s t a n c e < / K e y > < / a : K e y > < a : V a l u e   i : t y p e = " M e a s u r e G r i d N o d e V i e w S t a t e " > < C o l u m n > 4 < / C o l u m n > < L a y e d O u t > t r u e < / L a y e d O u t > < / a : V a l u e > < / a : K e y V a l u e O f D i a g r a m O b j e c t K e y a n y T y p e z b w N T n L X > < a : K e y V a l u e O f D i a g r a m O b j e c t K e y a n y T y p e z b w N T n L X > < a : K e y > < K e y > C o l u m n s \ L o g g e d A c t i v i t i e s D i s t a n c e < / K e y > < / a : K e y > < a : V a l u e   i : t y p e = " M e a s u r e G r i d N o d e V i e w S t a t e " > < C o l u m n > 5 < / C o l u m n > < L a y e d O u t > t r u e < / L a y e d O u t > < / a : V a l u e > < / a : K e y V a l u e O f D i a g r a m O b j e c t K e y a n y T y p e z b w N T n L X > < a : K e y V a l u e O f D i a g r a m O b j e c t K e y a n y T y p e z b w N T n L X > < a : K e y > < K e y > C o l u m n s \ V e r y A c t i v e D i s t a n c e < / K e y > < / a : K e y > < a : V a l u e   i : t y p e = " M e a s u r e G r i d N o d e V i e w S t a t e " > < C o l u m n > 6 < / C o l u m n > < L a y e d O u t > t r u e < / L a y e d O u t > < / a : V a l u e > < / a : K e y V a l u e O f D i a g r a m O b j e c t K e y a n y T y p e z b w N T n L X > < a : K e y V a l u e O f D i a g r a m O b j e c t K e y a n y T y p e z b w N T n L X > < a : K e y > < K e y > C o l u m n s \ M o d e r a t e l y A c t i v e D i s t a n c e < / K e y > < / a : K e y > < a : V a l u e   i : t y p e = " M e a s u r e G r i d N o d e V i e w S t a t e " > < C o l u m n > 7 < / C o l u m n > < L a y e d O u t > t r u e < / L a y e d O u t > < / a : V a l u e > < / a : K e y V a l u e O f D i a g r a m O b j e c t K e y a n y T y p e z b w N T n L X > < a : K e y V a l u e O f D i a g r a m O b j e c t K e y a n y T y p e z b w N T n L X > < a : K e y > < K e y > C o l u m n s \ L i g h t A c t i v e D i s t a n c e < / K e y > < / a : K e y > < a : V a l u e   i : t y p e = " M e a s u r e G r i d N o d e V i e w S t a t e " > < C o l u m n > 8 < / C o l u m n > < L a y e d O u t > t r u e < / L a y e d O u t > < / a : V a l u e > < / a : K e y V a l u e O f D i a g r a m O b j e c t K e y a n y T y p e z b w N T n L X > < a : K e y V a l u e O f D i a g r a m O b j e c t K e y a n y T y p e z b w N T n L X > < a : K e y > < K e y > C o l u m n s \ S e d e n t a r y A c t i v e D i s t a n c e < / K e y > < / a : K e y > < a : V a l u e   i : t y p e = " M e a s u r e G r i d N o d e V i e w S t a t e " > < C o l u m n > 9 < / C o l u m n > < L a y e d O u t > t r u e < / L a y e d O u t > < / a : V a l u e > < / a : K e y V a l u e O f D i a g r a m O b j e c t K e y a n y T y p e z b w N T n L X > < a : K e y V a l u e O f D i a g r a m O b j e c t K e y a n y T y p e z b w N T n L X > < a : K e y > < K e y > C o l u m n s \ V e r y A c t i v e M i n u t e s < / K e y > < / a : K e y > < a : V a l u e   i : t y p e = " M e a s u r e G r i d N o d e V i e w S t a t e " > < C o l u m n > 1 0 < / C o l u m n > < L a y e d O u t > t r u e < / L a y e d O u t > < / a : V a l u e > < / a : K e y V a l u e O f D i a g r a m O b j e c t K e y a n y T y p e z b w N T n L X > < a : K e y V a l u e O f D i a g r a m O b j e c t K e y a n y T y p e z b w N T n L X > < a : K e y > < K e y > C o l u m n s \ F a i r l y A c t i v e M i n u t e s < / K e y > < / a : K e y > < a : V a l u e   i : t y p e = " M e a s u r e G r i d N o d e V i e w S t a t e " > < C o l u m n > 1 1 < / C o l u m n > < L a y e d O u t > t r u e < / L a y e d O u t > < / a : V a l u e > < / a : K e y V a l u e O f D i a g r a m O b j e c t K e y a n y T y p e z b w N T n L X > < a : K e y V a l u e O f D i a g r a m O b j e c t K e y a n y T y p e z b w N T n L X > < a : K e y > < K e y > C o l u m n s \ L i g h t l y A c t i v e M i n u t e s < / K e y > < / a : K e y > < a : V a l u e   i : t y p e = " M e a s u r e G r i d N o d e V i e w S t a t e " > < C o l u m n > 1 2 < / C o l u m n > < L a y e d O u t > t r u e < / L a y e d O u t > < / a : V a l u e > < / a : K e y V a l u e O f D i a g r a m O b j e c t K e y a n y T y p e z b w N T n L X > < a : K e y V a l u e O f D i a g r a m O b j e c t K e y a n y T y p e z b w N T n L X > < a : K e y > < K e y > C o l u m n s \ S e d e n t a r y M i n u t e s < / K e y > < / a : K e y > < a : V a l u e   i : t y p e = " M e a s u r e G r i d N o d e V i e w S t a t e " > < C o l u m n > 1 3 < / C o l u m n > < L a y e d O u t > t r u e < / L a y e d O u t > < / a : V a l u e > < / a : K e y V a l u e O f D i a g r a m O b j e c t K e y a n y T y p e z b w N T n L X > < a : K e y V a l u e O f D i a g r a m O b j e c t K e y a n y T y p e z b w N T n L X > < a : K e y > < K e y > C o l u m n s \ C a l o r i e s < / K e y > < / a : K e y > < a : V a l u e   i : t y p e = " M e a s u r e G r i d N o d e V i e w S t a t e " > < C o l u m n > 1 4 < / C o l u m n > < L a y e d O u t > t r u e < / L a y e d O u t > < / a : V a l u e > < / a : K e y V a l u e O f D i a g r a m O b j e c t K e y a n y T y p e z b w N T n L X > < a : K e y V a l u e O f D i a g r a m O b j e c t K e y a n y T y p e z b w N T n L X > < a : K e y > < K e y > C o l u m n s \ S t e p C a t e g o r y < / K e y > < / a : K e y > < a : V a l u e   i : t y p e = " M e a s u r e G r i d N o d e V i e w S t a t e " > < C o l u m n > 1 5 < / C o l u m n > < L a y e d O u t > t r u e < / L a y e d O u t > < / a : V a l u e > < / a : K e y V a l u e O f D i a g r a m O b j e c t K e y a n y T y p e z b w N T n L X > < a : K e y V a l u e O f D i a g r a m O b j e c t K e y a n y T y p e z b w N T n L X > < a : K e y > < K e y > C o l u m n s \ D i s t r i b u t i o n S t e p C a t e g o r y < / K e y > < / a : K e y > < a : V a l u e   i : t y p e = " M e a s u r e G r i d N o d e V i e w S t a t e " > < C o l u m n > 1 7 < / C o l u m n > < L a y e d O u t > t r u e < / L a y e d O u t > < / a : V a l u e > < / a : K e y V a l u e O f D i a g r a m O b j e c t K e y a n y T y p e z b w N T n L X > < a : K e y V a l u e O f D i a g r a m O b j e c t K e y a n y T y p e z b w N T n L X > < a : K e y > < K e y > L i n k s \ & l t ; C o l u m n s \ S u m   o f   T o t a l S t e p s & g t ; - & l t ; M e a s u r e s \ T o t a l S t e p s & g t ; < / K e y > < / a : K e y > < a : V a l u e   i : t y p e = " M e a s u r e G r i d V i e w S t a t e I D i a g r a m L i n k " / > < / a : K e y V a l u e O f D i a g r a m O b j e c t K e y a n y T y p e z b w N T n L X > < a : K e y V a l u e O f D i a g r a m O b j e c t K e y a n y T y p e z b w N T n L X > < a : K e y > < K e y > L i n k s \ & l t ; C o l u m n s \ S u m   o f   T o t a l S t e p s & g t ; - & l t ; M e a s u r e s \ T o t a l S t e p s & g t ; \ C O L U M N < / K e y > < / a : K e y > < a : V a l u e   i : t y p e = " M e a s u r e G r i d V i e w S t a t e I D i a g r a m L i n k E n d p o i n t " / > < / a : K e y V a l u e O f D i a g r a m O b j e c t K e y a n y T y p e z b w N T n L X > < a : K e y V a l u e O f D i a g r a m O b j e c t K e y a n y T y p e z b w N T n L X > < a : K e y > < K e y > L i n k s \ & l t ; C o l u m n s \ S u m   o f   T o t a l S t e p s & g t ; - & l t ; M e a s u r e s \ T o t a l S t e p s & g t ; \ M E A S U R E < / K e y > < / a : K e y > < a : V a l u e   i : t y p e = " M e a s u r e G r i d V i e w S t a t e I D i a g r a m L i n k E n d p o i n t " / > < / a : K e y V a l u e O f D i a g r a m O b j e c t K e y a n y T y p e z b w N T n L X > < a : K e y V a l u e O f D i a g r a m O b j e c t K e y a n y T y p e z b w N T n L X > < a : K e y > < K e y > L i n k s \ & l t ; C o l u m n s \ C o u n t   o f   T o t a l S t e p s & g t ; - & l t ; M e a s u r e s \ T o t a l S t e p s & g t ; < / K e y > < / a : K e y > < a : V a l u e   i : t y p e = " M e a s u r e G r i d V i e w S t a t e I D i a g r a m L i n k " / > < / a : K e y V a l u e O f D i a g r a m O b j e c t K e y a n y T y p e z b w N T n L X > < a : K e y V a l u e O f D i a g r a m O b j e c t K e y a n y T y p e z b w N T n L X > < a : K e y > < K e y > L i n k s \ & l t ; C o l u m n s \ C o u n t   o f   T o t a l S t e p s & g t ; - & l t ; M e a s u r e s \ T o t a l S t e p s & g t ; \ C O L U M N < / K e y > < / a : K e y > < a : V a l u e   i : t y p e = " M e a s u r e G r i d V i e w S t a t e I D i a g r a m L i n k E n d p o i n t " / > < / a : K e y V a l u e O f D i a g r a m O b j e c t K e y a n y T y p e z b w N T n L X > < a : K e y V a l u e O f D i a g r a m O b j e c t K e y a n y T y p e z b w N T n L X > < a : K e y > < K e y > L i n k s \ & l t ; C o l u m n s \ C o u n t   o f   T o t a l S t e p s & g t ; - & l t ; M e a s u r e s \ T o t a l S t e p s & g t ; \ M E A S U R E < / K e y > < / a : K e y > < a : V a l u e   i : t y p e = " M e a s u r e G r i d V i e w S t a t e I D i a g r a m L i n k E n d p o i n t " / > < / a : K e y V a l u e O f D i a g r a m O b j e c t K e y a n y T y p e z b w N T n L X > < / V i e w S t a t e s > < / D i a g r a m M a n a g e r . S e r i a l i z a b l e D i a g r a m > < D i a g r a m M a n a g e r . S e r i a l i z a b l e D i a g r a m > < A d a p t e r   i : t y p e = " M e a s u r e D i a g r a m S a n d b o x A d a p t e r " > < T a b l e N a m e > W e i g h t L o g I n f o 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 W e i g h t L o g I n f o 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 B M I < / K e y > < / D i a g r a m O b j e c t K e y > < D i a g r a m O b j e c t K e y > < K e y > M e a s u r e s \ S u m   o f   B M I \ T a g I n f o \ F o r m u l a < / K e y > < / D i a g r a m O b j e c t K e y > < D i a g r a m O b j e c t K e y > < K e y > M e a s u r e s \ S u m   o f   B M I \ T a g I n f o \ V a l u e < / K e y > < / D i a g r a m O b j e c t K e y > < D i a g r a m O b j e c t K e y > < K e y > M e a s u r e s \ C o u n t   o f   B M I < / K e y > < / D i a g r a m O b j e c t K e y > < D i a g r a m O b j e c t K e y > < K e y > M e a s u r e s \ C o u n t   o f   B M I \ T a g I n f o \ F o r m u l a < / K e y > < / D i a g r a m O b j e c t K e y > < D i a g r a m O b j e c t K e y > < K e y > M e a s u r e s \ C o u n t   o f   B M I \ T a g I n f o \ V a l u e < / K e y > < / D i a g r a m O b j e c t K e y > < D i a g r a m O b j e c t K e y > < K e y > M e a s u r e s \ S u m   o f   A v e r a g e B M I < / K e y > < / D i a g r a m O b j e c t K e y > < D i a g r a m O b j e c t K e y > < K e y > M e a s u r e s \ S u m   o f   A v e r a g e B M I \ T a g I n f o \ F o r m u l a < / K e y > < / D i a g r a m O b j e c t K e y > < D i a g r a m O b j e c t K e y > < K e y > M e a s u r e s \ S u m   o f   A v e r a g e B M I \ T a g I n f o \ V a l u e < / K e y > < / D i a g r a m O b j e c t K e y > < D i a g r a m O b j e c t K e y > < K e y > M e a s u r e s \ C o u n t   o f   A v e r a g e B M I < / K e y > < / D i a g r a m O b j e c t K e y > < D i a g r a m O b j e c t K e y > < K e y > M e a s u r e s \ C o u n t   o f   A v e r a g e B M I \ T a g I n f o \ F o r m u l a < / K e y > < / D i a g r a m O b j e c t K e y > < D i a g r a m O b j e c t K e y > < K e y > M e a s u r e s \ C o u n t   o f   A v e r a g e B M I \ T a g I n f o \ V a l u e < / K e y > < / D i a g r a m O b j e c t K e y > < D i a g r a m O b j e c t K e y > < K e y > M e a s u r e s \ S u m   o f   I d < / K e y > < / D i a g r a m O b j e c t K e y > < D i a g r a m O b j e c t K e y > < K e y > M e a s u r e s \ S u m   o f   I d \ T a g I n f o \ F o r m u l a < / K e y > < / D i a g r a m O b j e c t K e y > < D i a g r a m O b j e c t K e y > < K e y > M e a s u r e s \ S u m   o f   I d \ T a g I n f o \ V a l u e < / K e y > < / D i a g r a m O b j e c t K e y > < D i a g r a m O b j e c t K e y > < K e y > M e a s u r e s \ A v e r a g e   o f   B M I < / K e y > < / D i a g r a m O b j e c t K e y > < D i a g r a m O b j e c t K e y > < K e y > M e a s u r e s \ A v e r a g e   o f   B M I \ T a g I n f o \ F o r m u l a < / K e y > < / D i a g r a m O b j e c t K e y > < D i a g r a m O b j e c t K e y > < K e y > M e a s u r e s \ A v e r a g e   o f   B M I \ T a g I n f o \ V a l u e < / K e y > < / D i a g r a m O b j e c t K e y > < D i a g r a m O b j e c t K e y > < K e y > M e a s u r e s \ C o u n t   o f   I d < / K e y > < / D i a g r a m O b j e c t K e y > < D i a g r a m O b j e c t K e y > < K e y > M e a s u r e s \ C o u n t   o f   I d \ T a g I n f o \ F o r m u l a < / K e y > < / D i a g r a m O b j e c t K e y > < D i a g r a m O b j e c t K e y > < K e y > M e a s u r e s \ C o u n t   o f   I d \ T a g I n f o \ V a l u e < / K e y > < / D i a g r a m O b j e c t K e y > < D i a g r a m O b j e c t K e y > < K e y > C o l u m n s \ I d _ D a t e < / K e y > < / D i a g r a m O b j e c t K e y > < D i a g r a m O b j e c t K e y > < K e y > C o l u m n s \ I d < / K e y > < / D i a g r a m O b j e c t K e y > < D i a g r a m O b j e c t K e y > < K e y > C o l u m n s \ D a t e < / K e y > < / D i a g r a m O b j e c t K e y > < D i a g r a m O b j e c t K e y > < K e y > C o l u m n s \ D a y < / K e y > < / D i a g r a m O b j e c t K e y > < D i a g r a m O b j e c t K e y > < K e y > C o l u m n s \ W e i g h t K g < / K e y > < / D i a g r a m O b j e c t K e y > < D i a g r a m O b j e c t K e y > < K e y > C o l u m n s \ W e i g h t P o u n d s < / K e y > < / D i a g r a m O b j e c t K e y > < D i a g r a m O b j e c t K e y > < K e y > C o l u m n s \ B M I < / K e y > < / D i a g r a m O b j e c t K e y > < D i a g r a m O b j e c t K e y > < K e y > C o l u m n s \ I s M a n u a l R e p o r t < / K e y > < / D i a g r a m O b j e c t K e y > < D i a g r a m O b j e c t K e y > < K e y > C o l u m n s \ L o g I d < / K e y > < / D i a g r a m O b j e c t K e y > < D i a g r a m O b j e c t K e y > < K e y > C o l u m n s \ A v e r a g e B M I < / K e y > < / D i a g r a m O b j e c t K e y > < D i a g r a m O b j e c t K e y > < K e y > C o l u m n s \ B M I C a t e g o r y < / K e y > < / D i a g r a m O b j e c t K e y > < D i a g r a m O b j e c t K e y > < K e y > L i n k s \ & l t ; C o l u m n s \ S u m   o f   B M I & g t ; - & l t ; M e a s u r e s \ B M I & g t ; < / K e y > < / D i a g r a m O b j e c t K e y > < D i a g r a m O b j e c t K e y > < K e y > L i n k s \ & l t ; C o l u m n s \ S u m   o f   B M I & g t ; - & l t ; M e a s u r e s \ B M I & g t ; \ C O L U M N < / K e y > < / D i a g r a m O b j e c t K e y > < D i a g r a m O b j e c t K e y > < K e y > L i n k s \ & l t ; C o l u m n s \ S u m   o f   B M I & g t ; - & l t ; M e a s u r e s \ B M I & g t ; \ M E A S U R E < / K e y > < / D i a g r a m O b j e c t K e y > < D i a g r a m O b j e c t K e y > < K e y > L i n k s \ & l t ; C o l u m n s \ C o u n t   o f   B M I & g t ; - & l t ; M e a s u r e s \ B M I & g t ; < / K e y > < / D i a g r a m O b j e c t K e y > < D i a g r a m O b j e c t K e y > < K e y > L i n k s \ & l t ; C o l u m n s \ C o u n t   o f   B M I & g t ; - & l t ; M e a s u r e s \ B M I & g t ; \ C O L U M N < / K e y > < / D i a g r a m O b j e c t K e y > < D i a g r a m O b j e c t K e y > < K e y > L i n k s \ & l t ; C o l u m n s \ C o u n t   o f   B M I & g t ; - & l t ; M e a s u r e s \ B M I & g t ; \ M E A S U R E < / K e y > < / D i a g r a m O b j e c t K e y > < D i a g r a m O b j e c t K e y > < K e y > L i n k s \ & l t ; C o l u m n s \ S u m   o f   A v e r a g e B M I & g t ; - & l t ; M e a s u r e s \ A v e r a g e B M I & g t ; < / K e y > < / D i a g r a m O b j e c t K e y > < D i a g r a m O b j e c t K e y > < K e y > L i n k s \ & l t ; C o l u m n s \ S u m   o f   A v e r a g e B M I & g t ; - & l t ; M e a s u r e s \ A v e r a g e B M I & g t ; \ C O L U M N < / K e y > < / D i a g r a m O b j e c t K e y > < D i a g r a m O b j e c t K e y > < K e y > L i n k s \ & l t ; C o l u m n s \ S u m   o f   A v e r a g e B M I & g t ; - & l t ; M e a s u r e s \ A v e r a g e B M I & g t ; \ M E A S U R E < / K e y > < / D i a g r a m O b j e c t K e y > < D i a g r a m O b j e c t K e y > < K e y > L i n k s \ & l t ; C o l u m n s \ C o u n t   o f   A v e r a g e B M I & g t ; - & l t ; M e a s u r e s \ A v e r a g e B M I & g t ; < / K e y > < / D i a g r a m O b j e c t K e y > < D i a g r a m O b j e c t K e y > < K e y > L i n k s \ & l t ; C o l u m n s \ C o u n t   o f   A v e r a g e B M I & g t ; - & l t ; M e a s u r e s \ A v e r a g e B M I & g t ; \ C O L U M N < / K e y > < / D i a g r a m O b j e c t K e y > < D i a g r a m O b j e c t K e y > < K e y > L i n k s \ & l t ; C o l u m n s \ C o u n t   o f   A v e r a g e B M I & g t ; - & l t ; M e a s u r e s \ A v e r a g e B M I & g t ; \ M E A S U R E 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 L i n k s \ & l t ; C o l u m n s \ A v e r a g e   o f   B M I & g t ; - & l t ; M e a s u r e s \ B M I & g t ; < / K e y > < / D i a g r a m O b j e c t K e y > < D i a g r a m O b j e c t K e y > < K e y > L i n k s \ & l t ; C o l u m n s \ A v e r a g e   o f   B M I & g t ; - & l t ; M e a s u r e s \ B M I & g t ; \ C O L U M N < / K e y > < / D i a g r a m O b j e c t K e y > < D i a g r a m O b j e c t K e y > < K e y > L i n k s \ & l t ; C o l u m n s \ A v e r a g e   o f   B M I & g t ; - & l t ; M e a s u r e s \ B M I & g t ; \ M E A S U R E 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 B M I < / K e y > < / a : K e y > < a : V a l u e   i : t y p e = " M e a s u r e G r i d N o d e V i e w S t a t e " > < C o l u m n > 4 < / C o l u m n > < L a y e d O u t > t r u e < / L a y e d O u t > < W a s U I I n v i s i b l e > t r u e < / W a s U I I n v i s i b l e > < / a : V a l u e > < / a : K e y V a l u e O f D i a g r a m O b j e c t K e y a n y T y p e z b w N T n L X > < a : K e y V a l u e O f D i a g r a m O b j e c t K e y a n y T y p e z b w N T n L X > < a : K e y > < K e y > M e a s u r e s \ S u m   o f   B M I \ T a g I n f o \ F o r m u l a < / K e y > < / a : K e y > < a : V a l u e   i : t y p e = " M e a s u r e G r i d V i e w S t a t e I D i a g r a m T a g A d d i t i o n a l I n f o " / > < / a : K e y V a l u e O f D i a g r a m O b j e c t K e y a n y T y p e z b w N T n L X > < a : K e y V a l u e O f D i a g r a m O b j e c t K e y a n y T y p e z b w N T n L X > < a : K e y > < K e y > M e a s u r e s \ S u m   o f   B M I \ T a g I n f o \ V a l u e < / K e y > < / a : K e y > < a : V a l u e   i : t y p e = " M e a s u r e G r i d V i e w S t a t e I D i a g r a m T a g A d d i t i o n a l I n f o " / > < / a : K e y V a l u e O f D i a g r a m O b j e c t K e y a n y T y p e z b w N T n L X > < a : K e y V a l u e O f D i a g r a m O b j e c t K e y a n y T y p e z b w N T n L X > < a : K e y > < K e y > M e a s u r e s \ C o u n t   o f   B M I < / K e y > < / a : K e y > < a : V a l u e   i : t y p e = " M e a s u r e G r i d N o d e V i e w S t a t e " > < C o l u m n > 4 < / C o l u m n > < L a y e d O u t > t r u e < / L a y e d O u t > < R o w > 1 < / R o w > < W a s U I I n v i s i b l e > t r u e < / W a s U I I n v i s i b l e > < / a : V a l u e > < / a : K e y V a l u e O f D i a g r a m O b j e c t K e y a n y T y p e z b w N T n L X > < a : K e y V a l u e O f D i a g r a m O b j e c t K e y a n y T y p e z b w N T n L X > < a : K e y > < K e y > M e a s u r e s \ C o u n t   o f   B M I \ T a g I n f o \ F o r m u l a < / K e y > < / a : K e y > < a : V a l u e   i : t y p e = " M e a s u r e G r i d V i e w S t a t e I D i a g r a m T a g A d d i t i o n a l I n f o " / > < / a : K e y V a l u e O f D i a g r a m O b j e c t K e y a n y T y p e z b w N T n L X > < a : K e y V a l u e O f D i a g r a m O b j e c t K e y a n y T y p e z b w N T n L X > < a : K e y > < K e y > M e a s u r e s \ C o u n t   o f   B M I \ T a g I n f o \ V a l u e < / K e y > < / a : K e y > < a : V a l u e   i : t y p e = " M e a s u r e G r i d V i e w S t a t e I D i a g r a m T a g A d d i t i o n a l I n f o " / > < / a : K e y V a l u e O f D i a g r a m O b j e c t K e y a n y T y p e z b w N T n L X > < a : K e y V a l u e O f D i a g r a m O b j e c t K e y a n y T y p e z b w N T n L X > < a : K e y > < K e y > M e a s u r e s \ S u m   o f   A v e r a g e B M I < / K e y > < / a : K e y > < a : V a l u e   i : t y p e = " M e a s u r e G r i d N o d e V i e w S t a t e " > < C o l u m n > 7 < / C o l u m n > < L a y e d O u t > t r u e < / L a y e d O u t > < W a s U I I n v i s i b l e > t r u e < / W a s U I I n v i s i b l e > < / a : V a l u e > < / a : K e y V a l u e O f D i a g r a m O b j e c t K e y a n y T y p e z b w N T n L X > < a : K e y V a l u e O f D i a g r a m O b j e c t K e y a n y T y p e z b w N T n L X > < a : K e y > < K e y > M e a s u r e s \ S u m   o f   A v e r a g e B M I \ T a g I n f o \ F o r m u l a < / K e y > < / a : K e y > < a : V a l u e   i : t y p e = " M e a s u r e G r i d V i e w S t a t e I D i a g r a m T a g A d d i t i o n a l I n f o " / > < / a : K e y V a l u e O f D i a g r a m O b j e c t K e y a n y T y p e z b w N T n L X > < a : K e y V a l u e O f D i a g r a m O b j e c t K e y a n y T y p e z b w N T n L X > < a : K e y > < K e y > M e a s u r e s \ S u m   o f   A v e r a g e B M I \ T a g I n f o \ V a l u e < / K e y > < / a : K e y > < a : V a l u e   i : t y p e = " M e a s u r e G r i d V i e w S t a t e I D i a g r a m T a g A d d i t i o n a l I n f o " / > < / a : K e y V a l u e O f D i a g r a m O b j e c t K e y a n y T y p e z b w N T n L X > < a : K e y V a l u e O f D i a g r a m O b j e c t K e y a n y T y p e z b w N T n L X > < a : K e y > < K e y > M e a s u r e s \ C o u n t   o f   A v e r a g e B M I < / K e y > < / a : K e y > < a : V a l u e   i : t y p e = " M e a s u r e G r i d N o d e V i e w S t a t e " > < C o l u m n > 7 < / C o l u m n > < L a y e d O u t > t r u e < / L a y e d O u t > < R o w > 1 < / R o w > < W a s U I I n v i s i b l e > t r u e < / W a s U I I n v i s i b l e > < / a : V a l u e > < / a : K e y V a l u e O f D i a g r a m O b j e c t K e y a n y T y p e z b w N T n L X > < a : K e y V a l u e O f D i a g r a m O b j e c t K e y a n y T y p e z b w N T n L X > < a : K e y > < K e y > M e a s u r e s \ C o u n t   o f   A v e r a g e B M I \ T a g I n f o \ F o r m u l a < / K e y > < / a : K e y > < a : V a l u e   i : t y p e = " M e a s u r e G r i d V i e w S t a t e I D i a g r a m T a g A d d i t i o n a l I n f o " / > < / a : K e y V a l u e O f D i a g r a m O b j e c t K e y a n y T y p e z b w N T n L X > < a : K e y V a l u e O f D i a g r a m O b j e c t K e y a n y T y p e z b w N T n L X > < a : K e y > < K e y > M e a s u r e s \ C o u n t   o f   A v e r a g e B M I \ T a g I n f o \ V a l u e 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 M e a s u r e s \ A v e r a g e   o f   B M I < / K e y > < / a : K e y > < a : V a l u e   i : t y p e = " M e a s u r e G r i d N o d e V i e w S t a t e " > < C o l u m n > 4 < / C o l u m n > < L a y e d O u t > t r u e < / L a y e d O u t > < W a s U I I n v i s i b l e > t r u e < / W a s U I I n v i s i b l e > < / a : V a l u e > < / a : K e y V a l u e O f D i a g r a m O b j e c t K e y a n y T y p e z b w N T n L X > < a : K e y V a l u e O f D i a g r a m O b j e c t K e y a n y T y p e z b w N T n L X > < a : K e y > < K e y > M e a s u r e s \ A v e r a g e   o f   B M I \ T a g I n f o \ F o r m u l a < / K e y > < / a : K e y > < a : V a l u e   i : t y p e = " M e a s u r e G r i d V i e w S t a t e I D i a g r a m T a g A d d i t i o n a l I n f o " / > < / a : K e y V a l u e O f D i a g r a m O b j e c t K e y a n y T y p e z b w N T n L X > < a : K e y V a l u e O f D i a g r a m O b j e c t K e y a n y T y p e z b w N T n L X > < a : K e y > < K e y > M e a s u r e s \ A v e r a g e   o f   B M I \ T a g I n f o \ V a l u e 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 C o l u m n s \ I d _ D a t e < / K e y > < / a : K e y > < a : V a l u e   i : t y p e = " M e a s u r e G r i d N o d e V i e w S t a t e " > < C o l u m n > 8 < / C o l u m n > < L a y e d O u t > t r u e < / L a y e d O u t > < / a : V a l u e > < / 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K e y > < / a : K e y > < a : V a l u e   i : t y p e = " M e a s u r e G r i d N o d e V i e w S t a t e " > < C o l u m n > 1 0 < / C o l u m n > < L a y e d O u t > t r u e < / L a y e d O u t > < / a : V a l u e > < / a : K e y V a l u e O f D i a g r a m O b j e c t K e y a n y T y p e z b w N T n L X > < a : K e y V a l u e O f D i a g r a m O b j e c t K e y a n y T y p e z b w N T n L X > < a : K e y > < K e y > C o l u m n s \ W e i g h t K g < / K e y > < / a : K e y > < a : V a l u e   i : t y p e = " M e a s u r e G r i d N o d e V i e w S t a t e " > < C o l u m n > 2 < / C o l u m n > < L a y e d O u t > t r u e < / L a y e d O u t > < / a : V a l u e > < / a : K e y V a l u e O f D i a g r a m O b j e c t K e y a n y T y p e z b w N T n L X > < a : K e y V a l u e O f D i a g r a m O b j e c t K e y a n y T y p e z b w N T n L X > < a : K e y > < K e y > C o l u m n s \ W e i g h t P o u n d s < / K e y > < / a : K e y > < a : V a l u e   i : t y p e = " M e a s u r e G r i d N o d e V i e w S t a t e " > < C o l u m n > 3 < / C o l u m n > < L a y e d O u t > t r u e < / L a y e d O u t > < / a : V a l u e > < / a : K e y V a l u e O f D i a g r a m O b j e c t K e y a n y T y p e z b w N T n L X > < a : K e y V a l u e O f D i a g r a m O b j e c t K e y a n y T y p e z b w N T n L X > < a : K e y > < K e y > C o l u m n s \ B M I < / K e y > < / a : K e y > < a : V a l u e   i : t y p e = " M e a s u r e G r i d N o d e V i e w S t a t e " > < C o l u m n > 4 < / C o l u m n > < L a y e d O u t > t r u e < / L a y e d O u t > < / a : V a l u e > < / a : K e y V a l u e O f D i a g r a m O b j e c t K e y a n y T y p e z b w N T n L X > < a : K e y V a l u e O f D i a g r a m O b j e c t K e y a n y T y p e z b w N T n L X > < a : K e y > < K e y > C o l u m n s \ I s M a n u a l R e p o r t < / K e y > < / a : K e y > < a : V a l u e   i : t y p e = " M e a s u r e G r i d N o d e V i e w S t a t e " > < C o l u m n > 5 < / C o l u m n > < L a y e d O u t > t r u e < / L a y e d O u t > < / a : V a l u e > < / a : K e y V a l u e O f D i a g r a m O b j e c t K e y a n y T y p e z b w N T n L X > < a : K e y V a l u e O f D i a g r a m O b j e c t K e y a n y T y p e z b w N T n L X > < a : K e y > < K e y > C o l u m n s \ L o g I d < / K e y > < / a : K e y > < a : V a l u e   i : t y p e = " M e a s u r e G r i d N o d e V i e w S t a t e " > < C o l u m n > 6 < / C o l u m n > < L a y e d O u t > t r u e < / L a y e d O u t > < / a : V a l u e > < / a : K e y V a l u e O f D i a g r a m O b j e c t K e y a n y T y p e z b w N T n L X > < a : K e y V a l u e O f D i a g r a m O b j e c t K e y a n y T y p e z b w N T n L X > < a : K e y > < K e y > C o l u m n s \ A v e r a g e B M I < / K e y > < / a : K e y > < a : V a l u e   i : t y p e = " M e a s u r e G r i d N o d e V i e w S t a t e " > < C o l u m n > 7 < / C o l u m n > < L a y e d O u t > t r u e < / L a y e d O u t > < / a : V a l u e > < / a : K e y V a l u e O f D i a g r a m O b j e c t K e y a n y T y p e z b w N T n L X > < a : K e y V a l u e O f D i a g r a m O b j e c t K e y a n y T y p e z b w N T n L X > < a : K e y > < K e y > C o l u m n s \ B M I C a t e g o r y < / K e y > < / a : K e y > < a : V a l u e   i : t y p e = " M e a s u r e G r i d N o d e V i e w S t a t e " > < C o l u m n > 9 < / C o l u m n > < L a y e d O u t > t r u e < / L a y e d O u t > < / a : V a l u e > < / a : K e y V a l u e O f D i a g r a m O b j e c t K e y a n y T y p e z b w N T n L X > < a : K e y V a l u e O f D i a g r a m O b j e c t K e y a n y T y p e z b w N T n L X > < a : K e y > < K e y > L i n k s \ & l t ; C o l u m n s \ S u m   o f   B M I & g t ; - & l t ; M e a s u r e s \ B M I & g t ; < / K e y > < / a : K e y > < a : V a l u e   i : t y p e = " M e a s u r e G r i d V i e w S t a t e I D i a g r a m L i n k " / > < / a : K e y V a l u e O f D i a g r a m O b j e c t K e y a n y T y p e z b w N T n L X > < a : K e y V a l u e O f D i a g r a m O b j e c t K e y a n y T y p e z b w N T n L X > < a : K e y > < K e y > L i n k s \ & l t ; C o l u m n s \ S u m   o f   B M I & g t ; - & l t ; M e a s u r e s \ B M I & g t ; \ C O L U M N < / K e y > < / a : K e y > < a : V a l u e   i : t y p e = " M e a s u r e G r i d V i e w S t a t e I D i a g r a m L i n k E n d p o i n t " / > < / a : K e y V a l u e O f D i a g r a m O b j e c t K e y a n y T y p e z b w N T n L X > < a : K e y V a l u e O f D i a g r a m O b j e c t K e y a n y T y p e z b w N T n L X > < a : K e y > < K e y > L i n k s \ & l t ; C o l u m n s \ S u m   o f   B M I & g t ; - & l t ; M e a s u r e s \ B M I & g t ; \ M E A S U R E < / K e y > < / a : K e y > < a : V a l u e   i : t y p e = " M e a s u r e G r i d V i e w S t a t e I D i a g r a m L i n k E n d p o i n t " / > < / a : K e y V a l u e O f D i a g r a m O b j e c t K e y a n y T y p e z b w N T n L X > < a : K e y V a l u e O f D i a g r a m O b j e c t K e y a n y T y p e z b w N T n L X > < a : K e y > < K e y > L i n k s \ & l t ; C o l u m n s \ C o u n t   o f   B M I & g t ; - & l t ; M e a s u r e s \ B M I & g t ; < / K e y > < / a : K e y > < a : V a l u e   i : t y p e = " M e a s u r e G r i d V i e w S t a t e I D i a g r a m L i n k " / > < / a : K e y V a l u e O f D i a g r a m O b j e c t K e y a n y T y p e z b w N T n L X > < a : K e y V a l u e O f D i a g r a m O b j e c t K e y a n y T y p e z b w N T n L X > < a : K e y > < K e y > L i n k s \ & l t ; C o l u m n s \ C o u n t   o f   B M I & g t ; - & l t ; M e a s u r e s \ B M I & g t ; \ C O L U M N < / K e y > < / a : K e y > < a : V a l u e   i : t y p e = " M e a s u r e G r i d V i e w S t a t e I D i a g r a m L i n k E n d p o i n t " / > < / a : K e y V a l u e O f D i a g r a m O b j e c t K e y a n y T y p e z b w N T n L X > < a : K e y V a l u e O f D i a g r a m O b j e c t K e y a n y T y p e z b w N T n L X > < a : K e y > < K e y > L i n k s \ & l t ; C o l u m n s \ C o u n t   o f   B M I & g t ; - & l t ; M e a s u r e s \ B M I & g t ; \ M E A S U R E < / K e y > < / a : K e y > < a : V a l u e   i : t y p e = " M e a s u r e G r i d V i e w S t a t e I D i a g r a m L i n k E n d p o i n t " / > < / a : K e y V a l u e O f D i a g r a m O b j e c t K e y a n y T y p e z b w N T n L X > < a : K e y V a l u e O f D i a g r a m O b j e c t K e y a n y T y p e z b w N T n L X > < a : K e y > < K e y > L i n k s \ & l t ; C o l u m n s \ S u m   o f   A v e r a g e B M I & g t ; - & l t ; M e a s u r e s \ A v e r a g e B M I & g t ; < / K e y > < / a : K e y > < a : V a l u e   i : t y p e = " M e a s u r e G r i d V i e w S t a t e I D i a g r a m L i n k " / > < / a : K e y V a l u e O f D i a g r a m O b j e c t K e y a n y T y p e z b w N T n L X > < a : K e y V a l u e O f D i a g r a m O b j e c t K e y a n y T y p e z b w N T n L X > < a : K e y > < K e y > L i n k s \ & l t ; C o l u m n s \ S u m   o f   A v e r a g e B M I & g t ; - & l t ; M e a s u r e s \ A v e r a g e B M I & g t ; \ C O L U M N < / K e y > < / a : K e y > < a : V a l u e   i : t y p e = " M e a s u r e G r i d V i e w S t a t e I D i a g r a m L i n k E n d p o i n t " / > < / a : K e y V a l u e O f D i a g r a m O b j e c t K e y a n y T y p e z b w N T n L X > < a : K e y V a l u e O f D i a g r a m O b j e c t K e y a n y T y p e z b w N T n L X > < a : K e y > < K e y > L i n k s \ & l t ; C o l u m n s \ S u m   o f   A v e r a g e B M I & g t ; - & l t ; M e a s u r e s \ A v e r a g e B M I & g t ; \ M E A S U R E < / K e y > < / a : K e y > < a : V a l u e   i : t y p e = " M e a s u r e G r i d V i e w S t a t e I D i a g r a m L i n k E n d p o i n t " / > < / a : K e y V a l u e O f D i a g r a m O b j e c t K e y a n y T y p e z b w N T n L X > < a : K e y V a l u e O f D i a g r a m O b j e c t K e y a n y T y p e z b w N T n L X > < a : K e y > < K e y > L i n k s \ & l t ; C o l u m n s \ C o u n t   o f   A v e r a g e B M I & g t ; - & l t ; M e a s u r e s \ A v e r a g e B M I & g t ; < / K e y > < / a : K e y > < a : V a l u e   i : t y p e = " M e a s u r e G r i d V i e w S t a t e I D i a g r a m L i n k " / > < / a : K e y V a l u e O f D i a g r a m O b j e c t K e y a n y T y p e z b w N T n L X > < a : K e y V a l u e O f D i a g r a m O b j e c t K e y a n y T y p e z b w N T n L X > < a : K e y > < K e y > L i n k s \ & l t ; C o l u m n s \ C o u n t   o f   A v e r a g e B M I & g t ; - & l t ; M e a s u r e s \ A v e r a g e B M I & g t ; \ C O L U M N < / K e y > < / a : K e y > < a : V a l u e   i : t y p e = " M e a s u r e G r i d V i e w S t a t e I D i a g r a m L i n k E n d p o i n t " / > < / a : K e y V a l u e O f D i a g r a m O b j e c t K e y a n y T y p e z b w N T n L X > < a : K e y V a l u e O f D i a g r a m O b j e c t K e y a n y T y p e z b w N T n L X > < a : K e y > < K e y > L i n k s \ & l t ; C o l u m n s \ C o u n t   o f   A v e r a g e B M I & g t ; - & l t ; M e a s u r e s \ A v e r a g e B M I & g t ; \ M E A S U R E 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 L i n k s \ & l t ; C o l u m n s \ A v e r a g e   o f   B M I & g t ; - & l t ; M e a s u r e s \ B M I & g t ; < / K e y > < / a : K e y > < a : V a l u e   i : t y p e = " M e a s u r e G r i d V i e w S t a t e I D i a g r a m L i n k " / > < / a : K e y V a l u e O f D i a g r a m O b j e c t K e y a n y T y p e z b w N T n L X > < a : K e y V a l u e O f D i a g r a m O b j e c t K e y a n y T y p e z b w N T n L X > < a : K e y > < K e y > L i n k s \ & l t ; C o l u m n s \ A v e r a g e   o f   B M I & g t ; - & l t ; M e a s u r e s \ B M I & g t ; \ C O L U M N < / K e y > < / a : K e y > < a : V a l u e   i : t y p e = " M e a s u r e G r i d V i e w S t a t e I D i a g r a m L i n k E n d p o i n t " / > < / a : K e y V a l u e O f D i a g r a m O b j e c t K e y a n y T y p e z b w N T n L X > < a : K e y V a l u e O f D i a g r a m O b j e c t K e y a n y T y p e z b w N T n L X > < a : K e y > < K e y > L i n k s \ & l t ; C o l u m n s \ A v e r a g e   o f   B M I & g t ; - & l t ; M e a s u r e s \ B M I & g t ; \ M E A S U R E 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 T a g s \ T a b l e s \ & l t ; T a b l e s \ W e i g h t L o g I n f o & g t ; < / K e y > < / D i a g r a m O b j e c t K e y > < D i a g r a m O b j e c t K e y > < K e y > D y n a m i c   T a g s \ T a b l e s \ & l t ; T a b l e s \ L o o k U p   T a b l e & g t ; < / K e y > < / D i a g r a m O b j e c t K e y > < D i a g r a m O b j e c t K e y > < K e y > D y n a m i c   T a g s \ T a b l e s \ & l t ; T a b l e s \ B r i d g e T a b l e & g t ; < / K e y > < / D i a g r a m O b j e c t K e y > < D i a g r a m O b j e c t K e y > < K e y > D y n a m i c   T a g s \ T a b l e s \ & l t ; T a b l e s \ S l e e p D a y & g t ; < / K e y > < / D i a g r a m O b j e c t K e y > < D i a g r a m O b j e c t K e y > < K e y > D y n a m i c   T a g s \ T a b l e s \ & l t ; T a b l e s \ G r o u p e d H o u r s O r d e r & g t ; < / K e y > < / D i a g r a m O b j e c t K e y > < D i a g r a m O b j e c t K e y > < K e y > D y n a m i c   T a g s \ T a b l e s \ & l t ; T a b l e s \ D a i l y A c t i v i t y & g t ; < / K e y > < / D i a g r a m O b j e c t K e y > < D i a g r a m O b j e c t K e y > < K e y > D y n a m i c   T a g s \ T a b l e s \ & l t ; T a b l e s \ W e e k d a y A c t i v i t y S l e e p & g t ; < / K e y > < / D i a g r a m O b j e c t K e y > < D i a g r a m O b j e c t K e y > < K e y > D y n a m i c   T a g s \ T a b l e s \ & l t ; T a b l e s \ V w A c t i v i t y S l e e p & g t ; < / K e y > < / D i a g r a m O b j e c t K e y > < D i a g r a m O b j e c t K e y > < K e y > T a b l e s \ W e i g h t L o g I n f o < / K e y > < / D i a g r a m O b j e c t K e y > < D i a g r a m O b j e c t K e y > < K e y > T a b l e s \ W e i g h t L o g I n f o \ C o l u m n s \ I d _ D a t e < / K e y > < / D i a g r a m O b j e c t K e y > < D i a g r a m O b j e c t K e y > < K e y > T a b l e s \ W e i g h t L o g I n f o \ C o l u m n s \ I d < / K e y > < / D i a g r a m O b j e c t K e y > < D i a g r a m O b j e c t K e y > < K e y > T a b l e s \ W e i g h t L o g I n f o \ C o l u m n s \ D a t e < / K e y > < / D i a g r a m O b j e c t K e y > < D i a g r a m O b j e c t K e y > < K e y > T a b l e s \ W e i g h t L o g I n f o \ C o l u m n s \ D a y < / K e y > < / D i a g r a m O b j e c t K e y > < D i a g r a m O b j e c t K e y > < K e y > T a b l e s \ W e i g h t L o g I n f o \ C o l u m n s \ W e i g h t K g < / K e y > < / D i a g r a m O b j e c t K e y > < D i a g r a m O b j e c t K e y > < K e y > T a b l e s \ W e i g h t L o g I n f o \ C o l u m n s \ W e i g h t P o u n d s < / K e y > < / D i a g r a m O b j e c t K e y > < D i a g r a m O b j e c t K e y > < K e y > T a b l e s \ W e i g h t L o g I n f o \ C o l u m n s \ B M I < / K e y > < / D i a g r a m O b j e c t K e y > < D i a g r a m O b j e c t K e y > < K e y > T a b l e s \ W e i g h t L o g I n f o \ C o l u m n s \ I s M a n u a l R e p o r t < / K e y > < / D i a g r a m O b j e c t K e y > < D i a g r a m O b j e c t K e y > < K e y > T a b l e s \ W e i g h t L o g I n f o \ C o l u m n s \ L o g I d < / K e y > < / D i a g r a m O b j e c t K e y > < D i a g r a m O b j e c t K e y > < K e y > T a b l e s \ W e i g h t L o g I n f o \ C o l u m n s \ A v e r a g e B M I < / K e y > < / D i a g r a m O b j e c t K e y > < D i a g r a m O b j e c t K e y > < K e y > T a b l e s \ W e i g h t L o g I n f o \ C o l u m n s \ B M I C a t e g o r y < / K e y > < / D i a g r a m O b j e c t K e y > < D i a g r a m O b j e c t K e y > < K e y > T a b l e s \ W e i g h t L o g I n f o \ M e a s u r e s \ S u m   o f   B M I < / K e y > < / D i a g r a m O b j e c t K e y > < D i a g r a m O b j e c t K e y > < K e y > T a b l e s \ W e i g h t L o g I n f o \ S u m   o f   B M I \ A d d i t i o n a l   I n f o \ I m p l i c i t   M e a s u r e < / K e y > < / D i a g r a m O b j e c t K e y > < D i a g r a m O b j e c t K e y > < K e y > T a b l e s \ W e i g h t L o g I n f o \ M e a s u r e s \ C o u n t   o f   B M I < / K e y > < / D i a g r a m O b j e c t K e y > < D i a g r a m O b j e c t K e y > < K e y > T a b l e s \ W e i g h t L o g I n f o \ C o u n t   o f   B M I \ A d d i t i o n a l   I n f o \ I m p l i c i t   M e a s u r e < / K e y > < / D i a g r a m O b j e c t K e y > < D i a g r a m O b j e c t K e y > < K e y > T a b l e s \ W e i g h t L o g I n f o \ M e a s u r e s \ S u m   o f   A v e r a g e B M I < / K e y > < / D i a g r a m O b j e c t K e y > < D i a g r a m O b j e c t K e y > < K e y > T a b l e s \ W e i g h t L o g I n f o \ S u m   o f   A v e r a g e B M I \ A d d i t i o n a l   I n f o \ I m p l i c i t   M e a s u r e < / K e y > < / D i a g r a m O b j e c t K e y > < D i a g r a m O b j e c t K e y > < K e y > T a b l e s \ W e i g h t L o g I n f o \ M e a s u r e s \ C o u n t   o f   A v e r a g e B M I < / K e y > < / D i a g r a m O b j e c t K e y > < D i a g r a m O b j e c t K e y > < K e y > T a b l e s \ W e i g h t L o g I n f o \ C o u n t   o f   A v e r a g e B M I \ A d d i t i o n a l   I n f o \ I m p l i c i t   M e a s u r e < / K e y > < / D i a g r a m O b j e c t K e y > < D i a g r a m O b j e c t K e y > < K e y > T a b l e s \ W e i g h t L o g I n f o \ M e a s u r e s \ S u m   o f   I d < / K e y > < / D i a g r a m O b j e c t K e y > < D i a g r a m O b j e c t K e y > < K e y > T a b l e s \ W e i g h t L o g I n f o \ S u m   o f   I d \ A d d i t i o n a l   I n f o \ I m p l i c i t   M e a s u r e < / K e y > < / D i a g r a m O b j e c t K e y > < D i a g r a m O b j e c t K e y > < K e y > T a b l e s \ W e i g h t L o g I n f o \ M e a s u r e s \ A v e r a g e   o f   B M I < / K e y > < / D i a g r a m O b j e c t K e y > < D i a g r a m O b j e c t K e y > < K e y > T a b l e s \ W e i g h t L o g I n f o \ A v e r a g e   o f   B M I \ A d d i t i o n a l   I n f o \ I m p l i c i t   M e a s u r e < / K e y > < / D i a g r a m O b j e c t K e y > < D i a g r a m O b j e c t K e y > < K e y > T a b l e s \ W e i g h t L o g I n f o \ M e a s u r e s \ C o u n t   o f   I d < / K e y > < / D i a g r a m O b j e c t K e y > < D i a g r a m O b j e c t K e y > < K e y > T a b l e s \ W e i g h t L o g I n f o \ C o u n t   o f   I d \ A d d i t i o n a l   I n f o \ I m p l i c i t   M e a s u r e < / K e y > < / D i a g r a m O b j e c t K e y > < D i a g r a m O b j e c t K e y > < K e y > T a b l e s \ L o o k U p   T a b l e < / K e y > < / D i a g r a m O b j e c t K e y > < D i a g r a m O b j e c t K e y > < K e y > T a b l e s \ L o o k U p   T a b l e \ C o l u m n s \ D a y < / K e y > < / D i a g r a m O b j e c t K e y > < D i a g r a m O b j e c t K e y > < K e y > T a b l e s \ L o o k U p   T a b l e \ C o l u m n s \ O r d e r D a y < / K e y > < / D i a g r a m O b j e c t K e y > < D i a g r a m O b j e c t K e y > < K e y > T a b l e s \ B r i d g e T a b l e < / K e y > < / D i a g r a m O b j e c t K e y > < D i a g r a m O b j e c t K e y > < K e y > T a b l e s \ B r i d g e T a b l e \ C o l u m n s \ I d _ D a t e < / K e y > < / D i a g r a m O b j e c t K e y > < D i a g r a m O b j e c t K e y > < K e y > T a b l e s \ B r i d g e T a b l e \ C o l u m n s \ D a y < / K e y > < / D i a g r a m O b j e c t K e y > < D i a g r a m O b j e c t K e y > < K e y > T a b l e s \ B r i d g e T a b l e \ C o l u m n s \ O r d e r W e e k D a y < / K e y > < / D i a g r a m O b j e c t K e y > < D i a g r a m O b j e c t K e y > < K e y > T a b l e s \ S l e e p D a y < / K e y > < / D i a g r a m O b j e c t K e y > < D i a g r a m O b j e c t K e y > < K e y > T a b l e s \ S l e e p D a y \ C o l u m n s \ I d _ D a t e < / K e y > < / D i a g r a m O b j e c t K e y > < D i a g r a m O b j e c t K e y > < K e y > T a b l e s \ S l e e p D a y \ C o l u m n s \ I d < / K e y > < / D i a g r a m O b j e c t K e y > < D i a g r a m O b j e c t K e y > < K e y > T a b l e s \ S l e e p D a y \ C o l u m n s \ D a t e < / K e y > < / D i a g r a m O b j e c t K e y > < D i a g r a m O b j e c t K e y > < K e y > T a b l e s \ S l e e p D a y \ C o l u m n s \ D a y < / K e y > < / D i a g r a m O b j e c t K e y > < D i a g r a m O b j e c t K e y > < K e y > T a b l e s \ S l e e p D a y \ C o l u m n s \ T o t a l S l e e p R e c o r d s < / K e y > < / D i a g r a m O b j e c t K e y > < D i a g r a m O b j e c t K e y > < K e y > T a b l e s \ S l e e p D a y \ C o l u m n s \ T o t a l M i n u t e s A s l e e p < / K e y > < / D i a g r a m O b j e c t K e y > < D i a g r a m O b j e c t K e y > < K e y > T a b l e s \ S l e e p D a y \ C o l u m n s \ T o t a l T i m e I n B e d < / K e y > < / D i a g r a m O b j e c t K e y > < D i a g r a m O b j e c t K e y > < K e y > T a b l e s \ S l e e p D a y \ C o l u m n s \ T o t a l H o u r s A s l e e p < / K e y > < / D i a g r a m O b j e c t K e y > < D i a g r a m O b j e c t K e y > < K e y > T a b l e s \ S l e e p D a y \ C o l u m n s \ T o t a l H o u r s I n B e d < / K e y > < / D i a g r a m O b j e c t K e y > < D i a g r a m O b j e c t K e y > < K e y > T a b l e s \ S l e e p D a y \ C o l u m n s \ A v e r a g e H o u r s A s l e e p < / K e y > < / D i a g r a m O b j e c t K e y > < D i a g r a m O b j e c t K e y > < K e y > T a b l e s \ S l e e p D a y \ C o l u m n s \ A v e r a g e H o u r s A s l e e p C a t e g o r y < / K e y > < / D i a g r a m O b j e c t K e y > < D i a g r a m O b j e c t K e y > < K e y > T a b l e s \ S l e e p D a y \ C o l u m n s \ G r o u p e d H o u r s < / K e y > < / D i a g r a m O b j e c t K e y > < D i a g r a m O b j e c t K e y > < K e y > T a b l e s \ S l e e p D a y \ C o l u m n s \ O r d e r H o u r s < / K e y > < / D i a g r a m O b j e c t K e y > < D i a g r a m O b j e c t K e y > < K e y > T a b l e s \ S l e e p D a y \ M e a s u r e s \ S u m   o f   T o t a l H o u r s A s l e e p < / K e y > < / D i a g r a m O b j e c t K e y > < D i a g r a m O b j e c t K e y > < K e y > T a b l e s \ S l e e p D a y \ S u m   o f   T o t a l H o u r s A s l e e p \ A d d i t i o n a l   I n f o \ I m p l i c i t   M e a s u r e < / K e y > < / D i a g r a m O b j e c t K e y > < D i a g r a m O b j e c t K e y > < K e y > T a b l e s \ S l e e p D a y \ M e a s u r e s \ C o u n t   o f   T o t a l H o u r s A s l e e p < / K e y > < / D i a g r a m O b j e c t K e y > < D i a g r a m O b j e c t K e y > < K e y > T a b l e s \ S l e e p D a y \ C o u n t   o f   T o t a l H o u r s A s l e e p \ A d d i t i o n a l   I n f o \ I m p l i c i t   M e a s u r e < / K e y > < / D i a g r a m O b j e c t K e y > < D i a g r a m O b j e c t K e y > < K e y > T a b l e s \ S l e e p D a y \ M e a s u r e s \ S u m   o f   A v e r a g e H o u r s A s l e e p < / K e y > < / D i a g r a m O b j e c t K e y > < D i a g r a m O b j e c t K e y > < K e y > T a b l e s \ S l e e p D a y \ S u m   o f   A v e r a g e H o u r s A s l e e p \ A d d i t i o n a l   I n f o \ I m p l i c i t   M e a s u r e < / K e y > < / D i a g r a m O b j e c t K e y > < D i a g r a m O b j e c t K e y > < K e y > T a b l e s \ S l e e p D a y \ M e a s u r e s \ C o u n t   o f   A v e r a g e H o u r s A s l e e p < / K e y > < / D i a g r a m O b j e c t K e y > < D i a g r a m O b j e c t K e y > < K e y > T a b l e s \ S l e e p D a y \ C o u n t   o f   A v e r a g e H o u r s A s l e e p \ A d d i t i o n a l   I n f o \ I m p l i c i t   M e a s u r e < / K e y > < / D i a g r a m O b j e c t K e y > < D i a g r a m O b j e c t K e y > < K e y > T a b l e s \ G r o u p e d H o u r s O r d e r < / K e y > < / D i a g r a m O b j e c t K e y > < D i a g r a m O b j e c t K e y > < K e y > T a b l e s \ G r o u p e d H o u r s O r d e r \ C o l u m n s \ G r o u p e d H o u r s < / K e y > < / D i a g r a m O b j e c t K e y > < D i a g r a m O b j e c t K e y > < K e y > T a b l e s \ G r o u p e d H o u r s O r d e r \ C o l u m n s \ O r d e r H o u r s < / K e y > < / D i a g r a m O b j e c t K e y > < D i a g r a m O b j e c t K e y > < K e y > T a b l e s \ D a i l y A c t i v i t y < / K e y > < / D i a g r a m O b j e c t K e y > < D i a g r a m O b j e c t K e y > < K e y > T a b l e s \ D a i l y A c t i v i t y \ C o l u m n s \ I d _ D a t e < / K e y > < / D i a g r a m O b j e c t K e y > < D i a g r a m O b j e c t K e y > < K e y > T a b l e s \ D a i l y A c t i v i t y \ C o l u m n s \ I d < / K e y > < / D i a g r a m O b j e c t K e y > < D i a g r a m O b j e c t K e y > < K e y > T a b l e s \ D a i l y A c t i v i t y \ C o l u m n s \ D a t e < / K e y > < / D i a g r a m O b j e c t K e y > < D i a g r a m O b j e c t K e y > < K e y > T a b l e s \ D a i l y A c t i v i t y \ C o l u m n s \ D a y < / K e y > < / D i a g r a m O b j e c t K e y > < D i a g r a m O b j e c t K e y > < K e y > T a b l e s \ D a i l y A c t i v i t y \ C o l u m n s \ T o t a l S t e p s < / K e y > < / D i a g r a m O b j e c t K e y > < D i a g r a m O b j e c t K e y > < K e y > T a b l e s \ D a i l y A c t i v i t y \ C o l u m n s \ T o t a l D i s t a n c e < / K e y > < / D i a g r a m O b j e c t K e y > < D i a g r a m O b j e c t K e y > < K e y > T a b l e s \ D a i l y A c t i v i t y \ C o l u m n s \ T r a c k e r D i s t a n c e < / K e y > < / D i a g r a m O b j e c t K e y > < D i a g r a m O b j e c t K e y > < K e y > T a b l e s \ D a i l y A c t i v i t y \ C o l u m n s \ L o g g e d A c t i v i t i e s D i s t a n c e < / K e y > < / D i a g r a m O b j e c t K e y > < D i a g r a m O b j e c t K e y > < K e y > T a b l e s \ D a i l y A c t i v i t y \ C o l u m n s \ V e r y A c t i v e D i s t a n c e < / K e y > < / D i a g r a m O b j e c t K e y > < D i a g r a m O b j e c t K e y > < K e y > T a b l e s \ D a i l y A c t i v i t y \ C o l u m n s \ M o d e r a t e l y A c t i v e D i s t a n c e < / K e y > < / D i a g r a m O b j e c t K e y > < D i a g r a m O b j e c t K e y > < K e y > T a b l e s \ D a i l y A c t i v i t y \ C o l u m n s \ L i g h t A c t i v e D i s t a n c e < / K e y > < / D i a g r a m O b j e c t K e y > < D i a g r a m O b j e c t K e y > < K e y > T a b l e s \ D a i l y A c t i v i t y \ C o l u m n s \ S e d e n t a r y A c t i v e D i s t a n c e < / K e y > < / D i a g r a m O b j e c t K e y > < D i a g r a m O b j e c t K e y > < K e y > T a b l e s \ D a i l y A c t i v i t y \ C o l u m n s \ V e r y A c t i v e M i n u t e s < / K e y > < / D i a g r a m O b j e c t K e y > < D i a g r a m O b j e c t K e y > < K e y > T a b l e s \ D a i l y A c t i v i t y \ C o l u m n s \ F a i r l y A c t i v e M i n u t e s < / K e y > < / D i a g r a m O b j e c t K e y > < D i a g r a m O b j e c t K e y > < K e y > T a b l e s \ D a i l y A c t i v i t y \ C o l u m n s \ L i g h t l y A c t i v e M i n u t e s < / K e y > < / D i a g r a m O b j e c t K e y > < D i a g r a m O b j e c t K e y > < K e y > T a b l e s \ D a i l y A c t i v i t y \ C o l u m n s \ S e d e n t a r y M i n u t e s < / K e y > < / D i a g r a m O b j e c t K e y > < D i a g r a m O b j e c t K e y > < K e y > T a b l e s \ D a i l y A c t i v i t y \ C o l u m n s \ C a l o r i e s < / K e y > < / D i a g r a m O b j e c t K e y > < D i a g r a m O b j e c t K e y > < K e y > T a b l e s \ D a i l y A c t i v i t y \ C o l u m n s \ S t e p C a t e g o r y < / K e y > < / D i a g r a m O b j e c t K e y > < D i a g r a m O b j e c t K e y > < K e y > T a b l e s \ D a i l y A c t i v i t y \ C o l u m n s \ D i s t r i b u t i o n S t e p C a t e g o r y < / K e y > < / D i a g r a m O b j e c t K e y > < D i a g r a m O b j e c t K e y > < K e y > T a b l e s \ D a i l y A c t i v i t y \ M e a s u r e s \ S u m   o f   T o t a l S t e p s < / K e y > < / D i a g r a m O b j e c t K e y > < D i a g r a m O b j e c t K e y > < K e y > T a b l e s \ D a i l y A c t i v i t y \ S u m   o f   T o t a l S t e p s \ A d d i t i o n a l   I n f o \ I m p l i c i t   M e a s u r e < / K e y > < / D i a g r a m O b j e c t K e y > < D i a g r a m O b j e c t K e y > < K e y > T a b l e s \ D a i l y A c t i v i t y \ M e a s u r e s \ C o u n t   o f   T o t a l S t e p s < / K e y > < / D i a g r a m O b j e c t K e y > < D i a g r a m O b j e c t K e y > < K e y > T a b l e s \ D a i l y A c t i v i t y \ C o u n t   o f   T o t a l S t e p s \ A d d i t i o n a l   I n f o \ I m p l i c i t   M e a s u r e < / K e y > < / D i a g r a m O b j e c t K e y > < D i a g r a m O b j e c t K e y > < K e y > T a b l e s \ W e e k d a y A c t i v i t y S l e e p < / K e y > < / D i a g r a m O b j e c t K e y > < D i a g r a m O b j e c t K e y > < K e y > T a b l e s \ W e e k d a y A c t i v i t y S l e e p \ C o l u m n s \ D a y < / K e y > < / D i a g r a m O b j e c t K e y > < D i a g r a m O b j e c t K e y > < K e y > T a b l e s \ W e e k d a y A c t i v i t y S l e e p \ C o l u m n s \ A v e r a g e T o t a l H o u r s A s l e e p < / K e y > < / D i a g r a m O b j e c t K e y > < D i a g r a m O b j e c t K e y > < K e y > T a b l e s \ W e e k d a y A c t i v i t y S l e e p \ C o l u m n s \ A v e r a g e T o t a l S t e p s < / K e y > < / D i a g r a m O b j e c t K e y > < D i a g r a m O b j e c t K e y > < K e y > T a b l e s \ W e e k d a y A c t i v i t y S l e e p \ C o l u m n s \ W e e k D a y O r d e r < / K e y > < / D i a g r a m O b j e c t K e y > < D i a g r a m O b j e c t K e y > < K e y > T a b l e s \ W e e k d a y A c t i v i t y S l e e p \ M e a s u r e s \ S u m   o f   A v e r a g e T o t a l H o u r s A s l e e p < / K e y > < / D i a g r a m O b j e c t K e y > < D i a g r a m O b j e c t K e y > < K e y > T a b l e s \ W e e k d a y A c t i v i t y S l e e p \ S u m   o f   A v e r a g e T o t a l H o u r s A s l e e p \ A d d i t i o n a l   I n f o \ I m p l i c i t   M e a s u r e < / K e y > < / D i a g r a m O b j e c t K e y > < D i a g r a m O b j e c t K e y > < K e y > T a b l e s \ W e e k d a y A c t i v i t y S l e e p \ M e a s u r e s \ S u m   o f   A v e r a g e T o t a l S t e p s < / K e y > < / D i a g r a m O b j e c t K e y > < D i a g r a m O b j e c t K e y > < K e y > T a b l e s \ W e e k d a y A c t i v i t y S l e e p \ S u m   o f   A v e r a g e T o t a l S t e p s \ A d d i t i o n a l   I n f o \ I m p l i c i t   M e a s u r e < / K e y > < / D i a g r a m O b j e c t K e y > < D i a g r a m O b j e c t K e y > < K e y > T a b l e s \ V w A c t i v i t y S l e e p < / K e y > < / D i a g r a m O b j e c t K e y > < D i a g r a m O b j e c t K e y > < K e y > T a b l e s \ V w A c t i v i t y S l e e p \ C o l u m n s \ I d _ D a t e < / K e y > < / D i a g r a m O b j e c t K e y > < D i a g r a m O b j e c t K e y > < K e y > T a b l e s \ V w A c t i v i t y S l e e p \ C o l u m n s \ I d < / K e y > < / D i a g r a m O b j e c t K e y > < D i a g r a m O b j e c t K e y > < K e y > T a b l e s \ V w A c t i v i t y S l e e p \ C o l u m n s \ D a t e < / K e y > < / D i a g r a m O b j e c t K e y > < D i a g r a m O b j e c t K e y > < K e y > T a b l e s \ V w A c t i v i t y S l e e p \ C o l u m n s \ T o t a l S t e p s < / K e y > < / D i a g r a m O b j e c t K e y > < D i a g r a m O b j e c t K e y > < K e y > T a b l e s \ V w A c t i v i t y S l e e p \ C o l u m n s \ T o t a l D i s t a n c e < / K e y > < / D i a g r a m O b j e c t K e y > < D i a g r a m O b j e c t K e y > < K e y > T a b l e s \ V w A c t i v i t y S l e e p \ C o l u m n s \ T r a c k e r D i s t a n c e < / K e y > < / D i a g r a m O b j e c t K e y > < D i a g r a m O b j e c t K e y > < K e y > T a b l e s \ V w A c t i v i t y S l e e p \ C o l u m n s \ L o g g e d A c t i v i t i e s D i s t a n c e < / K e y > < / D i a g r a m O b j e c t K e y > < D i a g r a m O b j e c t K e y > < K e y > T a b l e s \ V w A c t i v i t y S l e e p \ C o l u m n s \ V e r y A c t i v e D i s t a n c e < / K e y > < / D i a g r a m O b j e c t K e y > < D i a g r a m O b j e c t K e y > < K e y > T a b l e s \ V w A c t i v i t y S l e e p \ C o l u m n s \ M o d e r a t e l y A c t i v e D i s t a n c e < / K e y > < / D i a g r a m O b j e c t K e y > < D i a g r a m O b j e c t K e y > < K e y > T a b l e s \ V w A c t i v i t y S l e e p \ C o l u m n s \ L i g h t A c t i v e D i s t a n c e < / K e y > < / D i a g r a m O b j e c t K e y > < D i a g r a m O b j e c t K e y > < K e y > T a b l e s \ V w A c t i v i t y S l e e p \ C o l u m n s \ S e d e n t a r y A c t i v e D i s t a n c e < / K e y > < / D i a g r a m O b j e c t K e y > < D i a g r a m O b j e c t K e y > < K e y > T a b l e s \ V w A c t i v i t y S l e e p \ C o l u m n s \ V e r y A c t i v e M i n u t e s < / K e y > < / D i a g r a m O b j e c t K e y > < D i a g r a m O b j e c t K e y > < K e y > T a b l e s \ V w A c t i v i t y S l e e p \ C o l u m n s \ F a i r l y A c t i v e M i n u t e s < / K e y > < / D i a g r a m O b j e c t K e y > < D i a g r a m O b j e c t K e y > < K e y > T a b l e s \ V w A c t i v i t y S l e e p \ C o l u m n s \ L i g h t l y A c t i v e M i n u t e s < / K e y > < / D i a g r a m O b j e c t K e y > < D i a g r a m O b j e c t K e y > < K e y > T a b l e s \ V w A c t i v i t y S l e e p \ C o l u m n s \ S e d e n t a r y M i n u t e s < / K e y > < / D i a g r a m O b j e c t K e y > < D i a g r a m O b j e c t K e y > < K e y > T a b l e s \ V w A c t i v i t y S l e e p \ C o l u m n s \ C a l o r i e s < / K e y > < / D i a g r a m O b j e c t K e y > < D i a g r a m O b j e c t K e y > < K e y > T a b l e s \ V w A c t i v i t y S l e e p \ C o l u m n s \ T o t a l S l e e p R e c o r d s < / K e y > < / D i a g r a m O b j e c t K e y > < D i a g r a m O b j e c t K e y > < K e y > T a b l e s \ V w A c t i v i t y S l e e p \ C o l u m n s \ T o t a l M i n u t e s A s l e e p < / K e y > < / D i a g r a m O b j e c t K e y > < D i a g r a m O b j e c t K e y > < K e y > T a b l e s \ V w A c t i v i t y S l e e p \ C o l u m n s \ T o t a l T i m e I n B e d < / K e y > < / D i a g r a m O b j e c t K e y > < D i a g r a m O b j e c t K e y > < K e y > T a b l e s \ V w A c t i v i t y S l e e p \ C o l u m n s \ T o t a l H o u r s A s l e e p < / K e y > < / D i a g r a m O b j e c t K e y > < D i a g r a m O b j e c t K e y > < K e y > T a b l e s \ V w A c t i v i t y S l e e p \ C o l u m n s \ T o t a l H o u r s I n B e d < / K e y > < / D i a g r a m O b j e c t K e y > < D i a g r a m O b j e c t K e y > < K e y > T a b l e s \ V w A c t i v i t y S l e e p \ M e a s u r e s \ S u m   o f   T o t a l M i n u t e s A s l e e p < / K e y > < / D i a g r a m O b j e c t K e y > < D i a g r a m O b j e c t K e y > < K e y > T a b l e s \ V w A c t i v i t y S l e e p \ S u m   o f   T o t a l M i n u t e s A s l e e p \ A d d i t i o n a l   I n f o \ I m p l i c i t   M e a s u r e < / K e y > < / D i a g r a m O b j e c t K e y > < D i a g r a m O b j e c t K e y > < K e y > R e l a t i o n s h i p s \ & l t ; T a b l e s \ D a i l y A c t i v i t y \ C o l u m n s \ I d _ D a t e & g t ; - & l t ; T a b l e s \ B r i d g e T a b l e \ C o l u m n s \ I d _ D a t e & g t ; < / K e y > < / D i a g r a m O b j e c t K e y > < D i a g r a m O b j e c t K e y > < K e y > R e l a t i o n s h i p s \ & l t ; T a b l e s \ D a i l y A c t i v i t y \ C o l u m n s \ I d _ D a t e & g t ; - & l t ; T a b l e s \ B r i d g e T a b l e \ C o l u m n s \ I d _ D a t e & g t ; \ F K < / K e y > < / D i a g r a m O b j e c t K e y > < D i a g r a m O b j e c t K e y > < K e y > R e l a t i o n s h i p s \ & l t ; T a b l e s \ D a i l y A c t i v i t y \ C o l u m n s \ I d _ D a t e & g t ; - & l t ; T a b l e s \ B r i d g e T a b l e \ C o l u m n s \ I d _ D a t e & g t ; \ P K < / K e y > < / D i a g r a m O b j e c t K e y > < D i a g r a m O b j e c t K e y > < K e y > R e l a t i o n s h i p s \ & l t ; T a b l e s \ D a i l y A c t i v i t y \ C o l u m n s \ I d _ D a t e & g t ; - & l t ; T a b l e s \ B r i d g e T a b l e \ C o l u m n s \ I d _ D a t e & g t ; \ C r o s s F i l t e r < / K e y > < / D i a g r a m O b j e c t K e y > < D i a g r a m O b j e c t K e y > < K e y > R e l a t i o n s h i p s \ & l t ; T a b l e s \ W e i g h t L o g I n f o \ C o l u m n s \ I d _ D a t e & g t ; - & l t ; T a b l e s \ B r i d g e T a b l e \ C o l u m n s \ I d _ D a t e & g t ; < / K e y > < / D i a g r a m O b j e c t K e y > < D i a g r a m O b j e c t K e y > < K e y > R e l a t i o n s h i p s \ & l t ; T a b l e s \ W e i g h t L o g I n f o \ C o l u m n s \ I d _ D a t e & g t ; - & l t ; T a b l e s \ B r i d g e T a b l e \ C o l u m n s \ I d _ D a t e & g t ; \ F K < / K e y > < / D i a g r a m O b j e c t K e y > < D i a g r a m O b j e c t K e y > < K e y > R e l a t i o n s h i p s \ & l t ; T a b l e s \ W e i g h t L o g I n f o \ C o l u m n s \ I d _ D a t e & g t ; - & l t ; T a b l e s \ B r i d g e T a b l e \ C o l u m n s \ I d _ D a t e & g t ; \ P K < / K e y > < / D i a g r a m O b j e c t K e y > < D i a g r a m O b j e c t K e y > < K e y > R e l a t i o n s h i p s \ & l t ; T a b l e s \ W e i g h t L o g I n f o \ C o l u m n s \ I d _ D a t e & g t ; - & l t ; T a b l e s \ B r i d g e T a b l e \ C o l u m n s \ I d _ D a t e & g t ; \ C r o s s F i l t e r < / K e y > < / D i a g r a m O b j e c t K e y > < D i a g r a m O b j e c t K e y > < K e y > R e l a t i o n s h i p s \ & l t ; T a b l e s \ S l e e p D a y \ C o l u m n s \ I d _ D a t e & g t ; - & l t ; T a b l e s \ B r i d g e T a b l e \ C o l u m n s \ I d _ D a t e & g t ; < / K e y > < / D i a g r a m O b j e c t K e y > < D i a g r a m O b j e c t K e y > < K e y > R e l a t i o n s h i p s \ & l t ; T a b l e s \ S l e e p D a y \ C o l u m n s \ I d _ D a t e & g t ; - & l t ; T a b l e s \ B r i d g e T a b l e \ C o l u m n s \ I d _ D a t e & g t ; \ F K < / K e y > < / D i a g r a m O b j e c t K e y > < D i a g r a m O b j e c t K e y > < K e y > R e l a t i o n s h i p s \ & l t ; T a b l e s \ S l e e p D a y \ C o l u m n s \ I d _ D a t e & g t ; - & l t ; T a b l e s \ B r i d g e T a b l e \ C o l u m n s \ I d _ D a t e & g t ; \ P K < / K e y > < / D i a g r a m O b j e c t K e y > < D i a g r a m O b j e c t K e y > < K e y > R e l a t i o n s h i p s \ & l t ; T a b l e s \ S l e e p D a y \ C o l u m n s \ I d _ D a t e & g t ; - & l t ; T a b l e s \ B r i d g e T a b l e \ C o l u m n s \ I d _ D a t e & g t ; \ C r o s s F i l t e r < / K e y > < / D i a g r a m O b j e c t K e y > < D i a g r a m O b j e c t K e y > < K e y > R e l a t i o n s h i p s \ & l t ; T a b l e s \ S l e e p D a y \ C o l u m n s \ G r o u p e d H o u r s & g t ; - & l t ; T a b l e s \ G r o u p e d H o u r s O r d e r \ C o l u m n s \ G r o u p e d H o u r s & g t ; < / K e y > < / D i a g r a m O b j e c t K e y > < D i a g r a m O b j e c t K e y > < K e y > R e l a t i o n s h i p s \ & l t ; T a b l e s \ S l e e p D a y \ C o l u m n s \ G r o u p e d H o u r s & g t ; - & l t ; T a b l e s \ G r o u p e d H o u r s O r d e r \ C o l u m n s \ G r o u p e d H o u r s & g t ; \ F K < / K e y > < / D i a g r a m O b j e c t K e y > < D i a g r a m O b j e c t K e y > < K e y > R e l a t i o n s h i p s \ & l t ; T a b l e s \ S l e e p D a y \ C o l u m n s \ G r o u p e d H o u r s & g t ; - & l t ; T a b l e s \ G r o u p e d H o u r s O r d e r \ C o l u m n s \ G r o u p e d H o u r s & g t ; \ P K < / K e y > < / D i a g r a m O b j e c t K e y > < D i a g r a m O b j e c t K e y > < K e y > R e l a t i o n s h i p s \ & l t ; T a b l e s \ S l e e p D a y \ C o l u m n s \ G r o u p e d H o u r s & g t ; - & l t ; T a b l e s \ G r o u p e d H o u r s O r d e r \ C o l u m n s \ G r o u p e d H o u r s & g t ; \ C r o s s F i l t e r < / K e y > < / D i a g r a m O b j e c t K e y > < D i a g r a m O b j e c t K e y > < K e y > R e l a t i o n s h i p s \ & l t ; T a b l e s \ B r i d g e T a b l e \ C o l u m n s \ D a y & g t ; - & l t ; T a b l e s \ L o o k U p   T a b l e \ C o l u m n s \ D a y & g t ; < / K e y > < / D i a g r a m O b j e c t K e y > < D i a g r a m O b j e c t K e y > < K e y > R e l a t i o n s h i p s \ & l t ; T a b l e s \ B r i d g e T a b l e \ C o l u m n s \ D a y & g t ; - & l t ; T a b l e s \ L o o k U p   T a b l e \ C o l u m n s \ D a y & g t ; \ F K < / K e y > < / D i a g r a m O b j e c t K e y > < D i a g r a m O b j e c t K e y > < K e y > R e l a t i o n s h i p s \ & l t ; T a b l e s \ B r i d g e T a b l e \ C o l u m n s \ D a y & g t ; - & l t ; T a b l e s \ L o o k U p   T a b l e \ C o l u m n s \ D a y & g t ; \ P K < / K e y > < / D i a g r a m O b j e c t K e y > < D i a g r a m O b j e c t K e y > < K e y > R e l a t i o n s h i p s \ & l t ; T a b l e s \ B r i d g e T a b l e \ C o l u m n s \ D a y & g t ; - & l t ; T a b l e s \ L o o k U p   T a b l e \ C o l u m n s \ D a y & g t ; \ C r o s s F i l t e r < / K e y > < / D i a g r a m O b j e c t K e y > < / A l l K e y s > < S e l e c t e d K e y s > < D i a g r a m O b j e c t K e y > < K e y > T a b l e s \ D a i l y A c t i v i t y 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 3 2 4 . 6 5 5 6 5 5 2 0 9 6 1 1 1 5 < / S c r o l l H o r i z o n t a l O f f s e t > < S c r o l l V e r t i c a l O f f s e t > 2 0 0 . 0 9 2 4 2 9 8 1 2 7 5 8 8 4 < / S c r o l l V e r t i c a l O f f s e t > < Z o o m P e r c e n t > 7 7 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 T a g s \ T a b l e s \ & l t ; T a b l e s \ W e i g h t L o g I n f o & g t ; < / K e y > < / a : K e y > < a : V a l u e   i : t y p e = " D i a g r a m D i s p l a y T a g V i e w S t a t e " > < I s N o t F i l t e r e d O u t > t r u e < / I s N o t F i l t e r e d O u t > < / a : V a l u e > < / a : K e y V a l u e O f D i a g r a m O b j e c t K e y a n y T y p e z b w N T n L X > < a : K e y V a l u e O f D i a g r a m O b j e c t K e y a n y T y p e z b w N T n L X > < a : K e y > < K e y > D y n a m i c   T a g s \ T a b l e s \ & l t ; T a b l e s \ L o o k U p   T a b l e & g t ; < / K e y > < / a : K e y > < a : V a l u e   i : t y p e = " D i a g r a m D i s p l a y T a g V i e w S t a t e " > < I s N o t F i l t e r e d O u t > t r u e < / I s N o t F i l t e r e d O u t > < / a : V a l u e > < / a : K e y V a l u e O f D i a g r a m O b j e c t K e y a n y T y p e z b w N T n L X > < a : K e y V a l u e O f D i a g r a m O b j e c t K e y a n y T y p e z b w N T n L X > < a : K e y > < K e y > D y n a m i c   T a g s \ T a b l e s \ & l t ; T a b l e s \ B r i d g e T a b l e & g t ; < / K e y > < / a : K e y > < a : V a l u e   i : t y p e = " D i a g r a m D i s p l a y T a g V i e w S t a t e " > < I s N o t F i l t e r e d O u t > t r u e < / I s N o t F i l t e r e d O u t > < / a : V a l u e > < / a : K e y V a l u e O f D i a g r a m O b j e c t K e y a n y T y p e z b w N T n L X > < a : K e y V a l u e O f D i a g r a m O b j e c t K e y a n y T y p e z b w N T n L X > < a : K e y > < K e y > D y n a m i c   T a g s \ T a b l e s \ & l t ; T a b l e s \ S l e e p D a y & g t ; < / K e y > < / a : K e y > < a : V a l u e   i : t y p e = " D i a g r a m D i s p l a y T a g V i e w S t a t e " > < I s N o t F i l t e r e d O u t > t r u e < / I s N o t F i l t e r e d O u t > < / a : V a l u e > < / a : K e y V a l u e O f D i a g r a m O b j e c t K e y a n y T y p e z b w N T n L X > < a : K e y V a l u e O f D i a g r a m O b j e c t K e y a n y T y p e z b w N T n L X > < a : K e y > < K e y > D y n a m i c   T a g s \ T a b l e s \ & l t ; T a b l e s \ G r o u p e d H o u r s O r d e r & g t ; < / K e y > < / a : K e y > < a : V a l u e   i : t y p e = " D i a g r a m D i s p l a y T a g V i e w S t a t e " > < I s N o t F i l t e r e d O u t > t r u e < / I s N o t F i l t e r e d O u t > < / a : V a l u e > < / a : K e y V a l u e O f D i a g r a m O b j e c t K e y a n y T y p e z b w N T n L X > < a : K e y V a l u e O f D i a g r a m O b j e c t K e y a n y T y p e z b w N T n L X > < a : K e y > < K e y > D y n a m i c   T a g s \ T a b l e s \ & l t ; T a b l e s \ D a i l y A c t i v i t y & g t ; < / K e y > < / a : K e y > < a : V a l u e   i : t y p e = " D i a g r a m D i s p l a y T a g V i e w S t a t e " > < I s N o t F i l t e r e d O u t > t r u e < / I s N o t F i l t e r e d O u t > < / a : V a l u e > < / a : K e y V a l u e O f D i a g r a m O b j e c t K e y a n y T y p e z b w N T n L X > < a : K e y V a l u e O f D i a g r a m O b j e c t K e y a n y T y p e z b w N T n L X > < a : K e y > < K e y > D y n a m i c   T a g s \ T a b l e s \ & l t ; T a b l e s \ W e e k d a y A c t i v i t y S l e e p & g t ; < / K e y > < / a : K e y > < a : V a l u e   i : t y p e = " D i a g r a m D i s p l a y T a g V i e w S t a t e " > < I s N o t F i l t e r e d O u t > t r u e < / I s N o t F i l t e r e d O u t > < / a : V a l u e > < / a : K e y V a l u e O f D i a g r a m O b j e c t K e y a n y T y p e z b w N T n L X > < a : K e y V a l u e O f D i a g r a m O b j e c t K e y a n y T y p e z b w N T n L X > < a : K e y > < K e y > D y n a m i c   T a g s \ T a b l e s \ & l t ; T a b l e s \ V w A c t i v i t y S l e e p & g t ; < / K e y > < / a : K e y > < a : V a l u e   i : t y p e = " D i a g r a m D i s p l a y T a g V i e w S t a t e " > < I s N o t F i l t e r e d O u t > t r u e < / I s N o t F i l t e r e d O u t > < / a : V a l u e > < / a : K e y V a l u e O f D i a g r a m O b j e c t K e y a n y T y p e z b w N T n L X > < a : K e y V a l u e O f D i a g r a m O b j e c t K e y a n y T y p e z b w N T n L X > < a : K e y > < K e y > T a b l e s \ W e i g h t L o g I n f o < / K e y > < / a : K e y > < a : V a l u e   i : t y p e = " D i a g r a m D i s p l a y N o d e V i e w S t a t e " > < H e i g h t > 3 3 4 . 4 0 5 0 6 3 2 9 1 1 3 9 1 9 < / H e i g h t > < I s E x p a n d e d > t r u e < / I s E x p a n d e d > < L a y e d O u t > t r u e < / L a y e d O u t > < L e f t > 1 1 2 7 . 8 6 9 0 7 0 3 9 1 5 0 2 6 < / L e f t > < T a b I n d e x > 2 < / T a b I n d e x > < W i d t h > 2 7 4 . 9 3 6 7 0 8 8 6 0 7 5 9 6 1 < / W i d t h > < / a : V a l u e > < / a : K e y V a l u e O f D i a g r a m O b j e c t K e y a n y T y p e z b w N T n L X > < a : K e y V a l u e O f D i a g r a m O b j e c t K e y a n y T y p e z b w N T n L X > < a : K e y > < K e y > T a b l e s \ W e i g h t L o g I n f o \ C o l u m n s \ I d _ D a t e < / K e y > < / a : K e y > < a : V a l u e   i : t y p e = " D i a g r a m D i s p l a y N o d e V i e w S t a t e " > < H e i g h t > 1 5 0 < / H e i g h t > < I s E x p a n d e d > t r u e < / I s E x p a n d e d > < W i d t h > 2 0 0 < / W i d t h > < / a : V a l u e > < / a : K e y V a l u e O f D i a g r a m O b j e c t K e y a n y T y p e z b w N T n L X > < a : K e y V a l u e O f D i a g r a m O b j e c t K e y a n y T y p e z b w N T n L X > < a : K e y > < K e y > T a b l e s \ W e i g h t L o g I n f o \ C o l u m n s \ I d < / K e y > < / a : K e y > < a : V a l u e   i : t y p e = " D i a g r a m D i s p l a y N o d e V i e w S t a t e " > < H e i g h t > 1 5 0 < / H e i g h t > < I s E x p a n d e d > t r u e < / I s E x p a n d e d > < W i d t h > 2 0 0 < / W i d t h > < / a : V a l u e > < / a : K e y V a l u e O f D i a g r a m O b j e c t K e y a n y T y p e z b w N T n L X > < a : K e y V a l u e O f D i a g r a m O b j e c t K e y a n y T y p e z b w N T n L X > < a : K e y > < K e y > T a b l e s \ W e i g h t L o g I n f o \ C o l u m n s \ D a t e < / K e y > < / a : K e y > < a : V a l u e   i : t y p e = " D i a g r a m D i s p l a y N o d e V i e w S t a t e " > < H e i g h t > 1 5 0 < / H e i g h t > < I s E x p a n d e d > t r u e < / I s E x p a n d e d > < W i d t h > 2 0 0 < / W i d t h > < / a : V a l u e > < / a : K e y V a l u e O f D i a g r a m O b j e c t K e y a n y T y p e z b w N T n L X > < a : K e y V a l u e O f D i a g r a m O b j e c t K e y a n y T y p e z b w N T n L X > < a : K e y > < K e y > T a b l e s \ W e i g h t L o g I n f o \ C o l u m n s \ D a y < / K e y > < / a : K e y > < a : V a l u e   i : t y p e = " D i a g r a m D i s p l a y N o d e V i e w S t a t e " > < H e i g h t > 1 5 0 < / H e i g h t > < I s E x p a n d e d > t r u e < / I s E x p a n d e d > < W i d t h > 2 0 0 < / W i d t h > < / a : V a l u e > < / a : K e y V a l u e O f D i a g r a m O b j e c t K e y a n y T y p e z b w N T n L X > < a : K e y V a l u e O f D i a g r a m O b j e c t K e y a n y T y p e z b w N T n L X > < a : K e y > < K e y > T a b l e s \ W e i g h t L o g I n f o \ C o l u m n s \ W e i g h t K g < / K e y > < / a : K e y > < a : V a l u e   i : t y p e = " D i a g r a m D i s p l a y N o d e V i e w S t a t e " > < H e i g h t > 1 5 0 < / H e i g h t > < I s E x p a n d e d > t r u e < / I s E x p a n d e d > < W i d t h > 2 0 0 < / W i d t h > < / a : V a l u e > < / a : K e y V a l u e O f D i a g r a m O b j e c t K e y a n y T y p e z b w N T n L X > < a : K e y V a l u e O f D i a g r a m O b j e c t K e y a n y T y p e z b w N T n L X > < a : K e y > < K e y > T a b l e s \ W e i g h t L o g I n f o \ C o l u m n s \ W e i g h t P o u n d s < / K e y > < / a : K e y > < a : V a l u e   i : t y p e = " D i a g r a m D i s p l a y N o d e V i e w S t a t e " > < H e i g h t > 1 5 0 < / H e i g h t > < I s E x p a n d e d > t r u e < / I s E x p a n d e d > < W i d t h > 2 0 0 < / W i d t h > < / a : V a l u e > < / a : K e y V a l u e O f D i a g r a m O b j e c t K e y a n y T y p e z b w N T n L X > < a : K e y V a l u e O f D i a g r a m O b j e c t K e y a n y T y p e z b w N T n L X > < a : K e y > < K e y > T a b l e s \ W e i g h t L o g I n f o \ C o l u m n s \ B M I < / K e y > < / a : K e y > < a : V a l u e   i : t y p e = " D i a g r a m D i s p l a y N o d e V i e w S t a t e " > < H e i g h t > 1 5 0 < / H e i g h t > < I s E x p a n d e d > t r u e < / I s E x p a n d e d > < W i d t h > 2 0 0 < / W i d t h > < / a : V a l u e > < / a : K e y V a l u e O f D i a g r a m O b j e c t K e y a n y T y p e z b w N T n L X > < a : K e y V a l u e O f D i a g r a m O b j e c t K e y a n y T y p e z b w N T n L X > < a : K e y > < K e y > T a b l e s \ W e i g h t L o g I n f o \ C o l u m n s \ I s M a n u a l R e p o r t < / K e y > < / a : K e y > < a : V a l u e   i : t y p e = " D i a g r a m D i s p l a y N o d e V i e w S t a t e " > < H e i g h t > 1 5 0 < / H e i g h t > < I s E x p a n d e d > t r u e < / I s E x p a n d e d > < W i d t h > 2 0 0 < / W i d t h > < / a : V a l u e > < / a : K e y V a l u e O f D i a g r a m O b j e c t K e y a n y T y p e z b w N T n L X > < a : K e y V a l u e O f D i a g r a m O b j e c t K e y a n y T y p e z b w N T n L X > < a : K e y > < K e y > T a b l e s \ W e i g h t L o g I n f o \ C o l u m n s \ L o g I d < / K e y > < / a : K e y > < a : V a l u e   i : t y p e = " D i a g r a m D i s p l a y N o d e V i e w S t a t e " > < H e i g h t > 1 5 0 < / H e i g h t > < I s E x p a n d e d > t r u e < / I s E x p a n d e d > < W i d t h > 2 0 0 < / W i d t h > < / a : V a l u e > < / a : K e y V a l u e O f D i a g r a m O b j e c t K e y a n y T y p e z b w N T n L X > < a : K e y V a l u e O f D i a g r a m O b j e c t K e y a n y T y p e z b w N T n L X > < a : K e y > < K e y > T a b l e s \ W e i g h t L o g I n f o \ C o l u m n s \ A v e r a g e B M I < / K e y > < / a : K e y > < a : V a l u e   i : t y p e = " D i a g r a m D i s p l a y N o d e V i e w S t a t e " > < H e i g h t > 1 5 0 < / H e i g h t > < I s E x p a n d e d > t r u e < / I s E x p a n d e d > < W i d t h > 2 0 0 < / W i d t h > < / a : V a l u e > < / a : K e y V a l u e O f D i a g r a m O b j e c t K e y a n y T y p e z b w N T n L X > < a : K e y V a l u e O f D i a g r a m O b j e c t K e y a n y T y p e z b w N T n L X > < a : K e y > < K e y > T a b l e s \ W e i g h t L o g I n f o \ C o l u m n s \ B M I C a t e g o r y < / K e y > < / a : K e y > < a : V a l u e   i : t y p e = " D i a g r a m D i s p l a y N o d e V i e w S t a t e " > < H e i g h t > 1 5 0 < / H e i g h t > < I s E x p a n d e d > t r u e < / I s E x p a n d e d > < W i d t h > 2 0 0 < / W i d t h > < / a : V a l u e > < / a : K e y V a l u e O f D i a g r a m O b j e c t K e y a n y T y p e z b w N T n L X > < a : K e y V a l u e O f D i a g r a m O b j e c t K e y a n y T y p e z b w N T n L X > < a : K e y > < K e y > T a b l e s \ W e i g h t L o g I n f o \ M e a s u r e s \ S u m   o f   B M I < / K e y > < / a : K e y > < a : V a l u e   i : t y p e = " D i a g r a m D i s p l a y N o d e V i e w S t a t e " > < H e i g h t > 1 5 0 < / H e i g h t > < I s E x p a n d e d > t r u e < / I s E x p a n d e d > < W i d t h > 2 0 0 < / W i d t h > < / a : V a l u e > < / a : K e y V a l u e O f D i a g r a m O b j e c t K e y a n y T y p e z b w N T n L X > < a : K e y V a l u e O f D i a g r a m O b j e c t K e y a n y T y p e z b w N T n L X > < a : K e y > < K e y > T a b l e s \ W e i g h t L o g I n f o \ S u m   o f   B M I \ A d d i t i o n a l   I n f o \ I m p l i c i t   M e a s u r e < / K e y > < / a : K e y > < a : V a l u e   i : t y p e = " D i a g r a m D i s p l a y V i e w S t a t e I D i a g r a m T a g A d d i t i o n a l I n f o " / > < / a : K e y V a l u e O f D i a g r a m O b j e c t K e y a n y T y p e z b w N T n L X > < a : K e y V a l u e O f D i a g r a m O b j e c t K e y a n y T y p e z b w N T n L X > < a : K e y > < K e y > T a b l e s \ W e i g h t L o g I n f o \ M e a s u r e s \ C o u n t   o f   B M I < / K e y > < / a : K e y > < a : V a l u e   i : t y p e = " D i a g r a m D i s p l a y N o d e V i e w S t a t e " > < H e i g h t > 1 5 0 < / H e i g h t > < I s E x p a n d e d > t r u e < / I s E x p a n d e d > < W i d t h > 2 0 0 < / W i d t h > < / a : V a l u e > < / a : K e y V a l u e O f D i a g r a m O b j e c t K e y a n y T y p e z b w N T n L X > < a : K e y V a l u e O f D i a g r a m O b j e c t K e y a n y T y p e z b w N T n L X > < a : K e y > < K e y > T a b l e s \ W e i g h t L o g I n f o \ C o u n t   o f   B M I \ A d d i t i o n a l   I n f o \ I m p l i c i t   M e a s u r e < / K e y > < / a : K e y > < a : V a l u e   i : t y p e = " D i a g r a m D i s p l a y V i e w S t a t e I D i a g r a m T a g A d d i t i o n a l I n f o " / > < / a : K e y V a l u e O f D i a g r a m O b j e c t K e y a n y T y p e z b w N T n L X > < a : K e y V a l u e O f D i a g r a m O b j e c t K e y a n y T y p e z b w N T n L X > < a : K e y > < K e y > T a b l e s \ W e i g h t L o g I n f o \ M e a s u r e s \ S u m   o f   A v e r a g e B M I < / K e y > < / a : K e y > < a : V a l u e   i : t y p e = " D i a g r a m D i s p l a y N o d e V i e w S t a t e " > < H e i g h t > 1 5 0 < / H e i g h t > < I s E x p a n d e d > t r u e < / I s E x p a n d e d > < W i d t h > 2 0 0 < / W i d t h > < / a : V a l u e > < / a : K e y V a l u e O f D i a g r a m O b j e c t K e y a n y T y p e z b w N T n L X > < a : K e y V a l u e O f D i a g r a m O b j e c t K e y a n y T y p e z b w N T n L X > < a : K e y > < K e y > T a b l e s \ W e i g h t L o g I n f o \ S u m   o f   A v e r a g e B M I \ A d d i t i o n a l   I n f o \ I m p l i c i t   M e a s u r e < / K e y > < / a : K e y > < a : V a l u e   i : t y p e = " D i a g r a m D i s p l a y V i e w S t a t e I D i a g r a m T a g A d d i t i o n a l I n f o " / > < / a : K e y V a l u e O f D i a g r a m O b j e c t K e y a n y T y p e z b w N T n L X > < a : K e y V a l u e O f D i a g r a m O b j e c t K e y a n y T y p e z b w N T n L X > < a : K e y > < K e y > T a b l e s \ W e i g h t L o g I n f o \ M e a s u r e s \ C o u n t   o f   A v e r a g e B M I < / K e y > < / a : K e y > < a : V a l u e   i : t y p e = " D i a g r a m D i s p l a y N o d e V i e w S t a t e " > < H e i g h t > 1 5 0 < / H e i g h t > < I s E x p a n d e d > t r u e < / I s E x p a n d e d > < W i d t h > 2 0 0 < / W i d t h > < / a : V a l u e > < / a : K e y V a l u e O f D i a g r a m O b j e c t K e y a n y T y p e z b w N T n L X > < a : K e y V a l u e O f D i a g r a m O b j e c t K e y a n y T y p e z b w N T n L X > < a : K e y > < K e y > T a b l e s \ W e i g h t L o g I n f o \ C o u n t   o f   A v e r a g e B M I \ A d d i t i o n a l   I n f o \ I m p l i c i t   M e a s u r e < / K e y > < / a : K e y > < a : V a l u e   i : t y p e = " D i a g r a m D i s p l a y V i e w S t a t e I D i a g r a m T a g A d d i t i o n a l I n f o " / > < / a : K e y V a l u e O f D i a g r a m O b j e c t K e y a n y T y p e z b w N T n L X > < a : K e y V a l u e O f D i a g r a m O b j e c t K e y a n y T y p e z b w N T n L X > < a : K e y > < K e y > T a b l e s \ W e i g h t L o g I n f o \ M e a s u r e s \ S u m   o f   I d < / K e y > < / a : K e y > < a : V a l u e   i : t y p e = " D i a g r a m D i s p l a y N o d e V i e w S t a t e " > < H e i g h t > 1 5 0 < / H e i g h t > < I s E x p a n d e d > t r u e < / I s E x p a n d e d > < W i d t h > 2 0 0 < / W i d t h > < / a : V a l u e > < / a : K e y V a l u e O f D i a g r a m O b j e c t K e y a n y T y p e z b w N T n L X > < a : K e y V a l u e O f D i a g r a m O b j e c t K e y a n y T y p e z b w N T n L X > < a : K e y > < K e y > T a b l e s \ W e i g h t L o g I n f o \ S u m   o f   I d \ A d d i t i o n a l   I n f o \ I m p l i c i t   M e a s u r e < / K e y > < / a : K e y > < a : V a l u e   i : t y p e = " D i a g r a m D i s p l a y V i e w S t a t e I D i a g r a m T a g A d d i t i o n a l I n f o " / > < / a : K e y V a l u e O f D i a g r a m O b j e c t K e y a n y T y p e z b w N T n L X > < a : K e y V a l u e O f D i a g r a m O b j e c t K e y a n y T y p e z b w N T n L X > < a : K e y > < K e y > T a b l e s \ W e i g h t L o g I n f o \ M e a s u r e s \ A v e r a g e   o f   B M I < / K e y > < / a : K e y > < a : V a l u e   i : t y p e = " D i a g r a m D i s p l a y N o d e V i e w S t a t e " > < H e i g h t > 1 5 0 < / H e i g h t > < I s E x p a n d e d > t r u e < / I s E x p a n d e d > < W i d t h > 2 0 0 < / W i d t h > < / a : V a l u e > < / a : K e y V a l u e O f D i a g r a m O b j e c t K e y a n y T y p e z b w N T n L X > < a : K e y V a l u e O f D i a g r a m O b j e c t K e y a n y T y p e z b w N T n L X > < a : K e y > < K e y > T a b l e s \ W e i g h t L o g I n f o \ A v e r a g e   o f   B M I \ A d d i t i o n a l   I n f o \ I m p l i c i t   M e a s u r e < / K e y > < / a : K e y > < a : V a l u e   i : t y p e = " D i a g r a m D i s p l a y V i e w S t a t e I D i a g r a m T a g A d d i t i o n a l I n f o " / > < / a : K e y V a l u e O f D i a g r a m O b j e c t K e y a n y T y p e z b w N T n L X > < a : K e y V a l u e O f D i a g r a m O b j e c t K e y a n y T y p e z b w N T n L X > < a : K e y > < K e y > T a b l e s \ W e i g h t L o g I n f o \ M e a s u r e s \ C o u n t   o f   I d < / K e y > < / a : K e y > < a : V a l u e   i : t y p e = " D i a g r a m D i s p l a y N o d e V i e w S t a t e " > < H e i g h t > 1 5 0 < / H e i g h t > < I s E x p a n d e d > t r u e < / I s E x p a n d e d > < W i d t h > 2 0 0 < / W i d t h > < / a : V a l u e > < / a : K e y V a l u e O f D i a g r a m O b j e c t K e y a n y T y p e z b w N T n L X > < a : K e y V a l u e O f D i a g r a m O b j e c t K e y a n y T y p e z b w N T n L X > < a : K e y > < K e y > T a b l e s \ W e i g h t L o g I n f o \ C o u n t   o f   I d \ A d d i t i o n a l   I n f o \ I m p l i c i t   M e a s u r e < / K e y > < / a : K e y > < a : V a l u e   i : t y p e = " D i a g r a m D i s p l a y V i e w S t a t e I D i a g r a m T a g A d d i t i o n a l I n f o " / > < / a : K e y V a l u e O f D i a g r a m O b j e c t K e y a n y T y p e z b w N T n L X > < a : K e y V a l u e O f D i a g r a m O b j e c t K e y a n y T y p e z b w N T n L X > < a : K e y > < K e y > T a b l e s \ L o o k U p   T a b l e < / K e y > < / a : K e y > < a : V a l u e   i : t y p e = " D i a g r a m D i s p l a y N o d e V i e w S t a t e " > < H e i g h t > 1 5 0 < / H e i g h t > < I s E x p a n d e d > t r u e < / I s E x p a n d e d > < L a y e d O u t > t r u e < / L a y e d O u t > < L e f t > 1 1 8 3 . 7 8 5 7 3 3 9 2 8 9 8 2 4 < / L e f t > < T a b I n d e x > 7 < / T a b I n d e x > < T o p > 6 5 8 . 5 8 3 1 5 1 4 6 2 2 4 3 3 4 < / T o p > < W i d t h > 2 0 0 < / W i d t h > < / a : V a l u e > < / a : K e y V a l u e O f D i a g r a m O b j e c t K e y a n y T y p e z b w N T n L X > < a : K e y V a l u e O f D i a g r a m O b j e c t K e y a n y T y p e z b w N T n L X > < a : K e y > < K e y > T a b l e s \ L o o k U p   T a b l e \ C o l u m n s \ D a y < / K e y > < / a : K e y > < a : V a l u e   i : t y p e = " D i a g r a m D i s p l a y N o d e V i e w S t a t e " > < H e i g h t > 1 5 0 < / H e i g h t > < I s E x p a n d e d > t r u e < / I s E x p a n d e d > < W i d t h > 2 0 0 < / W i d t h > < / a : V a l u e > < / a : K e y V a l u e O f D i a g r a m O b j e c t K e y a n y T y p e z b w N T n L X > < a : K e y V a l u e O f D i a g r a m O b j e c t K e y a n y T y p e z b w N T n L X > < a : K e y > < K e y > T a b l e s \ L o o k U p   T a b l e \ C o l u m n s \ O r d e r D a y < / K e y > < / a : K e y > < a : V a l u e   i : t y p e = " D i a g r a m D i s p l a y N o d e V i e w S t a t e " > < H e i g h t > 1 5 0 < / H e i g h t > < I s E x p a n d e d > t r u e < / I s E x p a n d e d > < W i d t h > 2 0 0 < / W i d t h > < / a : V a l u e > < / a : K e y V a l u e O f D i a g r a m O b j e c t K e y a n y T y p e z b w N T n L X > < a : K e y V a l u e O f D i a g r a m O b j e c t K e y a n y T y p e z b w N T n L X > < a : K e y > < K e y > T a b l e s \ B r i d g e T a b l e < / K e y > < / a : K e y > < a : V a l u e   i : t y p e = " D i a g r a m D i s p l a y N o d e V i e w S t a t e " > < H e i g h t > 1 5 0 < / H e i g h t > < I s E x p a n d e d > t r u e < / I s E x p a n d e d > < L a y e d O u t > t r u e < / L a y e d O u t > < L e f t > 1 2 0 0 . 3 6 0 0 9 2 9 0 3 3 4 1 9 < / L e f t > < T a b I n d e x > 4 < / T a b I n d e x > < T o p > 3 9 6 . 1 8 3 1 5 1 4 6 2 2 4 3 4 7 < / T o p > < W i d t h > 2 0 0 < / W i d t h > < / a : V a l u e > < / a : K e y V a l u e O f D i a g r a m O b j e c t K e y a n y T y p e z b w N T n L X > < a : K e y V a l u e O f D i a g r a m O b j e c t K e y a n y T y p e z b w N T n L X > < a : K e y > < K e y > T a b l e s \ B r i d g e T a b l e \ C o l u m n s \ I d _ D a t e < / K e y > < / a : K e y > < a : V a l u e   i : t y p e = " D i a g r a m D i s p l a y N o d e V i e w S t a t e " > < H e i g h t > 1 5 0 < / H e i g h t > < I s E x p a n d e d > t r u e < / I s E x p a n d e d > < W i d t h > 2 0 0 < / W i d t h > < / a : V a l u e > < / a : K e y V a l u e O f D i a g r a m O b j e c t K e y a n y T y p e z b w N T n L X > < a : K e y V a l u e O f D i a g r a m O b j e c t K e y a n y T y p e z b w N T n L X > < a : K e y > < K e y > T a b l e s \ B r i d g e T a b l e \ C o l u m n s \ D a y < / K e y > < / a : K e y > < a : V a l u e   i : t y p e = " D i a g r a m D i s p l a y N o d e V i e w S t a t e " > < H e i g h t > 1 5 0 < / H e i g h t > < I s E x p a n d e d > t r u e < / I s E x p a n d e d > < W i d t h > 2 0 0 < / W i d t h > < / a : V a l u e > < / a : K e y V a l u e O f D i a g r a m O b j e c t K e y a n y T y p e z b w N T n L X > < a : K e y V a l u e O f D i a g r a m O b j e c t K e y a n y T y p e z b w N T n L X > < a : K e y > < K e y > T a b l e s \ B r i d g e T a b l e \ C o l u m n s \ O r d e r W e e k D a y < / K e y > < / a : K e y > < a : V a l u e   i : t y p e = " D i a g r a m D i s p l a y N o d e V i e w S t a t e " > < H e i g h t > 1 5 0 < / H e i g h t > < I s E x p a n d e d > t r u e < / I s E x p a n d e d > < W i d t h > 2 0 0 < / W i d t h > < / a : V a l u e > < / a : K e y V a l u e O f D i a g r a m O b j e c t K e y a n y T y p e z b w N T n L X > < a : K e y V a l u e O f D i a g r a m O b j e c t K e y a n y T y p e z b w N T n L X > < a : K e y > < K e y > T a b l e s \ S l e e p D a y < / K e y > < / a : K e y > < a : V a l u e   i : t y p e = " D i a g r a m D i s p l a y N o d e V i e w S t a t e " > < H e i g h t > 3 5 8 . 5 4 1 7 7 2 1 5 1 8 9 8 6 1 < / H e i g h t > < I s E x p a n d e d > t r u e < / I s E x p a n d e d > < L a y e d O u t > t r u e < / L a y e d O u t > < L e f t > 1 4 6 7 . 4 6 1 6 8 3 2 9 6 0 7 1 2 < / L e f t > < T a b I n d e x > 3 < / T a b I n d e x > < W i d t h > 2 8 3 . 9 2 4 0 5 0 6 3 2 9 1 1 5 3 < / W i d t h > < / a : V a l u e > < / a : K e y V a l u e O f D i a g r a m O b j e c t K e y a n y T y p e z b w N T n L X > < a : K e y V a l u e O f D i a g r a m O b j e c t K e y a n y T y p e z b w N T n L X > < a : K e y > < K e y > T a b l e s \ S l e e p D a y \ C o l u m n s \ I d _ D a t e < / K e y > < / a : K e y > < a : V a l u e   i : t y p e = " D i a g r a m D i s p l a y N o d e V i e w S t a t e " > < H e i g h t > 1 5 0 < / H e i g h t > < I s E x p a n d e d > t r u e < / I s E x p a n d e d > < W i d t h > 2 0 0 < / W i d t h > < / a : V a l u e > < / a : K e y V a l u e O f D i a g r a m O b j e c t K e y a n y T y p e z b w N T n L X > < a : K e y V a l u e O f D i a g r a m O b j e c t K e y a n y T y p e z b w N T n L X > < a : K e y > < K e y > T a b l e s \ S l e e p D a y \ C o l u m n s \ I d < / K e y > < / a : K e y > < a : V a l u e   i : t y p e = " D i a g r a m D i s p l a y N o d e V i e w S t a t e " > < H e i g h t > 1 5 0 < / H e i g h t > < I s E x p a n d e d > t r u e < / I s E x p a n d e d > < W i d t h > 2 0 0 < / W i d t h > < / a : V a l u e > < / a : K e y V a l u e O f D i a g r a m O b j e c t K e y a n y T y p e z b w N T n L X > < a : K e y V a l u e O f D i a g r a m O b j e c t K e y a n y T y p e z b w N T n L X > < a : K e y > < K e y > T a b l e s \ S l e e p D a y \ C o l u m n s \ D a t e < / K e y > < / a : K e y > < a : V a l u e   i : t y p e = " D i a g r a m D i s p l a y N o d e V i e w S t a t e " > < H e i g h t > 1 5 0 < / H e i g h t > < I s E x p a n d e d > t r u e < / I s E x p a n d e d > < W i d t h > 2 0 0 < / W i d t h > < / a : V a l u e > < / a : K e y V a l u e O f D i a g r a m O b j e c t K e y a n y T y p e z b w N T n L X > < a : K e y V a l u e O f D i a g r a m O b j e c t K e y a n y T y p e z b w N T n L X > < a : K e y > < K e y > T a b l e s \ S l e e p D a y \ C o l u m n s \ D a y < / K e y > < / a : K e y > < a : V a l u e   i : t y p e = " D i a g r a m D i s p l a y N o d e V i e w S t a t e " > < H e i g h t > 1 5 0 < / H e i g h t > < I s E x p a n d e d > t r u e < / I s E x p a n d e d > < W i d t h > 2 0 0 < / W i d t h > < / a : V a l u e > < / a : K e y V a l u e O f D i a g r a m O b j e c t K e y a n y T y p e z b w N T n L X > < a : K e y V a l u e O f D i a g r a m O b j e c t K e y a n y T y p e z b w N T n L X > < a : K e y > < K e y > T a b l e s \ S l e e p D a y \ C o l u m n s \ T o t a l S l e e p R e c o r d s < / K e y > < / a : K e y > < a : V a l u e   i : t y p e = " D i a g r a m D i s p l a y N o d e V i e w S t a t e " > < H e i g h t > 1 5 0 < / H e i g h t > < I s E x p a n d e d > t r u e < / I s E x p a n d e d > < W i d t h > 2 0 0 < / W i d t h > < / a : V a l u e > < / a : K e y V a l u e O f D i a g r a m O b j e c t K e y a n y T y p e z b w N T n L X > < a : K e y V a l u e O f D i a g r a m O b j e c t K e y a n y T y p e z b w N T n L X > < a : K e y > < K e y > T a b l e s \ S l e e p D a y \ C o l u m n s \ T o t a l M i n u t e s A s l e e p < / K e y > < / a : K e y > < a : V a l u e   i : t y p e = " D i a g r a m D i s p l a y N o d e V i e w S t a t e " > < H e i g h t > 1 5 0 < / H e i g h t > < I s E x p a n d e d > t r u e < / I s E x p a n d e d > < W i d t h > 2 0 0 < / W i d t h > < / a : V a l u e > < / a : K e y V a l u e O f D i a g r a m O b j e c t K e y a n y T y p e z b w N T n L X > < a : K e y V a l u e O f D i a g r a m O b j e c t K e y a n y T y p e z b w N T n L X > < a : K e y > < K e y > T a b l e s \ S l e e p D a y \ C o l u m n s \ T o t a l T i m e I n B e d < / K e y > < / a : K e y > < a : V a l u e   i : t y p e = " D i a g r a m D i s p l a y N o d e V i e w S t a t e " > < H e i g h t > 1 5 0 < / H e i g h t > < I s E x p a n d e d > t r u e < / I s E x p a n d e d > < W i d t h > 2 0 0 < / W i d t h > < / a : V a l u e > < / a : K e y V a l u e O f D i a g r a m O b j e c t K e y a n y T y p e z b w N T n L X > < a : K e y V a l u e O f D i a g r a m O b j e c t K e y a n y T y p e z b w N T n L X > < a : K e y > < K e y > T a b l e s \ S l e e p D a y \ C o l u m n s \ T o t a l H o u r s A s l e e p < / K e y > < / a : K e y > < a : V a l u e   i : t y p e = " D i a g r a m D i s p l a y N o d e V i e w S t a t e " > < H e i g h t > 1 5 0 < / H e i g h t > < I s E x p a n d e d > t r u e < / I s E x p a n d e d > < W i d t h > 2 0 0 < / W i d t h > < / a : V a l u e > < / a : K e y V a l u e O f D i a g r a m O b j e c t K e y a n y T y p e z b w N T n L X > < a : K e y V a l u e O f D i a g r a m O b j e c t K e y a n y T y p e z b w N T n L X > < a : K e y > < K e y > T a b l e s \ S l e e p D a y \ C o l u m n s \ T o t a l H o u r s I n B e d < / K e y > < / a : K e y > < a : V a l u e   i : t y p e = " D i a g r a m D i s p l a y N o d e V i e w S t a t e " > < H e i g h t > 1 5 0 < / H e i g h t > < I s E x p a n d e d > t r u e < / I s E x p a n d e d > < W i d t h > 2 0 0 < / W i d t h > < / a : V a l u e > < / a : K e y V a l u e O f D i a g r a m O b j e c t K e y a n y T y p e z b w N T n L X > < a : K e y V a l u e O f D i a g r a m O b j e c t K e y a n y T y p e z b w N T n L X > < a : K e y > < K e y > T a b l e s \ S l e e p D a y \ C o l u m n s \ A v e r a g e H o u r s A s l e e p < / K e y > < / a : K e y > < a : V a l u e   i : t y p e = " D i a g r a m D i s p l a y N o d e V i e w S t a t e " > < H e i g h t > 1 5 0 < / H e i g h t > < I s E x p a n d e d > t r u e < / I s E x p a n d e d > < W i d t h > 2 0 0 < / W i d t h > < / a : V a l u e > < / a : K e y V a l u e O f D i a g r a m O b j e c t K e y a n y T y p e z b w N T n L X > < a : K e y V a l u e O f D i a g r a m O b j e c t K e y a n y T y p e z b w N T n L X > < a : K e y > < K e y > T a b l e s \ S l e e p D a y \ C o l u m n s \ A v e r a g e H o u r s A s l e e p C a t e g o r y < / K e y > < / a : K e y > < a : V a l u e   i : t y p e = " D i a g r a m D i s p l a y N o d e V i e w S t a t e " > < H e i g h t > 1 5 0 < / H e i g h t > < I s E x p a n d e d > t r u e < / I s E x p a n d e d > < W i d t h > 2 0 0 < / W i d t h > < / a : V a l u e > < / a : K e y V a l u e O f D i a g r a m O b j e c t K e y a n y T y p e z b w N T n L X > < a : K e y V a l u e O f D i a g r a m O b j e c t K e y a n y T y p e z b w N T n L X > < a : K e y > < K e y > T a b l e s \ S l e e p D a y \ C o l u m n s \ G r o u p e d H o u r s < / K e y > < / a : K e y > < a : V a l u e   i : t y p e = " D i a g r a m D i s p l a y N o d e V i e w S t a t e " > < H e i g h t > 1 5 0 < / H e i g h t > < I s E x p a n d e d > t r u e < / I s E x p a n d e d > < W i d t h > 2 0 0 < / W i d t h > < / a : V a l u e > < / a : K e y V a l u e O f D i a g r a m O b j e c t K e y a n y T y p e z b w N T n L X > < a : K e y V a l u e O f D i a g r a m O b j e c t K e y a n y T y p e z b w N T n L X > < a : K e y > < K e y > T a b l e s \ S l e e p D a y \ C o l u m n s \ O r d e r H o u r s < / K e y > < / a : K e y > < a : V a l u e   i : t y p e = " D i a g r a m D i s p l a y N o d e V i e w S t a t e " > < H e i g h t > 1 5 0 < / H e i g h t > < I s E x p a n d e d > t r u e < / I s E x p a n d e d > < W i d t h > 2 0 0 < / W i d t h > < / a : V a l u e > < / a : K e y V a l u e O f D i a g r a m O b j e c t K e y a n y T y p e z b w N T n L X > < a : K e y V a l u e O f D i a g r a m O b j e c t K e y a n y T y p e z b w N T n L X > < a : K e y > < K e y > T a b l e s \ S l e e p D a y \ M e a s u r e s \ S u m   o f   T o t a l H o u r s A s l e e p < / K e y > < / a : K e y > < a : V a l u e   i : t y p e = " D i a g r a m D i s p l a y N o d e V i e w S t a t e " > < H e i g h t > 1 5 0 < / H e i g h t > < I s E x p a n d e d > t r u e < / I s E x p a n d e d > < W i d t h > 2 0 0 < / W i d t h > < / a : V a l u e > < / a : K e y V a l u e O f D i a g r a m O b j e c t K e y a n y T y p e z b w N T n L X > < a : K e y V a l u e O f D i a g r a m O b j e c t K e y a n y T y p e z b w N T n L X > < a : K e y > < K e y > T a b l e s \ S l e e p D a y \ S u m   o f   T o t a l H o u r s A s l e e p \ A d d i t i o n a l   I n f o \ I m p l i c i t   M e a s u r e < / K e y > < / a : K e y > < a : V a l u e   i : t y p e = " D i a g r a m D i s p l a y V i e w S t a t e I D i a g r a m T a g A d d i t i o n a l I n f o " / > < / a : K e y V a l u e O f D i a g r a m O b j e c t K e y a n y T y p e z b w N T n L X > < a : K e y V a l u e O f D i a g r a m O b j e c t K e y a n y T y p e z b w N T n L X > < a : K e y > < K e y > T a b l e s \ S l e e p D a y \ M e a s u r e s \ C o u n t   o f   T o t a l H o u r s A s l e e p < / K e y > < / a : K e y > < a : V a l u e   i : t y p e = " D i a g r a m D i s p l a y N o d e V i e w S t a t e " > < H e i g h t > 1 5 0 < / H e i g h t > < I s E x p a n d e d > t r u e < / I s E x p a n d e d > < W i d t h > 2 0 0 < / W i d t h > < / a : V a l u e > < / a : K e y V a l u e O f D i a g r a m O b j e c t K e y a n y T y p e z b w N T n L X > < a : K e y V a l u e O f D i a g r a m O b j e c t K e y a n y T y p e z b w N T n L X > < a : K e y > < K e y > T a b l e s \ S l e e p D a y \ C o u n t   o f   T o t a l H o u r s A s l e e p \ A d d i t i o n a l   I n f o \ I m p l i c i t   M e a s u r e < / K e y > < / a : K e y > < a : V a l u e   i : t y p e = " D i a g r a m D i s p l a y V i e w S t a t e I D i a g r a m T a g A d d i t i o n a l I n f o " / > < / a : K e y V a l u e O f D i a g r a m O b j e c t K e y a n y T y p e z b w N T n L X > < a : K e y V a l u e O f D i a g r a m O b j e c t K e y a n y T y p e z b w N T n L X > < a : K e y > < K e y > T a b l e s \ S l e e p D a y \ M e a s u r e s \ S u m   o f   A v e r a g e H o u r s A s l e e p < / K e y > < / a : K e y > < a : V a l u e   i : t y p e = " D i a g r a m D i s p l a y N o d e V i e w S t a t e " > < H e i g h t > 1 5 0 < / H e i g h t > < I s E x p a n d e d > t r u e < / I s E x p a n d e d > < W i d t h > 2 0 0 < / W i d t h > < / a : V a l u e > < / a : K e y V a l u e O f D i a g r a m O b j e c t K e y a n y T y p e z b w N T n L X > < a : K e y V a l u e O f D i a g r a m O b j e c t K e y a n y T y p e z b w N T n L X > < a : K e y > < K e y > T a b l e s \ S l e e p D a y \ S u m   o f   A v e r a g e H o u r s A s l e e p \ A d d i t i o n a l   I n f o \ I m p l i c i t   M e a s u r e < / K e y > < / a : K e y > < a : V a l u e   i : t y p e = " D i a g r a m D i s p l a y V i e w S t a t e I D i a g r a m T a g A d d i t i o n a l I n f o " / > < / a : K e y V a l u e O f D i a g r a m O b j e c t K e y a n y T y p e z b w N T n L X > < a : K e y V a l u e O f D i a g r a m O b j e c t K e y a n y T y p e z b w N T n L X > < a : K e y > < K e y > T a b l e s \ S l e e p D a y \ M e a s u r e s \ C o u n t   o f   A v e r a g e H o u r s A s l e e p < / K e y > < / a : K e y > < a : V a l u e   i : t y p e = " D i a g r a m D i s p l a y N o d e V i e w S t a t e " > < H e i g h t > 1 5 0 < / H e i g h t > < I s E x p a n d e d > t r u e < / I s E x p a n d e d > < W i d t h > 2 0 0 < / W i d t h > < / a : V a l u e > < / a : K e y V a l u e O f D i a g r a m O b j e c t K e y a n y T y p e z b w N T n L X > < a : K e y V a l u e O f D i a g r a m O b j e c t K e y a n y T y p e z b w N T n L X > < a : K e y > < K e y > T a b l e s \ S l e e p D a y \ C o u n t   o f   A v e r a g e H o u r s A s l e e p \ A d d i t i o n a l   I n f o \ I m p l i c i t   M e a s u r e < / K e y > < / a : K e y > < a : V a l u e   i : t y p e = " D i a g r a m D i s p l a y V i e w S t a t e I D i a g r a m T a g A d d i t i o n a l I n f o " / > < / a : K e y V a l u e O f D i a g r a m O b j e c t K e y a n y T y p e z b w N T n L X > < a : K e y V a l u e O f D i a g r a m O b j e c t K e y a n y T y p e z b w N T n L X > < a : K e y > < K e y > T a b l e s \ G r o u p e d H o u r s O r d e r < / K e y > < / a : K e y > < a : V a l u e   i : t y p e = " D i a g r a m D i s p l a y N o d e V i e w S t a t e " > < H e i g h t > 1 5 0 < / H e i g h t > < I s E x p a n d e d > t r u e < / I s E x p a n d e d > < L a y e d O u t > t r u e < / L a y e d O u t > < L e f t > 1 5 6 8 . 1 8 5 7 3 3 9 2 8 9 8 2 7 < / L e f t > < T a b I n d e x > 6 < / T a b I n d e x > < T o p > 5 3 8 . 1 8 3 1 5 1 4 6 2 2 4 3 3 6 < / T o p > < W i d t h > 2 2 6 . 5 6 0 0 0 0 0 0 0 0 0 0 1 7 < / W i d t h > < / a : V a l u e > < / a : K e y V a l u e O f D i a g r a m O b j e c t K e y a n y T y p e z b w N T n L X > < a : K e y V a l u e O f D i a g r a m O b j e c t K e y a n y T y p e z b w N T n L X > < a : K e y > < K e y > T a b l e s \ G r o u p e d H o u r s O r d e r \ C o l u m n s \ G r o u p e d H o u r s < / K e y > < / a : K e y > < a : V a l u e   i : t y p e = " D i a g r a m D i s p l a y N o d e V i e w S t a t e " > < H e i g h t > 1 5 0 < / H e i g h t > < I s E x p a n d e d > t r u e < / I s E x p a n d e d > < W i d t h > 2 0 0 < / W i d t h > < / a : V a l u e > < / a : K e y V a l u e O f D i a g r a m O b j e c t K e y a n y T y p e z b w N T n L X > < a : K e y V a l u e O f D i a g r a m O b j e c t K e y a n y T y p e z b w N T n L X > < a : K e y > < K e y > T a b l e s \ G r o u p e d H o u r s O r d e r \ C o l u m n s \ O r d e r H o u r s < / K e y > < / a : K e y > < a : V a l u e   i : t y p e = " D i a g r a m D i s p l a y N o d e V i e w S t a t e " > < H e i g h t > 1 5 0 < / H e i g h t > < I s E x p a n d e d > t r u e < / I s E x p a n d e d > < W i d t h > 2 0 0 < / W i d t h > < / a : V a l u e > < / a : K e y V a l u e O f D i a g r a m O b j e c t K e y a n y T y p e z b w N T n L X > < a : K e y V a l u e O f D i a g r a m O b j e c t K e y a n y T y p e z b w N T n L X > < a : K e y > < K e y > T a b l e s \ D a i l y A c t i v i t y < / K e y > < / a : K e y > < a : V a l u e   i : t y p e = " D i a g r a m D i s p l a y N o d e V i e w S t a t e " > < H e i g h t > 4 9 2 < / H e i g h t > < I s E x p a n d e d > t r u e < / I s E x p a n d e d > < I s F o c u s e d > t r u e < / I s F o c u s e d > < L a y e d O u t > t r u e < / L a y e d O u t > < L e f t > 7 9 9 . 4 9 5 9 3 1 6 8 3 6 2 2 6 4 < / L e f t > < T a b I n d e x > 1 < / T a b I n d e x > < W i d t h > 2 6 5 . 8 2 2 7 8 4 8 1 0 1 2 6 6 8 < / W i d t h > < / a : V a l u e > < / a : K e y V a l u e O f D i a g r a m O b j e c t K e y a n y T y p e z b w N T n L X > < a : K e y V a l u e O f D i a g r a m O b j e c t K e y a n y T y p e z b w N T n L X > < a : K e y > < K e y > T a b l e s \ D a i l y A c t i v i t y \ C o l u m n s \ I d _ D a t e < / K e y > < / a : K e y > < a : V a l u e   i : t y p e = " D i a g r a m D i s p l a y N o d e V i e w S t a t e " > < H e i g h t > 1 5 0 < / H e i g h t > < I s E x p a n d e d > t r u e < / I s E x p a n d e d > < W i d t h > 2 0 0 < / W i d t h > < / a : V a l u e > < / a : K e y V a l u e O f D i a g r a m O b j e c t K e y a n y T y p e z b w N T n L X > < a : K e y V a l u e O f D i a g r a m O b j e c t K e y a n y T y p e z b w N T n L X > < a : K e y > < K e y > T a b l e s \ D a i l y A c t i v i t y \ C o l u m n s \ I d < / K e y > < / a : K e y > < a : V a l u e   i : t y p e = " D i a g r a m D i s p l a y N o d e V i e w S t a t e " > < H e i g h t > 1 5 0 < / H e i g h t > < I s E x p a n d e d > t r u e < / I s E x p a n d e d > < W i d t h > 2 0 0 < / W i d t h > < / a : V a l u e > < / a : K e y V a l u e O f D i a g r a m O b j e c t K e y a n y T y p e z b w N T n L X > < a : K e y V a l u e O f D i a g r a m O b j e c t K e y a n y T y p e z b w N T n L X > < a : K e y > < K e y > T a b l e s \ D a i l y A c t i v i t y \ C o l u m n s \ D a t e < / K e y > < / a : K e y > < a : V a l u e   i : t y p e = " D i a g r a m D i s p l a y N o d e V i e w S t a t e " > < H e i g h t > 1 5 0 < / H e i g h t > < I s E x p a n d e d > t r u e < / I s E x p a n d e d > < W i d t h > 2 0 0 < / W i d t h > < / a : V a l u e > < / a : K e y V a l u e O f D i a g r a m O b j e c t K e y a n y T y p e z b w N T n L X > < a : K e y V a l u e O f D i a g r a m O b j e c t K e y a n y T y p e z b w N T n L X > < a : K e y > < K e y > T a b l e s \ D a i l y A c t i v i t y \ C o l u m n s \ D a y < / K e y > < / a : K e y > < a : V a l u e   i : t y p e = " D i a g r a m D i s p l a y N o d e V i e w S t a t e " > < H e i g h t > 1 5 0 < / H e i g h t > < I s E x p a n d e d > t r u e < / I s E x p a n d e d > < W i d t h > 2 0 0 < / W i d t h > < / a : V a l u e > < / a : K e y V a l u e O f D i a g r a m O b j e c t K e y a n y T y p e z b w N T n L X > < a : K e y V a l u e O f D i a g r a m O b j e c t K e y a n y T y p e z b w N T n L X > < a : K e y > < K e y > T a b l e s \ D a i l y A c t i v i t y \ C o l u m n s \ T o t a l S t e p s < / K e y > < / a : K e y > < a : V a l u e   i : t y p e = " D i a g r a m D i s p l a y N o d e V i e w S t a t e " > < H e i g h t > 1 5 0 < / H e i g h t > < I s E x p a n d e d > t r u e < / I s E x p a n d e d > < W i d t h > 2 0 0 < / W i d t h > < / a : V a l u e > < / a : K e y V a l u e O f D i a g r a m O b j e c t K e y a n y T y p e z b w N T n L X > < a : K e y V a l u e O f D i a g r a m O b j e c t K e y a n y T y p e z b w N T n L X > < a : K e y > < K e y > T a b l e s \ D a i l y A c t i v i t y \ C o l u m n s \ T o t a l D i s t a n c e < / K e y > < / a : K e y > < a : V a l u e   i : t y p e = " D i a g r a m D i s p l a y N o d e V i e w S t a t e " > < H e i g h t > 1 5 0 < / H e i g h t > < I s E x p a n d e d > t r u e < / I s E x p a n d e d > < W i d t h > 2 0 0 < / W i d t h > < / a : V a l u e > < / a : K e y V a l u e O f D i a g r a m O b j e c t K e y a n y T y p e z b w N T n L X > < a : K e y V a l u e O f D i a g r a m O b j e c t K e y a n y T y p e z b w N T n L X > < a : K e y > < K e y > T a b l e s \ D a i l y A c t i v i t y \ C o l u m n s \ T r a c k e r D i s t a n c e < / K e y > < / a : K e y > < a : V a l u e   i : t y p e = " D i a g r a m D i s p l a y N o d e V i e w S t a t e " > < H e i g h t > 1 5 0 < / H e i g h t > < I s E x p a n d e d > t r u e < / I s E x p a n d e d > < W i d t h > 2 0 0 < / W i d t h > < / a : V a l u e > < / a : K e y V a l u e O f D i a g r a m O b j e c t K e y a n y T y p e z b w N T n L X > < a : K e y V a l u e O f D i a g r a m O b j e c t K e y a n y T y p e z b w N T n L X > < a : K e y > < K e y > T a b l e s \ D a i l y A c t i v i t y \ C o l u m n s \ L o g g e d A c t i v i t i e s D i s t a n c e < / K e y > < / a : K e y > < a : V a l u e   i : t y p e = " D i a g r a m D i s p l a y N o d e V i e w S t a t e " > < H e i g h t > 1 5 0 < / H e i g h t > < I s E x p a n d e d > t r u e < / I s E x p a n d e d > < W i d t h > 2 0 0 < / W i d t h > < / a : V a l u e > < / a : K e y V a l u e O f D i a g r a m O b j e c t K e y a n y T y p e z b w N T n L X > < a : K e y V a l u e O f D i a g r a m O b j e c t K e y a n y T y p e z b w N T n L X > < a : K e y > < K e y > T a b l e s \ D a i l y A c t i v i t y \ C o l u m n s \ V e r y A c t i v e D i s t a n c e < / K e y > < / a : K e y > < a : V a l u e   i : t y p e = " D i a g r a m D i s p l a y N o d e V i e w S t a t e " > < H e i g h t > 1 5 0 < / H e i g h t > < I s E x p a n d e d > t r u e < / I s E x p a n d e d > < W i d t h > 2 0 0 < / W i d t h > < / a : V a l u e > < / a : K e y V a l u e O f D i a g r a m O b j e c t K e y a n y T y p e z b w N T n L X > < a : K e y V a l u e O f D i a g r a m O b j e c t K e y a n y T y p e z b w N T n L X > < a : K e y > < K e y > T a b l e s \ D a i l y A c t i v i t y \ C o l u m n s \ M o d e r a t e l y A c t i v e D i s t a n c e < / K e y > < / a : K e y > < a : V a l u e   i : t y p e = " D i a g r a m D i s p l a y N o d e V i e w S t a t e " > < H e i g h t > 1 5 0 < / H e i g h t > < I s E x p a n d e d > t r u e < / I s E x p a n d e d > < W i d t h > 2 0 0 < / W i d t h > < / a : V a l u e > < / a : K e y V a l u e O f D i a g r a m O b j e c t K e y a n y T y p e z b w N T n L X > < a : K e y V a l u e O f D i a g r a m O b j e c t K e y a n y T y p e z b w N T n L X > < a : K e y > < K e y > T a b l e s \ D a i l y A c t i v i t y \ C o l u m n s \ L i g h t A c t i v e D i s t a n c e < / K e y > < / a : K e y > < a : V a l u e   i : t y p e = " D i a g r a m D i s p l a y N o d e V i e w S t a t e " > < H e i g h t > 1 5 0 < / H e i g h t > < I s E x p a n d e d > t r u e < / I s E x p a n d e d > < W i d t h > 2 0 0 < / W i d t h > < / a : V a l u e > < / a : K e y V a l u e O f D i a g r a m O b j e c t K e y a n y T y p e z b w N T n L X > < a : K e y V a l u e O f D i a g r a m O b j e c t K e y a n y T y p e z b w N T n L X > < a : K e y > < K e y > T a b l e s \ D a i l y A c t i v i t y \ C o l u m n s \ S e d e n t a r y A c t i v e D i s t a n c e < / K e y > < / a : K e y > < a : V a l u e   i : t y p e = " D i a g r a m D i s p l a y N o d e V i e w S t a t e " > < H e i g h t > 1 5 0 < / H e i g h t > < I s E x p a n d e d > t r u e < / I s E x p a n d e d > < W i d t h > 2 0 0 < / W i d t h > < / a : V a l u e > < / a : K e y V a l u e O f D i a g r a m O b j e c t K e y a n y T y p e z b w N T n L X > < a : K e y V a l u e O f D i a g r a m O b j e c t K e y a n y T y p e z b w N T n L X > < a : K e y > < K e y > T a b l e s \ D a i l y A c t i v i t y \ C o l u m n s \ V e r y A c t i v e M i n u t e s < / K e y > < / a : K e y > < a : V a l u e   i : t y p e = " D i a g r a m D i s p l a y N o d e V i e w S t a t e " > < H e i g h t > 1 5 0 < / H e i g h t > < I s E x p a n d e d > t r u e < / I s E x p a n d e d > < W i d t h > 2 0 0 < / W i d t h > < / a : V a l u e > < / a : K e y V a l u e O f D i a g r a m O b j e c t K e y a n y T y p e z b w N T n L X > < a : K e y V a l u e O f D i a g r a m O b j e c t K e y a n y T y p e z b w N T n L X > < a : K e y > < K e y > T a b l e s \ D a i l y A c t i v i t y \ C o l u m n s \ F a i r l y A c t i v e M i n u t e s < / K e y > < / a : K e y > < a : V a l u e   i : t y p e = " D i a g r a m D i s p l a y N o d e V i e w S t a t e " > < H e i g h t > 1 5 0 < / H e i g h t > < I s E x p a n d e d > t r u e < / I s E x p a n d e d > < W i d t h > 2 0 0 < / W i d t h > < / a : V a l u e > < / a : K e y V a l u e O f D i a g r a m O b j e c t K e y a n y T y p e z b w N T n L X > < a : K e y V a l u e O f D i a g r a m O b j e c t K e y a n y T y p e z b w N T n L X > < a : K e y > < K e y > T a b l e s \ D a i l y A c t i v i t y \ C o l u m n s \ L i g h t l y A c t i v e M i n u t e s < / K e y > < / a : K e y > < a : V a l u e   i : t y p e = " D i a g r a m D i s p l a y N o d e V i e w S t a t e " > < H e i g h t > 1 5 0 < / H e i g h t > < I s E x p a n d e d > t r u e < / I s E x p a n d e d > < W i d t h > 2 0 0 < / W i d t h > < / a : V a l u e > < / a : K e y V a l u e O f D i a g r a m O b j e c t K e y a n y T y p e z b w N T n L X > < a : K e y V a l u e O f D i a g r a m O b j e c t K e y a n y T y p e z b w N T n L X > < a : K e y > < K e y > T a b l e s \ D a i l y A c t i v i t y \ C o l u m n s \ S e d e n t a r y M i n u t e s < / K e y > < / a : K e y > < a : V a l u e   i : t y p e = " D i a g r a m D i s p l a y N o d e V i e w S t a t e " > < H e i g h t > 1 5 0 < / H e i g h t > < I s E x p a n d e d > t r u e < / I s E x p a n d e d > < W i d t h > 2 0 0 < / W i d t h > < / a : V a l u e > < / a : K e y V a l u e O f D i a g r a m O b j e c t K e y a n y T y p e z b w N T n L X > < a : K e y V a l u e O f D i a g r a m O b j e c t K e y a n y T y p e z b w N T n L X > < a : K e y > < K e y > T a b l e s \ D a i l y A c t i v i t y \ C o l u m n s \ C a l o r i e s < / K e y > < / a : K e y > < a : V a l u e   i : t y p e = " D i a g r a m D i s p l a y N o d e V i e w S t a t e " > < H e i g h t > 1 5 0 < / H e i g h t > < I s E x p a n d e d > t r u e < / I s E x p a n d e d > < W i d t h > 2 0 0 < / W i d t h > < / a : V a l u e > < / a : K e y V a l u e O f D i a g r a m O b j e c t K e y a n y T y p e z b w N T n L X > < a : K e y V a l u e O f D i a g r a m O b j e c t K e y a n y T y p e z b w N T n L X > < a : K e y > < K e y > T a b l e s \ D a i l y A c t i v i t y \ C o l u m n s \ S t e p C a t e g o r y < / K e y > < / a : K e y > < a : V a l u e   i : t y p e = " D i a g r a m D i s p l a y N o d e V i e w S t a t e " > < H e i g h t > 1 5 0 < / H e i g h t > < I s E x p a n d e d > t r u e < / I s E x p a n d e d > < W i d t h > 2 0 0 < / W i d t h > < / a : V a l u e > < / a : K e y V a l u e O f D i a g r a m O b j e c t K e y a n y T y p e z b w N T n L X > < a : K e y V a l u e O f D i a g r a m O b j e c t K e y a n y T y p e z b w N T n L X > < a : K e y > < K e y > T a b l e s \ D a i l y A c t i v i t y \ C o l u m n s \ D i s t r i b u t i o n S t e p C a t e g o r y < / K e y > < / a : K e y > < a : V a l u e   i : t y p e = " D i a g r a m D i s p l a y N o d e V i e w S t a t e " > < H e i g h t > 1 5 0 < / H e i g h t > < I s E x p a n d e d > t r u e < / I s E x p a n d e d > < W i d t h > 2 0 0 < / W i d t h > < / a : V a l u e > < / a : K e y V a l u e O f D i a g r a m O b j e c t K e y a n y T y p e z b w N T n L X > < a : K e y V a l u e O f D i a g r a m O b j e c t K e y a n y T y p e z b w N T n L X > < a : K e y > < K e y > T a b l e s \ D a i l y A c t i v i t y \ M e a s u r e s \ S u m   o f   T o t a l S t e p s < / K e y > < / a : K e y > < a : V a l u e   i : t y p e = " D i a g r a m D i s p l a y N o d e V i e w S t a t e " > < H e i g h t > 1 5 0 < / H e i g h t > < I s E x p a n d e d > t r u e < / I s E x p a n d e d > < W i d t h > 2 0 0 < / W i d t h > < / a : V a l u e > < / a : K e y V a l u e O f D i a g r a m O b j e c t K e y a n y T y p e z b w N T n L X > < a : K e y V a l u e O f D i a g r a m O b j e c t K e y a n y T y p e z b w N T n L X > < a : K e y > < K e y > T a b l e s \ D a i l y A c t i v i t y \ S u m   o f   T o t a l S t e p s \ A d d i t i o n a l   I n f o \ I m p l i c i t   M e a s u r e < / K e y > < / a : K e y > < a : V a l u e   i : t y p e = " D i a g r a m D i s p l a y V i e w S t a t e I D i a g r a m T a g A d d i t i o n a l I n f o " / > < / a : K e y V a l u e O f D i a g r a m O b j e c t K e y a n y T y p e z b w N T n L X > < a : K e y V a l u e O f D i a g r a m O b j e c t K e y a n y T y p e z b w N T n L X > < a : K e y > < K e y > T a b l e s \ D a i l y A c t i v i t y \ M e a s u r e s \ C o u n t   o f   T o t a l S t e p s < / K e y > < / a : K e y > < a : V a l u e   i : t y p e = " D i a g r a m D i s p l a y N o d e V i e w S t a t e " > < H e i g h t > 1 5 0 < / H e i g h t > < I s E x p a n d e d > t r u e < / I s E x p a n d e d > < W i d t h > 2 0 0 < / W i d t h > < / a : V a l u e > < / a : K e y V a l u e O f D i a g r a m O b j e c t K e y a n y T y p e z b w N T n L X > < a : K e y V a l u e O f D i a g r a m O b j e c t K e y a n y T y p e z b w N T n L X > < a : K e y > < K e y > T a b l e s \ D a i l y A c t i v i t y \ C o u n t   o f   T o t a l S t e p s \ A d d i t i o n a l   I n f o \ I m p l i c i t   M e a s u r e < / K e y > < / a : K e y > < a : V a l u e   i : t y p e = " D i a g r a m D i s p l a y V i e w S t a t e I D i a g r a m T a g A d d i t i o n a l I n f o " / > < / a : K e y V a l u e O f D i a g r a m O b j e c t K e y a n y T y p e z b w N T n L X > < a : K e y V a l u e O f D i a g r a m O b j e c t K e y a n y T y p e z b w N T n L X > < a : K e y > < K e y > T a b l e s \ W e e k d a y A c t i v i t y S l e e p < / K e y > < / a : K e y > < a : V a l u e   i : t y p e = " D i a g r a m D i s p l a y N o d e V i e w S t a t e " > < H e i g h t > 2 1 0 < / H e i g h t > < I s E x p a n d e d > t r u e < / I s E x p a n d e d > < L a y e d O u t > t r u e < / L a y e d O u t > < T a b I n d e x > 5 < / T a b I n d e x > < T o p > 6 1 4 . 8 9 2 4 2 9 8 1 2 7 5 8 9 1 < / T o p > < W i d t h > 2 0 0 < / W i d t h > < / a : V a l u e > < / a : K e y V a l u e O f D i a g r a m O b j e c t K e y a n y T y p e z b w N T n L X > < a : K e y V a l u e O f D i a g r a m O b j e c t K e y a n y T y p e z b w N T n L X > < a : K e y > < K e y > T a b l e s \ W e e k d a y A c t i v i t y S l e e p \ C o l u m n s \ D a y < / K e y > < / a : K e y > < a : V a l u e   i : t y p e = " D i a g r a m D i s p l a y N o d e V i e w S t a t e " > < H e i g h t > 1 5 0 < / H e i g h t > < I s E x p a n d e d > t r u e < / I s E x p a n d e d > < W i d t h > 2 0 0 < / W i d t h > < / a : V a l u e > < / a : K e y V a l u e O f D i a g r a m O b j e c t K e y a n y T y p e z b w N T n L X > < a : K e y V a l u e O f D i a g r a m O b j e c t K e y a n y T y p e z b w N T n L X > < a : K e y > < K e y > T a b l e s \ W e e k d a y A c t i v i t y S l e e p \ C o l u m n s \ A v e r a g e T o t a l H o u r s A s l e e p < / K e y > < / a : K e y > < a : V a l u e   i : t y p e = " D i a g r a m D i s p l a y N o d e V i e w S t a t e " > < H e i g h t > 1 5 0 < / H e i g h t > < I s E x p a n d e d > t r u e < / I s E x p a n d e d > < W i d t h > 2 0 0 < / W i d t h > < / a : V a l u e > < / a : K e y V a l u e O f D i a g r a m O b j e c t K e y a n y T y p e z b w N T n L X > < a : K e y V a l u e O f D i a g r a m O b j e c t K e y a n y T y p e z b w N T n L X > < a : K e y > < K e y > T a b l e s \ W e e k d a y A c t i v i t y S l e e p \ C o l u m n s \ A v e r a g e T o t a l S t e p s < / K e y > < / a : K e y > < a : V a l u e   i : t y p e = " D i a g r a m D i s p l a y N o d e V i e w S t a t e " > < H e i g h t > 1 5 0 < / H e i g h t > < I s E x p a n d e d > t r u e < / I s E x p a n d e d > < W i d t h > 2 0 0 < / W i d t h > < / a : V a l u e > < / a : K e y V a l u e O f D i a g r a m O b j e c t K e y a n y T y p e z b w N T n L X > < a : K e y V a l u e O f D i a g r a m O b j e c t K e y a n y T y p e z b w N T n L X > < a : K e y > < K e y > T a b l e s \ W e e k d a y A c t i v i t y S l e e p \ C o l u m n s \ W e e k D a y O r d e r < / K e y > < / a : K e y > < a : V a l u e   i : t y p e = " D i a g r a m D i s p l a y N o d e V i e w S t a t e " > < H e i g h t > 1 5 0 < / H e i g h t > < I s E x p a n d e d > t r u e < / I s E x p a n d e d > < W i d t h > 2 0 0 < / W i d t h > < / a : V a l u e > < / a : K e y V a l u e O f D i a g r a m O b j e c t K e y a n y T y p e z b w N T n L X > < a : K e y V a l u e O f D i a g r a m O b j e c t K e y a n y T y p e z b w N T n L X > < a : K e y > < K e y > T a b l e s \ W e e k d a y A c t i v i t y S l e e p \ M e a s u r e s \ S u m   o f   A v e r a g e T o t a l H o u r s A s l e e p < / K e y > < / a : K e y > < a : V a l u e   i : t y p e = " D i a g r a m D i s p l a y N o d e V i e w S t a t e " > < H e i g h t > 1 5 0 < / H e i g h t > < I s E x p a n d e d > t r u e < / I s E x p a n d e d > < W i d t h > 2 0 0 < / W i d t h > < / a : V a l u e > < / a : K e y V a l u e O f D i a g r a m O b j e c t K e y a n y T y p e z b w N T n L X > < a : K e y V a l u e O f D i a g r a m O b j e c t K e y a n y T y p e z b w N T n L X > < a : K e y > < K e y > T a b l e s \ W e e k d a y A c t i v i t y S l e e p \ S u m   o f   A v e r a g e T o t a l H o u r s A s l e e p \ A d d i t i o n a l   I n f o \ I m p l i c i t   M e a s u r e < / K e y > < / a : K e y > < a : V a l u e   i : t y p e = " D i a g r a m D i s p l a y V i e w S t a t e I D i a g r a m T a g A d d i t i o n a l I n f o " / > < / a : K e y V a l u e O f D i a g r a m O b j e c t K e y a n y T y p e z b w N T n L X > < a : K e y V a l u e O f D i a g r a m O b j e c t K e y a n y T y p e z b w N T n L X > < a : K e y > < K e y > T a b l e s \ W e e k d a y A c t i v i t y S l e e p \ M e a s u r e s \ S u m   o f   A v e r a g e T o t a l S t e p s < / K e y > < / a : K e y > < a : V a l u e   i : t y p e = " D i a g r a m D i s p l a y N o d e V i e w S t a t e " > < H e i g h t > 1 5 0 < / H e i g h t > < I s E x p a n d e d > t r u e < / I s E x p a n d e d > < W i d t h > 2 0 0 < / W i d t h > < / a : V a l u e > < / a : K e y V a l u e O f D i a g r a m O b j e c t K e y a n y T y p e z b w N T n L X > < a : K e y V a l u e O f D i a g r a m O b j e c t K e y a n y T y p e z b w N T n L X > < a : K e y > < K e y > T a b l e s \ W e e k d a y A c t i v i t y S l e e p \ S u m   o f   A v e r a g e T o t a l S t e p s \ A d d i t i o n a l   I n f o \ I m p l i c i t   M e a s u r e < / K e y > < / a : K e y > < a : V a l u e   i : t y p e = " D i a g r a m D i s p l a y V i e w S t a t e I D i a g r a m T a g A d d i t i o n a l I n f o " / > < / a : K e y V a l u e O f D i a g r a m O b j e c t K e y a n y T y p e z b w N T n L X > < a : K e y V a l u e O f D i a g r a m O b j e c t K e y a n y T y p e z b w N T n L X > < a : K e y > < K e y > T a b l e s \ V w A c t i v i t y S l e e p < / K e y > < / a : K e y > < a : V a l u e   i : t y p e = " D i a g r a m D i s p l a y N o d e V i e w S t a t e " > < H e i g h t > 5 8 4 . 4 8 2 7 5 8 6 2 0 6 8 9 6 5 < / H e i g h t > < I s E x p a n d e d > t r u e < / I s E x p a n d e d > < L a y e d O u t > t r u e < / L a y e d O u t > < W i d t h > 2 7 2 . 4 1 3 7 9 3 1 0 3 4 4 8 3 1 < / W i d t h > < / a : V a l u e > < / a : K e y V a l u e O f D i a g r a m O b j e c t K e y a n y T y p e z b w N T n L X > < a : K e y V a l u e O f D i a g r a m O b j e c t K e y a n y T y p e z b w N T n L X > < a : K e y > < K e y > T a b l e s \ V w A c t i v i t y S l e e p \ C o l u m n s \ I d _ D a t e < / K e y > < / a : K e y > < a : V a l u e   i : t y p e = " D i a g r a m D i s p l a y N o d e V i e w S t a t e " > < H e i g h t > 1 5 0 < / H e i g h t > < I s E x p a n d e d > t r u e < / I s E x p a n d e d > < W i d t h > 2 0 0 < / W i d t h > < / a : V a l u e > < / a : K e y V a l u e O f D i a g r a m O b j e c t K e y a n y T y p e z b w N T n L X > < a : K e y V a l u e O f D i a g r a m O b j e c t K e y a n y T y p e z b w N T n L X > < a : K e y > < K e y > T a b l e s \ V w A c t i v i t y S l e e p \ C o l u m n s \ I d < / K e y > < / a : K e y > < a : V a l u e   i : t y p e = " D i a g r a m D i s p l a y N o d e V i e w S t a t e " > < H e i g h t > 1 5 0 < / H e i g h t > < I s E x p a n d e d > t r u e < / I s E x p a n d e d > < W i d t h > 2 0 0 < / W i d t h > < / a : V a l u e > < / a : K e y V a l u e O f D i a g r a m O b j e c t K e y a n y T y p e z b w N T n L X > < a : K e y V a l u e O f D i a g r a m O b j e c t K e y a n y T y p e z b w N T n L X > < a : K e y > < K e y > T a b l e s \ V w A c t i v i t y S l e e p \ C o l u m n s \ D a t e < / K e y > < / a : K e y > < a : V a l u e   i : t y p e = " D i a g r a m D i s p l a y N o d e V i e w S t a t e " > < H e i g h t > 1 5 0 < / H e i g h t > < I s E x p a n d e d > t r u e < / I s E x p a n d e d > < W i d t h > 2 0 0 < / W i d t h > < / a : V a l u e > < / a : K e y V a l u e O f D i a g r a m O b j e c t K e y a n y T y p e z b w N T n L X > < a : K e y V a l u e O f D i a g r a m O b j e c t K e y a n y T y p e z b w N T n L X > < a : K e y > < K e y > T a b l e s \ V w A c t i v i t y S l e e p \ C o l u m n s \ T o t a l S t e p s < / K e y > < / a : K e y > < a : V a l u e   i : t y p e = " D i a g r a m D i s p l a y N o d e V i e w S t a t e " > < H e i g h t > 1 5 0 < / H e i g h t > < I s E x p a n d e d > t r u e < / I s E x p a n d e d > < W i d t h > 2 0 0 < / W i d t h > < / a : V a l u e > < / a : K e y V a l u e O f D i a g r a m O b j e c t K e y a n y T y p e z b w N T n L X > < a : K e y V a l u e O f D i a g r a m O b j e c t K e y a n y T y p e z b w N T n L X > < a : K e y > < K e y > T a b l e s \ V w A c t i v i t y S l e e p \ C o l u m n s \ T o t a l D i s t a n c e < / K e y > < / a : K e y > < a : V a l u e   i : t y p e = " D i a g r a m D i s p l a y N o d e V i e w S t a t e " > < H e i g h t > 1 5 0 < / H e i g h t > < I s E x p a n d e d > t r u e < / I s E x p a n d e d > < W i d t h > 2 0 0 < / W i d t h > < / a : V a l u e > < / a : K e y V a l u e O f D i a g r a m O b j e c t K e y a n y T y p e z b w N T n L X > < a : K e y V a l u e O f D i a g r a m O b j e c t K e y a n y T y p e z b w N T n L X > < a : K e y > < K e y > T a b l e s \ V w A c t i v i t y S l e e p \ C o l u m n s \ T r a c k e r D i s t a n c e < / K e y > < / a : K e y > < a : V a l u e   i : t y p e = " D i a g r a m D i s p l a y N o d e V i e w S t a t e " > < H e i g h t > 1 5 0 < / H e i g h t > < I s E x p a n d e d > t r u e < / I s E x p a n d e d > < W i d t h > 2 0 0 < / W i d t h > < / a : V a l u e > < / a : K e y V a l u e O f D i a g r a m O b j e c t K e y a n y T y p e z b w N T n L X > < a : K e y V a l u e O f D i a g r a m O b j e c t K e y a n y T y p e z b w N T n L X > < a : K e y > < K e y > T a b l e s \ V w A c t i v i t y S l e e p \ C o l u m n s \ L o g g e d A c t i v i t i e s D i s t a n c e < / K e y > < / a : K e y > < a : V a l u e   i : t y p e = " D i a g r a m D i s p l a y N o d e V i e w S t a t e " > < H e i g h t > 1 5 0 < / H e i g h t > < I s E x p a n d e d > t r u e < / I s E x p a n d e d > < W i d t h > 2 0 0 < / W i d t h > < / a : V a l u e > < / a : K e y V a l u e O f D i a g r a m O b j e c t K e y a n y T y p e z b w N T n L X > < a : K e y V a l u e O f D i a g r a m O b j e c t K e y a n y T y p e z b w N T n L X > < a : K e y > < K e y > T a b l e s \ V w A c t i v i t y S l e e p \ C o l u m n s \ V e r y A c t i v e D i s t a n c e < / K e y > < / a : K e y > < a : V a l u e   i : t y p e = " D i a g r a m D i s p l a y N o d e V i e w S t a t e " > < H e i g h t > 1 5 0 < / H e i g h t > < I s E x p a n d e d > t r u e < / I s E x p a n d e d > < W i d t h > 2 0 0 < / W i d t h > < / a : V a l u e > < / a : K e y V a l u e O f D i a g r a m O b j e c t K e y a n y T y p e z b w N T n L X > < a : K e y V a l u e O f D i a g r a m O b j e c t K e y a n y T y p e z b w N T n L X > < a : K e y > < K e y > T a b l e s \ V w A c t i v i t y S l e e p \ C o l u m n s \ M o d e r a t e l y A c t i v e D i s t a n c e < / K e y > < / a : K e y > < a : V a l u e   i : t y p e = " D i a g r a m D i s p l a y N o d e V i e w S t a t e " > < H e i g h t > 1 5 0 < / H e i g h t > < I s E x p a n d e d > t r u e < / I s E x p a n d e d > < W i d t h > 2 0 0 < / W i d t h > < / a : V a l u e > < / a : K e y V a l u e O f D i a g r a m O b j e c t K e y a n y T y p e z b w N T n L X > < a : K e y V a l u e O f D i a g r a m O b j e c t K e y a n y T y p e z b w N T n L X > < a : K e y > < K e y > T a b l e s \ V w A c t i v i t y S l e e p \ C o l u m n s \ L i g h t A c t i v e D i s t a n c e < / K e y > < / a : K e y > < a : V a l u e   i : t y p e = " D i a g r a m D i s p l a y N o d e V i e w S t a t e " > < H e i g h t > 1 5 0 < / H e i g h t > < I s E x p a n d e d > t r u e < / I s E x p a n d e d > < W i d t h > 2 0 0 < / W i d t h > < / a : V a l u e > < / a : K e y V a l u e O f D i a g r a m O b j e c t K e y a n y T y p e z b w N T n L X > < a : K e y V a l u e O f D i a g r a m O b j e c t K e y a n y T y p e z b w N T n L X > < a : K e y > < K e y > T a b l e s \ V w A c t i v i t y S l e e p \ C o l u m n s \ S e d e n t a r y A c t i v e D i s t a n c e < / K e y > < / a : K e y > < a : V a l u e   i : t y p e = " D i a g r a m D i s p l a y N o d e V i e w S t a t e " > < H e i g h t > 1 5 0 < / H e i g h t > < I s E x p a n d e d > t r u e < / I s E x p a n d e d > < W i d t h > 2 0 0 < / W i d t h > < / a : V a l u e > < / a : K e y V a l u e O f D i a g r a m O b j e c t K e y a n y T y p e z b w N T n L X > < a : K e y V a l u e O f D i a g r a m O b j e c t K e y a n y T y p e z b w N T n L X > < a : K e y > < K e y > T a b l e s \ V w A c t i v i t y S l e e p \ C o l u m n s \ V e r y A c t i v e M i n u t e s < / K e y > < / a : K e y > < a : V a l u e   i : t y p e = " D i a g r a m D i s p l a y N o d e V i e w S t a t e " > < H e i g h t > 1 5 0 < / H e i g h t > < I s E x p a n d e d > t r u e < / I s E x p a n d e d > < W i d t h > 2 0 0 < / W i d t h > < / a : V a l u e > < / a : K e y V a l u e O f D i a g r a m O b j e c t K e y a n y T y p e z b w N T n L X > < a : K e y V a l u e O f D i a g r a m O b j e c t K e y a n y T y p e z b w N T n L X > < a : K e y > < K e y > T a b l e s \ V w A c t i v i t y S l e e p \ C o l u m n s \ F a i r l y A c t i v e M i n u t e s < / K e y > < / a : K e y > < a : V a l u e   i : t y p e = " D i a g r a m D i s p l a y N o d e V i e w S t a t e " > < H e i g h t > 1 5 0 < / H e i g h t > < I s E x p a n d e d > t r u e < / I s E x p a n d e d > < W i d t h > 2 0 0 < / W i d t h > < / a : V a l u e > < / a : K e y V a l u e O f D i a g r a m O b j e c t K e y a n y T y p e z b w N T n L X > < a : K e y V a l u e O f D i a g r a m O b j e c t K e y a n y T y p e z b w N T n L X > < a : K e y > < K e y > T a b l e s \ V w A c t i v i t y S l e e p \ C o l u m n s \ L i g h t l y A c t i v e M i n u t e s < / K e y > < / a : K e y > < a : V a l u e   i : t y p e = " D i a g r a m D i s p l a y N o d e V i e w S t a t e " > < H e i g h t > 1 5 0 < / H e i g h t > < I s E x p a n d e d > t r u e < / I s E x p a n d e d > < W i d t h > 2 0 0 < / W i d t h > < / a : V a l u e > < / a : K e y V a l u e O f D i a g r a m O b j e c t K e y a n y T y p e z b w N T n L X > < a : K e y V a l u e O f D i a g r a m O b j e c t K e y a n y T y p e z b w N T n L X > < a : K e y > < K e y > T a b l e s \ V w A c t i v i t y S l e e p \ C o l u m n s \ S e d e n t a r y M i n u t e s < / K e y > < / a : K e y > < a : V a l u e   i : t y p e = " D i a g r a m D i s p l a y N o d e V i e w S t a t e " > < H e i g h t > 1 5 0 < / H e i g h t > < I s E x p a n d e d > t r u e < / I s E x p a n d e d > < W i d t h > 2 0 0 < / W i d t h > < / a : V a l u e > < / a : K e y V a l u e O f D i a g r a m O b j e c t K e y a n y T y p e z b w N T n L X > < a : K e y V a l u e O f D i a g r a m O b j e c t K e y a n y T y p e z b w N T n L X > < a : K e y > < K e y > T a b l e s \ V w A c t i v i t y S l e e p \ C o l u m n s \ C a l o r i e s < / K e y > < / a : K e y > < a : V a l u e   i : t y p e = " D i a g r a m D i s p l a y N o d e V i e w S t a t e " > < H e i g h t > 1 5 0 < / H e i g h t > < I s E x p a n d e d > t r u e < / I s E x p a n d e d > < W i d t h > 2 0 0 < / W i d t h > < / a : V a l u e > < / a : K e y V a l u e O f D i a g r a m O b j e c t K e y a n y T y p e z b w N T n L X > < a : K e y V a l u e O f D i a g r a m O b j e c t K e y a n y T y p e z b w N T n L X > < a : K e y > < K e y > T a b l e s \ V w A c t i v i t y S l e e p \ C o l u m n s \ T o t a l S l e e p R e c o r d s < / K e y > < / a : K e y > < a : V a l u e   i : t y p e = " D i a g r a m D i s p l a y N o d e V i e w S t a t e " > < H e i g h t > 1 5 0 < / H e i g h t > < I s E x p a n d e d > t r u e < / I s E x p a n d e d > < W i d t h > 2 0 0 < / W i d t h > < / a : V a l u e > < / a : K e y V a l u e O f D i a g r a m O b j e c t K e y a n y T y p e z b w N T n L X > < a : K e y V a l u e O f D i a g r a m O b j e c t K e y a n y T y p e z b w N T n L X > < a : K e y > < K e y > T a b l e s \ V w A c t i v i t y S l e e p \ C o l u m n s \ T o t a l M i n u t e s A s l e e p < / K e y > < / a : K e y > < a : V a l u e   i : t y p e = " D i a g r a m D i s p l a y N o d e V i e w S t a t e " > < H e i g h t > 1 5 0 < / H e i g h t > < I s E x p a n d e d > t r u e < / I s E x p a n d e d > < W i d t h > 2 0 0 < / W i d t h > < / a : V a l u e > < / a : K e y V a l u e O f D i a g r a m O b j e c t K e y a n y T y p e z b w N T n L X > < a : K e y V a l u e O f D i a g r a m O b j e c t K e y a n y T y p e z b w N T n L X > < a : K e y > < K e y > T a b l e s \ V w A c t i v i t y S l e e p \ C o l u m n s \ T o t a l T i m e I n B e d < / K e y > < / a : K e y > < a : V a l u e   i : t y p e = " D i a g r a m D i s p l a y N o d e V i e w S t a t e " > < H e i g h t > 1 5 0 < / H e i g h t > < I s E x p a n d e d > t r u e < / I s E x p a n d e d > < W i d t h > 2 0 0 < / W i d t h > < / a : V a l u e > < / a : K e y V a l u e O f D i a g r a m O b j e c t K e y a n y T y p e z b w N T n L X > < a : K e y V a l u e O f D i a g r a m O b j e c t K e y a n y T y p e z b w N T n L X > < a : K e y > < K e y > T a b l e s \ V w A c t i v i t y S l e e p \ C o l u m n s \ T o t a l H o u r s A s l e e p < / K e y > < / a : K e y > < a : V a l u e   i : t y p e = " D i a g r a m D i s p l a y N o d e V i e w S t a t e " > < H e i g h t > 1 5 0 < / H e i g h t > < I s E x p a n d e d > t r u e < / I s E x p a n d e d > < W i d t h > 2 0 0 < / W i d t h > < / a : V a l u e > < / a : K e y V a l u e O f D i a g r a m O b j e c t K e y a n y T y p e z b w N T n L X > < a : K e y V a l u e O f D i a g r a m O b j e c t K e y a n y T y p e z b w N T n L X > < a : K e y > < K e y > T a b l e s \ V w A c t i v i t y S l e e p \ C o l u m n s \ T o t a l H o u r s I n B e d < / K e y > < / a : K e y > < a : V a l u e   i : t y p e = " D i a g r a m D i s p l a y N o d e V i e w S t a t e " > < H e i g h t > 1 5 0 < / H e i g h t > < I s E x p a n d e d > t r u e < / I s E x p a n d e d > < W i d t h > 2 0 0 < / W i d t h > < / a : V a l u e > < / a : K e y V a l u e O f D i a g r a m O b j e c t K e y a n y T y p e z b w N T n L X > < a : K e y V a l u e O f D i a g r a m O b j e c t K e y a n y T y p e z b w N T n L X > < a : K e y > < K e y > T a b l e s \ V w A c t i v i t y S l e e p \ M e a s u r e s \ S u m   o f   T o t a l M i n u t e s A s l e e p < / K e y > < / a : K e y > < a : V a l u e   i : t y p e = " D i a g r a m D i s p l a y N o d e V i e w S t a t e " > < H e i g h t > 1 5 0 < / H e i g h t > < I s E x p a n d e d > t r u e < / I s E x p a n d e d > < W i d t h > 2 0 0 < / W i d t h > < / a : V a l u e > < / a : K e y V a l u e O f D i a g r a m O b j e c t K e y a n y T y p e z b w N T n L X > < a : K e y V a l u e O f D i a g r a m O b j e c t K e y a n y T y p e z b w N T n L X > < a : K e y > < K e y > T a b l e s \ V w A c t i v i t y S l e e p \ S u m   o f   T o t a l M i n u t e s A s l e e p \ A d d i t i o n a l   I n f o \ I m p l i c i t   M e a s u r e < / K e y > < / a : K e y > < a : V a l u e   i : t y p e = " D i a g r a m D i s p l a y V i e w S t a t e I D i a g r a m T a g A d d i t i o n a l I n f o " / > < / a : K e y V a l u e O f D i a g r a m O b j e c t K e y a n y T y p e z b w N T n L X > < a : K e y V a l u e O f D i a g r a m O b j e c t K e y a n y T y p e z b w N T n L X > < a : K e y > < K e y > R e l a t i o n s h i p s \ & l t ; T a b l e s \ D a i l y A c t i v i t y \ C o l u m n s \ I d _ D a t e & g t ; - & l t ; T a b l e s \ B r i d g e T a b l e \ C o l u m n s \ I d _ D a t e & g t ; < / K e y > < / a : K e y > < a : V a l u e   i : t y p e = " D i a g r a m D i s p l a y L i n k V i e w S t a t e " > < A u t o m a t i o n P r o p e r t y H e l p e r T e x t > E n d   p o i n t   1 :   ( 9 3 2 . 4 0 7 3 2 4 , 5 0 8 ) .   E n d   p o i n t   2 :   ( 1 1 8 4 . 3 6 0 0 9 2 9 0 3 3 4 , 4 7 1 . 1 8 3 1 5 1 )   < / A u t o m a t i o n P r o p e r t y H e l p e r T e x t > < L a y e d O u t > t r u e < / L a y e d O u t > < P o i n t s   x m l n s : b = " h t t p : / / s c h e m a s . d a t a c o n t r a c t . o r g / 2 0 0 4 / 0 7 / S y s t e m . W i n d o w s " > < b : P o i n t > < b : _ x > 9 3 2 . 4 0 7 3 2 4 < / b : _ x > < b : _ y > 5 0 8 < / b : _ y > < / b : P o i n t > < b : P o i n t > < b : _ x > 9 3 2 . 4 0 7 3 2 4 < / b : _ x > < b : _ y > 5 0 9 . 5 < / b : _ y > < / b : P o i n t > < b : P o i n t > < b : _ x > 9 3 4 . 4 0 7 3 2 4 < / b : _ x > < b : _ y > 5 1 1 . 5 < / b : _ y > < / b : P o i n t > < b : P o i n t > < b : _ x > 1 0 8 2 . 8 1 8 7 1 5 9 9 5 5 < / b : _ x > < b : _ y > 5 1 1 . 5 < / b : _ y > < / b : P o i n t > < b : P o i n t > < b : _ x > 1 0 8 4 . 8 1 8 7 1 5 9 9 5 5 < / b : _ x > < b : _ y > 5 0 9 . 5 < / b : _ y > < / b : P o i n t > < b : P o i n t > < b : _ x > 1 0 8 4 . 8 1 8 7 1 5 9 9 5 5 < / b : _ x > < b : _ y > 4 7 3 . 1 8 3 1 5 1 < / b : _ y > < / b : P o i n t > < b : P o i n t > < b : _ x > 1 0 8 6 . 8 1 8 7 1 5 9 9 5 5 < / b : _ x > < b : _ y > 4 7 1 . 1 8 3 1 5 1 < / b : _ y > < / b : P o i n t > < b : P o i n t > < b : _ x > 1 1 8 4 . 3 6 0 0 9 2 9 0 3 3 4 1 9 < / b : _ x > < b : _ y > 4 7 1 . 1 8 3 1 5 1 < / b : _ y > < / b : P o i n t > < / P o i n t s > < / a : V a l u e > < / a : K e y V a l u e O f D i a g r a m O b j e c t K e y a n y T y p e z b w N T n L X > < a : K e y V a l u e O f D i a g r a m O b j e c t K e y a n y T y p e z b w N T n L X > < a : K e y > < K e y > R e l a t i o n s h i p s \ & l t ; T a b l e s \ D a i l y A c t i v i t y \ C o l u m n s \ I d _ D a t e & g t ; - & l t ; T a b l e s \ B r i d g e T a b l e \ C o l u m n s \ I d _ D a t e & g t ; \ F K < / K e y > < / a : K e y > < a : V a l u e   i : t y p e = " D i a g r a m D i s p l a y L i n k E n d p o i n t V i e w S t a t e " > < H e i g h t > 1 6 < / H e i g h t > < L a b e l L o c a t i o n   x m l n s : b = " h t t p : / / s c h e m a s . d a t a c o n t r a c t . o r g / 2 0 0 4 / 0 7 / S y s t e m . W i n d o w s " > < b : _ x > 9 2 4 . 4 0 7 3 2 4 < / b : _ x > < b : _ y > 4 9 2 < / b : _ y > < / L a b e l L o c a t i o n > < L o c a t i o n   x m l n s : b = " h t t p : / / s c h e m a s . d a t a c o n t r a c t . o r g / 2 0 0 4 / 0 7 / S y s t e m . W i n d o w s " > < b : _ x > 9 3 2 . 4 0 7 3 2 4 < / b : _ x > < b : _ y > 4 9 2 < / b : _ y > < / L o c a t i o n > < S h a p e R o t a t e A n g l e > 9 0 < / S h a p e R o t a t e A n g l e > < W i d t h > 1 6 < / W i d t h > < / a : V a l u e > < / a : K e y V a l u e O f D i a g r a m O b j e c t K e y a n y T y p e z b w N T n L X > < a : K e y V a l u e O f D i a g r a m O b j e c t K e y a n y T y p e z b w N T n L X > < a : K e y > < K e y > R e l a t i o n s h i p s \ & l t ; T a b l e s \ D a i l y A c t i v i t y \ C o l u m n s \ I d _ D a t e & g t ; - & l t ; T a b l e s \ B r i d g e T a b l e \ C o l u m n s \ I d _ D a t e & g t ; \ P K < / K e y > < / a : K e y > < a : V a l u e   i : t y p e = " D i a g r a m D i s p l a y L i n k E n d p o i n t V i e w S t a t e " > < H e i g h t > 1 6 < / H e i g h t > < L a b e l L o c a t i o n   x m l n s : b = " h t t p : / / s c h e m a s . d a t a c o n t r a c t . o r g / 2 0 0 4 / 0 7 / S y s t e m . W i n d o w s " > < b : _ x > 1 1 8 4 . 3 6 0 0 9 2 9 0 3 3 4 1 9 < / b : _ x > < b : _ y > 4 6 3 . 1 8 3 1 5 1 < / b : _ y > < / L a b e l L o c a t i o n > < L o c a t i o n   x m l n s : b = " h t t p : / / s c h e m a s . d a t a c o n t r a c t . o r g / 2 0 0 4 / 0 7 / S y s t e m . W i n d o w s " > < b : _ x > 1 2 0 0 . 3 6 0 0 9 2 9 0 3 3 4 1 9 < / b : _ x > < b : _ y > 4 7 1 . 1 8 3 1 5 1 < / b : _ y > < / L o c a t i o n > < S h a p e R o t a t e A n g l e > 1 8 0 < / S h a p e R o t a t e A n g l e > < W i d t h > 1 6 < / W i d t h > < / a : V a l u e > < / a : K e y V a l u e O f D i a g r a m O b j e c t K e y a n y T y p e z b w N T n L X > < a : K e y V a l u e O f D i a g r a m O b j e c t K e y a n y T y p e z b w N T n L X > < a : K e y > < K e y > R e l a t i o n s h i p s \ & l t ; T a b l e s \ D a i l y A c t i v i t y \ C o l u m n s \ I d _ D a t e & g t ; - & l t ; T a b l e s \ B r i d g e T a b l e \ C o l u m n s \ I d _ D a t e & g t ; \ C r o s s F i l t e r < / K e y > < / a : K e y > < a : V a l u e   i : t y p e = " D i a g r a m D i s p l a y L i n k C r o s s F i l t e r V i e w S t a t e " > < P o i n t s   x m l n s : b = " h t t p : / / s c h e m a s . d a t a c o n t r a c t . o r g / 2 0 0 4 / 0 7 / S y s t e m . W i n d o w s " > < b : P o i n t > < b : _ x > 9 3 2 . 4 0 7 3 2 4 < / b : _ x > < b : _ y > 5 0 8 < / b : _ y > < / b : P o i n t > < b : P o i n t > < b : _ x > 9 3 2 . 4 0 7 3 2 4 < / b : _ x > < b : _ y > 5 0 9 . 5 < / b : _ y > < / b : P o i n t > < b : P o i n t > < b : _ x > 9 3 4 . 4 0 7 3 2 4 < / b : _ x > < b : _ y > 5 1 1 . 5 < / b : _ y > < / b : P o i n t > < b : P o i n t > < b : _ x > 1 0 8 2 . 8 1 8 7 1 5 9 9 5 5 < / b : _ x > < b : _ y > 5 1 1 . 5 < / b : _ y > < / b : P o i n t > < b : P o i n t > < b : _ x > 1 0 8 4 . 8 1 8 7 1 5 9 9 5 5 < / b : _ x > < b : _ y > 5 0 9 . 5 < / b : _ y > < / b : P o i n t > < b : P o i n t > < b : _ x > 1 0 8 4 . 8 1 8 7 1 5 9 9 5 5 < / b : _ x > < b : _ y > 4 7 3 . 1 8 3 1 5 1 < / b : _ y > < / b : P o i n t > < b : P o i n t > < b : _ x > 1 0 8 6 . 8 1 8 7 1 5 9 9 5 5 < / b : _ x > < b : _ y > 4 7 1 . 1 8 3 1 5 1 < / b : _ y > < / b : P o i n t > < b : P o i n t > < b : _ x > 1 1 8 4 . 3 6 0 0 9 2 9 0 3 3 4 1 9 < / b : _ x > < b : _ y > 4 7 1 . 1 8 3 1 5 1 < / b : _ y > < / b : P o i n t > < / P o i n t s > < / a : V a l u e > < / a : K e y V a l u e O f D i a g r a m O b j e c t K e y a n y T y p e z b w N T n L X > < a : K e y V a l u e O f D i a g r a m O b j e c t K e y a n y T y p e z b w N T n L X > < a : K e y > < K e y > R e l a t i o n s h i p s \ & l t ; T a b l e s \ W e i g h t L o g I n f o \ C o l u m n s \ I d _ D a t e & g t ; - & l t ; T a b l e s \ B r i d g e T a b l e \ C o l u m n s \ I d _ D a t e & g t ; < / K e y > < / a : K e y > < a : V a l u e   i : t y p e = " D i a g r a m D i s p l a y L i n k V i e w S t a t e " > < A u t o m a t i o n P r o p e r t y H e l p e r T e x t > E n d   p o i n t   1 :   ( 1 2 6 5 . 3 3 7 4 2 5 , 3 5 0 . 4 0 5 0 6 3 2 9 1 1 3 9 ) .   E n d   p o i n t   2 :   ( 1 3 0 0 . 3 6 0 0 9 3 , 3 8 0 . 1 8 3 1 5 1 4 6 2 2 4 3 )   < / A u t o m a t i o n P r o p e r t y H e l p e r T e x t > < L a y e d O u t > t r u e < / L a y e d O u t > < P o i n t s   x m l n s : b = " h t t p : / / s c h e m a s . d a t a c o n t r a c t . o r g / 2 0 0 4 / 0 7 / S y s t e m . W i n d o w s " > < b : P o i n t > < b : _ x > 1 2 6 5 . 3 3 7 4 2 5 0 0 0 0 0 0 2 < / b : _ x > < b : _ y > 3 5 0 . 4 0 5 0 6 3 2 9 1 1 3 9 1 9 < / b : _ y > < / b : P o i n t > < b : P o i n t > < b : _ x > 1 2 6 5 . 3 3 7 4 2 5 < / b : _ x > < b : _ y > 3 6 3 . 2 9 4 1 0 7 < / b : _ y > < / b : P o i n t > < b : P o i n t > < b : _ x > 1 2 6 7 . 3 3 7 4 2 5 < / b : _ x > < b : _ y > 3 6 5 . 2 9 4 1 0 7 < / b : _ y > < / b : P o i n t > < b : P o i n t > < b : _ x > 1 2 9 8 . 3 6 0 0 9 3 < / b : _ x > < b : _ y > 3 6 5 . 2 9 4 1 0 7 < / b : _ y > < / b : P o i n t > < b : P o i n t > < b : _ x > 1 3 0 0 . 3 6 0 0 9 3 < / b : _ x > < b : _ y > 3 6 7 . 2 9 4 1 0 7 < / b : _ y > < / b : P o i n t > < b : P o i n t > < b : _ x > 1 3 0 0 . 3 6 0 0 9 3 < / b : _ x > < b : _ y > 3 8 0 . 1 8 3 1 5 1 4 6 2 2 4 3 4 7 < / b : _ y > < / b : P o i n t > < / P o i n t s > < / a : V a l u e > < / a : K e y V a l u e O f D i a g r a m O b j e c t K e y a n y T y p e z b w N T n L X > < a : K e y V a l u e O f D i a g r a m O b j e c t K e y a n y T y p e z b w N T n L X > < a : K e y > < K e y > R e l a t i o n s h i p s \ & l t ; T a b l e s \ W e i g h t L o g I n f o \ C o l u m n s \ I d _ D a t e & g t ; - & l t ; T a b l e s \ B r i d g e T a b l e \ C o l u m n s \ I d _ D a t e & g t ; \ F K < / K e y > < / a : K e y > < a : V a l u e   i : t y p e = " D i a g r a m D i s p l a y L i n k E n d p o i n t V i e w S t a t e " > < H e i g h t > 1 6 < / H e i g h t > < L a b e l L o c a t i o n   x m l n s : b = " h t t p : / / s c h e m a s . d a t a c o n t r a c t . o r g / 2 0 0 4 / 0 7 / S y s t e m . W i n d o w s " > < b : _ x > 1 2 5 7 . 3 3 7 4 2 5 0 0 0 0 0 0 2 < / b : _ x > < b : _ y > 3 3 4 . 4 0 5 0 6 3 2 9 1 1 3 9 1 9 < / b : _ y > < / L a b e l L o c a t i o n > < L o c a t i o n   x m l n s : b = " h t t p : / / s c h e m a s . d a t a c o n t r a c t . o r g / 2 0 0 4 / 0 7 / S y s t e m . W i n d o w s " > < b : _ x > 1 2 6 5 . 3 3 7 4 2 5 0 0 0 0 0 0 2 < / b : _ x > < b : _ y > 3 3 4 . 4 0 5 0 6 3 2 9 1 1 3 9 1 9 < / b : _ y > < / L o c a t i o n > < S h a p e R o t a t e A n g l e > 9 0 < / S h a p e R o t a t e A n g l e > < W i d t h > 1 6 < / W i d t h > < / a : V a l u e > < / a : K e y V a l u e O f D i a g r a m O b j e c t K e y a n y T y p e z b w N T n L X > < a : K e y V a l u e O f D i a g r a m O b j e c t K e y a n y T y p e z b w N T n L X > < a : K e y > < K e y > R e l a t i o n s h i p s \ & l t ; T a b l e s \ W e i g h t L o g I n f o \ C o l u m n s \ I d _ D a t e & g t ; - & l t ; T a b l e s \ B r i d g e T a b l e \ C o l u m n s \ I d _ D a t e & g t ; \ P K < / K e y > < / a : K e y > < a : V a l u e   i : t y p e = " D i a g r a m D i s p l a y L i n k E n d p o i n t V i e w S t a t e " > < H e i g h t > 1 6 < / H e i g h t > < L a b e l L o c a t i o n   x m l n s : b = " h t t p : / / s c h e m a s . d a t a c o n t r a c t . o r g / 2 0 0 4 / 0 7 / S y s t e m . W i n d o w s " > < b : _ x > 1 2 9 2 . 3 6 0 0 9 3 < / b : _ x > < b : _ y > 3 8 0 . 1 8 3 1 5 1 4 6 2 2 4 3 4 7 < / b : _ y > < / L a b e l L o c a t i o n > < L o c a t i o n   x m l n s : b = " h t t p : / / s c h e m a s . d a t a c o n t r a c t . o r g / 2 0 0 4 / 0 7 / S y s t e m . W i n d o w s " > < b : _ x > 1 3 0 0 . 3 6 0 0 9 3 < / b : _ x > < b : _ y > 3 9 6 . 1 8 3 1 5 1 4 6 2 2 4 3 5 3 < / b : _ y > < / L o c a t i o n > < S h a p e R o t a t e A n g l e > 2 7 0 < / S h a p e R o t a t e A n g l e > < W i d t h > 1 6 < / W i d t h > < / a : V a l u e > < / a : K e y V a l u e O f D i a g r a m O b j e c t K e y a n y T y p e z b w N T n L X > < a : K e y V a l u e O f D i a g r a m O b j e c t K e y a n y T y p e z b w N T n L X > < a : K e y > < K e y > R e l a t i o n s h i p s \ & l t ; T a b l e s \ W e i g h t L o g I n f o \ C o l u m n s \ I d _ D a t e & g t ; - & l t ; T a b l e s \ B r i d g e T a b l e \ C o l u m n s \ I d _ D a t e & g t ; \ C r o s s F i l t e r < / K e y > < / a : K e y > < a : V a l u e   i : t y p e = " D i a g r a m D i s p l a y L i n k C r o s s F i l t e r V i e w S t a t e " > < P o i n t s   x m l n s : b = " h t t p : / / s c h e m a s . d a t a c o n t r a c t . o r g / 2 0 0 4 / 0 7 / S y s t e m . W i n d o w s " > < b : P o i n t > < b : _ x > 1 2 6 5 . 3 3 7 4 2 5 0 0 0 0 0 0 2 < / b : _ x > < b : _ y > 3 5 0 . 4 0 5 0 6 3 2 9 1 1 3 9 1 9 < / b : _ y > < / b : P o i n t > < b : P o i n t > < b : _ x > 1 2 6 5 . 3 3 7 4 2 5 < / b : _ x > < b : _ y > 3 6 3 . 2 9 4 1 0 7 < / b : _ y > < / b : P o i n t > < b : P o i n t > < b : _ x > 1 2 6 7 . 3 3 7 4 2 5 < / b : _ x > < b : _ y > 3 6 5 . 2 9 4 1 0 7 < / b : _ y > < / b : P o i n t > < b : P o i n t > < b : _ x > 1 2 9 8 . 3 6 0 0 9 3 < / b : _ x > < b : _ y > 3 6 5 . 2 9 4 1 0 7 < / b : _ y > < / b : P o i n t > < b : P o i n t > < b : _ x > 1 3 0 0 . 3 6 0 0 9 3 < / b : _ x > < b : _ y > 3 6 7 . 2 9 4 1 0 7 < / b : _ y > < / b : P o i n t > < b : P o i n t > < b : _ x > 1 3 0 0 . 3 6 0 0 9 3 < / b : _ x > < b : _ y > 3 8 0 . 1 8 3 1 5 1 4 6 2 2 4 3 4 7 < / b : _ y > < / b : P o i n t > < / P o i n t s > < / a : V a l u e > < / a : K e y V a l u e O f D i a g r a m O b j e c t K e y a n y T y p e z b w N T n L X > < a : K e y V a l u e O f D i a g r a m O b j e c t K e y a n y T y p e z b w N T n L X > < a : K e y > < K e y > R e l a t i o n s h i p s \ & l t ; T a b l e s \ S l e e p D a y \ C o l u m n s \ I d _ D a t e & g t ; - & l t ; T a b l e s \ B r i d g e T a b l e \ C o l u m n s \ I d _ D a t e & g t ; < / K e y > < / a : K e y > < a : V a l u e   i : t y p e = " D i a g r a m D i s p l a y L i n k V i e w S t a t e " > < A u t o m a t i o n P r o p e r t y H e l p e r T e x t > E n d   p o i n t   1 :   ( 1 5 9 9 . 4 2 3 7 0 9 , 3 7 4 . 5 4 1 7 7 2 1 5 1 8 9 9 ) .   E n d   p o i n t   2 :   ( 1 4 1 6 . 3 6 0 0 9 2 9 0 3 3 4 , 4 7 1 . 1 8 3 1 5 1 )   < / A u t o m a t i o n P r o p e r t y H e l p e r T e x t > < L a y e d O u t > t r u e < / L a y e d O u t > < P o i n t s   x m l n s : b = " h t t p : / / s c h e m a s . d a t a c o n t r a c t . o r g / 2 0 0 4 / 0 7 / S y s t e m . W i n d o w s " > < b : P o i n t > < b : _ x > 1 5 9 9 . 4 2 3 7 0 9 < / b : _ x > < b : _ y > 3 7 4 . 5 4 1 7 7 2 1 5 1 8 9 8 6 7 < / b : _ y > < / b : P o i n t > < b : P o i n t > < b : _ x > 1 5 9 9 . 4 2 3 7 0 9 < / b : _ x > < b : _ y > 4 6 9 . 1 8 3 1 5 1 < / b : _ y > < / b : P o i n t > < b : P o i n t > < b : _ x > 1 5 9 7 . 4 2 3 7 0 9 < / b : _ x > < b : _ y > 4 7 1 . 1 8 3 1 5 1 < / b : _ y > < / b : P o i n t > < b : P o i n t > < b : _ x > 1 4 1 6 . 3 6 0 0 9 2 9 0 3 3 4 1 9 < / b : _ x > < b : _ y > 4 7 1 . 1 8 3 1 5 1 0 0 0 0 0 0 0 7 < / b : _ y > < / b : P o i n t > < / P o i n t s > < / a : V a l u e > < / a : K e y V a l u e O f D i a g r a m O b j e c t K e y a n y T y p e z b w N T n L X > < a : K e y V a l u e O f D i a g r a m O b j e c t K e y a n y T y p e z b w N T n L X > < a : K e y > < K e y > R e l a t i o n s h i p s \ & l t ; T a b l e s \ S l e e p D a y \ C o l u m n s \ I d _ D a t e & g t ; - & l t ; T a b l e s \ B r i d g e T a b l e \ C o l u m n s \ I d _ D a t e & g t ; \ F K < / K e y > < / a : K e y > < a : V a l u e   i : t y p e = " D i a g r a m D i s p l a y L i n k E n d p o i n t V i e w S t a t e " > < H e i g h t > 1 6 < / H e i g h t > < L a b e l L o c a t i o n   x m l n s : b = " h t t p : / / s c h e m a s . d a t a c o n t r a c t . o r g / 2 0 0 4 / 0 7 / S y s t e m . W i n d o w s " > < b : _ x > 1 5 9 1 . 4 2 3 7 0 9 < / b : _ x > < b : _ y > 3 5 8 . 5 4 1 7 7 2 1 5 1 8 9 8 6 7 < / b : _ y > < / L a b e l L o c a t i o n > < L o c a t i o n   x m l n s : b = " h t t p : / / s c h e m a s . d a t a c o n t r a c t . o r g / 2 0 0 4 / 0 7 / S y s t e m . W i n d o w s " > < b : _ x > 1 5 9 9 . 4 2 3 7 0 9 < / b : _ x > < b : _ y > 3 5 8 . 5 4 1 7 7 2 1 5 1 8 9 8 6 7 < / b : _ y > < / L o c a t i o n > < S h a p e R o t a t e A n g l e > 9 0 < / S h a p e R o t a t e A n g l e > < W i d t h > 1 6 < / W i d t h > < / a : V a l u e > < / a : K e y V a l u e O f D i a g r a m O b j e c t K e y a n y T y p e z b w N T n L X > < a : K e y V a l u e O f D i a g r a m O b j e c t K e y a n y T y p e z b w N T n L X > < a : K e y > < K e y > R e l a t i o n s h i p s \ & l t ; T a b l e s \ S l e e p D a y \ C o l u m n s \ I d _ D a t e & g t ; - & l t ; T a b l e s \ B r i d g e T a b l e \ C o l u m n s \ I d _ D a t e & g t ; \ P K < / K e y > < / a : K e y > < a : V a l u e   i : t y p e = " D i a g r a m D i s p l a y L i n k E n d p o i n t V i e w S t a t e " > < H e i g h t > 1 6 < / H e i g h t > < L a b e l L o c a t i o n   x m l n s : b = " h t t p : / / s c h e m a s . d a t a c o n t r a c t . o r g / 2 0 0 4 / 0 7 / S y s t e m . W i n d o w s " > < b : _ x > 1 4 0 0 . 3 6 0 0 9 2 9 0 3 3 4 1 9 < / b : _ x > < b : _ y > 4 6 3 . 1 8 3 1 5 1 0 0 0 0 0 0 0 7 < / b : _ y > < / L a b e l L o c a t i o n > < L o c a t i o n   x m l n s : b = " h t t p : / / s c h e m a s . d a t a c o n t r a c t . o r g / 2 0 0 4 / 0 7 / S y s t e m . W i n d o w s " > < b : _ x > 1 4 0 0 . 3 6 0 0 9 2 9 0 3 3 4 1 9 < / b : _ x > < b : _ y > 4 7 1 . 1 8 3 1 5 1 0 0 0 0 0 0 0 7 < / b : _ y > < / L o c a t i o n > < S h a p e R o t a t e A n g l e > 3 6 0 < / S h a p e R o t a t e A n g l e > < W i d t h > 1 6 < / W i d t h > < / a : V a l u e > < / a : K e y V a l u e O f D i a g r a m O b j e c t K e y a n y T y p e z b w N T n L X > < a : K e y V a l u e O f D i a g r a m O b j e c t K e y a n y T y p e z b w N T n L X > < a : K e y > < K e y > R e l a t i o n s h i p s \ & l t ; T a b l e s \ S l e e p D a y \ C o l u m n s \ I d _ D a t e & g t ; - & l t ; T a b l e s \ B r i d g e T a b l e \ C o l u m n s \ I d _ D a t e & g t ; \ C r o s s F i l t e r < / K e y > < / a : K e y > < a : V a l u e   i : t y p e = " D i a g r a m D i s p l a y L i n k C r o s s F i l t e r V i e w S t a t e " > < P o i n t s   x m l n s : b = " h t t p : / / s c h e m a s . d a t a c o n t r a c t . o r g / 2 0 0 4 / 0 7 / S y s t e m . W i n d o w s " > < b : P o i n t > < b : _ x > 1 5 9 9 . 4 2 3 7 0 9 < / b : _ x > < b : _ y > 3 7 4 . 5 4 1 7 7 2 1 5 1 8 9 8 6 7 < / b : _ y > < / b : P o i n t > < b : P o i n t > < b : _ x > 1 5 9 9 . 4 2 3 7 0 9 < / b : _ x > < b : _ y > 4 6 9 . 1 8 3 1 5 1 < / b : _ y > < / b : P o i n t > < b : P o i n t > < b : _ x > 1 5 9 7 . 4 2 3 7 0 9 < / b : _ x > < b : _ y > 4 7 1 . 1 8 3 1 5 1 < / b : _ y > < / b : P o i n t > < b : P o i n t > < b : _ x > 1 4 1 6 . 3 6 0 0 9 2 9 0 3 3 4 1 9 < / b : _ x > < b : _ y > 4 7 1 . 1 8 3 1 5 1 0 0 0 0 0 0 0 7 < / b : _ y > < / b : P o i n t > < / P o i n t s > < / a : V a l u e > < / a : K e y V a l u e O f D i a g r a m O b j e c t K e y a n y T y p e z b w N T n L X > < a : K e y V a l u e O f D i a g r a m O b j e c t K e y a n y T y p e z b w N T n L X > < a : K e y > < K e y > R e l a t i o n s h i p s \ & l t ; T a b l e s \ S l e e p D a y \ C o l u m n s \ G r o u p e d H o u r s & g t ; - & l t ; T a b l e s \ G r o u p e d H o u r s O r d e r \ C o l u m n s \ G r o u p e d H o u r s & g t ; < / K e y > < / a : K e y > < a : V a l u e   i : t y p e = " D i a g r a m D i s p l a y L i n k V i e w S t a t e " > < A u t o m a t i o n P r o p e r t y H e l p e r T e x t > E n d   p o i n t   1 :   ( 1 6 1 9 . 4 2 3 7 0 9 , 3 7 4 . 5 4 1 7 7 2 1 5 1 8 9 9 ) .   E n d   p o i n t   2 :   ( 1 6 8 1 . 4 6 5 7 3 4 , 5 2 2 . 1 8 3 1 5 1 4 6 2 2 4 3 )   < / A u t o m a t i o n P r o p e r t y H e l p e r T e x t > < L a y e d O u t > t r u e < / L a y e d O u t > < P o i n t s   x m l n s : b = " h t t p : / / s c h e m a s . d a t a c o n t r a c t . o r g / 2 0 0 4 / 0 7 / S y s t e m . W i n d o w s " > < b : P o i n t > < b : _ x > 1 6 1 9 . 4 2 3 7 0 9 < / b : _ x > < b : _ y > 3 7 4 . 5 4 1 7 7 2 1 5 1 8 9 8 6 7 < / b : _ y > < / b : P o i n t > < b : P o i n t > < b : _ x > 1 6 1 9 . 4 2 3 7 0 9 < / b : _ x > < b : _ y > 4 4 6 . 3 6 2 4 6 2 < / b : _ y > < / b : P o i n t > < b : P o i n t > < b : _ x > 1 6 2 1 . 4 2 3 7 0 9 < / b : _ x > < b : _ y > 4 4 8 . 3 6 2 4 6 2 < / b : _ y > < / b : P o i n t > < b : P o i n t > < b : _ x > 1 6 7 9 . 4 6 5 7 3 4 < / b : _ x > < b : _ y > 4 4 8 . 3 6 2 4 6 2 < / b : _ y > < / b : P o i n t > < b : P o i n t > < b : _ x > 1 6 8 1 . 4 6 5 7 3 4 < / b : _ x > < b : _ y > 4 5 0 . 3 6 2 4 6 2 < / b : _ y > < / b : P o i n t > < b : P o i n t > < b : _ x > 1 6 8 1 . 4 6 5 7 3 4 < / b : _ x > < b : _ y > 5 2 2 . 1 8 3 1 5 1 4 6 2 2 4 3 3 6 < / b : _ y > < / b : P o i n t > < / P o i n t s > < / a : V a l u e > < / a : K e y V a l u e O f D i a g r a m O b j e c t K e y a n y T y p e z b w N T n L X > < a : K e y V a l u e O f D i a g r a m O b j e c t K e y a n y T y p e z b w N T n L X > < a : K e y > < K e y > R e l a t i o n s h i p s \ & l t ; T a b l e s \ S l e e p D a y \ C o l u m n s \ G r o u p e d H o u r s & g t ; - & l t ; T a b l e s \ G r o u p e d H o u r s O r d e r \ C o l u m n s \ G r o u p e d H o u r s & g t ; \ F K < / K e y > < / a : K e y > < a : V a l u e   i : t y p e = " D i a g r a m D i s p l a y L i n k E n d p o i n t V i e w S t a t e " > < H e i g h t > 1 6 < / H e i g h t > < L a b e l L o c a t i o n   x m l n s : b = " h t t p : / / s c h e m a s . d a t a c o n t r a c t . o r g / 2 0 0 4 / 0 7 / S y s t e m . W i n d o w s " > < b : _ x > 1 6 1 1 . 4 2 3 7 0 9 < / b : _ x > < b : _ y > 3 5 8 . 5 4 1 7 7 2 1 5 1 8 9 8 6 7 < / b : _ y > < / L a b e l L o c a t i o n > < L o c a t i o n   x m l n s : b = " h t t p : / / s c h e m a s . d a t a c o n t r a c t . o r g / 2 0 0 4 / 0 7 / S y s t e m . W i n d o w s " > < b : _ x > 1 6 1 9 . 4 2 3 7 0 9 < / b : _ x > < b : _ y > 3 5 8 . 5 4 1 7 7 2 1 5 1 8 9 8 6 1 < / b : _ y > < / L o c a t i o n > < S h a p e R o t a t e A n g l e > 9 0 < / S h a p e R o t a t e A n g l e > < W i d t h > 1 6 < / W i d t h > < / a : V a l u e > < / a : K e y V a l u e O f D i a g r a m O b j e c t K e y a n y T y p e z b w N T n L X > < a : K e y V a l u e O f D i a g r a m O b j e c t K e y a n y T y p e z b w N T n L X > < a : K e y > < K e y > R e l a t i o n s h i p s \ & l t ; T a b l e s \ S l e e p D a y \ C o l u m n s \ G r o u p e d H o u r s & g t ; - & l t ; T a b l e s \ G r o u p e d H o u r s O r d e r \ C o l u m n s \ G r o u p e d H o u r s & g t ; \ P K < / K e y > < / a : K e y > < a : V a l u e   i : t y p e = " D i a g r a m D i s p l a y L i n k E n d p o i n t V i e w S t a t e " > < H e i g h t > 1 6 < / H e i g h t > < L a b e l L o c a t i o n   x m l n s : b = " h t t p : / / s c h e m a s . d a t a c o n t r a c t . o r g / 2 0 0 4 / 0 7 / S y s t e m . W i n d o w s " > < b : _ x > 1 6 7 3 . 4 6 5 7 3 4 < / b : _ x > < b : _ y > 5 2 2 . 1 8 3 1 5 1 4 6 2 2 4 3 3 6 < / b : _ y > < / L a b e l L o c a t i o n > < L o c a t i o n   x m l n s : b = " h t t p : / / s c h e m a s . d a t a c o n t r a c t . o r g / 2 0 0 4 / 0 7 / S y s t e m . W i n d o w s " > < b : _ x > 1 6 8 1 . 4 6 5 7 3 4 < / b : _ x > < b : _ y > 5 3 8 . 1 8 3 1 5 1 4 6 2 2 4 3 3 6 < / b : _ y > < / L o c a t i o n > < S h a p e R o t a t e A n g l e > 2 7 0 < / S h a p e R o t a t e A n g l e > < W i d t h > 1 6 < / W i d t h > < / a : V a l u e > < / a : K e y V a l u e O f D i a g r a m O b j e c t K e y a n y T y p e z b w N T n L X > < a : K e y V a l u e O f D i a g r a m O b j e c t K e y a n y T y p e z b w N T n L X > < a : K e y > < K e y > R e l a t i o n s h i p s \ & l t ; T a b l e s \ S l e e p D a y \ C o l u m n s \ G r o u p e d H o u r s & g t ; - & l t ; T a b l e s \ G r o u p e d H o u r s O r d e r \ C o l u m n s \ G r o u p e d H o u r s & g t ; \ C r o s s F i l t e r < / K e y > < / a : K e y > < a : V a l u e   i : t y p e = " D i a g r a m D i s p l a y L i n k C r o s s F i l t e r V i e w S t a t e " > < P o i n t s   x m l n s : b = " h t t p : / / s c h e m a s . d a t a c o n t r a c t . o r g / 2 0 0 4 / 0 7 / S y s t e m . W i n d o w s " > < b : P o i n t > < b : _ x > 1 6 1 9 . 4 2 3 7 0 9 < / b : _ x > < b : _ y > 3 7 4 . 5 4 1 7 7 2 1 5 1 8 9 8 6 7 < / b : _ y > < / b : P o i n t > < b : P o i n t > < b : _ x > 1 6 1 9 . 4 2 3 7 0 9 < / b : _ x > < b : _ y > 4 4 6 . 3 6 2 4 6 2 < / b : _ y > < / b : P o i n t > < b : P o i n t > < b : _ x > 1 6 2 1 . 4 2 3 7 0 9 < / b : _ x > < b : _ y > 4 4 8 . 3 6 2 4 6 2 < / b : _ y > < / b : P o i n t > < b : P o i n t > < b : _ x > 1 6 7 9 . 4 6 5 7 3 4 < / b : _ x > < b : _ y > 4 4 8 . 3 6 2 4 6 2 < / b : _ y > < / b : P o i n t > < b : P o i n t > < b : _ x > 1 6 8 1 . 4 6 5 7 3 4 < / b : _ x > < b : _ y > 4 5 0 . 3 6 2 4 6 2 < / b : _ y > < / b : P o i n t > < b : P o i n t > < b : _ x > 1 6 8 1 . 4 6 5 7 3 4 < / b : _ x > < b : _ y > 5 2 2 . 1 8 3 1 5 1 4 6 2 2 4 3 3 6 < / b : _ y > < / b : P o i n t > < / P o i n t s > < / a : V a l u e > < / a : K e y V a l u e O f D i a g r a m O b j e c t K e y a n y T y p e z b w N T n L X > < a : K e y V a l u e O f D i a g r a m O b j e c t K e y a n y T y p e z b w N T n L X > < a : K e y > < K e y > R e l a t i o n s h i p s \ & l t ; T a b l e s \ B r i d g e T a b l e \ C o l u m n s \ D a y & g t ; - & l t ; T a b l e s \ L o o k U p   T a b l e \ C o l u m n s \ D a y & g t ; < / K e y > < / a : K e y > < a : V a l u e   i : t y p e = " D i a g r a m D i s p l a y L i n k V i e w S t a t e " > < A u t o m a t i o n P r o p e r t y H e l p e r T e x t > E n d   p o i n t   1 :   ( 1 3 0 0 . 3 6 0 0 9 3 , 5 6 2 . 1 8 3 1 5 1 4 6 2 2 4 3 ) .   E n d   p o i n t   2 :   ( 1 2 8 3 . 7 8 5 7 3 4 , 6 4 2 . 5 8 3 1 5 1 4 6 2 2 4 3 )   < / A u t o m a t i o n P r o p e r t y H e l p e r T e x t > < L a y e d O u t > t r u e < / L a y e d O u t > < P o i n t s   x m l n s : b = " h t t p : / / s c h e m a s . d a t a c o n t r a c t . o r g / 2 0 0 4 / 0 7 / S y s t e m . W i n d o w s " > < b : P o i n t > < b : _ x > 1 3 0 0 . 3 6 0 0 9 3 0 0 0 0 0 0 2 < / b : _ x > < b : _ y > 5 6 2 . 1 8 3 1 5 1 4 6 2 2 4 3 4 7 < / b : _ y > < / b : P o i n t > < b : P o i n t > < b : _ x > 1 3 0 0 . 3 6 0 0 9 3 < / b : _ x > < b : _ y > 6 0 0 . 3 8 3 1 5 1 < / b : _ y > < / b : P o i n t > < b : P o i n t > < b : _ x > 1 2 9 8 . 3 6 0 0 9 3 < / b : _ x > < b : _ y > 6 0 2 . 3 8 3 1 5 1 < / b : _ y > < / b : P o i n t > < b : P o i n t > < b : _ x > 1 2 8 5 . 7 8 5 7 3 4 < / b : _ x > < b : _ y > 6 0 2 . 3 8 3 1 5 1 < / b : _ y > < / b : P o i n t > < b : P o i n t > < b : _ x > 1 2 8 3 . 7 8 5 7 3 4 < / b : _ x > < b : _ y > 6 0 4 . 3 8 3 1 5 1 < / b : _ y > < / b : P o i n t > < b : P o i n t > < b : _ x > 1 2 8 3 . 7 8 5 7 3 4 < / b : _ x > < b : _ y > 6 4 2 . 5 8 3 1 5 1 4 6 2 2 4 3 4 5 < / b : _ y > < / b : P o i n t > < / P o i n t s > < / a : V a l u e > < / a : K e y V a l u e O f D i a g r a m O b j e c t K e y a n y T y p e z b w N T n L X > < a : K e y V a l u e O f D i a g r a m O b j e c t K e y a n y T y p e z b w N T n L X > < a : K e y > < K e y > R e l a t i o n s h i p s \ & l t ; T a b l e s \ B r i d g e T a b l e \ C o l u m n s \ D a y & g t ; - & l t ; T a b l e s \ L o o k U p   T a b l e \ C o l u m n s \ D a y & g t ; \ F K < / K e y > < / a : K e y > < a : V a l u e   i : t y p e = " D i a g r a m D i s p l a y L i n k E n d p o i n t V i e w S t a t e " > < H e i g h t > 1 6 < / H e i g h t > < L a b e l L o c a t i o n   x m l n s : b = " h t t p : / / s c h e m a s . d a t a c o n t r a c t . o r g / 2 0 0 4 / 0 7 / S y s t e m . W i n d o w s " > < b : _ x > 1 2 9 2 . 3 6 0 0 9 3 0 0 0 0 0 0 2 < / b : _ x > < b : _ y > 5 4 6 . 1 8 3 1 5 1 4 6 2 2 4 3 4 7 < / b : _ y > < / L a b e l L o c a t i o n > < L o c a t i o n   x m l n s : b = " h t t p : / / s c h e m a s . d a t a c o n t r a c t . o r g / 2 0 0 4 / 0 7 / S y s t e m . W i n d o w s " > < b : _ x > 1 3 0 0 . 3 6 0 0 9 3 < / b : _ x > < b : _ y > 5 4 6 . 1 8 3 1 5 1 4 6 2 2 4 3 4 7 < / b : _ y > < / L o c a t i o n > < S h a p e R o t a t e A n g l e > 8 9 . 9 9 9 9 9 9 9 9 9 9 9 9 1 9 < / S h a p e R o t a t e A n g l e > < W i d t h > 1 6 < / W i d t h > < / a : V a l u e > < / a : K e y V a l u e O f D i a g r a m O b j e c t K e y a n y T y p e z b w N T n L X > < a : K e y V a l u e O f D i a g r a m O b j e c t K e y a n y T y p e z b w N T n L X > < a : K e y > < K e y > R e l a t i o n s h i p s \ & l t ; T a b l e s \ B r i d g e T a b l e \ C o l u m n s \ D a y & g t ; - & l t ; T a b l e s \ L o o k U p   T a b l e \ C o l u m n s \ D a y & g t ; \ P K < / K e y > < / a : K e y > < a : V a l u e   i : t y p e = " D i a g r a m D i s p l a y L i n k E n d p o i n t V i e w S t a t e " > < H e i g h t > 1 6 < / H e i g h t > < L a b e l L o c a t i o n   x m l n s : b = " h t t p : / / s c h e m a s . d a t a c o n t r a c t . o r g / 2 0 0 4 / 0 7 / S y s t e m . W i n d o w s " > < b : _ x > 1 2 7 5 . 7 8 5 7 3 4 < / b : _ x > < b : _ y > 6 4 2 . 5 8 3 1 5 1 4 6 2 2 4 3 4 5 < / b : _ y > < / L a b e l L o c a t i o n > < L o c a t i o n   x m l n s : b = " h t t p : / / s c h e m a s . d a t a c o n t r a c t . o r g / 2 0 0 4 / 0 7 / S y s t e m . W i n d o w s " > < b : _ x > 1 2 8 3 . 7 8 5 7 3 4 < / b : _ x > < b : _ y > 6 5 8 . 5 8 3 1 5 1 4 6 2 2 4 3 4 5 < / b : _ y > < / L o c a t i o n > < S h a p e R o t a t e A n g l e > 2 7 0 < / S h a p e R o t a t e A n g l e > < W i d t h > 1 6 < / W i d t h > < / a : V a l u e > < / a : K e y V a l u e O f D i a g r a m O b j e c t K e y a n y T y p e z b w N T n L X > < a : K e y V a l u e O f D i a g r a m O b j e c t K e y a n y T y p e z b w N T n L X > < a : K e y > < K e y > R e l a t i o n s h i p s \ & l t ; T a b l e s \ B r i d g e T a b l e \ C o l u m n s \ D a y & g t ; - & l t ; T a b l e s \ L o o k U p   T a b l e \ C o l u m n s \ D a y & g t ; \ C r o s s F i l t e r < / K e y > < / a : K e y > < a : V a l u e   i : t y p e = " D i a g r a m D i s p l a y L i n k C r o s s F i l t e r V i e w S t a t e " > < P o i n t s   x m l n s : b = " h t t p : / / s c h e m a s . d a t a c o n t r a c t . o r g / 2 0 0 4 / 0 7 / S y s t e m . W i n d o w s " > < b : P o i n t > < b : _ x > 1 3 0 0 . 3 6 0 0 9 3 0 0 0 0 0 0 2 < / b : _ x > < b : _ y > 5 6 2 . 1 8 3 1 5 1 4 6 2 2 4 3 4 7 < / b : _ y > < / b : P o i n t > < b : P o i n t > < b : _ x > 1 3 0 0 . 3 6 0 0 9 3 < / b : _ x > < b : _ y > 6 0 0 . 3 8 3 1 5 1 < / b : _ y > < / b : P o i n t > < b : P o i n t > < b : _ x > 1 2 9 8 . 3 6 0 0 9 3 < / b : _ x > < b : _ y > 6 0 2 . 3 8 3 1 5 1 < / b : _ y > < / b : P o i n t > < b : P o i n t > < b : _ x > 1 2 8 5 . 7 8 5 7 3 4 < / b : _ x > < b : _ y > 6 0 2 . 3 8 3 1 5 1 < / b : _ y > < / b : P o i n t > < b : P o i n t > < b : _ x > 1 2 8 3 . 7 8 5 7 3 4 < / b : _ x > < b : _ y > 6 0 4 . 3 8 3 1 5 1 < / b : _ y > < / b : P o i n t > < b : P o i n t > < b : _ x > 1 2 8 3 . 7 8 5 7 3 4 < / b : _ x > < b : _ y > 6 4 2 . 5 8 3 1 5 1 4 6 2 2 4 3 4 5 < / b : _ y > < / b : P o i n t > < / P o i n t s > < / a : V a l u 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 T a b l e 7 < / K e y > < V a l u e   x m l n s : a = " h t t p : / / s c h e m a s . d a t a c o n t r a c t . o r g / 2 0 0 4 / 0 7 / M i c r o s o f t . A n a l y s i s S e r v i c e s . C o m m o n " > < a : H a s F o c u s > t r u e < / a : H a s F o c u s > < a : S i z e A t D p i 9 6 > 1 1 7 < / a : S i z e A t D p i 9 6 > < a : V i s i b l e > t r u e < / a : V i s i b l e > < / V a l u e > < / K e y V a l u e O f s t r i n g S a n d b o x E d i t o r . M e a s u r e G r i d S t a t e S c d E 3 5 R y > < K e y V a l u e O f s t r i n g S a n d b o x E d i t o r . M e a s u r e G r i d S t a t e S c d E 3 5 R y > < K e y > A c t i v i t y < / K e y > < V a l u e   x m l n s : a = " h t t p : / / s c h e m a s . d a t a c o n t r a c t . o r g / 2 0 0 4 / 0 7 / M i c r o s o f t . A n a l y s i s S e r v i c e s . C o m m o n " > < a : H a s F o c u s > t r u e < / a : H a s F o c u s > < a : S i z e A t D p i 9 6 > 6 5 < / a : S i z e A t D p i 9 6 > < a : V i s i b l e > t r u e < / a : V i s i b l e > < / V a l u e > < / K e y V a l u e O f s t r i n g S a n d b o x E d i t o r . M e a s u r e G r i d S t a t e S c d E 3 5 R y > < K e y V a l u e O f s t r i n g S a n d b o x E d i t o r . M e a s u r e G r i d S t a t e S c d E 3 5 R y > < K e y > W e i g h t L o g I n f o < / K e y > < V a l u e   x m l n s : a = " h t t p : / / s c h e m a s . d a t a c o n t r a c t . o r g / 2 0 0 4 / 0 7 / M i c r o s o f t . A n a l y s i s S e r v i c e s . C o m m o n " > < a : H a s F o c u s > t r u e < / a : H a s F o c u s > < a : S i z e A t D p i 9 6 > 1 1 7 < / a : S i z e A t D p i 9 6 > < a : V i s i b l e > t r u e < / a : V i s i b l e > < / V a l u e > < / K e y V a l u e O f s t r i n g S a n d b o x E d i t o r . M e a s u r e G r i d S t a t e S c d E 3 5 R y > < K e y V a l u e O f s t r i n g S a n d b o x E d i t o r . M e a s u r e G r i d S t a t e S c d E 3 5 R y > < K e y > S l e e p D a y < / K e y > < V a l u e   x m l n s : a = " h t t p : / / s c h e m a s . d a t a c o n t r a c t . o r g / 2 0 0 4 / 0 7 / M i c r o s o f t . A n a l y s i s S e r v i c e s . C o m m o n " > < a : H a s F o c u s > t r u e < / a : H a s F o c u s > < a : S i z e A t D p i 9 6 > 1 1 7 < / a : S i z e A t D p i 9 6 > < a : V i s i b l e > t r u e < / a : V i s i b l e > < / V a l u e > < / K e y V a l u e O f s t r i n g S a n d b o x E d i t o r . M e a s u r e G r i d S t a t e S c d E 3 5 R y > < K e y V a l u e O f s t r i n g S a n d b o x E d i t o r . M e a s u r e G r i d S t a t e S c d E 3 5 R y > < K e y > T a b l e 1 1 < / K e y > < V a l u e   x m l n s : a = " h t t p : / / s c h e m a s . d a t a c o n t r a c t . o r g / 2 0 0 4 / 0 7 / M i c r o s o f t . A n a l y s i s S e r v i c e s . C o m m o n " > < a : H a s F o c u s > t r u e < / a : H a s F o c u s > < a : S i z e A t D p i 9 6 > 1 1 7 < / a : S i z e A t D p i 9 6 > < a : V i s i b l e > t r u e < / a : V i s i b l e > < / V a l u e > < / K e y V a l u e O f s t r i n g S a n d b o x E d i t o r . M e a s u r e G r i d S t a t e S c d E 3 5 R y > < K e y V a l u e O f s t r i n g S a n d b o x E d i t o r . M e a s u r e G r i d S t a t e S c d E 3 5 R y > < K e y > T a b l e 1 0 < / K e y > < V a l u e   x m l n s : a = " h t t p : / / s c h e m a s . d a t a c o n t r a c t . o r g / 2 0 0 4 / 0 7 / M i c r o s o f t . A n a l y s i s S e r v i c e s . C o m m o n " > < a : H a s F o c u s > t r u e < / a : H a s F o c u s > < a : S i z e A t D p i 9 6 > 1 1 7 < / a : S i z e A t D p i 9 6 > < a : V i s i b l e > t r u e < / a : V i s i b l e > < / V a l u e > < / K e y V a l u e O f s t r i n g S a n d b o x E d i t o r . M e a s u r e G r i d S t a t e S c d E 3 5 R y > < K e y V a l u e O f s t r i n g S a n d b o x E d i t o r . M e a s u r e G r i d S t a t e S c d E 3 5 R y > < K e y > G r o u p e d H o u r s O r d e r < / K e y > < V a l u e   x m l n s : a = " h t t p : / / s c h e m a s . d a t a c o n t r a c t . o r g / 2 0 0 4 / 0 7 / M i c r o s o f t . A n a l y s i s S e r v i c e s . C o m m o n " > < a : H a s F o c u s > t r u e < / a : H a s F o c u s > < a : S i z e A t D p i 9 6 > 1 1 7 < / a : S i z e A t D p i 9 6 > < a : V i s i b l e > t r u e < / a : V i s i b l e > < / V a l u e > < / K e y V a l u e O f s t r i n g S a n d b o x E d i t o r . M e a s u r e G r i d S t a t e S c d E 3 5 R y > < K e y V a l u e O f s t r i n g S a n d b o x E d i t o r . M e a s u r e G r i d S t a t e S c d E 3 5 R y > < K e y > W e e k d a y A c t i v i t y S l e e p < / K e y > < V a l u e   x m l n s : a = " h t t p : / / s c h e m a s . d a t a c o n t r a c t . o r g / 2 0 0 4 / 0 7 / M i c r o s o f t . A n a l y s i s S e r v i c e s . C o m m o n " > < a : H a s F o c u s > t r u e < / a : H a s F o c u s > < a : S i z e A t D p i 9 6 > 1 7 7 < / a : S i z e A t D p i 9 6 > < a : V i s i b l e > t r u e < / a : V i s i b l e > < / V a l u e > < / K e y V a l u e O f s t r i n g S a n d b o x E d i t o r . M e a s u r e G r i d S t a t e S c d E 3 5 R y > < / A r r a y O f K e y V a l u e O f s t r i n g S a n d b o x E d i t o r . M e a s u r e G r i d S t a t e S c d E 3 5 R y > ] ] > < / 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5.xml>��< ? x m l   v e r s i o n = " 1 . 0 "   e n c o d i n g = " U T F - 1 6 " ? > < G e m i n i   x m l n s = " h t t p : / / g e m i n i / p i v o t c u s t o m i z a t i o n / M a n u a l C a l c M o d e " > < C u s t o m C o n t e n t > < ! [ C D A T A [ F a l s e ] ] > < / 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 C o l u m n s \ T o t a l S t e p s < / K e y > < / a : K e y > < a : V a l u e   i : t y p e = " T a b l e W i d g e t B a s e V i e w S t a t e " / > < / a : K e y V a l u e O f D i a g r a m O b j e c t K e y a n y T y p e z b w N T n L X > < a : K e y V a l u e O f D i a g r a m O b j e c t K e y a n y T y p e z b w N T n L X > < a : K e y > < K e y > C o l u m n s \ T o t a l D i s t a n c e < / K e y > < / a : K e y > < a : V a l u e   i : t y p e = " T a b l e W i d g e t B a s e V i e w S t a t e " / > < / a : K e y V a l u e O f D i a g r a m O b j e c t K e y a n y T y p e z b w N T n L X > < a : K e y V a l u e O f D i a g r a m O b j e c t K e y a n y T y p e z b w N T n L X > < a : K e y > < K e y > C o l u m n s \ T r a c k e r D i s t a n c e < / K e y > < / a : K e y > < a : V a l u e   i : t y p e = " T a b l e W i d g e t B a s e V i e w S t a t e " / > < / a : K e y V a l u e O f D i a g r a m O b j e c t K e y a n y T y p e z b w N T n L X > < a : K e y V a l u e O f D i a g r a m O b j e c t K e y a n y T y p e z b w N T n L X > < a : K e y > < K e y > C o l u m n s \ L o g g e d A c t i v i t i e s D i s t a n c e < / K e y > < / a : K e y > < a : V a l u e   i : t y p e = " T a b l e W i d g e t B a s e V i e w S t a t e " / > < / a : K e y V a l u e O f D i a g r a m O b j e c t K e y a n y T y p e z b w N T n L X > < a : K e y V a l u e O f D i a g r a m O b j e c t K e y a n y T y p e z b w N T n L X > < a : K e y > < K e y > C o l u m n s \ V e r y A c t i v e D i s t a n c e < / K e y > < / a : K e y > < a : V a l u e   i : t y p e = " T a b l e W i d g e t B a s e V i e w S t a t e " / > < / a : K e y V a l u e O f D i a g r a m O b j e c t K e y a n y T y p e z b w N T n L X > < a : K e y V a l u e O f D i a g r a m O b j e c t K e y a n y T y p e z b w N T n L X > < a : K e y > < K e y > C o l u m n s \ M o d e r a t e l y A c t i v e D i s t a n c e < / K e y > < / a : K e y > < a : V a l u e   i : t y p e = " T a b l e W i d g e t B a s e V i e w S t a t e " / > < / a : K e y V a l u e O f D i a g r a m O b j e c t K e y a n y T y p e z b w N T n L X > < a : K e y V a l u e O f D i a g r a m O b j e c t K e y a n y T y p e z b w N T n L X > < a : K e y > < K e y > C o l u m n s \ L i g h t A c t i v e D i s t a n c e < / K e y > < / a : K e y > < a : V a l u e   i : t y p e = " T a b l e W i d g e t B a s e V i e w S t a t e " / > < / a : K e y V a l u e O f D i a g r a m O b j e c t K e y a n y T y p e z b w N T n L X > < a : K e y V a l u e O f D i a g r a m O b j e c t K e y a n y T y p e z b w N T n L X > < a : K e y > < K e y > C o l u m n s \ S e d e n t a r y A c t i v e D i s t a n c e < / K e y > < / a : K e y > < a : V a l u e   i : t y p e = " T a b l e W i d g e t B a s e V i e w S t a t e " / > < / a : K e y V a l u e O f D i a g r a m O b j e c t K e y a n y T y p e z b w N T n L X > < a : K e y V a l u e O f D i a g r a m O b j e c t K e y a n y T y p e z b w N T n L X > < a : K e y > < K e y > C o l u m n s \ V e r y A c t i v e M i n u t e s < / K e y > < / a : K e y > < a : V a l u e   i : t y p e = " T a b l e W i d g e t B a s e V i e w S t a t e " / > < / a : K e y V a l u e O f D i a g r a m O b j e c t K e y a n y T y p e z b w N T n L X > < a : K e y V a l u e O f D i a g r a m O b j e c t K e y a n y T y p e z b w N T n L X > < a : K e y > < K e y > C o l u m n s \ F a i r l y A c t i v e M i n u t e s < / K e y > < / a : K e y > < a : V a l u e   i : t y p e = " T a b l e W i d g e t B a s e V i e w S t a t e " / > < / a : K e y V a l u e O f D i a g r a m O b j e c t K e y a n y T y p e z b w N T n L X > < a : K e y V a l u e O f D i a g r a m O b j e c t K e y a n y T y p e z b w N T n L X > < a : K e y > < K e y > C o l u m n s \ L i g h t l y A c t i v e M i n u t e s < / K e y > < / a : K e y > < a : V a l u e   i : t y p e = " T a b l e W i d g e t B a s e V i e w S t a t e " / > < / a : K e y V a l u e O f D i a g r a m O b j e c t K e y a n y T y p e z b w N T n L X > < a : K e y V a l u e O f D i a g r a m O b j e c t K e y a n y T y p e z b w N T n L X > < a : K e y > < K e y > C o l u m n s \ S e d e n t a r y M i n u t e s < / 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 C o l u m n s \ S t e p C a t e g o r y < / K e y > < / a : K e y > < a : V a l u e   i : t y p e = " T a b l e W i d g e t B a s e V i e w S t a t e " / > < / a : K e y V a l u e O f D i a g r a m O b j e c t K e y a n y T y p e z b w N T n L X > < a : K e y V a l u e O f D i a g r a m O b j e c t K e y a n y T y p e z b w N T n L X > < a : K e y > < K e y > C o l u m n s \ D i s t r i b u t i o n S t e p C a t e g o r y 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 V w A c t i v i t y S l e e p 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 V w A c t i v i t y S l e e p 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 C o l u m n s \ T o t a l S t e p s < / K e y > < / a : K e y > < a : V a l u e   i : t y p e = " T a b l e W i d g e t B a s e V i e w S t a t e " / > < / a : K e y V a l u e O f D i a g r a m O b j e c t K e y a n y T y p e z b w N T n L X > < a : K e y V a l u e O f D i a g r a m O b j e c t K e y a n y T y p e z b w N T n L X > < a : K e y > < K e y > C o l u m n s \ T o t a l D i s t a n c e < / K e y > < / a : K e y > < a : V a l u e   i : t y p e = " T a b l e W i d g e t B a s e V i e w S t a t e " / > < / a : K e y V a l u e O f D i a g r a m O b j e c t K e y a n y T y p e z b w N T n L X > < a : K e y V a l u e O f D i a g r a m O b j e c t K e y a n y T y p e z b w N T n L X > < a : K e y > < K e y > C o l u m n s \ T r a c k e r D i s t a n c e < / K e y > < / a : K e y > < a : V a l u e   i : t y p e = " T a b l e W i d g e t B a s e V i e w S t a t e " / > < / a : K e y V a l u e O f D i a g r a m O b j e c t K e y a n y T y p e z b w N T n L X > < a : K e y V a l u e O f D i a g r a m O b j e c t K e y a n y T y p e z b w N T n L X > < a : K e y > < K e y > C o l u m n s \ L o g g e d A c t i v i t i e s D i s t a n c e < / K e y > < / a : K e y > < a : V a l u e   i : t y p e = " T a b l e W i d g e t B a s e V i e w S t a t e " / > < / a : K e y V a l u e O f D i a g r a m O b j e c t K e y a n y T y p e z b w N T n L X > < a : K e y V a l u e O f D i a g r a m O b j e c t K e y a n y T y p e z b w N T n L X > < a : K e y > < K e y > C o l u m n s \ V e r y A c t i v e D i s t a n c e < / K e y > < / a : K e y > < a : V a l u e   i : t y p e = " T a b l e W i d g e t B a s e V i e w S t a t e " / > < / a : K e y V a l u e O f D i a g r a m O b j e c t K e y a n y T y p e z b w N T n L X > < a : K e y V a l u e O f D i a g r a m O b j e c t K e y a n y T y p e z b w N T n L X > < a : K e y > < K e y > C o l u m n s \ M o d e r a t e l y A c t i v e D i s t a n c e < / K e y > < / a : K e y > < a : V a l u e   i : t y p e = " T a b l e W i d g e t B a s e V i e w S t a t e " / > < / a : K e y V a l u e O f D i a g r a m O b j e c t K e y a n y T y p e z b w N T n L X > < a : K e y V a l u e O f D i a g r a m O b j e c t K e y a n y T y p e z b w N T n L X > < a : K e y > < K e y > C o l u m n s \ L i g h t A c t i v e D i s t a n c e < / K e y > < / a : K e y > < a : V a l u e   i : t y p e = " T a b l e W i d g e t B a s e V i e w S t a t e " / > < / a : K e y V a l u e O f D i a g r a m O b j e c t K e y a n y T y p e z b w N T n L X > < a : K e y V a l u e O f D i a g r a m O b j e c t K e y a n y T y p e z b w N T n L X > < a : K e y > < K e y > C o l u m n s \ S e d e n t a r y A c t i v e D i s t a n c e < / K e y > < / a : K e y > < a : V a l u e   i : t y p e = " T a b l e W i d g e t B a s e V i e w S t a t e " / > < / a : K e y V a l u e O f D i a g r a m O b j e c t K e y a n y T y p e z b w N T n L X > < a : K e y V a l u e O f D i a g r a m O b j e c t K e y a n y T y p e z b w N T n L X > < a : K e y > < K e y > C o l u m n s \ V e r y A c t i v e M i n u t e s < / K e y > < / a : K e y > < a : V a l u e   i : t y p e = " T a b l e W i d g e t B a s e V i e w S t a t e " / > < / a : K e y V a l u e O f D i a g r a m O b j e c t K e y a n y T y p e z b w N T n L X > < a : K e y V a l u e O f D i a g r a m O b j e c t K e y a n y T y p e z b w N T n L X > < a : K e y > < K e y > C o l u m n s \ F a i r l y A c t i v e M i n u t e s < / K e y > < / a : K e y > < a : V a l u e   i : t y p e = " T a b l e W i d g e t B a s e V i e w S t a t e " / > < / a : K e y V a l u e O f D i a g r a m O b j e c t K e y a n y T y p e z b w N T n L X > < a : K e y V a l u e O f D i a g r a m O b j e c t K e y a n y T y p e z b w N T n L X > < a : K e y > < K e y > C o l u m n s \ L i g h t l y A c t i v e M i n u t e s < / K e y > < / a : K e y > < a : V a l u e   i : t y p e = " T a b l e W i d g e t B a s e V i e w S t a t e " / > < / a : K e y V a l u e O f D i a g r a m O b j e c t K e y a n y T y p e z b w N T n L X > < a : K e y V a l u e O f D i a g r a m O b j e c t K e y a n y T y p e z b w N T n L X > < a : K e y > < K e y > C o l u m n s \ S e d e n t a r y M i n u t e s < / 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 C o l u m n s \ T o t a l S l e e p R e c o r d s < / K e y > < / a : K e y > < a : V a l u e   i : t y p e = " T a b l e W i d g e t B a s e V i e w S t a t e " / > < / a : K e y V a l u e O f D i a g r a m O b j e c t K e y a n y T y p e z b w N T n L X > < a : K e y V a l u e O f D i a g r a m O b j e c t K e y a n y T y p e z b w N T n L X > < a : K e y > < K e y > C o l u m n s \ T o t a l M i n u t e s A s l e e p < / K e y > < / a : K e y > < a : V a l u e   i : t y p e = " T a b l e W i d g e t B a s e V i e w S t a t e " / > < / a : K e y V a l u e O f D i a g r a m O b j e c t K e y a n y T y p e z b w N T n L X > < a : K e y V a l u e O f D i a g r a m O b j e c t K e y a n y T y p e z b w N T n L X > < a : K e y > < K e y > C o l u m n s \ T o t a l T i m e I n B e d < / K e y > < / a : K e y > < a : V a l u e   i : t y p e = " T a b l e W i d g e t B a s e V i e w S t a t e " / > < / a : K e y V a l u e O f D i a g r a m O b j e c t K e y a n y T y p e z b w N T n L X > < a : K e y V a l u e O f D i a g r a m O b j e c t K e y a n y T y p e z b w N T n L X > < a : K e y > < K e y > C o l u m n s \ T o t a l H o u r s A s l e e p < / K e y > < / a : K e y > < a : V a l u e   i : t y p e = " T a b l e W i d g e t B a s e V i e w S t a t e " / > < / a : K e y V a l u e O f D i a g r a m O b j e c t K e y a n y T y p e z b w N T n L X > < a : K e y V a l u e O f D i a g r a m O b j e c t K e y a n y T y p e z b w N T n L X > < a : K e y > < K e y > C o l u m n s \ T o t a l H o u r s I n B e d 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 W e e k d a y A c t i v i t y S l e e p 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 W e e k d a y A c t i v i t y S l e e p 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 C o l u m n s \ A v e r a g e T o t a l H o u r s A s l e e p < / K e y > < / a : K e y > < a : V a l u e   i : t y p e = " T a b l e W i d g e t B a s e V i e w S t a t e " / > < / a : K e y V a l u e O f D i a g r a m O b j e c t K e y a n y T y p e z b w N T n L X > < a : K e y V a l u e O f D i a g r a m O b j e c t K e y a n y T y p e z b w N T n L X > < a : K e y > < K e y > C o l u m n s \ A v e r a g e T o t a l S t e p s < / K e y > < / a : K e y > < a : V a l u e   i : t y p e = " T a b l e W i d g e t B a s e V i e w S t a t e " / > < / a : K e y V a l u e O f D i a g r a m O b j e c t K e y a n y T y p e z b w N T n L X > < a : K e y V a l u e O f D i a g r a m O b j e c t K e y a n y T y p e z b w N T n L X > < a : K e y > < K e y > C o l u m n s \ W e e k D a y O r d e r 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 S l e e p D a y 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 S l e e p D a y 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 C o l u m n s \ T o t a l S l e e p R e c o r d s < / K e y > < / a : K e y > < a : V a l u e   i : t y p e = " T a b l e W i d g e t B a s e V i e w S t a t e " / > < / a : K e y V a l u e O f D i a g r a m O b j e c t K e y a n y T y p e z b w N T n L X > < a : K e y V a l u e O f D i a g r a m O b j e c t K e y a n y T y p e z b w N T n L X > < a : K e y > < K e y > C o l u m n s \ T o t a l M i n u t e s A s l e e p < / K e y > < / a : K e y > < a : V a l u e   i : t y p e = " T a b l e W i d g e t B a s e V i e w S t a t e " / > < / a : K e y V a l u e O f D i a g r a m O b j e c t K e y a n y T y p e z b w N T n L X > < a : K e y V a l u e O f D i a g r a m O b j e c t K e y a n y T y p e z b w N T n L X > < a : K e y > < K e y > C o l u m n s \ T o t a l T i m e I n B e d < / K e y > < / a : K e y > < a : V a l u e   i : t y p e = " T a b l e W i d g e t B a s e V i e w S t a t e " / > < / a : K e y V a l u e O f D i a g r a m O b j e c t K e y a n y T y p e z b w N T n L X > < a : K e y V a l u e O f D i a g r a m O b j e c t K e y a n y T y p e z b w N T n L X > < a : K e y > < K e y > C o l u m n s \ T o t a l H o u r s A s l e e p < / K e y > < / a : K e y > < a : V a l u e   i : t y p e = " T a b l e W i d g e t B a s e V i e w S t a t e " / > < / a : K e y V a l u e O f D i a g r a m O b j e c t K e y a n y T y p e z b w N T n L X > < a : K e y V a l u e O f D i a g r a m O b j e c t K e y a n y T y p e z b w N T n L X > < a : K e y > < K e y > C o l u m n s \ T o t a l H o u r s I n B e d < / K e y > < / a : K e y > < a : V a l u e   i : t y p e = " T a b l e W i d g e t B a s e V i e w S t a t e " / > < / a : K e y V a l u e O f D i a g r a m O b j e c t K e y a n y T y p e z b w N T n L X > < a : K e y V a l u e O f D i a g r a m O b j e c t K e y a n y T y p e z b w N T n L X > < a : K e y > < K e y > C o l u m n s \ A v e r a g e H o u r s A s l e e p < / K e y > < / a : K e y > < a : V a l u e   i : t y p e = " T a b l e W i d g e t B a s e V i e w S t a t e " / > < / a : K e y V a l u e O f D i a g r a m O b j e c t K e y a n y T y p e z b w N T n L X > < a : K e y V a l u e O f D i a g r a m O b j e c t K e y a n y T y p e z b w N T n L X > < a : K e y > < K e y > C o l u m n s \ A v e r a g e H o u r s A s l e e p C a t e g o r y < / K e y > < / a : K e y > < a : V a l u e   i : t y p e = " T a b l e W i d g e t B a s e V i e w S t a t e " / > < / a : K e y V a l u e O f D i a g r a m O b j e c t K e y a n y T y p e z b w N T n L X > < a : K e y V a l u e O f D i a g r a m O b j e c t K e y a n y T y p e z b w N T n L X > < a : K e y > < K e y > C o l u m n s \ G r o u p e d H o u r s < / K e y > < / a : K e y > < a : V a l u e   i : t y p e = " T a b l e W i d g e t B a s e V i e w S t a t e " / > < / a : K e y V a l u e O f D i a g r a m O b j e c t K e y a n y T y p e z b w N T n L X > < a : K e y V a l u e O f D i a g r a m O b j e c t K e y a n y T y p e z b w N T n L X > < a : K e y > < K e y > C o l u m n s \ O r d e r H o u r s 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 L o o k U p 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 L o o k U p 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 C o l u m n s \ O r d e r D a y 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 B r i d g e T a b l e 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 C o l u m n s \ I d _ D a t e 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 C o l u m n s \ O r d e r W e e k D a y 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 G r o u p e d H o u r s O r d e r 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 G r o u p e d H o u r s O r d e r 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 C o l u m n s \ G r o u p e d H o u r s < / K e y > < / a : K e y > < a : V a l u e   i : t y p e = " T a b l e W i d g e t B a s e V i e w S t a t e " / > < / a : K e y V a l u e O f D i a g r a m O b j e c t K e y a n y T y p e z b w N T n L X > < a : K e y V a l u e O f D i a g r a m O b j e c t K e y a n y T y p e z b w N T n L X > < a : K e y > < K e y > C o l u m n s \ O r d e r H o u r s 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 W e i g h t L o g I n f o 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 W e i g h t L o g I n f o 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 C o l u m n s \ W e i g h t K g < / K e y > < / a : K e y > < a : V a l u e   i : t y p e = " T a b l e W i d g e t B a s e V i e w S t a t e " / > < / a : K e y V a l u e O f D i a g r a m O b j e c t K e y a n y T y p e z b w N T n L X > < a : K e y V a l u e O f D i a g r a m O b j e c t K e y a n y T y p e z b w N T n L X > < a : K e y > < K e y > C o l u m n s \ W e i g h t P o u n d s < / K e y > < / a : K e y > < a : V a l u e   i : t y p e = " T a b l e W i d g e t B a s e V i e w S t a t e " / > < / a : K e y V a l u e O f D i a g r a m O b j e c t K e y a n y T y p e z b w N T n L X > < a : K e y V a l u e O f D i a g r a m O b j e c t K e y a n y T y p e z b w N T n L X > < a : K e y > < K e y > C o l u m n s \ B M I < / K e y > < / a : K e y > < a : V a l u e   i : t y p e = " T a b l e W i d g e t B a s e V i e w S t a t e " / > < / a : K e y V a l u e O f D i a g r a m O b j e c t K e y a n y T y p e z b w N T n L X > < a : K e y V a l u e O f D i a g r a m O b j e c t K e y a n y T y p e z b w N T n L X > < a : K e y > < K e y > C o l u m n s \ I s M a n u a l R e p o r t < / K e y > < / a : K e y > < a : V a l u e   i : t y p e = " T a b l e W i d g e t B a s e V i e w S t a t e " / > < / a : K e y V a l u e O f D i a g r a m O b j e c t K e y a n y T y p e z b w N T n L X > < a : K e y V a l u e O f D i a g r a m O b j e c t K e y a n y T y p e z b w N T n L X > < a : K e y > < K e y > C o l u m n s \ L o g I d < / K e y > < / a : K e y > < a : V a l u e   i : t y p e = " T a b l e W i d g e t B a s e V i e w S t a t e " / > < / a : K e y V a l u e O f D i a g r a m O b j e c t K e y a n y T y p e z b w N T n L X > < a : K e y V a l u e O f D i a g r a m O b j e c t K e y a n y T y p e z b w N T n L X > < a : K e y > < K e y > C o l u m n s \ A v e r a g e B M I < / K e y > < / a : K e y > < a : V a l u e   i : t y p e = " T a b l e W i d g e t B a s e V i e w S t a t e " / > < / a : K e y V a l u e O f D i a g r a m O b j e c t K e y a n y T y p e z b w N T n L X > < a : K e y V a l u e O f D i a g r a m O b j e c t K e y a n y T y p e z b w N T n L X > < a : K e y > < K e y > C o l u m n s \ A v e r a g e B M I C a t e g o r y < / K e y > < / a : K e y > < a : V a l u e   i : t y p e = " T a b l e W i d g e t B a s e V i e w S t a t e " / > < / a : K e y V a l u e O f D i a g r a m O b j e c t K e y a n y T y p e z b w N T n L X > < a : K e y V a l u e O f D i a g r a m O b j e c t K e y a n y T y p e z b w N T n L X > < a : K e y > < K e y > C o l u m n s \ B M I C a t e g o r y 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 I d _ D a t e < / s t r i n g > < / k e y > < v a l u e > < i n t > 2 1 3 < / i n t > < / v a l u e > < / i t e m > < i t e m > < k e y > < s t r i n g > W e e k D a y < / s t r i n g > < / k e y > < v a l u e > < i n t > 1 2 2 < / i n t > < / v a l u e > < / i t e m > < i t e m > < k e y > < s t r i n g > O r d e r W e e k D a y < / s t r i n g > < / k e y > < v a l u e > < i n t > 1 7 1 < / i n t > < / v a l u e > < / i t e m > < / C o l u m n W i d t h s > < C o l u m n D i s p l a y I n d e x > < i t e m > < k e y > < s t r i n g > I d _ D a t e < / s t r i n g > < / k e y > < v a l u e > < i n t > 0 < / i n t > < / v a l u e > < / i t e m > < i t e m > < k e y > < s t r i n g > W e e k D a y < / s t r i n g > < / k e y > < v a l u e > < i n t > 1 < / i n t > < / v a l u e > < / i t e m > < i t e m > < k e y > < s t r i n g > O r d e r W e e k D a y < / 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 W e e k D a y < / s t r i n g > < / k e y > < v a l u e > < i n t > 1 2 2 < / i n t > < / v a l u e > < / i t e m > < i t e m > < k e y > < s t r i n g > O r d e r D a y < / s t r i n g > < / k e y > < v a l u e > < i n t > 1 2 2 < / i n t > < / v a l u e > < / i t e m > < / C o l u m n W i d t h s > < C o l u m n D i s p l a y I n d e x > < i t e m > < k e y > < s t r i n g > W e e k D a y < / s t r i n g > < / k e y > < v a l u e > < i n t > 0 < / i n t > < / v a l u e > < / i t e m > < i t e m > < k e y > < s t r i n g > O r d e r D a y < / 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W e e k d a y A c t i v i t y S l e e p " > < C u s t o m C o n t e n t > < ! [ C D A T A [ < T a b l e W i d g e t G r i d S e r i a l i z a t i o n   x m l n s : x s d = " h t t p : / / w w w . w 3 . o r g / 2 0 0 1 / X M L S c h e m a "   x m l n s : x s i = " h t t p : / / w w w . w 3 . o r g / 2 0 0 1 / X M L S c h e m a - i n s t a n c e " > < C o l u m n S u g g e s t e d T y p e   / > < C o l u m n F o r m a t   / > < C o l u m n A c c u r a c y   / > < C o l u m n C u r r e n c y S y m b o l   / > < C o l u m n P o s i t i v e P a t t e r n   / > < C o l u m n N e g a t i v e P a t t e r n   / > < C o l u m n W i d t h s > < i t e m > < k e y > < s t r i n g > A v e r a g e T o t a l H o u r s A s l e e p < / s t r i n g > < / k e y > < v a l u e > < i n t > 2 6 3 < / i n t > < / v a l u e > < / i t e m > < i t e m > < k e y > < s t r i n g > A v e r a g e T o t a l S t e p s < / s t r i n g > < / k e y > < v a l u e > < i n t > 2 0 0 < / i n t > < / v a l u e > < / i t e m > < i t e m > < k e y > < s t r i n g > W e e k D a y O r d e r < / s t r i n g > < / k e y > < v a l u e > < i n t > 1 7 1 < / i n t > < / v a l u e > < / i t e m > < i t e m > < k e y > < s t r i n g > D a y < / s t r i n g > < / k e y > < v a l u e > < i n t > 1 2 2 < / i n t > < / v a l u e > < / i t e m > < / C o l u m n W i d t h s > < C o l u m n D i s p l a y I n d e x > < i t e m > < k e y > < s t r i n g > A v e r a g e T o t a l H o u r s A s l e e p < / s t r i n g > < / k e y > < v a l u e > < i n t > 1 < / i n t > < / v a l u e > < / i t e m > < i t e m > < k e y > < s t r i n g > A v e r a g e T o t a l S t e p s < / s t r i n g > < / k e y > < v a l u e > < i n t > 2 < / i n t > < / v a l u e > < / i t e m > < i t e m > < k e y > < s t r i n g > W e e k D a y O r d e r < / s t r i n g > < / k e y > < v a l u e > < i n t > 3 < / i n t > < / v a l u e > < / i t e m > < i t e m > < k e y > < s t r i n g > D a y < / 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 2 0 2 4 - 1 0 - 0 7 T 2 2 : 2 5 : 2 9 . 0 0 5 2 6 5 7 - 0 7 : 0 0 < / L a s t P r o c e s s e d T i m e > < / D a t a M o d e l i n g S a n d b o x . S e r i a l i z e d S a n d b o x E r r o r C a c h e > ] ] > < / C u s t o m C o n t e n t > < / G e m i n i > 
</file>

<file path=customXml/item6.xml>��< ? x m l   v e r s i o n = " 1 . 0 "   e n c o d i n g = " U T F - 1 6 " ? > < G e m i n i   x m l n s = " h t t p : / / g e m i n i / p i v o t c u s t o m i z a t i o n / T a b l e X M L _ A c t i v i t y S l e e p " > < 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 5 6 < / i n t > < / v a l u e > < / i t e m > < i t e m > < k e y > < s t r i n g > D a t e < / s t r i n g > < / k e y > < v a l u e > < i n t > 7 9 < / i n t > < / v a l u e > < / i t e m > < i t e m > < k e y > < s t r i n g > T o t a l S t e p s < / s t r i n g > < / k e y > < v a l u e > < i n t > 1 2 9 < / i n t > < / v a l u e > < / i t e m > < i t e m > < k e y > < s t r i n g > T o t a l D i s t a n c e < / s t r i n g > < / k e y > < v a l u e > < i n t > 1 5 4 < / i n t > < / v a l u e > < / i t e m > < i t e m > < k e y > < s t r i n g > T r a c k e r D i s t a n c e < / s t r i n g > < / k e y > < v a l u e > < i n t > 1 7 7 < / i n t > < / v a l u e > < / i t e m > < i t e m > < k e y > < s t r i n g > L o g g e d A c t i v i t i e s D i s t a n c e < / s t r i n g > < / k e y > < v a l u e > < i n t > 2 5 0 < / i n t > < / v a l u e > < / i t e m > < i t e m > < k e y > < s t r i n g > V e r y A c t i v e D i s t a n c e < / s t r i n g > < / k e y > < v a l u e > < i n t > 2 0 3 < / i n t > < / v a l u e > < / i t e m > < i t e m > < k e y > < s t r i n g > M o d e r a t e l y A c t i v e D i s t a n c e < / s t r i n g > < / k e y > < v a l u e > < i n t > 2 5 7 < / i n t > < / v a l u e > < / i t e m > < i t e m > < k e y > < s t r i n g > L i g h t A c t i v e D i s t a n c e < / s t r i n g > < / k e y > < v a l u e > < i n t > 2 0 4 < / i n t > < / v a l u e > < / i t e m > < i t e m > < k e y > < s t r i n g > S e d e n t a r y A c t i v e D i s t a n c e < / s t r i n g > < / k e y > < v a l u e > < i n t > 2 4 9 < / i n t > < / v a l u e > < / i t e m > < i t e m > < k e y > < s t r i n g > V e r y A c t i v e M i n u t e s < / s t r i n g > < / k e y > < v a l u e > < i n t > 1 9 7 < / i n t > < / v a l u e > < / i t e m > < i t e m > < k e y > < s t r i n g > F a i r l y A c t i v e M i n u t e s < / s t r i n g > < / k e y > < v a l u e > < i n t > 2 0 3 < / i n t > < / v a l u e > < / i t e m > < i t e m > < k e y > < s t r i n g > L i g h t l y A c t i v e M i n u t e s < / s t r i n g > < / k e y > < v a l u e > < i n t > 2 1 1 < / i n t > < / v a l u e > < / i t e m > < i t e m > < k e y > < s t r i n g > S e d e n t a r y M i n u t e s < / s t r i n g > < / k e y > < v a l u e > < i n t > 1 9 2 < / i n t > < / v a l u e > < / i t e m > < i t e m > < k e y > < s t r i n g > C a l o r i e s < / s t r i n g > < / k e y > < v a l u e > < i n t > 1 0 9 < / i n t > < / v a l u e > < / i t e m > < i t e m > < k e y > < s t r i n g > T o t a l S l e e p R e c o r d s < / s t r i n g > < / k e y > < v a l u e > < i n t > 2 0 2 < / i n t > < / v a l u e > < / i t e m > < i t e m > < k e y > < s t r i n g > T o t a l M i n u t e s A s l e e p < / s t r i n g > < / k e y > < v a l u e > < i n t > 2 0 7 < / i n t > < / v a l u e > < / i t e m > < i t e m > < k e y > < s t r i n g > T o t a l T i m e I n B e d < / s t r i n g > < / k e y > < v a l u e > < i n t > 1 7 4 < / i n t > < / v a l u e > < / i t e m > < i t e m > < k e y > < s t r i n g > T o t a l H o u r s A s l e e p < / s t r i n g > < / k e y > < v a l u e > < i n t > 1 9 2 < / i n t > < / v a l u e > < / i t e m > < i t e m > < k e y > < s t r i n g > T o t a l H o u r s I n B e d < / s t r i n g > < / k e y > < v a l u e > < i n t > 1 8 2 < / i n t > < / v a l u e > < / i t e m > < i t e m > < k e y > < s t r i n g > I d _ D a t e < / s t r i n g > < / k e y > < v a l u e > < i n t > 1 0 4 < / i n t > < / v a l u e > < / i t e m > < / C o l u m n W i d t h s > < C o l u m n D i s p l a y I n d e x > < i t e m > < k e y > < s t r i n g > I d < / s t r i n g > < / k e y > < v a l u e > < i n t > 0 < / i n t > < / v a l u e > < / i t e m > < i t e m > < k e y > < s t r i n g > D a t e < / s t r i n g > < / k e y > < v a l u e > < i n t > 1 < / i n t > < / v a l u e > < / i t e m > < i t e m > < k e y > < s t r i n g > T o t a l S t e p s < / s t r i n g > < / k e y > < v a l u e > < i n t > 2 < / i n t > < / v a l u e > < / i t e m > < i t e m > < k e y > < s t r i n g > T o t a l D i s t a n c e < / s t r i n g > < / k e y > < v a l u e > < i n t > 3 < / i n t > < / v a l u e > < / i t e m > < i t e m > < k e y > < s t r i n g > T r a c k e r D i s t a n c e < / s t r i n g > < / k e y > < v a l u e > < i n t > 4 < / i n t > < / v a l u e > < / i t e m > < i t e m > < k e y > < s t r i n g > L o g g e d A c t i v i t i e s D i s t a n c e < / s t r i n g > < / k e y > < v a l u e > < i n t > 5 < / i n t > < / v a l u e > < / i t e m > < i t e m > < k e y > < s t r i n g > V e r y A c t i v e D i s t a n c e < / s t r i n g > < / k e y > < v a l u e > < i n t > 6 < / i n t > < / v a l u e > < / i t e m > < i t e m > < k e y > < s t r i n g > M o d e r a t e l y A c t i v e D i s t a n c e < / s t r i n g > < / k e y > < v a l u e > < i n t > 7 < / i n t > < / v a l u e > < / i t e m > < i t e m > < k e y > < s t r i n g > L i g h t A c t i v e D i s t a n c e < / s t r i n g > < / k e y > < v a l u e > < i n t > 8 < / i n t > < / v a l u e > < / i t e m > < i t e m > < k e y > < s t r i n g > S e d e n t a r y A c t i v e D i s t a n c e < / s t r i n g > < / k e y > < v a l u e > < i n t > 9 < / i n t > < / v a l u e > < / i t e m > < i t e m > < k e y > < s t r i n g > V e r y A c t i v e M i n u t e s < / s t r i n g > < / k e y > < v a l u e > < i n t > 1 0 < / i n t > < / v a l u e > < / i t e m > < i t e m > < k e y > < s t r i n g > F a i r l y A c t i v e M i n u t e s < / s t r i n g > < / k e y > < v a l u e > < i n t > 1 1 < / i n t > < / v a l u e > < / i t e m > < i t e m > < k e y > < s t r i n g > L i g h t l y A c t i v e M i n u t e s < / s t r i n g > < / k e y > < v a l u e > < i n t > 1 2 < / i n t > < / v a l u e > < / i t e m > < i t e m > < k e y > < s t r i n g > S e d e n t a r y M i n u t e s < / s t r i n g > < / k e y > < v a l u e > < i n t > 1 3 < / i n t > < / v a l u e > < / i t e m > < i t e m > < k e y > < s t r i n g > C a l o r i e s < / s t r i n g > < / k e y > < v a l u e > < i n t > 1 4 < / i n t > < / v a l u e > < / i t e m > < i t e m > < k e y > < s t r i n g > T o t a l S l e e p R e c o r d s < / s t r i n g > < / k e y > < v a l u e > < i n t > 1 5 < / i n t > < / v a l u e > < / i t e m > < i t e m > < k e y > < s t r i n g > T o t a l M i n u t e s A s l e e p < / s t r i n g > < / k e y > < v a l u e > < i n t > 1 6 < / i n t > < / v a l u e > < / i t e m > < i t e m > < k e y > < s t r i n g > T o t a l T i m e I n B e d < / s t r i n g > < / k e y > < v a l u e > < i n t > 1 7 < / i n t > < / v a l u e > < / i t e m > < i t e m > < k e y > < s t r i n g > T o t a l H o u r s A s l e e p < / s t r i n g > < / k e y > < v a l u e > < i n t > 1 8 < / i n t > < / v a l u e > < / i t e m > < i t e m > < k e y > < s t r i n g > T o t a l H o u r s I n B e d < / s t r i n g > < / k e y > < v a l u e > < i n t > 1 9 < / i n t > < / v a l u e > < / i t e m > < i t e m > < k e y > < s t r i n g > I d _ D a t e < / s t r i n g > < / k e y > < v a l u e > < i n t > 2 0 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 I d _ D a t e < / s t r i n g > < / k e y > < v a l u e > < i n t > 1 0 4 < / i n t > < / v a l u e > < / i t e m > < i t e m > < k e y > < s t r i n g > I d < / s t r i n g > < / k e y > < v a l u e > < i n t > 5 6 < / i n t > < / v a l u e > < / i t e m > < i t e m > < k e y > < s t r i n g > D a t e < / s t r i n g > < / k e y > < v a l u e > < i n t > 7 9 < / i n t > < / v a l u e > < / i t e m > < i t e m > < k e y > < s t r i n g > T o t a l S t e p s < / s t r i n g > < / k e y > < v a l u e > < i n t > 1 2 9 < / i n t > < / v a l u e > < / i t e m > < i t e m > < k e y > < s t r i n g > T o t a l D i s t a n c e < / s t r i n g > < / k e y > < v a l u e > < i n t > 1 5 4 < / i n t > < / v a l u e > < / i t e m > < i t e m > < k e y > < s t r i n g > T r a c k e r D i s t a n c e < / s t r i n g > < / k e y > < v a l u e > < i n t > 1 7 7 < / i n t > < / v a l u e > < / i t e m > < i t e m > < k e y > < s t r i n g > L o g g e d A c t i v i t i e s D i s t a n c e < / s t r i n g > < / k e y > < v a l u e > < i n t > 2 5 0 < / i n t > < / v a l u e > < / i t e m > < i t e m > < k e y > < s t r i n g > V e r y A c t i v e D i s t a n c e < / s t r i n g > < / k e y > < v a l u e > < i n t > 2 0 3 < / i n t > < / v a l u e > < / i t e m > < i t e m > < k e y > < s t r i n g > M o d e r a t e l y A c t i v e D i s t a n c e < / s t r i n g > < / k e y > < v a l u e > < i n t > 2 5 7 < / i n t > < / v a l u e > < / i t e m > < i t e m > < k e y > < s t r i n g > L i g h t A c t i v e D i s t a n c e < / s t r i n g > < / k e y > < v a l u e > < i n t > 2 0 4 < / i n t > < / v a l u e > < / i t e m > < i t e m > < k e y > < s t r i n g > S e d e n t a r y A c t i v e D i s t a n c e < / s t r i n g > < / k e y > < v a l u e > < i n t > 2 4 9 < / i n t > < / v a l u e > < / i t e m > < i t e m > < k e y > < s t r i n g > V e r y A c t i v e M i n u t e s < / s t r i n g > < / k e y > < v a l u e > < i n t > 1 9 7 < / i n t > < / v a l u e > < / i t e m > < i t e m > < k e y > < s t r i n g > F a i r l y A c t i v e M i n u t e s < / s t r i n g > < / k e y > < v a l u e > < i n t > 2 0 3 < / i n t > < / v a l u e > < / i t e m > < i t e m > < k e y > < s t r i n g > L i g h t l y A c t i v e M i n u t e s < / s t r i n g > < / k e y > < v a l u e > < i n t > 2 1 1 < / i n t > < / v a l u e > < / i t e m > < i t e m > < k e y > < s t r i n g > S e d e n t a r y M i n u t e s < / s t r i n g > < / k e y > < v a l u e > < i n t > 1 9 2 < / i n t > < / v a l u e > < / i t e m > < i t e m > < k e y > < s t r i n g > C a l o r i e s < / s t r i n g > < / k e y > < v a l u e > < i n t > 1 0 9 < / i n t > < / v a l u e > < / i t e m > < i t e m > < k e y > < s t r i n g > T o t a l S l e e p R e c o r d s < / s t r i n g > < / k e y > < v a l u e > < i n t > 2 0 2 < / i n t > < / v a l u e > < / i t e m > < i t e m > < k e y > < s t r i n g > T o t a l M i n u t e s A s l e e p < / s t r i n g > < / k e y > < v a l u e > < i n t > 2 0 7 < / i n t > < / v a l u e > < / i t e m > < i t e m > < k e y > < s t r i n g > T o t a l T i m e I n B e d < / s t r i n g > < / k e y > < v a l u e > < i n t > 1 7 4 < / i n t > < / v a l u e > < / i t e m > < i t e m > < k e y > < s t r i n g > T o t a l H o u r s A s l e e p < / s t r i n g > < / k e y > < v a l u e > < i n t > 1 9 2 < / i n t > < / v a l u e > < / i t e m > < i t e m > < k e y > < s t r i n g > T o t a l H o u r s I n B e d < / s t r i n g > < / k e y > < v a l u e > < i n t > 1 8 2 < / i n t > < / v a l u e > < / i t e m > < / C o l u m n W i d t h s > < C o l u m n D i s p l a y I n d e x > < i t e m > < k e y > < s t r i n g > I d _ D a t e < / s t r i n g > < / k e y > < v a l u e > < i n t > 0 < / i n t > < / v a l u e > < / i t e m > < i t e m > < k e y > < s t r i n g > I d < / s t r i n g > < / k e y > < v a l u e > < i n t > 1 < / i n t > < / v a l u e > < / i t e m > < i t e m > < k e y > < s t r i n g > D a t e < / s t r i n g > < / k e y > < v a l u e > < i n t > 2 < / i n t > < / v a l u e > < / i t e m > < i t e m > < k e y > < s t r i n g > T o t a l S t e p s < / s t r i n g > < / k e y > < v a l u e > < i n t > 3 < / i n t > < / v a l u e > < / i t e m > < i t e m > < k e y > < s t r i n g > T o t a l D i s t a n c e < / s t r i n g > < / k e y > < v a l u e > < i n t > 4 < / i n t > < / v a l u e > < / i t e m > < i t e m > < k e y > < s t r i n g > T r a c k e r D i s t a n c e < / s t r i n g > < / k e y > < v a l u e > < i n t > 5 < / i n t > < / v a l u e > < / i t e m > < i t e m > < k e y > < s t r i n g > L o g g e d A c t i v i t i e s D i s t a n c e < / s t r i n g > < / k e y > < v a l u e > < i n t > 6 < / i n t > < / v a l u e > < / i t e m > < i t e m > < k e y > < s t r i n g > V e r y A c t i v e D i s t a n c e < / s t r i n g > < / k e y > < v a l u e > < i n t > 7 < / i n t > < / v a l u e > < / i t e m > < i t e m > < k e y > < s t r i n g > M o d e r a t e l y A c t i v e D i s t a n c e < / s t r i n g > < / k e y > < v a l u e > < i n t > 8 < / i n t > < / v a l u e > < / i t e m > < i t e m > < k e y > < s t r i n g > L i g h t A c t i v e D i s t a n c e < / s t r i n g > < / k e y > < v a l u e > < i n t > 9 < / i n t > < / v a l u e > < / i t e m > < i t e m > < k e y > < s t r i n g > S e d e n t a r y A c t i v e D i s t a n c e < / s t r i n g > < / k e y > < v a l u e > < i n t > 1 0 < / i n t > < / v a l u e > < / i t e m > < i t e m > < k e y > < s t r i n g > V e r y A c t i v e M i n u t e s < / s t r i n g > < / k e y > < v a l u e > < i n t > 1 1 < / i n t > < / v a l u e > < / i t e m > < i t e m > < k e y > < s t r i n g > F a i r l y A c t i v e M i n u t e s < / s t r i n g > < / k e y > < v a l u e > < i n t > 1 2 < / i n t > < / v a l u e > < / i t e m > < i t e m > < k e y > < s t r i n g > L i g h t l y A c t i v e M i n u t e s < / s t r i n g > < / k e y > < v a l u e > < i n t > 1 3 < / i n t > < / v a l u e > < / i t e m > < i t e m > < k e y > < s t r i n g > S e d e n t a r y M i n u t e s < / s t r i n g > < / k e y > < v a l u e > < i n t > 1 4 < / i n t > < / v a l u e > < / i t e m > < i t e m > < k e y > < s t r i n g > C a l o r i e s < / s t r i n g > < / k e y > < v a l u e > < i n t > 1 5 < / i n t > < / v a l u e > < / i t e m > < i t e m > < k e y > < s t r i n g > T o t a l S l e e p R e c o r d s < / s t r i n g > < / k e y > < v a l u e > < i n t > 1 6 < / i n t > < / v a l u e > < / i t e m > < i t e m > < k e y > < s t r i n g > T o t a l M i n u t e s A s l e e p < / s t r i n g > < / k e y > < v a l u e > < i n t > 1 7 < / i n t > < / v a l u e > < / i t e m > < i t e m > < k e y > < s t r i n g > T o t a l T i m e I n B e d < / s t r i n g > < / k e y > < v a l u e > < i n t > 1 8 < / i n t > < / v a l u e > < / i t e m > < i t e m > < k e y > < s t r i n g > T o t a l H o u r s A s l e e p < / s t r i n g > < / k e y > < v a l u e > < i n t > 1 9 < / i n t > < / v a l u e > < / i t e m > < i t e m > < k e y > < s t r i n g > T o t a l H o u r s I n B e d < / 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W e i g h t L o g I n f o ] ] > < / C u s t o m C o n t e n t > < / G e m i n i > 
</file>

<file path=customXml/itemProps1.xml><?xml version="1.0" encoding="utf-8"?>
<ds:datastoreItem xmlns:ds="http://schemas.openxmlformats.org/officeDocument/2006/customXml" ds:itemID="{7484067C-87F4-4B19-8B30-D264EABEDAEF}">
  <ds:schemaRefs/>
</ds:datastoreItem>
</file>

<file path=customXml/itemProps10.xml><?xml version="1.0" encoding="utf-8"?>
<ds:datastoreItem xmlns:ds="http://schemas.openxmlformats.org/officeDocument/2006/customXml" ds:itemID="{8BEE3CA5-B08F-47A2-AEF1-A69472C68EE6}">
  <ds:schemaRefs/>
</ds:datastoreItem>
</file>

<file path=customXml/itemProps11.xml><?xml version="1.0" encoding="utf-8"?>
<ds:datastoreItem xmlns:ds="http://schemas.openxmlformats.org/officeDocument/2006/customXml" ds:itemID="{6849B337-AC28-4651-9B42-7807D5587690}">
  <ds:schemaRefs/>
</ds:datastoreItem>
</file>

<file path=customXml/itemProps12.xml><?xml version="1.0" encoding="utf-8"?>
<ds:datastoreItem xmlns:ds="http://schemas.openxmlformats.org/officeDocument/2006/customXml" ds:itemID="{D6859DE2-7806-416C-BC16-CC800AA6CB45}">
  <ds:schemaRefs/>
</ds:datastoreItem>
</file>

<file path=customXml/itemProps13.xml><?xml version="1.0" encoding="utf-8"?>
<ds:datastoreItem xmlns:ds="http://schemas.openxmlformats.org/officeDocument/2006/customXml" ds:itemID="{AA0426F8-87E4-4A93-9820-7555C9A7EC2A}">
  <ds:schemaRefs/>
</ds:datastoreItem>
</file>

<file path=customXml/itemProps14.xml><?xml version="1.0" encoding="utf-8"?>
<ds:datastoreItem xmlns:ds="http://schemas.openxmlformats.org/officeDocument/2006/customXml" ds:itemID="{899CD18A-6FDC-47C3-85C4-148A01424887}">
  <ds:schemaRefs/>
</ds:datastoreItem>
</file>

<file path=customXml/itemProps15.xml><?xml version="1.0" encoding="utf-8"?>
<ds:datastoreItem xmlns:ds="http://schemas.openxmlformats.org/officeDocument/2006/customXml" ds:itemID="{1F325DD2-97B3-48DB-9615-1099C7F8BEFA}">
  <ds:schemaRefs/>
</ds:datastoreItem>
</file>

<file path=customXml/itemProps16.xml><?xml version="1.0" encoding="utf-8"?>
<ds:datastoreItem xmlns:ds="http://schemas.openxmlformats.org/officeDocument/2006/customXml" ds:itemID="{DF8F333A-C4E2-4AB1-A1ED-20FC2D71F971}">
  <ds:schemaRefs/>
</ds:datastoreItem>
</file>

<file path=customXml/itemProps17.xml><?xml version="1.0" encoding="utf-8"?>
<ds:datastoreItem xmlns:ds="http://schemas.openxmlformats.org/officeDocument/2006/customXml" ds:itemID="{AA402A7C-115E-4F0A-8D8B-4ABA60DD2B15}">
  <ds:schemaRefs/>
</ds:datastoreItem>
</file>

<file path=customXml/itemProps18.xml><?xml version="1.0" encoding="utf-8"?>
<ds:datastoreItem xmlns:ds="http://schemas.openxmlformats.org/officeDocument/2006/customXml" ds:itemID="{A4CF200D-1AF2-4820-BF87-F928F6A90807}">
  <ds:schemaRefs/>
</ds:datastoreItem>
</file>

<file path=customXml/itemProps19.xml><?xml version="1.0" encoding="utf-8"?>
<ds:datastoreItem xmlns:ds="http://schemas.openxmlformats.org/officeDocument/2006/customXml" ds:itemID="{DEBD50B5-DA01-49A0-83FB-6B2CDD037935}">
  <ds:schemaRefs/>
</ds:datastoreItem>
</file>

<file path=customXml/itemProps2.xml><?xml version="1.0" encoding="utf-8"?>
<ds:datastoreItem xmlns:ds="http://schemas.openxmlformats.org/officeDocument/2006/customXml" ds:itemID="{74F0080A-36C9-4601-AA43-1C2BDAB6E7D7}">
  <ds:schemaRefs/>
</ds:datastoreItem>
</file>

<file path=customXml/itemProps20.xml><?xml version="1.0" encoding="utf-8"?>
<ds:datastoreItem xmlns:ds="http://schemas.openxmlformats.org/officeDocument/2006/customXml" ds:itemID="{1F10690A-60B2-41D2-A28B-0C7FD8C891B4}">
  <ds:schemaRefs/>
</ds:datastoreItem>
</file>

<file path=customXml/itemProps21.xml><?xml version="1.0" encoding="utf-8"?>
<ds:datastoreItem xmlns:ds="http://schemas.openxmlformats.org/officeDocument/2006/customXml" ds:itemID="{C3F5E239-83FF-4300-9A24-56C86421F535}">
  <ds:schemaRefs/>
</ds:datastoreItem>
</file>

<file path=customXml/itemProps22.xml><?xml version="1.0" encoding="utf-8"?>
<ds:datastoreItem xmlns:ds="http://schemas.openxmlformats.org/officeDocument/2006/customXml" ds:itemID="{FFD6DE22-ACDE-4197-94C3-6BE2003503E9}">
  <ds:schemaRefs/>
</ds:datastoreItem>
</file>

<file path=customXml/itemProps23.xml><?xml version="1.0" encoding="utf-8"?>
<ds:datastoreItem xmlns:ds="http://schemas.openxmlformats.org/officeDocument/2006/customXml" ds:itemID="{BC6ABB10-BDB5-4D7A-9FCC-DD9F1A78C81D}">
  <ds:schemaRefs/>
</ds:datastoreItem>
</file>

<file path=customXml/itemProps24.xml><?xml version="1.0" encoding="utf-8"?>
<ds:datastoreItem xmlns:ds="http://schemas.openxmlformats.org/officeDocument/2006/customXml" ds:itemID="{F7031E12-E8D1-479C-84BF-E440CA7D2C50}">
  <ds:schemaRefs/>
</ds:datastoreItem>
</file>

<file path=customXml/itemProps25.xml><?xml version="1.0" encoding="utf-8"?>
<ds:datastoreItem xmlns:ds="http://schemas.openxmlformats.org/officeDocument/2006/customXml" ds:itemID="{0A314B1D-44C5-4284-8EF7-59206965BB82}">
  <ds:schemaRefs/>
</ds:datastoreItem>
</file>

<file path=customXml/itemProps26.xml><?xml version="1.0" encoding="utf-8"?>
<ds:datastoreItem xmlns:ds="http://schemas.openxmlformats.org/officeDocument/2006/customXml" ds:itemID="{6481794E-D118-407E-AB36-3FB812D242CB}">
  <ds:schemaRefs/>
</ds:datastoreItem>
</file>

<file path=customXml/itemProps27.xml><?xml version="1.0" encoding="utf-8"?>
<ds:datastoreItem xmlns:ds="http://schemas.openxmlformats.org/officeDocument/2006/customXml" ds:itemID="{31459560-7FB0-4E3C-B509-473859505F6C}">
  <ds:schemaRefs/>
</ds:datastoreItem>
</file>

<file path=customXml/itemProps28.xml><?xml version="1.0" encoding="utf-8"?>
<ds:datastoreItem xmlns:ds="http://schemas.openxmlformats.org/officeDocument/2006/customXml" ds:itemID="{D7EFFCAF-9696-4172-8DBC-BAFC659E495E}">
  <ds:schemaRefs/>
</ds:datastoreItem>
</file>

<file path=customXml/itemProps3.xml><?xml version="1.0" encoding="utf-8"?>
<ds:datastoreItem xmlns:ds="http://schemas.openxmlformats.org/officeDocument/2006/customXml" ds:itemID="{2865AB03-AB31-4EEA-A11A-ED96B60636DA}">
  <ds:schemaRefs/>
</ds:datastoreItem>
</file>

<file path=customXml/itemProps4.xml><?xml version="1.0" encoding="utf-8"?>
<ds:datastoreItem xmlns:ds="http://schemas.openxmlformats.org/officeDocument/2006/customXml" ds:itemID="{DC8F4B15-EE34-4059-8A6A-3F3B07BC5489}">
  <ds:schemaRefs/>
</ds:datastoreItem>
</file>

<file path=customXml/itemProps5.xml><?xml version="1.0" encoding="utf-8"?>
<ds:datastoreItem xmlns:ds="http://schemas.openxmlformats.org/officeDocument/2006/customXml" ds:itemID="{9DA2EB83-7BC5-43BD-A271-4F3A386E4DE5}">
  <ds:schemaRefs/>
</ds:datastoreItem>
</file>

<file path=customXml/itemProps6.xml><?xml version="1.0" encoding="utf-8"?>
<ds:datastoreItem xmlns:ds="http://schemas.openxmlformats.org/officeDocument/2006/customXml" ds:itemID="{02130CF9-18CA-4B60-AE01-BAB12DDCCA11}">
  <ds:schemaRefs/>
</ds:datastoreItem>
</file>

<file path=customXml/itemProps7.xml><?xml version="1.0" encoding="utf-8"?>
<ds:datastoreItem xmlns:ds="http://schemas.openxmlformats.org/officeDocument/2006/customXml" ds:itemID="{BEEDD70E-D367-4DC0-B618-F63F35A75125}">
  <ds:schemaRefs/>
</ds:datastoreItem>
</file>

<file path=customXml/itemProps8.xml><?xml version="1.0" encoding="utf-8"?>
<ds:datastoreItem xmlns:ds="http://schemas.openxmlformats.org/officeDocument/2006/customXml" ds:itemID="{21F1AB21-9F17-468B-9182-80E71D39FBBC}">
  <ds:schemaRefs/>
</ds:datastoreItem>
</file>

<file path=customXml/itemProps9.xml><?xml version="1.0" encoding="utf-8"?>
<ds:datastoreItem xmlns:ds="http://schemas.openxmlformats.org/officeDocument/2006/customXml" ds:itemID="{6A870D1E-5FC8-4B03-A23D-DE80E4CE65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DailyActivity</vt:lpstr>
      <vt:lpstr>TotalSteps VS Calories</vt:lpstr>
      <vt:lpstr> VeryActiveMinutes VS Calories</vt:lpstr>
      <vt:lpstr>WeightLogInfo</vt:lpstr>
      <vt:lpstr>BMICategory</vt:lpstr>
      <vt:lpstr>SleepDay</vt:lpstr>
      <vt:lpstr>SleepCategory</vt:lpstr>
      <vt:lpstr>Time In Bed VS Time Asleep</vt:lpstr>
      <vt:lpstr>WeekActivitySleep</vt:lpstr>
      <vt:lpstr>VwActivitySleep</vt:lpstr>
      <vt:lpstr>Sedentary VS MinutesAsleep</vt:lpstr>
      <vt:lpstr>Bridge Table</vt:lpstr>
      <vt:lpstr>LookUps</vt:lpstr>
      <vt:lpstr>Dashboard</vt:lpstr>
      <vt:lpstr>Dashbaord Table 1</vt:lpstr>
      <vt:lpstr>Dashboard 2</vt:lpstr>
      <vt:lpstr>Dashboard Table 2</vt:lpstr>
      <vt:lpstr>Pivot Table 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김준석</dc:creator>
  <cp:lastModifiedBy>준석 김</cp:lastModifiedBy>
  <dcterms:created xsi:type="dcterms:W3CDTF">2024-08-29T23:07:09Z</dcterms:created>
  <dcterms:modified xsi:type="dcterms:W3CDTF">2024-10-16T03:15:06Z</dcterms:modified>
</cp:coreProperties>
</file>