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s\Documents\3-2\EOSDS\TermProj\"/>
    </mc:Choice>
  </mc:AlternateContent>
  <xr:revisionPtr revIDLastSave="0" documentId="13_ncr:1_{68FF7E3D-F592-4246-B865-1AC12E3F56B2}" xr6:coauthVersionLast="47" xr6:coauthVersionMax="47" xr10:uidLastSave="{00000000-0000-0000-0000-000000000000}"/>
  <bookViews>
    <workbookView xWindow="-108" yWindow="-108" windowWidth="23256" windowHeight="12456" xr2:uid="{913F7D4C-CBFF-418E-9D85-9B4997229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D4" i="1"/>
  <c r="D5" i="1"/>
  <c r="D6" i="1"/>
  <c r="D7" i="1"/>
  <c r="D8" i="1"/>
  <c r="D9" i="1"/>
  <c r="M9" i="1"/>
  <c r="M7" i="1"/>
  <c r="M6" i="1"/>
  <c r="M8" i="1"/>
  <c r="M5" i="1"/>
  <c r="L5" i="1"/>
  <c r="L6" i="1"/>
  <c r="L7" i="1"/>
  <c r="L8" i="1"/>
  <c r="L9" i="1"/>
  <c r="M4" i="1"/>
  <c r="L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<sst xmlns="http://schemas.openxmlformats.org/spreadsheetml/2006/main" count="24" uniqueCount="16">
  <si>
    <t>UTC</t>
    <phoneticPr fontId="1" type="noConversion"/>
  </si>
  <si>
    <t>KST</t>
    <phoneticPr fontId="1" type="noConversion"/>
  </si>
  <si>
    <t>영종대교</t>
    <phoneticPr fontId="1" type="noConversion"/>
  </si>
  <si>
    <t>인천</t>
    <phoneticPr fontId="1" type="noConversion"/>
  </si>
  <si>
    <t>http://www.khoa.go.kr/oceangrid/koofs/kor/observation/obs_real.do</t>
    <phoneticPr fontId="1" type="noConversion"/>
  </si>
  <si>
    <t>Covariance</t>
    <phoneticPr fontId="1" type="noConversion"/>
  </si>
  <si>
    <t>Correlation Coefficient</t>
    <phoneticPr fontId="1" type="noConversion"/>
  </si>
  <si>
    <t>Tidal Flat Area [㎡]</t>
    <phoneticPr fontId="1" type="noConversion"/>
  </si>
  <si>
    <t>Mean Tidal Height [㎝]</t>
    <phoneticPr fontId="1" type="noConversion"/>
  </si>
  <si>
    <t>Mean</t>
    <phoneticPr fontId="1" type="noConversion"/>
  </si>
  <si>
    <t>Observation Time</t>
    <phoneticPr fontId="1" type="noConversion"/>
  </si>
  <si>
    <t>Tidal Height [㎝]</t>
    <phoneticPr fontId="1" type="noConversion"/>
  </si>
  <si>
    <t>Tidal Station</t>
    <phoneticPr fontId="1" type="noConversion"/>
  </si>
  <si>
    <t>Area per pixel [㎡]</t>
    <phoneticPr fontId="1" type="noConversion"/>
  </si>
  <si>
    <t># of Pixels of Tidal Flat</t>
    <phoneticPr fontId="1" type="noConversion"/>
  </si>
  <si>
    <t>STATE_VECTOR_TIME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</si>
</sst>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"/>
    <numFmt numFmtId="177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1" applyAlignment="1">
      <alignment horizontal="left" vertical="center" readingOrder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STATE_VECTOR_TIME</a:t>
            </a:r>
            <a:r>
              <a:rPr lang="en-US" altLang="ko-KR" sz="1400" b="0" i="0" u="none" strike="noStrike" baseline="0"/>
              <a:t>  - </a:t>
            </a:r>
            <a:r>
              <a:rPr lang="en-US" altLang="ko-KR"/>
              <a:t>Mean Tidal Height [㎝]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Mean Tidal Height [㎝]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Sheet1!$R$4:$R$9</c:f>
              <c:numCache>
                <c:formatCode>yyyy/mm/dd\ hh:mm:ss</c:formatCode>
                <c:ptCount val="6"/>
                <c:pt idx="0">
                  <c:v>44986.771774097222</c:v>
                </c:pt>
                <c:pt idx="1">
                  <c:v>44998.771771712964</c:v>
                </c:pt>
                <c:pt idx="2">
                  <c:v>45010.771776064816</c:v>
                </c:pt>
                <c:pt idx="3">
                  <c:v>45022.771775972222</c:v>
                </c:pt>
                <c:pt idx="4">
                  <c:v>45034.771527777775</c:v>
                </c:pt>
                <c:pt idx="5">
                  <c:v>45046.771527777775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396</c:v>
                </c:pt>
                <c:pt idx="1">
                  <c:v>647</c:v>
                </c:pt>
                <c:pt idx="2">
                  <c:v>813.5</c:v>
                </c:pt>
                <c:pt idx="3">
                  <c:v>799</c:v>
                </c:pt>
                <c:pt idx="4">
                  <c:v>572.5</c:v>
                </c:pt>
                <c:pt idx="5">
                  <c:v>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1-4BCC-91D8-C81D6FB6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42880"/>
        <c:axId val="1106239856"/>
      </c:scatterChart>
      <c:valAx>
        <c:axId val="10220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STATE_VECTOR_TIME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6239856"/>
        <c:crosses val="autoZero"/>
        <c:crossBetween val="midCat"/>
      </c:valAx>
      <c:valAx>
        <c:axId val="1106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Tidal Height [㎝]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0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STATE_VECTOR_TIME</a:t>
            </a:r>
            <a:r>
              <a:rPr lang="en-US" altLang="ko-KR" sz="1400" b="0" i="0" u="none" strike="noStrike" baseline="0"/>
              <a:t>  - </a:t>
            </a:r>
            <a:r>
              <a:rPr lang="en-US" altLang="ko-KR"/>
              <a:t>Tidal Flat Area [㎡]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Tidal Flat Area [㎡]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Sheet1!$U$4:$U$9</c:f>
              <c:numCache>
                <c:formatCode>yyyy/mm/dd\ hh:mm:ss</c:formatCode>
                <c:ptCount val="6"/>
                <c:pt idx="0">
                  <c:v>44986.771774097222</c:v>
                </c:pt>
                <c:pt idx="1">
                  <c:v>44998.771771712964</c:v>
                </c:pt>
                <c:pt idx="2">
                  <c:v>45010.771776064816</c:v>
                </c:pt>
                <c:pt idx="3">
                  <c:v>45022.771775972222</c:v>
                </c:pt>
                <c:pt idx="4">
                  <c:v>45034.771527777775</c:v>
                </c:pt>
                <c:pt idx="5">
                  <c:v>45046.771527777775</c:v>
                </c:pt>
              </c:numCache>
            </c:numRef>
          </c:xVal>
          <c:yVal>
            <c:numRef>
              <c:f>Sheet1!$V$4:$V$9</c:f>
              <c:numCache>
                <c:formatCode>General</c:formatCode>
                <c:ptCount val="6"/>
                <c:pt idx="0">
                  <c:v>140640000</c:v>
                </c:pt>
                <c:pt idx="1">
                  <c:v>70510000</c:v>
                </c:pt>
                <c:pt idx="2">
                  <c:v>29410000</c:v>
                </c:pt>
                <c:pt idx="3">
                  <c:v>18800000</c:v>
                </c:pt>
                <c:pt idx="4">
                  <c:v>85290000</c:v>
                </c:pt>
                <c:pt idx="5">
                  <c:v>171010000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B-440E-85BB-1C93AD40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2031"/>
        <c:axId val="1605160671"/>
      </c:scatterChart>
      <c:valAx>
        <c:axId val="9274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STATE_VECTOR_TIME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5160671"/>
        <c:crosses val="autoZero"/>
        <c:crossBetween val="midCat"/>
      </c:valAx>
      <c:valAx>
        <c:axId val="16051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Tidal Flat Area [㎡]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4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Tidal Height [㎝] - Tidal Flat Area [㎡]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Tidal Flat Area [㎡]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785542432195975"/>
                  <c:y val="-2.1818314377369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Sheet1!$O$4:$O$9</c:f>
              <c:numCache>
                <c:formatCode>General</c:formatCode>
                <c:ptCount val="6"/>
                <c:pt idx="0">
                  <c:v>396</c:v>
                </c:pt>
                <c:pt idx="1">
                  <c:v>647</c:v>
                </c:pt>
                <c:pt idx="2">
                  <c:v>813.5</c:v>
                </c:pt>
                <c:pt idx="3">
                  <c:v>799</c:v>
                </c:pt>
                <c:pt idx="4">
                  <c:v>572.5</c:v>
                </c:pt>
                <c:pt idx="5">
                  <c:v>358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140640000</c:v>
                </c:pt>
                <c:pt idx="1">
                  <c:v>70510000</c:v>
                </c:pt>
                <c:pt idx="2">
                  <c:v>29410000</c:v>
                </c:pt>
                <c:pt idx="3">
                  <c:v>18800000</c:v>
                </c:pt>
                <c:pt idx="4">
                  <c:v>85290000</c:v>
                </c:pt>
                <c:pt idx="5">
                  <c:v>171010000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D-46C8-AC87-2DA98FAF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0111"/>
        <c:axId val="1596220991"/>
      </c:scatterChart>
      <c:valAx>
        <c:axId val="927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Tidal Height [㎝]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6220991"/>
        <c:crosses val="autoZero"/>
        <c:crossBetween val="midCat"/>
      </c:valAx>
      <c:valAx>
        <c:axId val="15962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Tidal Flat Area [㎡]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Tidal Height [㎝] - Tidal Flat Area [㎡]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Tidal Flat Area [㎡]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85542432195975"/>
                  <c:y val="-2.1818314377369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Sheet1!$O$4:$O$9</c:f>
              <c:numCache>
                <c:formatCode>General</c:formatCode>
                <c:ptCount val="6"/>
                <c:pt idx="0">
                  <c:v>396</c:v>
                </c:pt>
                <c:pt idx="1">
                  <c:v>647</c:v>
                </c:pt>
                <c:pt idx="2">
                  <c:v>813.5</c:v>
                </c:pt>
                <c:pt idx="3">
                  <c:v>799</c:v>
                </c:pt>
                <c:pt idx="4">
                  <c:v>572.5</c:v>
                </c:pt>
                <c:pt idx="5">
                  <c:v>358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140640000</c:v>
                </c:pt>
                <c:pt idx="1">
                  <c:v>70510000</c:v>
                </c:pt>
                <c:pt idx="2">
                  <c:v>29410000</c:v>
                </c:pt>
                <c:pt idx="3">
                  <c:v>18800000</c:v>
                </c:pt>
                <c:pt idx="4">
                  <c:v>85290000</c:v>
                </c:pt>
                <c:pt idx="5">
                  <c:v>171010000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5-43D0-9EA1-4A9E4582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40111"/>
        <c:axId val="1596220991"/>
      </c:scatterChart>
      <c:valAx>
        <c:axId val="927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Tidal Height [㎝]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6220991"/>
        <c:crosses val="autoZero"/>
        <c:crossBetween val="midCat"/>
      </c:valAx>
      <c:valAx>
        <c:axId val="15962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Tidal Flat Area [㎡]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7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680360</xdr:colOff>
      <xdr:row>12</xdr:row>
      <xdr:rowOff>136070</xdr:rowOff>
    </xdr:from>
    <xdr:to>
      <xdr:col>20</xdr:col>
      <xdr:colOff>1055914</xdr:colOff>
      <xdr:row>32</xdr:row>
      <xdr:rowOff>130628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4B7D91-A9B1-ABF9-25D3-A3BB2547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1257301</xdr:colOff>
      <xdr:row>12</xdr:row>
      <xdr:rowOff>103416</xdr:rowOff>
    </xdr:from>
    <xdr:to>
      <xdr:col>28</xdr:col>
      <xdr:colOff>664029</xdr:colOff>
      <xdr:row>32</xdr:row>
      <xdr:rowOff>108858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504CCD-A2EA-9DCD-5624-526E7DD0B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647697</xdr:colOff>
      <xdr:row>26</xdr:row>
      <xdr:rowOff>27214</xdr:rowOff>
    </xdr:from>
    <xdr:to>
      <xdr:col>15</xdr:col>
      <xdr:colOff>402769</xdr:colOff>
      <xdr:row>46</xdr:row>
      <xdr:rowOff>10885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9FBCB5D-4CB1-CA80-7B84-9073AF796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1147482</xdr:colOff>
      <xdr:row>33</xdr:row>
      <xdr:rowOff>152401</xdr:rowOff>
    </xdr:from>
    <xdr:to>
      <xdr:col>9</xdr:col>
      <xdr:colOff>95730</xdr:colOff>
      <xdr:row>53</xdr:row>
      <xdr:rowOff>136072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F138753-EA50-4212-A974-65DA6177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hoa.go.kr/oceangrid/koofs/kor/observation/obs_real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39B1-8965-4AC2-840E-93A5C85BDC73}">
  <dimension ref="B1:Z13"/>
  <sheetViews>
    <sheetView tabSelected="1" topLeftCell="U1" zoomScale="85" zoomScaleNormal="85" workbookViewId="0">
      <selection activeCell="AC9" sqref="AC9"/>
    </sheetView>
  </sheetViews>
  <sheetFormatPr defaultRowHeight="17.399999999999999" x14ac:dyDescent="0.4"/>
  <cols>
    <col min="3" max="3" width="19.796875" customWidth="1"/>
    <col min="4" max="4" width="18.8984375" bestFit="1" customWidth="1"/>
    <col min="5" max="5" width="25.296875" customWidth="1"/>
    <col min="9" max="9" width="8.59765625" bestFit="1" customWidth="1"/>
    <col min="10" max="10" width="11.09765625" bestFit="1" customWidth="1"/>
    <col min="11" max="11" width="22.69921875" bestFit="1" customWidth="1"/>
    <col min="12" max="12" width="17.5" bestFit="1" customWidth="1"/>
    <col min="13" max="13" width="17.09765625" bestFit="1" customWidth="1"/>
    <col min="15" max="15" width="22.296875" bestFit="1" customWidth="1"/>
    <col min="16" max="16" width="18.69921875" bestFit="1" customWidth="1"/>
    <col min="18" max="18" width="21" bestFit="1" customWidth="1"/>
    <col min="19" max="19" width="22.69921875" bestFit="1" customWidth="1"/>
    <col min="21" max="21" width="21" bestFit="1" customWidth="1"/>
    <col min="22" max="22" width="18.69921875" bestFit="1" customWidth="1"/>
    <col min="24" max="24" width="20.796875" bestFit="1" customWidth="1"/>
    <col min="25" max="25" width="22.69921875" bestFit="1" customWidth="1"/>
    <col min="26" max="26" width="18.69921875" bestFit="1" customWidth="1"/>
  </cols>
  <sheetData>
    <row r="1" spans="2:26" x14ac:dyDescent="0.4">
      <c r="B1" s="5"/>
      <c r="C1" s="5" t="s">
        <v>15</v>
      </c>
      <c r="D1" s="5"/>
      <c r="E1" s="5" t="s">
        <v>12</v>
      </c>
      <c r="F1" s="5"/>
      <c r="G1" s="5"/>
      <c r="H1" s="5"/>
    </row>
    <row r="2" spans="2:26" x14ac:dyDescent="0.4">
      <c r="B2" s="5"/>
      <c r="C2" s="5"/>
      <c r="D2" s="5"/>
      <c r="E2" s="5" t="s">
        <v>10</v>
      </c>
      <c r="F2" s="5" t="s">
        <v>11</v>
      </c>
      <c r="G2" s="5"/>
      <c r="H2" s="5"/>
    </row>
    <row r="3" spans="2:26" x14ac:dyDescent="0.4">
      <c r="B3" s="5"/>
      <c r="C3" s="3" t="s">
        <v>0</v>
      </c>
      <c r="D3" s="3" t="s">
        <v>1</v>
      </c>
      <c r="E3" s="5"/>
      <c r="F3" s="3" t="s">
        <v>2</v>
      </c>
      <c r="G3" s="3" t="s">
        <v>3</v>
      </c>
      <c r="H3" s="3" t="s">
        <v>9</v>
      </c>
      <c r="I3" s="3"/>
      <c r="J3" s="3"/>
      <c r="K3" s="3" t="s">
        <v>14</v>
      </c>
      <c r="L3" s="3" t="s">
        <v>13</v>
      </c>
      <c r="M3" t="s">
        <v>7</v>
      </c>
      <c r="O3" t="s">
        <v>8</v>
      </c>
      <c r="P3" t="s">
        <v>7</v>
      </c>
      <c r="R3" s="3" t="s">
        <v>15</v>
      </c>
      <c r="S3" t="s">
        <v>8</v>
      </c>
      <c r="U3" s="3" t="s">
        <v>15</v>
      </c>
      <c r="V3" t="s">
        <v>7</v>
      </c>
      <c r="X3" s="3" t="s">
        <v>15</v>
      </c>
      <c r="Y3" t="s">
        <v>8</v>
      </c>
      <c r="Z3" t="s">
        <v>7</v>
      </c>
    </row>
    <row r="4" spans="2:26" x14ac:dyDescent="0.4">
      <c r="B4">
        <v>1</v>
      </c>
      <c r="C4" s="1">
        <v>44986.396774097222</v>
      </c>
      <c r="D4" s="1">
        <f>C4+(9/24)</f>
        <v>44986.771774097222</v>
      </c>
      <c r="E4" s="1">
        <v>44986.771527777775</v>
      </c>
      <c r="F4">
        <v>401</v>
      </c>
      <c r="G4">
        <v>391</v>
      </c>
      <c r="H4" s="4">
        <f>AVERAGE(F4:G4)</f>
        <v>396</v>
      </c>
      <c r="K4">
        <v>14064</v>
      </c>
      <c r="L4">
        <f>100*100</f>
        <v>10000</v>
      </c>
      <c r="M4">
        <f>K4*L4</f>
        <v>140640000</v>
      </c>
      <c r="O4">
        <v>396</v>
      </c>
      <c r="P4">
        <v>140640000</v>
      </c>
      <c r="R4" s="1">
        <v>44986.771774097222</v>
      </c>
      <c r="S4">
        <v>396</v>
      </c>
      <c r="U4" s="1">
        <v>44986.771774097222</v>
      </c>
      <c r="V4">
        <v>140640000</v>
      </c>
      <c r="X4" s="1">
        <v>44986.771774097222</v>
      </c>
      <c r="Y4">
        <v>396</v>
      </c>
      <c r="Z4">
        <v>140640000</v>
      </c>
    </row>
    <row r="5" spans="2:26" x14ac:dyDescent="0.4">
      <c r="B5">
        <v>2</v>
      </c>
      <c r="C5" s="1">
        <v>44998.396771712964</v>
      </c>
      <c r="D5" s="1">
        <f t="shared" ref="D5:D9" si="0">C5+(9/24)</f>
        <v>44998.771771712964</v>
      </c>
      <c r="E5" s="1">
        <v>44998.771527777775</v>
      </c>
      <c r="F5">
        <v>645</v>
      </c>
      <c r="G5">
        <v>649</v>
      </c>
      <c r="H5" s="4">
        <f t="shared" ref="H5:H9" si="1">AVERAGE(F5:G5)</f>
        <v>647</v>
      </c>
      <c r="K5">
        <v>7051</v>
      </c>
      <c r="L5">
        <f t="shared" ref="L5:L9" si="2">100*100</f>
        <v>10000</v>
      </c>
      <c r="M5">
        <f>K5*L5</f>
        <v>70510000</v>
      </c>
      <c r="O5">
        <v>647</v>
      </c>
      <c r="P5">
        <v>70510000</v>
      </c>
      <c r="R5" s="1">
        <v>44998.771771712964</v>
      </c>
      <c r="S5">
        <v>647</v>
      </c>
      <c r="U5" s="1">
        <v>44998.771771712964</v>
      </c>
      <c r="V5">
        <v>70510000</v>
      </c>
      <c r="X5" s="1">
        <v>44998.771771712964</v>
      </c>
      <c r="Y5">
        <v>647</v>
      </c>
      <c r="Z5">
        <v>70510000</v>
      </c>
    </row>
    <row r="6" spans="2:26" x14ac:dyDescent="0.4">
      <c r="B6">
        <v>3</v>
      </c>
      <c r="C6" s="1">
        <v>45010.396776064816</v>
      </c>
      <c r="D6" s="1">
        <f t="shared" si="0"/>
        <v>45010.771776064816</v>
      </c>
      <c r="E6" s="1">
        <v>45010.771527777775</v>
      </c>
      <c r="F6">
        <v>812</v>
      </c>
      <c r="G6">
        <v>815</v>
      </c>
      <c r="H6" s="4">
        <f t="shared" si="1"/>
        <v>813.5</v>
      </c>
      <c r="K6">
        <v>2941</v>
      </c>
      <c r="L6">
        <f t="shared" si="2"/>
        <v>10000</v>
      </c>
      <c r="M6">
        <f t="shared" ref="M6:M9" si="3">K6*L6</f>
        <v>29410000</v>
      </c>
      <c r="O6">
        <v>813.5</v>
      </c>
      <c r="P6">
        <v>29410000</v>
      </c>
      <c r="R6" s="1">
        <v>45010.771776064816</v>
      </c>
      <c r="S6">
        <v>813.5</v>
      </c>
      <c r="U6" s="1">
        <v>45010.771776064816</v>
      </c>
      <c r="V6">
        <v>29410000</v>
      </c>
      <c r="X6" s="1">
        <v>45010.771776064816</v>
      </c>
      <c r="Y6">
        <v>813.5</v>
      </c>
      <c r="Z6">
        <v>29410000</v>
      </c>
    </row>
    <row r="7" spans="2:26" x14ac:dyDescent="0.4">
      <c r="B7">
        <v>4</v>
      </c>
      <c r="C7" s="1">
        <v>45022.396775972222</v>
      </c>
      <c r="D7" s="1">
        <f t="shared" si="0"/>
        <v>45022.771775972222</v>
      </c>
      <c r="E7" s="1">
        <v>45022.771527777775</v>
      </c>
      <c r="F7">
        <v>817</v>
      </c>
      <c r="G7">
        <v>781</v>
      </c>
      <c r="H7" s="4">
        <f t="shared" si="1"/>
        <v>799</v>
      </c>
      <c r="K7">
        <v>1880</v>
      </c>
      <c r="L7">
        <f t="shared" si="2"/>
        <v>10000</v>
      </c>
      <c r="M7">
        <f t="shared" si="3"/>
        <v>18800000</v>
      </c>
      <c r="O7">
        <v>799</v>
      </c>
      <c r="P7">
        <v>18800000</v>
      </c>
      <c r="R7" s="1">
        <v>45022.771775972222</v>
      </c>
      <c r="S7">
        <v>799</v>
      </c>
      <c r="U7" s="1">
        <v>45022.771775972222</v>
      </c>
      <c r="V7">
        <v>18800000</v>
      </c>
      <c r="X7" s="1">
        <v>45022.771775972222</v>
      </c>
      <c r="Y7">
        <v>799</v>
      </c>
      <c r="Z7">
        <v>18800000</v>
      </c>
    </row>
    <row r="8" spans="2:26" x14ac:dyDescent="0.4">
      <c r="B8">
        <v>5</v>
      </c>
      <c r="C8" s="1">
        <v>45034.3967800463</v>
      </c>
      <c r="D8" s="1">
        <f t="shared" si="0"/>
        <v>45034.7717800463</v>
      </c>
      <c r="E8" s="1">
        <v>45034.771527777775</v>
      </c>
      <c r="F8">
        <v>589</v>
      </c>
      <c r="G8">
        <v>556</v>
      </c>
      <c r="H8" s="4">
        <f t="shared" si="1"/>
        <v>572.5</v>
      </c>
      <c r="K8">
        <v>8529</v>
      </c>
      <c r="L8">
        <f t="shared" si="2"/>
        <v>10000</v>
      </c>
      <c r="M8">
        <f t="shared" si="3"/>
        <v>85290000</v>
      </c>
      <c r="O8">
        <v>572.5</v>
      </c>
      <c r="P8">
        <v>85290000</v>
      </c>
      <c r="R8" s="1">
        <v>45034.771527777775</v>
      </c>
      <c r="S8">
        <v>572.5</v>
      </c>
      <c r="U8" s="1">
        <v>45034.771527777775</v>
      </c>
      <c r="V8">
        <v>85290000</v>
      </c>
      <c r="X8" s="1">
        <v>45034.771527777775</v>
      </c>
      <c r="Y8">
        <v>572.5</v>
      </c>
      <c r="Z8">
        <v>85290000</v>
      </c>
    </row>
    <row r="9" spans="2:26" x14ac:dyDescent="0.4">
      <c r="B9">
        <v>6</v>
      </c>
      <c r="C9" s="1">
        <v>45046.396790474537</v>
      </c>
      <c r="D9" s="1">
        <f t="shared" si="0"/>
        <v>45046.771790474537</v>
      </c>
      <c r="E9" s="1">
        <v>45046.771527777775</v>
      </c>
      <c r="F9">
        <v>365</v>
      </c>
      <c r="G9">
        <v>351</v>
      </c>
      <c r="H9" s="4">
        <f t="shared" si="1"/>
        <v>358</v>
      </c>
      <c r="K9">
        <v>17101</v>
      </c>
      <c r="L9">
        <f t="shared" si="2"/>
        <v>10000</v>
      </c>
      <c r="M9">
        <f t="shared" si="3"/>
        <v>171010000</v>
      </c>
      <c r="O9">
        <v>358</v>
      </c>
      <c r="P9">
        <v>171010000</v>
      </c>
      <c r="R9" s="1">
        <v>45046.771527777775</v>
      </c>
      <c r="S9">
        <v>358</v>
      </c>
      <c r="U9" s="1">
        <v>45046.771527777775</v>
      </c>
      <c r="V9">
        <v>171010000</v>
      </c>
      <c r="X9" s="1">
        <v>45046.771527777775</v>
      </c>
      <c r="Y9">
        <v>358</v>
      </c>
      <c r="Z9">
        <v>171010000</v>
      </c>
    </row>
    <row r="10" spans="2:26" x14ac:dyDescent="0.4">
      <c r="B10" s="2" t="s">
        <v>4</v>
      </c>
      <c r="O10" t="s">
        <v>5</v>
      </c>
      <c r="P10">
        <f>COVAR(O4:O9,P4:P9)</f>
        <v>-9647173888.8888893</v>
      </c>
    </row>
    <row r="11" spans="2:26" x14ac:dyDescent="0.4">
      <c r="O11" t="s">
        <v>6</v>
      </c>
      <c r="P11">
        <f>CORREL(O4:O9,P4:P9)</f>
        <v>-0.98956086437087321</v>
      </c>
    </row>
    <row r="13" spans="2:26" x14ac:dyDescent="0.4">
      <c r="K13" s="3"/>
      <c r="L13" s="3"/>
    </row>
  </sheetData>
  <mergeCells count="5">
    <mergeCell ref="E1:H1"/>
    <mergeCell ref="C1:D2"/>
    <mergeCell ref="E2:E3"/>
    <mergeCell ref="F2:H2"/>
    <mergeCell ref="B1:B3"/>
  </mergeCells>
  <phoneticPr fontId="1" type="noConversion"/>
  <hyperlinks>
    <hyperlink ref="B10" r:id="rId1" xr:uid="{8F0E8E7A-00BD-42EB-8F0B-D8568FC261C5}"/>
  </hyperlinks>
  <pageMargins left="0.7" right="0.7" top="0.75" bottom="0.75" header="0.3" footer="0.3"/>
  <pageSetup paperSize="9"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김준섭</cp:lastModifiedBy>
  <dcterms:created xsi:type="dcterms:W3CDTF">2023-12-07T16:23:54Z</dcterms:created>
  <dcterms:modified xsi:type="dcterms:W3CDTF">2023-12-08T06:29:46Z</dcterms:modified>
</cp:coreProperties>
</file>