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mdp_hardware\arduino\Sensors\IR\New\"/>
    </mc:Choice>
  </mc:AlternateContent>
  <bookViews>
    <workbookView xWindow="0" yWindow="0" windowWidth="23040" windowHeight="9408"/>
  </bookViews>
  <sheets>
    <sheet name="ir3" sheetId="1" r:id="rId1"/>
  </sheets>
  <calcPr calcId="152511"/>
</workbook>
</file>

<file path=xl/calcChain.xml><?xml version="1.0" encoding="utf-8"?>
<calcChain xmlns="http://schemas.openxmlformats.org/spreadsheetml/2006/main">
  <c r="E13" i="1" l="1"/>
  <c r="E14" i="1"/>
  <c r="E15" i="1"/>
  <c r="E16" i="1"/>
  <c r="E17" i="1"/>
  <c r="E18" i="1"/>
  <c r="E12" i="1"/>
  <c r="F3" i="1" l="1"/>
  <c r="F4" i="1"/>
  <c r="F5" i="1"/>
  <c r="F6" i="1"/>
  <c r="F7" i="1"/>
  <c r="F8" i="1"/>
  <c r="F2" i="1"/>
  <c r="K3" i="1" l="1"/>
  <c r="K4" i="1"/>
  <c r="K2" i="1"/>
  <c r="H8" i="1" l="1"/>
  <c r="I8" i="1" s="1"/>
  <c r="J8" i="1" s="1"/>
  <c r="H7" i="1"/>
  <c r="I7" i="1" s="1"/>
  <c r="J7" i="1" s="1"/>
  <c r="H5" i="1"/>
  <c r="I5" i="1" s="1"/>
  <c r="J5" i="1" s="1"/>
  <c r="H2" i="1"/>
  <c r="I2" i="1" s="1"/>
  <c r="J2" i="1" s="1"/>
  <c r="H4" i="1"/>
  <c r="I4" i="1" s="1"/>
  <c r="J4" i="1" s="1"/>
  <c r="H3" i="1"/>
  <c r="I3" i="1" s="1"/>
  <c r="J3" i="1" s="1"/>
  <c r="H6" i="1"/>
  <c r="I6" i="1" s="1"/>
  <c r="J6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Q9" sqref="Q9"/>
    </sheetView>
  </sheetViews>
  <sheetFormatPr defaultRowHeight="14.4" x14ac:dyDescent="0.3"/>
  <sheetData>
    <row r="1" spans="1:11" x14ac:dyDescent="0.3">
      <c r="A1">
        <v>10</v>
      </c>
      <c r="B1">
        <v>421</v>
      </c>
    </row>
    <row r="2" spans="1:11" x14ac:dyDescent="0.3">
      <c r="A2">
        <v>20</v>
      </c>
      <c r="B2">
        <v>242.08</v>
      </c>
      <c r="D2">
        <v>10</v>
      </c>
      <c r="E2">
        <v>421</v>
      </c>
      <c r="F2">
        <f>1/(D2+$E$11)-$F$11</f>
        <v>9.8039215686274522E-2</v>
      </c>
      <c r="H2">
        <f>$K$3*E2+$K$2</f>
        <v>9.6914677944975366E-2</v>
      </c>
      <c r="I2">
        <f>1/H2-$E$11</f>
        <v>10.118354466056873</v>
      </c>
      <c r="J2">
        <f>ABS(I2-D2)/D2*100</f>
        <v>1.1835446605687316</v>
      </c>
      <c r="K2">
        <f>INTERCEPT(F2:F8,E2:E8)</f>
        <v>-7.0505154230979805E-3</v>
      </c>
    </row>
    <row r="3" spans="1:11" x14ac:dyDescent="0.3">
      <c r="A3">
        <v>30</v>
      </c>
      <c r="B3">
        <v>159.44</v>
      </c>
      <c r="D3">
        <v>20</v>
      </c>
      <c r="E3">
        <v>242.08</v>
      </c>
      <c r="F3">
        <f t="shared" ref="F3:F8" si="0">1/(D3+$E$11)-$F$11</f>
        <v>4.9504950495049507E-2</v>
      </c>
      <c r="H3">
        <f t="shared" ref="H3:H8" si="1">$K$3*E3+$K$2</f>
        <v>5.2730705504558065E-2</v>
      </c>
      <c r="I3">
        <f t="shared" ref="I3:I7" si="2">1/H3-$E$11</f>
        <v>18.764282583201158</v>
      </c>
      <c r="J3">
        <f t="shared" ref="J3:J8" si="3">ABS(I3-D3)/D3*100</f>
        <v>6.1785870839942092</v>
      </c>
      <c r="K3">
        <f>SLOPE(F2:F8,E2:E8)</f>
        <v>2.46948202774521E-4</v>
      </c>
    </row>
    <row r="4" spans="1:11" x14ac:dyDescent="0.3">
      <c r="A4">
        <v>40</v>
      </c>
      <c r="B4">
        <v>123.32</v>
      </c>
      <c r="D4">
        <v>30</v>
      </c>
      <c r="E4">
        <v>159.44</v>
      </c>
      <c r="F4">
        <f t="shared" si="0"/>
        <v>3.3112582781456956E-2</v>
      </c>
      <c r="H4">
        <f t="shared" si="1"/>
        <v>3.2322906027271649E-2</v>
      </c>
      <c r="I4">
        <f t="shared" si="2"/>
        <v>30.73781231044866</v>
      </c>
      <c r="J4">
        <f t="shared" si="3"/>
        <v>2.4593743681622016</v>
      </c>
      <c r="K4">
        <f>RSQ(F2:F8,E2:E8)</f>
        <v>0.99677783155445854</v>
      </c>
    </row>
    <row r="5" spans="1:11" x14ac:dyDescent="0.3">
      <c r="A5">
        <v>50</v>
      </c>
      <c r="B5">
        <v>104.84</v>
      </c>
      <c r="D5">
        <v>40</v>
      </c>
      <c r="E5">
        <v>123.32</v>
      </c>
      <c r="F5">
        <f t="shared" si="0"/>
        <v>2.4875621890547261E-2</v>
      </c>
      <c r="H5">
        <f t="shared" si="1"/>
        <v>2.3403136943055947E-2</v>
      </c>
      <c r="I5">
        <f t="shared" si="2"/>
        <v>42.529314554419791</v>
      </c>
      <c r="J5">
        <f t="shared" si="3"/>
        <v>6.323286386049479</v>
      </c>
    </row>
    <row r="6" spans="1:11" x14ac:dyDescent="0.3">
      <c r="A6">
        <v>60</v>
      </c>
      <c r="B6">
        <v>96.16</v>
      </c>
      <c r="D6">
        <v>50</v>
      </c>
      <c r="E6">
        <v>104.84</v>
      </c>
      <c r="F6">
        <f t="shared" si="0"/>
        <v>1.9920318725099601E-2</v>
      </c>
      <c r="H6">
        <f t="shared" si="1"/>
        <v>1.8839534155782801E-2</v>
      </c>
      <c r="I6">
        <f t="shared" si="2"/>
        <v>52.879868734071096</v>
      </c>
      <c r="J6">
        <f t="shared" si="3"/>
        <v>5.7597374681421911</v>
      </c>
    </row>
    <row r="7" spans="1:11" x14ac:dyDescent="0.3">
      <c r="A7">
        <v>60</v>
      </c>
      <c r="B7">
        <v>94.88</v>
      </c>
      <c r="D7">
        <v>60</v>
      </c>
      <c r="E7">
        <v>96.16</v>
      </c>
      <c r="F7">
        <f t="shared" si="0"/>
        <v>1.6611295681063121E-2</v>
      </c>
      <c r="H7">
        <f t="shared" si="1"/>
        <v>1.6696023755699958E-2</v>
      </c>
      <c r="I7">
        <f t="shared" si="2"/>
        <v>59.694500309308907</v>
      </c>
      <c r="J7">
        <f t="shared" si="3"/>
        <v>0.50916615115182162</v>
      </c>
    </row>
    <row r="8" spans="1:11" x14ac:dyDescent="0.3">
      <c r="A8">
        <v>70</v>
      </c>
      <c r="B8">
        <v>90.92</v>
      </c>
      <c r="D8">
        <v>70</v>
      </c>
      <c r="E8">
        <v>90.92</v>
      </c>
      <c r="F8">
        <f t="shared" si="0"/>
        <v>1.4245014245014245E-2</v>
      </c>
      <c r="H8">
        <f t="shared" si="1"/>
        <v>1.5402015173161469E-2</v>
      </c>
      <c r="I8">
        <f>1/H8-$E$11</f>
        <v>64.726568942909083</v>
      </c>
      <c r="J8">
        <f t="shared" si="3"/>
        <v>7.5334729387013102</v>
      </c>
    </row>
    <row r="9" spans="1:11" x14ac:dyDescent="0.3">
      <c r="A9">
        <v>70</v>
      </c>
      <c r="B9">
        <v>93.96</v>
      </c>
    </row>
    <row r="11" spans="1:11" x14ac:dyDescent="0.3">
      <c r="E11">
        <v>0.2</v>
      </c>
      <c r="F11" s="1">
        <v>0</v>
      </c>
    </row>
    <row r="12" spans="1:11" x14ac:dyDescent="0.3">
      <c r="B12" s="2">
        <v>4.3229381376314304</v>
      </c>
      <c r="D12">
        <v>421</v>
      </c>
      <c r="E12">
        <f>$B$12+$B$15/POWER(1+POWER(D12/$B$14,$B$13),$B$16)</f>
        <v>10.254630532915963</v>
      </c>
    </row>
    <row r="13" spans="1:11" x14ac:dyDescent="0.3">
      <c r="B13" s="2">
        <v>2.6514382387330699</v>
      </c>
      <c r="D13">
        <v>242.08</v>
      </c>
      <c r="E13">
        <f t="shared" ref="E13:E18" si="4">$B$12+$B$15/POWER(1+POWER(D13/$B$14,$B$13),$B$16)</f>
        <v>18.164182133750039</v>
      </c>
    </row>
    <row r="14" spans="1:11" x14ac:dyDescent="0.3">
      <c r="B14" s="2">
        <v>24.817442818972399</v>
      </c>
      <c r="D14">
        <v>159.44</v>
      </c>
      <c r="E14">
        <f t="shared" si="4"/>
        <v>30.506368137433185</v>
      </c>
    </row>
    <row r="15" spans="1:11" x14ac:dyDescent="0.3">
      <c r="B15" s="2">
        <v>455.39455433668797</v>
      </c>
      <c r="D15">
        <v>123.32</v>
      </c>
      <c r="E15">
        <f t="shared" si="4"/>
        <v>42.988446657031147</v>
      </c>
    </row>
    <row r="16" spans="1:11" x14ac:dyDescent="0.3">
      <c r="B16" s="2">
        <v>0.57824098026410098</v>
      </c>
      <c r="D16">
        <v>104.84</v>
      </c>
      <c r="E16">
        <f t="shared" si="4"/>
        <v>53.700661564460901</v>
      </c>
    </row>
    <row r="17" spans="4:5" x14ac:dyDescent="0.3">
      <c r="D17">
        <v>96.16</v>
      </c>
      <c r="E17">
        <f t="shared" si="4"/>
        <v>60.517152964671013</v>
      </c>
    </row>
    <row r="18" spans="4:5" x14ac:dyDescent="0.3">
      <c r="D18">
        <v>90.92</v>
      </c>
      <c r="E18">
        <f t="shared" si="4"/>
        <v>65.406550677154911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Yi Hee</dc:creator>
  <cp:lastModifiedBy>lenovo</cp:lastModifiedBy>
  <dcterms:created xsi:type="dcterms:W3CDTF">2015-03-05T16:16:16Z</dcterms:created>
  <dcterms:modified xsi:type="dcterms:W3CDTF">2015-03-05T17:33:46Z</dcterms:modified>
</cp:coreProperties>
</file>