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 2\"/>
    </mc:Choice>
  </mc:AlternateContent>
  <bookViews>
    <workbookView minimized="1" xWindow="0" yWindow="0" windowWidth="23040" windowHeight="9408"/>
  </bookViews>
  <sheets>
    <sheet name="ir1.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  <c r="E10" i="1"/>
  <c r="G11" i="1"/>
  <c r="G12" i="1"/>
  <c r="G13" i="1"/>
  <c r="G14" i="1"/>
  <c r="G15" i="1"/>
  <c r="G16" i="1"/>
  <c r="G10" i="1"/>
  <c r="F11" i="1"/>
  <c r="F12" i="1"/>
  <c r="F13" i="1"/>
  <c r="F14" i="1"/>
  <c r="F15" i="1"/>
  <c r="F16" i="1"/>
  <c r="F10" i="1"/>
  <c r="D11" i="1"/>
  <c r="E11" i="1"/>
  <c r="D12" i="1"/>
  <c r="E12" i="1"/>
  <c r="D13" i="1"/>
  <c r="E13" i="1"/>
  <c r="D14" i="1"/>
  <c r="E14" i="1"/>
  <c r="D15" i="1"/>
  <c r="E15" i="1"/>
  <c r="D16" i="1"/>
  <c r="E16" i="1"/>
  <c r="D10" i="1"/>
  <c r="I1" i="1" l="1"/>
  <c r="I3" i="1"/>
  <c r="I2" i="1"/>
  <c r="D4" i="1" s="1"/>
  <c r="E4" i="1" s="1"/>
  <c r="D2" i="1" l="1"/>
  <c r="E2" i="1" s="1"/>
  <c r="D1" i="1"/>
  <c r="E1" i="1" s="1"/>
  <c r="D3" i="1"/>
  <c r="E3" i="1" s="1"/>
  <c r="D5" i="1"/>
  <c r="E5" i="1" s="1"/>
  <c r="D6" i="1"/>
  <c r="E6" i="1" s="1"/>
  <c r="D7" i="1"/>
  <c r="E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'ir1.1'!$B$1:$B$5</c:f>
              <c:numCache>
                <c:formatCode>General</c:formatCode>
                <c:ptCount val="5"/>
                <c:pt idx="0">
                  <c:v>611.91999999999996</c:v>
                </c:pt>
                <c:pt idx="1">
                  <c:v>288.88</c:v>
                </c:pt>
                <c:pt idx="2">
                  <c:v>194.68</c:v>
                </c:pt>
                <c:pt idx="3">
                  <c:v>152.04</c:v>
                </c:pt>
                <c:pt idx="4">
                  <c:v>137.68</c:v>
                </c:pt>
              </c:numCache>
            </c:numRef>
          </c:xVal>
          <c:yVal>
            <c:numRef>
              <c:f>'ir1.1'!$C$1:$C$5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5.8823529411764705E-2</c:v>
                </c:pt>
                <c:pt idx="2">
                  <c:v>3.7037037037037035E-2</c:v>
                </c:pt>
                <c:pt idx="3">
                  <c:v>2.7027027027027029E-2</c:v>
                </c:pt>
                <c:pt idx="4">
                  <c:v>2.1276595744680851E-2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6704"/>
        <c:axId val="400877880"/>
      </c:scatterChart>
      <c:valAx>
        <c:axId val="4008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7880"/>
        <c:crosses val="autoZero"/>
        <c:crossBetween val="midCat"/>
      </c:valAx>
      <c:valAx>
        <c:axId val="4008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861060</xdr:colOff>
      <xdr:row>6</xdr:row>
      <xdr:rowOff>152400</xdr:rowOff>
    </xdr:from>
    <xdr:to>
      <xdr:col>16</xdr:col>
      <xdr:colOff>297180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B7"/>
    </sheetView>
  </sheetViews>
  <sheetFormatPr defaultRowHeight="14.4" x14ac:dyDescent="0.3"/>
  <cols>
    <col min="9" max="9" width="12.6640625" bestFit="1" customWidth="1"/>
  </cols>
  <sheetData>
    <row r="1" spans="1:9" x14ac:dyDescent="0.3">
      <c r="A1">
        <v>0</v>
      </c>
      <c r="B1">
        <v>611.91999999999996</v>
      </c>
      <c r="C1">
        <f>1/(A1+$F$8)</f>
        <v>0.14285714285714285</v>
      </c>
      <c r="D1">
        <f>B1*$I$1+$I$2</f>
        <v>0.14245860166306457</v>
      </c>
      <c r="E1">
        <f>1/D1-$F$8</f>
        <v>1.9583151357517536E-2</v>
      </c>
      <c r="I1">
        <f>SLOPE(C1:C5,B1:B5)</f>
        <v>2.5398451758102623E-4</v>
      </c>
    </row>
    <row r="2" spans="1:9" x14ac:dyDescent="0.3">
      <c r="A2">
        <v>10</v>
      </c>
      <c r="B2">
        <v>288.88</v>
      </c>
      <c r="C2">
        <f t="shared" ref="C2:C7" si="0">1/(A2+$F$8)</f>
        <v>5.8823529411764705E-2</v>
      </c>
      <c r="D2">
        <f t="shared" ref="D2:D7" si="1">B2*$I$1+$I$2</f>
        <v>6.0411443103689844E-2</v>
      </c>
      <c r="E2">
        <f t="shared" ref="E2:E7" si="2">1/D2-$F$8</f>
        <v>9.5531553067455448</v>
      </c>
      <c r="I2">
        <f>INTERCEPT(C1:C5,B1:B5)</f>
        <v>-1.2959604335117017E-2</v>
      </c>
    </row>
    <row r="3" spans="1:9" x14ac:dyDescent="0.3">
      <c r="A3">
        <v>20</v>
      </c>
      <c r="B3">
        <v>194.68</v>
      </c>
      <c r="C3">
        <f t="shared" si="0"/>
        <v>3.7037037037037035E-2</v>
      </c>
      <c r="D3">
        <f t="shared" si="1"/>
        <v>3.6486101547557173E-2</v>
      </c>
      <c r="E3">
        <f t="shared" si="2"/>
        <v>20.407696563486439</v>
      </c>
      <c r="I3">
        <f>RSQ(C1:C5,B1:B5)</f>
        <v>0.99945718508725434</v>
      </c>
    </row>
    <row r="4" spans="1:9" x14ac:dyDescent="0.3">
      <c r="A4">
        <v>30</v>
      </c>
      <c r="B4">
        <v>152.04</v>
      </c>
      <c r="C4">
        <f t="shared" si="0"/>
        <v>2.7027027027027029E-2</v>
      </c>
      <c r="D4">
        <f t="shared" si="1"/>
        <v>2.5656201717902206E-2</v>
      </c>
      <c r="E4">
        <f t="shared" si="2"/>
        <v>31.976930840944668</v>
      </c>
    </row>
    <row r="5" spans="1:9" x14ac:dyDescent="0.3">
      <c r="A5">
        <v>40</v>
      </c>
      <c r="B5">
        <v>137.68</v>
      </c>
      <c r="C5">
        <f t="shared" si="0"/>
        <v>2.1276595744680851E-2</v>
      </c>
      <c r="D5">
        <f t="shared" si="1"/>
        <v>2.2008984045438676E-2</v>
      </c>
      <c r="E5">
        <f t="shared" si="2"/>
        <v>38.435990954214368</v>
      </c>
    </row>
    <row r="6" spans="1:9" x14ac:dyDescent="0.3">
      <c r="A6">
        <v>50</v>
      </c>
      <c r="B6">
        <v>135.63999999999999</v>
      </c>
      <c r="C6">
        <f t="shared" si="0"/>
        <v>1.7543859649122806E-2</v>
      </c>
      <c r="D6">
        <f t="shared" si="1"/>
        <v>2.1490855629573376E-2</v>
      </c>
      <c r="E6">
        <f t="shared" si="2"/>
        <v>39.531418629228931</v>
      </c>
    </row>
    <row r="7" spans="1:9" x14ac:dyDescent="0.3">
      <c r="A7">
        <v>60</v>
      </c>
      <c r="B7">
        <v>140.76</v>
      </c>
      <c r="C7">
        <f t="shared" si="0"/>
        <v>1.4925373134328358E-2</v>
      </c>
      <c r="D7">
        <f t="shared" si="1"/>
        <v>2.279125635958823E-2</v>
      </c>
      <c r="E7">
        <f t="shared" si="2"/>
        <v>36.876475444027122</v>
      </c>
    </row>
    <row r="8" spans="1:9" x14ac:dyDescent="0.3">
      <c r="F8">
        <v>7</v>
      </c>
    </row>
    <row r="10" spans="1:9" x14ac:dyDescent="0.3">
      <c r="B10">
        <v>611.91999999999996</v>
      </c>
      <c r="C10">
        <v>0</v>
      </c>
      <c r="D10">
        <f>LOG(B10)</f>
        <v>2.7866946479142358</v>
      </c>
      <c r="E10">
        <f>LOG(C10+10)</f>
        <v>1</v>
      </c>
      <c r="F10">
        <f>-1.18570528 *D10 + 4.262550182</f>
        <v>0.95835162422034958</v>
      </c>
      <c r="G10">
        <f>POWER(10,F10)-10</f>
        <v>-0.91444160122167517</v>
      </c>
    </row>
    <row r="11" spans="1:9" x14ac:dyDescent="0.3">
      <c r="B11">
        <v>288.88</v>
      </c>
      <c r="C11">
        <v>10</v>
      </c>
      <c r="D11">
        <f t="shared" ref="D11:D16" si="3">LOG(B11)</f>
        <v>2.4607174754187704</v>
      </c>
      <c r="E11">
        <f t="shared" ref="E11:E16" si="4">LOG(C11+10)</f>
        <v>1.3010299956639813</v>
      </c>
      <c r="F11">
        <f t="shared" ref="F11:F16" si="5">-1.18570528 *D11 + 4.262550182</f>
        <v>1.3448644788076933</v>
      </c>
      <c r="G11">
        <f t="shared" ref="G11:G16" si="6">POWER(10,F11)-10</f>
        <v>12.124042231821999</v>
      </c>
    </row>
    <row r="12" spans="1:9" x14ac:dyDescent="0.3">
      <c r="B12">
        <v>194.68</v>
      </c>
      <c r="C12">
        <v>20</v>
      </c>
      <c r="D12">
        <f t="shared" si="3"/>
        <v>2.2893213375714687</v>
      </c>
      <c r="E12">
        <f t="shared" si="4"/>
        <v>1.4771212547196624</v>
      </c>
      <c r="F12">
        <f t="shared" si="5"/>
        <v>1.5480897844248469</v>
      </c>
      <c r="G12">
        <f t="shared" si="6"/>
        <v>25.325619311404012</v>
      </c>
    </row>
    <row r="13" spans="1:9" x14ac:dyDescent="0.3">
      <c r="B13">
        <v>152.04</v>
      </c>
      <c r="C13">
        <v>30</v>
      </c>
      <c r="D13">
        <f t="shared" si="3"/>
        <v>2.1819578609310661</v>
      </c>
      <c r="E13">
        <f t="shared" si="4"/>
        <v>1.6020599913279623</v>
      </c>
      <c r="F13">
        <f t="shared" si="5"/>
        <v>1.6753912255565289</v>
      </c>
      <c r="G13">
        <f t="shared" si="6"/>
        <v>37.357767991129592</v>
      </c>
    </row>
    <row r="14" spans="1:9" x14ac:dyDescent="0.3">
      <c r="B14">
        <v>137.68</v>
      </c>
      <c r="C14">
        <v>40</v>
      </c>
      <c r="D14">
        <f t="shared" si="3"/>
        <v>2.1388708573195037</v>
      </c>
      <c r="E14">
        <f t="shared" si="4"/>
        <v>1.6989700043360187</v>
      </c>
      <c r="F14">
        <f t="shared" si="5"/>
        <v>1.7264797132381378</v>
      </c>
      <c r="G14">
        <f t="shared" si="6"/>
        <v>43.269634043274849</v>
      </c>
    </row>
    <row r="15" spans="1:9" x14ac:dyDescent="0.3">
      <c r="B15">
        <v>135.63999999999999</v>
      </c>
      <c r="C15">
        <v>50</v>
      </c>
      <c r="D15">
        <f t="shared" si="3"/>
        <v>2.1323877811060488</v>
      </c>
      <c r="E15">
        <f t="shared" si="4"/>
        <v>1.7781512503836436</v>
      </c>
      <c r="F15">
        <f t="shared" si="5"/>
        <v>1.7341667309350735</v>
      </c>
      <c r="G15">
        <f t="shared" si="6"/>
        <v>44.220901108471246</v>
      </c>
    </row>
    <row r="16" spans="1:9" x14ac:dyDescent="0.3">
      <c r="B16">
        <v>140.76</v>
      </c>
      <c r="C16">
        <v>60</v>
      </c>
      <c r="D16">
        <f t="shared" si="3"/>
        <v>2.148479258163154</v>
      </c>
      <c r="E16">
        <f t="shared" si="4"/>
        <v>1.8450980400142569</v>
      </c>
      <c r="F16">
        <f t="shared" si="5"/>
        <v>1.7150869816254652</v>
      </c>
      <c r="G16">
        <f t="shared" si="6"/>
        <v>41.890395595264678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2015-03-05T16:35:00Z</dcterms:created>
  <dcterms:modified xsi:type="dcterms:W3CDTF">2015-03-05T16:35:01Z</dcterms:modified>
</cp:coreProperties>
</file>