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dp_hardware\arduino\Sensors\IR\New 2\"/>
    </mc:Choice>
  </mc:AlternateContent>
  <bookViews>
    <workbookView minimized="1" xWindow="0" yWindow="0" windowWidth="23040" windowHeight="9396"/>
  </bookViews>
  <sheets>
    <sheet name="ir11.1" sheetId="1" r:id="rId1"/>
  </sheets>
  <calcPr calcId="0"/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12" i="1"/>
  <c r="H13" i="1"/>
  <c r="H14" i="1"/>
  <c r="H15" i="1"/>
  <c r="H16" i="1"/>
  <c r="H17" i="1"/>
  <c r="H18" i="1"/>
  <c r="H19" i="1"/>
  <c r="H20" i="1"/>
  <c r="H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G12" i="1"/>
  <c r="F12" i="1"/>
  <c r="K3" i="1"/>
  <c r="K1" i="1"/>
  <c r="K2" i="1"/>
  <c r="F2" i="1"/>
  <c r="F3" i="1"/>
  <c r="F4" i="1"/>
  <c r="F5" i="1"/>
  <c r="F6" i="1"/>
  <c r="F7" i="1"/>
  <c r="F8" i="1"/>
  <c r="F9" i="1"/>
  <c r="F1" i="1"/>
  <c r="G2" i="1" l="1"/>
  <c r="H2" i="1" s="1"/>
  <c r="G7" i="1"/>
  <c r="H7" i="1" s="1"/>
  <c r="G8" i="1"/>
  <c r="H8" i="1" s="1"/>
  <c r="G6" i="1"/>
  <c r="H6" i="1" s="1"/>
  <c r="G4" i="1"/>
  <c r="H4" i="1" s="1"/>
  <c r="G9" i="1"/>
  <c r="H9" i="1" s="1"/>
  <c r="G5" i="1"/>
  <c r="H5" i="1" s="1"/>
  <c r="G3" i="1"/>
  <c r="H3" i="1" s="1"/>
  <c r="G1" i="1"/>
  <c r="H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'ir11.1'!$D$12:$D$20</c:f>
              <c:numCache>
                <c:formatCode>General</c:formatCode>
                <c:ptCount val="9"/>
                <c:pt idx="0">
                  <c:v>534.04</c:v>
                </c:pt>
                <c:pt idx="1">
                  <c:v>444.48</c:v>
                </c:pt>
                <c:pt idx="2">
                  <c:v>342.64</c:v>
                </c:pt>
                <c:pt idx="3">
                  <c:v>273.92</c:v>
                </c:pt>
                <c:pt idx="4">
                  <c:v>228.48</c:v>
                </c:pt>
                <c:pt idx="5">
                  <c:v>199.48</c:v>
                </c:pt>
                <c:pt idx="6">
                  <c:v>177.48</c:v>
                </c:pt>
                <c:pt idx="7">
                  <c:v>160.88</c:v>
                </c:pt>
                <c:pt idx="8">
                  <c:v>147.76</c:v>
                </c:pt>
              </c:numCache>
            </c:numRef>
          </c:xVal>
          <c:yVal>
            <c:numRef>
              <c:f>'ir11.1'!$E$12:$E$20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89424"/>
        <c:axId val="394189032"/>
      </c:scatterChart>
      <c:valAx>
        <c:axId val="39418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89032"/>
        <c:crosses val="autoZero"/>
        <c:crossBetween val="midCat"/>
      </c:valAx>
      <c:valAx>
        <c:axId val="3941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8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38100</xdr:rowOff>
    </xdr:from>
    <xdr:to>
      <xdr:col>15</xdr:col>
      <xdr:colOff>358140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D12" sqref="D12:E20"/>
    </sheetView>
  </sheetViews>
  <sheetFormatPr defaultRowHeight="14.4" x14ac:dyDescent="0.3"/>
  <sheetData>
    <row r="1" spans="1:11" x14ac:dyDescent="0.3">
      <c r="A1">
        <v>0</v>
      </c>
      <c r="B1">
        <v>272.36</v>
      </c>
      <c r="D1">
        <v>10</v>
      </c>
      <c r="E1">
        <v>534.04</v>
      </c>
      <c r="F1">
        <f>1/D1</f>
        <v>0.1</v>
      </c>
      <c r="G1">
        <f>$K$1*E1+$K$2</f>
        <v>8.2024554644672926E-2</v>
      </c>
      <c r="H1">
        <f>1/G1</f>
        <v>12.191471253113898</v>
      </c>
      <c r="K1">
        <f>SLOPE(F1:F9,E1:E9)</f>
        <v>1.9820832596431783E-4</v>
      </c>
    </row>
    <row r="2" spans="1:11" x14ac:dyDescent="0.3">
      <c r="A2">
        <v>0</v>
      </c>
      <c r="B2">
        <v>272.95999999999998</v>
      </c>
      <c r="D2">
        <v>20</v>
      </c>
      <c r="E2">
        <v>444.48</v>
      </c>
      <c r="F2">
        <f t="shared" ref="F2:F9" si="0">1/D2</f>
        <v>0.05</v>
      </c>
      <c r="G2">
        <f t="shared" ref="G2:G9" si="1">$K$1*E2+$K$2</f>
        <v>6.4273016971308633E-2</v>
      </c>
      <c r="H2">
        <f t="shared" ref="H2:H9" si="2">1/G2</f>
        <v>15.558628599096233</v>
      </c>
      <c r="K2">
        <f>INTERCEPT(F1:F9,E1:E9)</f>
        <v>-2.3826619753311365E-2</v>
      </c>
    </row>
    <row r="3" spans="1:11" x14ac:dyDescent="0.3">
      <c r="A3">
        <v>10</v>
      </c>
      <c r="B3">
        <v>534.04</v>
      </c>
      <c r="D3">
        <v>30</v>
      </c>
      <c r="E3">
        <v>342.64</v>
      </c>
      <c r="F3">
        <f t="shared" si="0"/>
        <v>3.3333333333333333E-2</v>
      </c>
      <c r="G3">
        <f t="shared" si="1"/>
        <v>4.408748105510249E-2</v>
      </c>
      <c r="H3">
        <f t="shared" si="2"/>
        <v>22.682175893654609</v>
      </c>
      <c r="K3">
        <f>SQRT(RSQ(F1:F9,E1:E9))</f>
        <v>0.94176213115040974</v>
      </c>
    </row>
    <row r="4" spans="1:11" x14ac:dyDescent="0.3">
      <c r="A4">
        <v>20</v>
      </c>
      <c r="B4">
        <v>444.48</v>
      </c>
      <c r="D4">
        <v>40</v>
      </c>
      <c r="E4">
        <v>273.92</v>
      </c>
      <c r="F4">
        <f t="shared" si="0"/>
        <v>2.5000000000000001E-2</v>
      </c>
      <c r="G4">
        <f t="shared" si="1"/>
        <v>3.0466604894834576E-2</v>
      </c>
      <c r="H4">
        <f t="shared" si="2"/>
        <v>32.822823660589229</v>
      </c>
    </row>
    <row r="5" spans="1:11" x14ac:dyDescent="0.3">
      <c r="A5">
        <v>30</v>
      </c>
      <c r="B5">
        <v>342.64</v>
      </c>
      <c r="D5">
        <v>50</v>
      </c>
      <c r="E5">
        <v>228.48</v>
      </c>
      <c r="F5">
        <f t="shared" si="0"/>
        <v>0.02</v>
      </c>
      <c r="G5">
        <f t="shared" si="1"/>
        <v>2.1460018563015971E-2</v>
      </c>
      <c r="H5">
        <f t="shared" si="2"/>
        <v>46.598282152625544</v>
      </c>
    </row>
    <row r="6" spans="1:11" x14ac:dyDescent="0.3">
      <c r="A6">
        <v>40</v>
      </c>
      <c r="B6">
        <v>273.92</v>
      </c>
      <c r="D6">
        <v>60</v>
      </c>
      <c r="E6">
        <v>199.48</v>
      </c>
      <c r="F6">
        <f t="shared" si="0"/>
        <v>1.6666666666666666E-2</v>
      </c>
      <c r="G6">
        <f t="shared" si="1"/>
        <v>1.5711977110050755E-2</v>
      </c>
      <c r="H6">
        <f t="shared" si="2"/>
        <v>63.645713903205248</v>
      </c>
    </row>
    <row r="7" spans="1:11" x14ac:dyDescent="0.3">
      <c r="A7">
        <v>50</v>
      </c>
      <c r="B7">
        <v>228.48</v>
      </c>
      <c r="D7">
        <v>70</v>
      </c>
      <c r="E7">
        <v>177.48</v>
      </c>
      <c r="F7">
        <f t="shared" si="0"/>
        <v>1.4285714285714285E-2</v>
      </c>
      <c r="G7">
        <f t="shared" si="1"/>
        <v>1.135139393883576E-2</v>
      </c>
      <c r="H7">
        <f t="shared" si="2"/>
        <v>88.094907584765181</v>
      </c>
    </row>
    <row r="8" spans="1:11" x14ac:dyDescent="0.3">
      <c r="A8">
        <v>60</v>
      </c>
      <c r="B8">
        <v>199.48</v>
      </c>
      <c r="D8">
        <v>80</v>
      </c>
      <c r="E8">
        <v>160.88</v>
      </c>
      <c r="F8">
        <f t="shared" si="0"/>
        <v>1.2500000000000001E-2</v>
      </c>
      <c r="G8">
        <f t="shared" si="1"/>
        <v>8.0611357278280865E-3</v>
      </c>
      <c r="H8">
        <f t="shared" si="2"/>
        <v>124.05199884525827</v>
      </c>
    </row>
    <row r="9" spans="1:11" x14ac:dyDescent="0.3">
      <c r="A9">
        <v>70</v>
      </c>
      <c r="B9">
        <v>177.48</v>
      </c>
      <c r="D9">
        <v>90</v>
      </c>
      <c r="E9">
        <v>147.76</v>
      </c>
      <c r="F9">
        <f t="shared" si="0"/>
        <v>1.1111111111111112E-2</v>
      </c>
      <c r="G9">
        <f t="shared" si="1"/>
        <v>5.4606424911762368E-3</v>
      </c>
      <c r="H9">
        <f t="shared" si="2"/>
        <v>183.12863396860052</v>
      </c>
    </row>
    <row r="10" spans="1:11" x14ac:dyDescent="0.3">
      <c r="A10">
        <v>80</v>
      </c>
      <c r="B10">
        <v>160.88</v>
      </c>
    </row>
    <row r="11" spans="1:11" x14ac:dyDescent="0.3">
      <c r="A11">
        <v>90</v>
      </c>
      <c r="B11">
        <v>147.76</v>
      </c>
    </row>
    <row r="12" spans="1:11" x14ac:dyDescent="0.3">
      <c r="D12">
        <v>534.04</v>
      </c>
      <c r="E12">
        <v>10</v>
      </c>
      <c r="F12">
        <f>LOG(D12)</f>
        <v>2.7275737872320773</v>
      </c>
      <c r="G12">
        <f>LOG(E12)</f>
        <v>1</v>
      </c>
      <c r="H12">
        <f xml:space="preserve"> -1.554299568 *F12 + 5.35356982</f>
        <v>1.1141030608170581</v>
      </c>
      <c r="I12">
        <f>POWER(10,H12)</f>
        <v>13.004781530785182</v>
      </c>
    </row>
    <row r="13" spans="1:11" x14ac:dyDescent="0.3">
      <c r="D13">
        <v>444.48</v>
      </c>
      <c r="E13">
        <v>20</v>
      </c>
      <c r="F13">
        <f t="shared" ref="F13:F20" si="3">LOG(D13)</f>
        <v>2.6478522240575217</v>
      </c>
      <c r="G13">
        <f t="shared" ref="G13:G20" si="4">LOG(E13)</f>
        <v>1.3010299956639813</v>
      </c>
      <c r="H13">
        <f t="shared" ref="H13:H20" si="5" xml:space="preserve"> -1.554299568 *F13 + 5.35356982</f>
        <v>1.2380142520195543</v>
      </c>
      <c r="I13">
        <f t="shared" ref="I13:I20" si="6">POWER(10,H13)</f>
        <v>17.298731266439482</v>
      </c>
    </row>
    <row r="14" spans="1:11" x14ac:dyDescent="0.3">
      <c r="D14">
        <v>342.64</v>
      </c>
      <c r="E14">
        <v>30</v>
      </c>
      <c r="F14">
        <f t="shared" si="3"/>
        <v>2.5348380613885131</v>
      </c>
      <c r="G14">
        <f t="shared" si="4"/>
        <v>1.4771212547196624</v>
      </c>
      <c r="H14">
        <f t="shared" si="5"/>
        <v>1.4136721162338763</v>
      </c>
      <c r="I14">
        <f t="shared" si="6"/>
        <v>25.922215470269784</v>
      </c>
    </row>
    <row r="15" spans="1:11" x14ac:dyDescent="0.3">
      <c r="D15">
        <v>273.92</v>
      </c>
      <c r="E15">
        <v>40</v>
      </c>
      <c r="F15">
        <f t="shared" si="3"/>
        <v>2.4376237429970593</v>
      </c>
      <c r="G15">
        <f t="shared" si="4"/>
        <v>1.6020599913279623</v>
      </c>
      <c r="H15">
        <f t="shared" si="5"/>
        <v>1.5647722893131273</v>
      </c>
      <c r="I15">
        <f t="shared" si="6"/>
        <v>36.708977633168146</v>
      </c>
    </row>
    <row r="16" spans="1:11" x14ac:dyDescent="0.3">
      <c r="D16">
        <v>228.48</v>
      </c>
      <c r="E16">
        <v>50</v>
      </c>
      <c r="F16">
        <f t="shared" si="3"/>
        <v>2.3588481900960803</v>
      </c>
      <c r="G16">
        <f t="shared" si="4"/>
        <v>1.6989700043360187</v>
      </c>
      <c r="H16">
        <f t="shared" si="5"/>
        <v>1.6872130971560804</v>
      </c>
      <c r="I16">
        <f t="shared" si="6"/>
        <v>48.664593178722392</v>
      </c>
    </row>
    <row r="17" spans="4:9" x14ac:dyDescent="0.3">
      <c r="D17">
        <v>199.48</v>
      </c>
      <c r="E17">
        <v>60</v>
      </c>
      <c r="F17">
        <f t="shared" si="3"/>
        <v>2.2998993595463255</v>
      </c>
      <c r="G17">
        <f t="shared" si="4"/>
        <v>1.7781512503836436</v>
      </c>
      <c r="H17">
        <f t="shared" si="5"/>
        <v>1.7788372390136691</v>
      </c>
      <c r="I17">
        <f t="shared" si="6"/>
        <v>60.094847720112504</v>
      </c>
    </row>
    <row r="18" spans="4:9" x14ac:dyDescent="0.3">
      <c r="D18">
        <v>177.48</v>
      </c>
      <c r="E18">
        <v>70</v>
      </c>
      <c r="F18">
        <f t="shared" si="3"/>
        <v>2.2491494200445175</v>
      </c>
      <c r="G18">
        <f t="shared" si="4"/>
        <v>1.8450980400142569</v>
      </c>
      <c r="H18">
        <f t="shared" si="5"/>
        <v>1.8577178480573555</v>
      </c>
      <c r="I18">
        <f t="shared" si="6"/>
        <v>72.063914305049821</v>
      </c>
    </row>
    <row r="19" spans="4:9" x14ac:dyDescent="0.3">
      <c r="D19">
        <v>160.88</v>
      </c>
      <c r="E19">
        <v>80</v>
      </c>
      <c r="F19">
        <f t="shared" si="3"/>
        <v>2.2065020575886853</v>
      </c>
      <c r="G19">
        <f t="shared" si="4"/>
        <v>1.9030899869919435</v>
      </c>
      <c r="H19">
        <f t="shared" si="5"/>
        <v>1.924004625098795</v>
      </c>
      <c r="I19">
        <f t="shared" si="6"/>
        <v>83.946892655020164</v>
      </c>
    </row>
    <row r="20" spans="4:9" x14ac:dyDescent="0.3">
      <c r="D20">
        <v>147.76</v>
      </c>
      <c r="E20">
        <v>90</v>
      </c>
      <c r="F20">
        <f t="shared" si="3"/>
        <v>2.1695568824321851</v>
      </c>
      <c r="G20">
        <f t="shared" si="4"/>
        <v>1.954242509439325</v>
      </c>
      <c r="H20">
        <f t="shared" si="5"/>
        <v>1.9814284948842276</v>
      </c>
      <c r="I20">
        <f t="shared" si="6"/>
        <v>95.813894898544746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ir11.1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Yi Hee</dc:creator>
  <cp:lastModifiedBy>lenovo</cp:lastModifiedBy>
  <dcterms:created xsi:type="dcterms:W3CDTF">2015-03-05T16:34:49Z</dcterms:created>
  <dcterms:modified xsi:type="dcterms:W3CDTF">2015-03-05T16:34:50Z</dcterms:modified>
</cp:coreProperties>
</file>