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025년 하반기 신규 공고 관련\"/>
    </mc:Choice>
  </mc:AlternateContent>
  <bookViews>
    <workbookView xWindow="3435" yWindow="945" windowWidth="26190" windowHeight="12165" tabRatio="835" firstSheet="1" activeTab="1"/>
  </bookViews>
  <sheets>
    <sheet name="수입 재료비" sheetId="5" state="hidden" r:id="rId1"/>
    <sheet name="가. 회사에 관한 정보" sheetId="41" r:id="rId2"/>
    <sheet name="나. 수입제품 판매희망가 산출내역" sheetId="9" r:id="rId3"/>
    <sheet name="다. 신청제품 수입 내역" sheetId="34" r:id="rId4"/>
    <sheet name="라. 매입경비내역" sheetId="43" r:id="rId5"/>
    <sheet name="마. 판매비와 일반관리비, 적정이윤" sheetId="35" r:id="rId6"/>
    <sheet name="바. 회계자료" sheetId="36" r:id="rId7"/>
    <sheet name="사-1. 매출 내역서(도,소매)" sheetId="37" r:id="rId8"/>
    <sheet name="사-2. 매출 관련 전자세금계산서" sheetId="38" r:id="rId9"/>
  </sheets>
  <definedNames>
    <definedName name="_xlnm._FilterDatabase" hidden="1">#REF!</definedName>
    <definedName name="_xlnm.Print_Area" localSheetId="1">'가. 회사에 관한 정보'!$A$1:$I$47</definedName>
    <definedName name="_xlnm.Print_Area" localSheetId="2">'나. 수입제품 판매희망가 산출내역'!$A$1:$H$33</definedName>
    <definedName name="_xlnm.Print_Area" localSheetId="3">'다. 신청제품 수입 내역'!$A$1:$U$41</definedName>
    <definedName name="_xlnm.Print_Area" localSheetId="4">'라. 매입경비내역'!$A$1:$AC$33</definedName>
    <definedName name="_xlnm.Print_Area" localSheetId="5">'마. 판매비와 일반관리비, 적정이윤'!$A$1:$E$14</definedName>
    <definedName name="_xlnm.Print_Area" localSheetId="7">'사-1. 매출 내역서(도,소매)'!$A$1:$O$24</definedName>
    <definedName name="_xlnm.Print_Area" localSheetId="8">'사-2. 매출 관련 전자세금계산서'!$A$1:$N$31</definedName>
    <definedName name="_xlnm.Print_Area">#REF!</definedName>
  </definedNames>
  <calcPr calcId="162913"/>
</workbook>
</file>

<file path=xl/calcChain.xml><?xml version="1.0" encoding="utf-8"?>
<calcChain xmlns="http://schemas.openxmlformats.org/spreadsheetml/2006/main">
  <c r="F23" i="9" l="1"/>
  <c r="E13" i="9" l="1"/>
  <c r="E16" i="9" s="1"/>
  <c r="E10" i="9"/>
  <c r="AA32" i="43" l="1"/>
  <c r="Z32" i="43"/>
  <c r="Y32" i="43"/>
  <c r="X32" i="43"/>
  <c r="V32" i="43"/>
  <c r="U32" i="43"/>
  <c r="Q32" i="43"/>
  <c r="P32" i="43"/>
  <c r="O32" i="43"/>
  <c r="N32" i="43"/>
  <c r="M32" i="43"/>
  <c r="L32" i="43"/>
  <c r="K32" i="43"/>
  <c r="J32" i="43"/>
  <c r="I32" i="43"/>
  <c r="H32" i="43"/>
  <c r="F32" i="43"/>
  <c r="E32" i="43"/>
  <c r="R31" i="43"/>
  <c r="T31" i="43" s="1"/>
  <c r="G31" i="43"/>
  <c r="T30" i="43"/>
  <c r="AB30" i="43" s="1"/>
  <c r="G30" i="43"/>
  <c r="W30" i="43" s="1"/>
  <c r="S28" i="43"/>
  <c r="G28" i="43"/>
  <c r="AB27" i="43"/>
  <c r="S27" i="43"/>
  <c r="T27" i="43" s="1"/>
  <c r="G27" i="43"/>
  <c r="W31" i="43" l="1"/>
  <c r="AB31" i="43"/>
  <c r="W27" i="43"/>
  <c r="R32" i="43"/>
  <c r="T28" i="43"/>
  <c r="T32" i="43" s="1"/>
  <c r="AB28" i="43" l="1"/>
  <c r="AB32" i="43" s="1"/>
  <c r="W28" i="43"/>
  <c r="W32" i="43" s="1"/>
  <c r="AB16" i="43" l="1"/>
  <c r="AB17" i="43"/>
  <c r="AB18" i="43"/>
  <c r="AA22" i="43"/>
  <c r="Z22" i="43"/>
  <c r="Y22" i="43"/>
  <c r="X22" i="43"/>
  <c r="V22" i="43"/>
  <c r="U22" i="43"/>
  <c r="Q22" i="43"/>
  <c r="P22" i="43"/>
  <c r="O22" i="43"/>
  <c r="N22" i="43"/>
  <c r="M22" i="43"/>
  <c r="L22" i="43"/>
  <c r="K22" i="43"/>
  <c r="J22" i="43"/>
  <c r="I22" i="43"/>
  <c r="H22" i="43"/>
  <c r="F22" i="43"/>
  <c r="E22" i="43"/>
  <c r="T21" i="43"/>
  <c r="AB21" i="43" s="1"/>
  <c r="G21" i="43"/>
  <c r="T20" i="43"/>
  <c r="AB20" i="43" s="1"/>
  <c r="G20" i="43"/>
  <c r="T19" i="43"/>
  <c r="AB19" i="43" s="1"/>
  <c r="G19" i="43"/>
  <c r="R18" i="43"/>
  <c r="R22" i="43" s="1"/>
  <c r="G18" i="43"/>
  <c r="T17" i="43"/>
  <c r="G17" i="43"/>
  <c r="S16" i="43"/>
  <c r="G16" i="43"/>
  <c r="AB15" i="43"/>
  <c r="S15" i="43"/>
  <c r="T15" i="43" s="1"/>
  <c r="G15" i="43"/>
  <c r="R27" i="34"/>
  <c r="R28" i="34"/>
  <c r="R29" i="34"/>
  <c r="R30" i="34"/>
  <c r="R26" i="34"/>
  <c r="W19" i="43" l="1"/>
  <c r="W17" i="43"/>
  <c r="W20" i="43"/>
  <c r="W21" i="43"/>
  <c r="W15" i="43"/>
  <c r="T16" i="43"/>
  <c r="W16" i="43" s="1"/>
  <c r="T18" i="43"/>
  <c r="W18" i="43" s="1"/>
  <c r="T22" i="43" l="1"/>
  <c r="AB22" i="43"/>
  <c r="W22" i="43"/>
  <c r="E17" i="9" l="1"/>
  <c r="E18" i="9" l="1"/>
  <c r="E19" i="9" s="1"/>
  <c r="E20" i="9" l="1"/>
  <c r="E21" i="9" s="1"/>
  <c r="E24" i="9" s="1"/>
  <c r="I46" i="36" l="1"/>
  <c r="I52" i="36" s="1"/>
  <c r="I54" i="36" s="1"/>
  <c r="F42" i="36"/>
  <c r="H11" i="37" l="1"/>
  <c r="F11" i="37"/>
  <c r="C13" i="36"/>
  <c r="I11" i="36"/>
  <c r="F20" i="9" l="1"/>
</calcChain>
</file>

<file path=xl/sharedStrings.xml><?xml version="1.0" encoding="utf-8"?>
<sst xmlns="http://schemas.openxmlformats.org/spreadsheetml/2006/main" count="536" uniqueCount="397">
  <si>
    <t>해외운임</t>
    <phoneticPr fontId="4" type="noConversion"/>
  </si>
  <si>
    <t>재료명</t>
    <phoneticPr fontId="4" type="noConversion"/>
  </si>
  <si>
    <t>연
번</t>
    <phoneticPr fontId="4" type="noConversion"/>
  </si>
  <si>
    <t>수량</t>
    <phoneticPr fontId="4" type="noConversion"/>
  </si>
  <si>
    <t>공급
가액</t>
    <phoneticPr fontId="4" type="noConversion"/>
  </si>
  <si>
    <t>평균
단가</t>
    <phoneticPr fontId="4" type="noConversion"/>
  </si>
  <si>
    <t>제품당
소요량</t>
    <phoneticPr fontId="4" type="noConversion"/>
  </si>
  <si>
    <t>평균
재료비</t>
    <phoneticPr fontId="4" type="noConversion"/>
  </si>
  <si>
    <t>ⓐ</t>
    <phoneticPr fontId="4" type="noConversion"/>
  </si>
  <si>
    <t>ⓑ</t>
    <phoneticPr fontId="4" type="noConversion"/>
  </si>
  <si>
    <t>ⓒ</t>
    <phoneticPr fontId="4" type="noConversion"/>
  </si>
  <si>
    <t>ⓕ</t>
    <phoneticPr fontId="4" type="noConversion"/>
  </si>
  <si>
    <t>ⓖ</t>
    <phoneticPr fontId="4" type="noConversion"/>
  </si>
  <si>
    <t>기초재고</t>
    <phoneticPr fontId="4" type="noConversion"/>
  </si>
  <si>
    <t>①</t>
    <phoneticPr fontId="4" type="noConversion"/>
  </si>
  <si>
    <t>YY MM DD</t>
    <phoneticPr fontId="4" type="noConversion"/>
  </si>
  <si>
    <t>②</t>
    <phoneticPr fontId="4" type="noConversion"/>
  </si>
  <si>
    <t>③</t>
    <phoneticPr fontId="4" type="noConversion"/>
  </si>
  <si>
    <t>④</t>
    <phoneticPr fontId="4" type="noConversion"/>
  </si>
  <si>
    <t>⑤</t>
    <phoneticPr fontId="4" type="noConversion"/>
  </si>
  <si>
    <t>소  계</t>
    <phoneticPr fontId="4" type="noConversion"/>
  </si>
  <si>
    <t xml:space="preserve">                                        수 입  재 료 비                                    </t>
    <phoneticPr fontId="4" type="noConversion"/>
  </si>
  <si>
    <t>수입처</t>
    <phoneticPr fontId="4" type="noConversion"/>
  </si>
  <si>
    <t>수입일</t>
    <phoneticPr fontId="4" type="noConversion"/>
  </si>
  <si>
    <t>환율</t>
    <phoneticPr fontId="4" type="noConversion"/>
  </si>
  <si>
    <t xml:space="preserve"> (ⓐ*ⓑ*@)</t>
    <phoneticPr fontId="4" type="noConversion"/>
  </si>
  <si>
    <t>@</t>
    <phoneticPr fontId="4" type="noConversion"/>
  </si>
  <si>
    <t>원화
단가</t>
    <phoneticPr fontId="4" type="noConversion"/>
  </si>
  <si>
    <t>외화
단가</t>
    <phoneticPr fontId="4" type="noConversion"/>
  </si>
  <si>
    <t>ⓓ</t>
  </si>
  <si>
    <t xml:space="preserve"> (ⓒ/ⓐ)</t>
    <phoneticPr fontId="4" type="noConversion"/>
  </si>
  <si>
    <t>ⓔ</t>
    <phoneticPr fontId="4" type="noConversion"/>
  </si>
  <si>
    <t xml:space="preserve"> (ⓒ/ⓐ</t>
    <phoneticPr fontId="4" type="noConversion"/>
  </si>
  <si>
    <t xml:space="preserve"> (ⓔ*ⓕ)</t>
    <phoneticPr fontId="4" type="noConversion"/>
  </si>
  <si>
    <t>연번</t>
    <phoneticPr fontId="4" type="noConversion"/>
  </si>
  <si>
    <t>비고</t>
    <phoneticPr fontId="4" type="noConversion"/>
  </si>
  <si>
    <t>구  분</t>
    <phoneticPr fontId="4" type="noConversion"/>
  </si>
  <si>
    <t>단위당 금액</t>
    <phoneticPr fontId="4" type="noConversion"/>
  </si>
  <si>
    <t>구성비(%)</t>
    <phoneticPr fontId="4" type="noConversion"/>
  </si>
  <si>
    <t>(단위, 원)</t>
    <phoneticPr fontId="4" type="noConversion"/>
  </si>
  <si>
    <t>작  성  자  :</t>
    <phoneticPr fontId="4" type="noConversion"/>
  </si>
  <si>
    <t>확  인  자  :</t>
    <phoneticPr fontId="4" type="noConversion"/>
  </si>
  <si>
    <t>보험료</t>
    <phoneticPr fontId="4" type="noConversion"/>
  </si>
  <si>
    <t>적출국</t>
    <phoneticPr fontId="4" type="noConversion"/>
  </si>
  <si>
    <t>인도
조건</t>
    <phoneticPr fontId="4" type="noConversion"/>
  </si>
  <si>
    <t>통화
종류</t>
    <phoneticPr fontId="4" type="noConversion"/>
  </si>
  <si>
    <t>총과세가격
(원화)</t>
    <phoneticPr fontId="4" type="noConversion"/>
  </si>
  <si>
    <t>FOB</t>
    <phoneticPr fontId="4" type="noConversion"/>
  </si>
  <si>
    <t>CIF</t>
    <phoneticPr fontId="4" type="noConversion"/>
  </si>
  <si>
    <t>수입
신고일</t>
    <phoneticPr fontId="4" type="noConversion"/>
  </si>
  <si>
    <t>JPY</t>
    <phoneticPr fontId="4" type="noConversion"/>
  </si>
  <si>
    <t>JP JAPAN</t>
    <phoneticPr fontId="4" type="noConversion"/>
  </si>
  <si>
    <t>수입신고일</t>
    <phoneticPr fontId="4" type="noConversion"/>
  </si>
  <si>
    <t>달러, 엔화, 유로
등 구분 요망</t>
    <phoneticPr fontId="4" type="noConversion"/>
  </si>
  <si>
    <t>FOB, CIF 등
구분 요망</t>
    <phoneticPr fontId="4" type="noConversion"/>
  </si>
  <si>
    <t>수
입
원
가</t>
    <phoneticPr fontId="4" type="noConversion"/>
  </si>
  <si>
    <t>① 
단위당
상품
매입액</t>
    <phoneticPr fontId="4" type="noConversion"/>
  </si>
  <si>
    <t xml:space="preserve"> 외화표시단가 (ⓐ)</t>
    <phoneticPr fontId="4" type="noConversion"/>
  </si>
  <si>
    <t xml:space="preserve"> 적용평균환율(ⓑ)</t>
    <phoneticPr fontId="4" type="noConversion"/>
  </si>
  <si>
    <t xml:space="preserve"> 원화표시단가
 (ⓒ=ⓐ×ⓑ)</t>
    <phoneticPr fontId="4" type="noConversion"/>
  </si>
  <si>
    <t>③ 소계(①+②)</t>
    <phoneticPr fontId="4" type="noConversion"/>
  </si>
  <si>
    <t xml:space="preserve"> ④ 판매비와 일반관리비</t>
    <phoneticPr fontId="4" type="noConversion"/>
  </si>
  <si>
    <t xml:space="preserve"> ⑤ 적정 이윤</t>
    <phoneticPr fontId="4" type="noConversion"/>
  </si>
  <si>
    <t xml:space="preserve"> ⑥ 총원가 계(③+④+⑤) </t>
    <phoneticPr fontId="4" type="noConversion"/>
  </si>
  <si>
    <t xml:space="preserve"> ⑦ 유통 비용</t>
    <phoneticPr fontId="4" type="noConversion"/>
  </si>
  <si>
    <t xml:space="preserve"> ⑧ 판매희망가(부가세 제외)
              (⑥+⑦)</t>
    <phoneticPr fontId="4" type="noConversion"/>
  </si>
  <si>
    <t>FOB 등 유사 조건</t>
    <phoneticPr fontId="4" type="noConversion"/>
  </si>
  <si>
    <t>신청제품
 인도 조건</t>
    <phoneticPr fontId="4" type="noConversion"/>
  </si>
  <si>
    <t xml:space="preserve">② 매입(수입) 경비 </t>
    <phoneticPr fontId="4" type="noConversion"/>
  </si>
  <si>
    <t>GB     U.K</t>
    <phoneticPr fontId="4" type="noConversion"/>
  </si>
  <si>
    <t>합계</t>
    <phoneticPr fontId="4" type="noConversion"/>
  </si>
  <si>
    <t>연구개발비</t>
    <phoneticPr fontId="4" type="noConversion"/>
  </si>
  <si>
    <t>작  성  일  :</t>
    <phoneticPr fontId="4" type="noConversion"/>
  </si>
  <si>
    <t>최종소비자 구입가격</t>
    <phoneticPr fontId="4" type="noConversion"/>
  </si>
  <si>
    <t>법인</t>
    <phoneticPr fontId="4" type="noConversion"/>
  </si>
  <si>
    <t>성명(법인명)</t>
    <phoneticPr fontId="4" type="noConversion"/>
  </si>
  <si>
    <t>주식 수</t>
    <phoneticPr fontId="4" type="noConversion"/>
  </si>
  <si>
    <t>지분율(%)</t>
    <phoneticPr fontId="4" type="noConversion"/>
  </si>
  <si>
    <t>관계</t>
    <phoneticPr fontId="4" type="noConversion"/>
  </si>
  <si>
    <t>개인</t>
    <phoneticPr fontId="4" type="noConversion"/>
  </si>
  <si>
    <t>예) 본인</t>
    <phoneticPr fontId="4" type="noConversion"/>
  </si>
  <si>
    <t>해당있음</t>
    <phoneticPr fontId="4" type="noConversion"/>
  </si>
  <si>
    <t xml:space="preserve"> 자산 총계</t>
    <phoneticPr fontId="4" type="noConversion"/>
  </si>
  <si>
    <t>예) 배우자</t>
    <phoneticPr fontId="4" type="noConversion"/>
  </si>
  <si>
    <t>해당없음</t>
    <phoneticPr fontId="4" type="noConversion"/>
  </si>
  <si>
    <t xml:space="preserve"> 부채 총계</t>
    <phoneticPr fontId="4" type="noConversion"/>
  </si>
  <si>
    <t>예) 기타</t>
    <phoneticPr fontId="4" type="noConversion"/>
  </si>
  <si>
    <t>자본 총계</t>
    <phoneticPr fontId="4" type="noConversion"/>
  </si>
  <si>
    <t xml:space="preserve"> 매출총액</t>
    <phoneticPr fontId="4" type="noConversion"/>
  </si>
  <si>
    <t xml:space="preserve"> 영업이익(손실)</t>
    <phoneticPr fontId="4" type="noConversion"/>
  </si>
  <si>
    <t xml:space="preserve"> 당기순이익(손실)</t>
    <phoneticPr fontId="4" type="noConversion"/>
  </si>
  <si>
    <t xml:space="preserve"> 임원</t>
    <phoneticPr fontId="4" type="noConversion"/>
  </si>
  <si>
    <t>(명)</t>
    <phoneticPr fontId="4" type="noConversion"/>
  </si>
  <si>
    <t xml:space="preserve"> 관리직</t>
    <phoneticPr fontId="4" type="noConversion"/>
  </si>
  <si>
    <t xml:space="preserve"> 생산관리</t>
    <phoneticPr fontId="4" type="noConversion"/>
  </si>
  <si>
    <t xml:space="preserve"> 생산직</t>
    <phoneticPr fontId="4" type="noConversion"/>
  </si>
  <si>
    <t xml:space="preserve"> 기타</t>
    <phoneticPr fontId="4" type="noConversion"/>
  </si>
  <si>
    <t>.</t>
    <phoneticPr fontId="4" type="noConversion"/>
  </si>
  <si>
    <t>20××-09-06</t>
    <phoneticPr fontId="4" type="noConversion"/>
  </si>
  <si>
    <t>20××-10-07</t>
    <phoneticPr fontId="4" type="noConversion"/>
  </si>
  <si>
    <t>은행명</t>
    <phoneticPr fontId="4" type="noConversion"/>
  </si>
  <si>
    <t>계좌번호</t>
    <phoneticPr fontId="4" type="noConversion"/>
  </si>
  <si>
    <t>예금주</t>
    <phoneticPr fontId="4" type="noConversion"/>
  </si>
  <si>
    <t xml:space="preserve"> 업체명 :</t>
    <phoneticPr fontId="4" type="noConversion"/>
  </si>
  <si>
    <t xml:space="preserve"> 제품명 :</t>
    <phoneticPr fontId="4" type="noConversion"/>
  </si>
  <si>
    <t>증빙번호</t>
    <phoneticPr fontId="4" type="noConversion"/>
  </si>
  <si>
    <t>작성일자</t>
    <phoneticPr fontId="4" type="noConversion"/>
  </si>
  <si>
    <t>총 공급가액 (세금계산서 총공급가액)</t>
    <phoneticPr fontId="4" type="noConversion"/>
  </si>
  <si>
    <t>품목</t>
    <phoneticPr fontId="4" type="noConversion"/>
  </si>
  <si>
    <t>단가</t>
    <phoneticPr fontId="4" type="noConversion"/>
  </si>
  <si>
    <t>공급가액
(매출 관련 공급가액)</t>
    <phoneticPr fontId="4" type="noConversion"/>
  </si>
  <si>
    <t>승인번호</t>
    <phoneticPr fontId="4" type="noConversion"/>
  </si>
  <si>
    <t>공급받는자</t>
    <phoneticPr fontId="4" type="noConversion"/>
  </si>
  <si>
    <t>등록번호</t>
    <phoneticPr fontId="4" type="noConversion"/>
  </si>
  <si>
    <t>상호
(법인명)</t>
    <phoneticPr fontId="4" type="noConversion"/>
  </si>
  <si>
    <t>xxx</t>
    <phoneticPr fontId="4" type="noConversion"/>
  </si>
  <si>
    <t>538-88-001xx</t>
    <phoneticPr fontId="4" type="noConversion"/>
  </si>
  <si>
    <t>(단위 : 원)</t>
    <phoneticPr fontId="4" type="noConversion"/>
  </si>
  <si>
    <t xml:space="preserve">      년     월     일</t>
    <phoneticPr fontId="4" type="noConversion"/>
  </si>
  <si>
    <t xml:space="preserve">    ◈ 작성 방법</t>
    <phoneticPr fontId="4" type="noConversion"/>
  </si>
  <si>
    <t>발행주식 수</t>
    <phoneticPr fontId="4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</si>
  <si>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작성방법</t>
    </r>
    <phoneticPr fontId="4" type="noConversion"/>
  </si>
  <si>
    <t xml:space="preserve">  - 아래 항목에 대한 적정한 금액을 산출하여 작성하여 주십시요.(산출방법, 근거자료 등 제출 필수)</t>
    <phoneticPr fontId="4" type="noConversion"/>
  </si>
  <si>
    <t xml:space="preserve">        * 계산식 등 산출방법에 대한 자료는 별도 양식 없음</t>
    <phoneticPr fontId="4" type="noConversion"/>
  </si>
  <si>
    <t xml:space="preserve">        * 근거자료는 객관적으로 증명이 가능한 자료 제출(국세청 신고자료 등)</t>
    <phoneticPr fontId="4" type="noConversion"/>
  </si>
  <si>
    <t>판매비와 일반관리비</t>
    <phoneticPr fontId="4" type="noConversion"/>
  </si>
  <si>
    <t>적정이윤</t>
    <phoneticPr fontId="4" type="noConversion"/>
  </si>
  <si>
    <t>재무상태표</t>
    <phoneticPr fontId="17" type="noConversion"/>
  </si>
  <si>
    <t>제조원가명세서</t>
    <phoneticPr fontId="17" type="noConversion"/>
  </si>
  <si>
    <t>손익계산서</t>
    <phoneticPr fontId="17" type="noConversion"/>
  </si>
  <si>
    <t>자산총계</t>
    <phoneticPr fontId="17" type="noConversion"/>
  </si>
  <si>
    <t>원재료비</t>
    <phoneticPr fontId="17" type="noConversion"/>
  </si>
  <si>
    <t>매출액</t>
    <phoneticPr fontId="17" type="noConversion"/>
  </si>
  <si>
    <t>부채총계</t>
    <phoneticPr fontId="17" type="noConversion"/>
  </si>
  <si>
    <t>노무비</t>
    <phoneticPr fontId="17" type="noConversion"/>
  </si>
  <si>
    <t>급여 등</t>
    <phoneticPr fontId="17" type="noConversion"/>
  </si>
  <si>
    <t>매출원가</t>
    <phoneticPr fontId="17" type="noConversion"/>
  </si>
  <si>
    <t>자본총계</t>
    <phoneticPr fontId="17" type="noConversion"/>
  </si>
  <si>
    <t>퇴직급여</t>
  </si>
  <si>
    <t>경비</t>
    <phoneticPr fontId="17" type="noConversion"/>
  </si>
  <si>
    <t>전력비</t>
    <phoneticPr fontId="17" type="noConversion"/>
  </si>
  <si>
    <t>가스수도료</t>
    <phoneticPr fontId="17" type="noConversion"/>
  </si>
  <si>
    <t>운임</t>
    <phoneticPr fontId="17" type="noConversion"/>
  </si>
  <si>
    <t>매출총이익</t>
    <phoneticPr fontId="17" type="noConversion"/>
  </si>
  <si>
    <t>감가상각비</t>
    <phoneticPr fontId="17" type="noConversion"/>
  </si>
  <si>
    <t>판매비 및
일반관리비</t>
    <phoneticPr fontId="17" type="noConversion"/>
  </si>
  <si>
    <t>임원급여</t>
  </si>
  <si>
    <t>수선비</t>
    <phoneticPr fontId="17" type="noConversion"/>
  </si>
  <si>
    <t>직원급여</t>
  </si>
  <si>
    <t>소모품비</t>
    <phoneticPr fontId="17" type="noConversion"/>
  </si>
  <si>
    <t>퇴직급여</t>
    <phoneticPr fontId="17" type="noConversion"/>
  </si>
  <si>
    <t>세금과공과</t>
    <phoneticPr fontId="17" type="noConversion"/>
  </si>
  <si>
    <t>보험료</t>
    <phoneticPr fontId="17" type="noConversion"/>
  </si>
  <si>
    <t>임차료</t>
    <phoneticPr fontId="17" type="noConversion"/>
  </si>
  <si>
    <t>복리후생비</t>
    <phoneticPr fontId="17" type="noConversion"/>
  </si>
  <si>
    <t>여비교통비</t>
    <phoneticPr fontId="17" type="noConversion"/>
  </si>
  <si>
    <t>접대비</t>
    <phoneticPr fontId="17" type="noConversion"/>
  </si>
  <si>
    <t>통신비</t>
    <phoneticPr fontId="17" type="noConversion"/>
  </si>
  <si>
    <t>유형자산감가상각비</t>
    <phoneticPr fontId="17" type="noConversion"/>
  </si>
  <si>
    <t>차량유지비</t>
    <phoneticPr fontId="17" type="noConversion"/>
  </si>
  <si>
    <t>무형자산상각비</t>
    <phoneticPr fontId="17" type="noConversion"/>
  </si>
  <si>
    <t>외주가공비</t>
    <phoneticPr fontId="17" type="noConversion"/>
  </si>
  <si>
    <t>특허권사용료</t>
    <phoneticPr fontId="17" type="noConversion"/>
  </si>
  <si>
    <t>광고선전비</t>
    <phoneticPr fontId="17" type="noConversion"/>
  </si>
  <si>
    <t>경상개발비</t>
    <phoneticPr fontId="17" type="noConversion"/>
  </si>
  <si>
    <t>연구비</t>
    <phoneticPr fontId="17" type="noConversion"/>
  </si>
  <si>
    <t>지급수수료</t>
    <phoneticPr fontId="17" type="noConversion"/>
  </si>
  <si>
    <t>포장비</t>
    <phoneticPr fontId="17" type="noConversion"/>
  </si>
  <si>
    <t>교육훈련비</t>
    <phoneticPr fontId="17" type="noConversion"/>
  </si>
  <si>
    <t>운반비</t>
    <phoneticPr fontId="17" type="noConversion"/>
  </si>
  <si>
    <t>인쇄비</t>
    <phoneticPr fontId="17" type="noConversion"/>
  </si>
  <si>
    <t>기술료</t>
    <phoneticPr fontId="17" type="noConversion"/>
  </si>
  <si>
    <t>자문료</t>
    <phoneticPr fontId="17" type="noConversion"/>
  </si>
  <si>
    <t>수도광열비</t>
    <phoneticPr fontId="17" type="noConversion"/>
  </si>
  <si>
    <t>리스료</t>
    <phoneticPr fontId="17" type="noConversion"/>
  </si>
  <si>
    <t>경상연구개발비</t>
    <phoneticPr fontId="17" type="noConversion"/>
  </si>
  <si>
    <t>판매수수료</t>
    <phoneticPr fontId="17" type="noConversion"/>
  </si>
  <si>
    <t>사무용품비</t>
    <phoneticPr fontId="17" type="noConversion"/>
  </si>
  <si>
    <t>견본비</t>
    <phoneticPr fontId="17" type="noConversion"/>
  </si>
  <si>
    <t>영업이익</t>
    <phoneticPr fontId="17" type="noConversion"/>
  </si>
  <si>
    <t>영업외수익</t>
    <phoneticPr fontId="17" type="noConversion"/>
  </si>
  <si>
    <t>이자수익</t>
    <phoneticPr fontId="17" type="noConversion"/>
  </si>
  <si>
    <t>기타</t>
    <phoneticPr fontId="17" type="noConversion"/>
  </si>
  <si>
    <t>영업외비용</t>
    <phoneticPr fontId="17" type="noConversion"/>
  </si>
  <si>
    <t>이자비용</t>
    <phoneticPr fontId="17" type="noConversion"/>
  </si>
  <si>
    <t>무형자산처분 등</t>
    <phoneticPr fontId="17" type="noConversion"/>
  </si>
  <si>
    <t>잡손실</t>
    <phoneticPr fontId="17" type="noConversion"/>
  </si>
  <si>
    <t>소득세(법인세)차감전이익</t>
    <phoneticPr fontId="17" type="noConversion"/>
  </si>
  <si>
    <t>소득세(법인세) 등</t>
    <phoneticPr fontId="17" type="noConversion"/>
  </si>
  <si>
    <t>당기순이익</t>
    <phoneticPr fontId="17" type="noConversion"/>
  </si>
  <si>
    <t xml:space="preserve">      (단위 : 원)</t>
    <phoneticPr fontId="4" type="noConversion"/>
  </si>
  <si>
    <t>No</t>
    <phoneticPr fontId="4" type="noConversion"/>
  </si>
  <si>
    <t>세금계산서
작성일자</t>
    <phoneticPr fontId="4" type="noConversion"/>
  </si>
  <si>
    <t>도매</t>
    <phoneticPr fontId="4" type="noConversion"/>
  </si>
  <si>
    <t>소매</t>
    <phoneticPr fontId="4" type="noConversion"/>
  </si>
  <si>
    <t>매출처</t>
    <phoneticPr fontId="4" type="noConversion"/>
  </si>
  <si>
    <t>판매수량</t>
    <phoneticPr fontId="4" type="noConversion"/>
  </si>
  <si>
    <t>공급가액
합계</t>
    <phoneticPr fontId="4" type="noConversion"/>
  </si>
  <si>
    <t>평균</t>
    <phoneticPr fontId="4" type="noConversion"/>
  </si>
  <si>
    <t>전자세금계산서   수정유무</t>
    <phoneticPr fontId="4" type="noConversion"/>
  </si>
  <si>
    <t>20220810-10000000-5xx2xx1x</t>
    <phoneticPr fontId="4" type="noConversion"/>
  </si>
  <si>
    <t>N</t>
    <phoneticPr fontId="4" type="noConversion"/>
  </si>
  <si>
    <t>20220505-10000000-5xx4xx1x</t>
    <phoneticPr fontId="4" type="noConversion"/>
  </si>
  <si>
    <t>338-88-001xx</t>
    <phoneticPr fontId="4" type="noConversion"/>
  </si>
  <si>
    <t>Y</t>
    <phoneticPr fontId="4" type="noConversion"/>
  </si>
  <si>
    <t>B/L(AWB)번호</t>
    <phoneticPr fontId="4" type="noConversion"/>
  </si>
  <si>
    <t>수입신고번호</t>
    <phoneticPr fontId="4" type="noConversion"/>
  </si>
  <si>
    <t>12345-12-123456M</t>
    <phoneticPr fontId="4" type="noConversion"/>
  </si>
  <si>
    <t>12345-22-123456M</t>
    <phoneticPr fontId="4" type="noConversion"/>
  </si>
  <si>
    <t>ABCDE12345678</t>
    <phoneticPr fontId="4" type="noConversion"/>
  </si>
  <si>
    <t>BCDEF12345678</t>
    <phoneticPr fontId="4" type="noConversion"/>
  </si>
  <si>
    <r>
      <t>모델</t>
    </r>
    <r>
      <rPr>
        <b/>
        <sz val="10"/>
        <rFont val="맑은 고딕"/>
        <family val="3"/>
        <charset val="129"/>
      </rPr>
      <t>〮</t>
    </r>
    <r>
      <rPr>
        <b/>
        <sz val="8.5"/>
        <rFont val="돋움"/>
        <family val="3"/>
        <charset val="129"/>
      </rPr>
      <t>규격</t>
    </r>
    <phoneticPr fontId="4" type="noConversion"/>
  </si>
  <si>
    <t>N</t>
    <phoneticPr fontId="4" type="noConversion"/>
  </si>
  <si>
    <t>Y</t>
    <phoneticPr fontId="4" type="noConversion"/>
  </si>
  <si>
    <t>신청관련
제품(부품)</t>
    <phoneticPr fontId="4" type="noConversion"/>
  </si>
  <si>
    <t>결제금액
(외화)</t>
    <phoneticPr fontId="4" type="noConversion"/>
  </si>
  <si>
    <t>수량</t>
    <phoneticPr fontId="4" type="noConversion"/>
  </si>
  <si>
    <t>단가</t>
    <phoneticPr fontId="4" type="noConversion"/>
  </si>
  <si>
    <t>NO</t>
    <phoneticPr fontId="4" type="noConversion"/>
  </si>
  <si>
    <t>모델명</t>
    <phoneticPr fontId="4" type="noConversion"/>
  </si>
  <si>
    <t>PRINT CHARGE</t>
    <phoneticPr fontId="4" type="noConversion"/>
  </si>
  <si>
    <t>REMOTE</t>
    <phoneticPr fontId="4" type="noConversion"/>
  </si>
  <si>
    <t>WALKER PARTS(1)</t>
    <phoneticPr fontId="4" type="noConversion"/>
  </si>
  <si>
    <t>WALKER PARTS(2)</t>
    <phoneticPr fontId="4" type="noConversion"/>
  </si>
  <si>
    <t>WALKER PARTS(3)</t>
    <phoneticPr fontId="4" type="noConversion"/>
  </si>
  <si>
    <t xml:space="preserve">   ◈ 작성 방법</t>
    <phoneticPr fontId="4" type="noConversion"/>
  </si>
  <si>
    <t xml:space="preserve">   ◈ 증빙 자료</t>
    <phoneticPr fontId="4" type="noConversion"/>
  </si>
  <si>
    <t>Y</t>
    <phoneticPr fontId="4" type="noConversion"/>
  </si>
  <si>
    <t>N</t>
    <phoneticPr fontId="4" type="noConversion"/>
  </si>
  <si>
    <t>(선택)</t>
  </si>
  <si>
    <t>(선택)</t>
    <phoneticPr fontId="4" type="noConversion"/>
  </si>
  <si>
    <t>합계</t>
    <phoneticPr fontId="4" type="noConversion"/>
  </si>
  <si>
    <t>매출1</t>
    <phoneticPr fontId="4" type="noConversion"/>
  </si>
  <si>
    <t>매출2</t>
    <phoneticPr fontId="4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</si>
  <si>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증빙자료</t>
    </r>
    <phoneticPr fontId="4" type="noConversion"/>
  </si>
  <si>
    <t xml:space="preserve">       - 매출액이 가장 큰 판매내역 2건(연번1과 연번2)에 해당하는 세금계산서 및 거래명세서 사본</t>
    <phoneticPr fontId="4" type="noConversion"/>
  </si>
  <si>
    <t xml:space="preserve">  - 표준재무제표 또는 재무상태 신고자료(세무사 재무제표확인 포함)</t>
    <phoneticPr fontId="4" type="noConversion"/>
  </si>
  <si>
    <t xml:space="preserve"> 품목명 :</t>
    <phoneticPr fontId="4" type="noConversion"/>
  </si>
  <si>
    <t xml:space="preserve"> 나. 수입제품 판매희망가 산출내역</t>
    <phoneticPr fontId="4" type="noConversion"/>
  </si>
  <si>
    <t xml:space="preserve"> 가. 신청제품 및 회사에 관한 정보</t>
    <phoneticPr fontId="4" type="noConversion"/>
  </si>
  <si>
    <t>○ 신청제품 정보</t>
    <phoneticPr fontId="4" type="noConversion"/>
  </si>
  <si>
    <t>품목명</t>
    <phoneticPr fontId="4" type="noConversion"/>
  </si>
  <si>
    <t>제품명</t>
    <phoneticPr fontId="4" type="noConversion"/>
  </si>
  <si>
    <t>주요재질</t>
    <phoneticPr fontId="4" type="noConversion"/>
  </si>
  <si>
    <t>크기</t>
    <phoneticPr fontId="4" type="noConversion"/>
  </si>
  <si>
    <t>무게</t>
    <phoneticPr fontId="4" type="noConversion"/>
  </si>
  <si>
    <t>색상</t>
    <phoneticPr fontId="4" type="noConversion"/>
  </si>
  <si>
    <t>○ 담당자 정보(자료작성자)</t>
    <phoneticPr fontId="4" type="noConversion"/>
  </si>
  <si>
    <t>담당자명</t>
    <phoneticPr fontId="4" type="noConversion"/>
  </si>
  <si>
    <t>담당자 연락처</t>
    <phoneticPr fontId="4" type="noConversion"/>
  </si>
  <si>
    <t>○ 신청업체 정보</t>
    <phoneticPr fontId="4" type="noConversion"/>
  </si>
  <si>
    <t>업체명</t>
    <phoneticPr fontId="4" type="noConversion"/>
  </si>
  <si>
    <t>사업자등록번호</t>
    <phoneticPr fontId="4" type="noConversion"/>
  </si>
  <si>
    <t>대표자명</t>
    <phoneticPr fontId="4" type="noConversion"/>
  </si>
  <si>
    <t>대표자 생년월일</t>
    <phoneticPr fontId="4" type="noConversion"/>
  </si>
  <si>
    <t>설립구분</t>
    <phoneticPr fontId="4" type="noConversion"/>
  </si>
  <si>
    <t>설립일자</t>
    <phoneticPr fontId="4" type="noConversion"/>
  </si>
  <si>
    <t>이메일주소</t>
    <phoneticPr fontId="4" type="noConversion"/>
  </si>
  <si>
    <t>연락처</t>
    <phoneticPr fontId="4" type="noConversion"/>
  </si>
  <si>
    <t>전화</t>
    <phoneticPr fontId="4" type="noConversion"/>
  </si>
  <si>
    <t>팩스</t>
    <phoneticPr fontId="4" type="noConversion"/>
  </si>
  <si>
    <t>신청업체 주소</t>
    <phoneticPr fontId="4" type="noConversion"/>
  </si>
  <si>
    <t>(사무실)
(공장)</t>
    <phoneticPr fontId="4" type="noConversion"/>
  </si>
  <si>
    <t>주 주 명 부 (상위 10인)</t>
    <phoneticPr fontId="4" type="noConversion"/>
  </si>
  <si>
    <t>주거래은행
계좌정보</t>
    <phoneticPr fontId="4" type="noConversion"/>
  </si>
  <si>
    <t>구분</t>
    <phoneticPr fontId="4" type="noConversion"/>
  </si>
  <si>
    <t>품목목록</t>
    <phoneticPr fontId="4" type="noConversion"/>
  </si>
  <si>
    <t>부가세율</t>
    <phoneticPr fontId="4" type="noConversion"/>
  </si>
  <si>
    <t>이동변기</t>
    <phoneticPr fontId="4" type="noConversion"/>
  </si>
  <si>
    <t>목욕의자</t>
    <phoneticPr fontId="4" type="noConversion"/>
  </si>
  <si>
    <t>안전손잡이</t>
    <phoneticPr fontId="4" type="noConversion"/>
  </si>
  <si>
    <t>미끄럼방지용품</t>
    <phoneticPr fontId="4" type="noConversion"/>
  </si>
  <si>
    <t>간이변기</t>
    <phoneticPr fontId="4" type="noConversion"/>
  </si>
  <si>
    <t>자세변환용구</t>
    <phoneticPr fontId="4" type="noConversion"/>
  </si>
  <si>
    <t>요실금팬티</t>
    <phoneticPr fontId="4" type="noConversion"/>
  </si>
  <si>
    <t>전동침대</t>
    <phoneticPr fontId="4" type="noConversion"/>
  </si>
  <si>
    <t>수동침대</t>
    <phoneticPr fontId="17" type="noConversion"/>
  </si>
  <si>
    <t>이동욕조</t>
    <phoneticPr fontId="17" type="noConversion"/>
  </si>
  <si>
    <t>목욕리프트</t>
    <phoneticPr fontId="17" type="noConversion"/>
  </si>
  <si>
    <t>배회감지기</t>
    <phoneticPr fontId="17" type="noConversion"/>
  </si>
  <si>
    <t>경사로</t>
    <phoneticPr fontId="17" type="noConversion"/>
  </si>
  <si>
    <t>성인용보행기</t>
    <phoneticPr fontId="17" type="noConversion"/>
  </si>
  <si>
    <t>욕창예방방석</t>
    <phoneticPr fontId="4" type="noConversion"/>
  </si>
  <si>
    <t>욕창예방매트리스</t>
    <phoneticPr fontId="4" type="noConversion"/>
  </si>
  <si>
    <t>지팡이</t>
    <phoneticPr fontId="17" type="noConversion"/>
  </si>
  <si>
    <t>수동휠체어</t>
    <phoneticPr fontId="17" type="noConversion"/>
  </si>
  <si>
    <t xml:space="preserve">      (서명 또는 印)</t>
    <phoneticPr fontId="4" type="noConversion"/>
  </si>
  <si>
    <t xml:space="preserve"> 평균보험료(ⓔ) </t>
    <phoneticPr fontId="4" type="noConversion"/>
  </si>
  <si>
    <t xml:space="preserve"> 평균해외운임(ⓓ) </t>
    <phoneticPr fontId="4" type="noConversion"/>
  </si>
  <si>
    <t>환율</t>
    <phoneticPr fontId="4" type="noConversion"/>
  </si>
  <si>
    <t>B/L
NO</t>
    <phoneticPr fontId="17" type="noConversion"/>
  </si>
  <si>
    <t>운임 외 
경비 합계</t>
    <phoneticPr fontId="17" type="noConversion"/>
  </si>
  <si>
    <t>관세</t>
    <phoneticPr fontId="17" type="noConversion"/>
  </si>
  <si>
    <t>부가세</t>
    <phoneticPr fontId="17" type="noConversion"/>
  </si>
  <si>
    <t>정산서(지출)
합계</t>
    <phoneticPr fontId="17" type="noConversion"/>
  </si>
  <si>
    <t>기타경비1</t>
    <phoneticPr fontId="17" type="noConversion"/>
  </si>
  <si>
    <t>기타경비2</t>
    <phoneticPr fontId="17" type="noConversion"/>
  </si>
  <si>
    <t>기타경비3</t>
    <phoneticPr fontId="17" type="noConversion"/>
  </si>
  <si>
    <t>기타경비4</t>
    <phoneticPr fontId="17" type="noConversion"/>
  </si>
  <si>
    <t>기타경비 
합계</t>
    <phoneticPr fontId="4" type="noConversion"/>
  </si>
  <si>
    <t>Ocean Freight</t>
    <phoneticPr fontId="17" type="noConversion"/>
  </si>
  <si>
    <t>EBS, BAF, CAF 등
추가비용</t>
    <phoneticPr fontId="17" type="noConversion"/>
  </si>
  <si>
    <t>합계</t>
    <phoneticPr fontId="17" type="noConversion"/>
  </si>
  <si>
    <t>PORT SAFETY MANAGEMENT FEE</t>
    <phoneticPr fontId="4" type="noConversion"/>
  </si>
  <si>
    <t>WHARFAGE
CHARGE</t>
    <phoneticPr fontId="4" type="noConversion"/>
  </si>
  <si>
    <t>TERMINAL HANDLING CHARGE</t>
    <phoneticPr fontId="4" type="noConversion"/>
  </si>
  <si>
    <t>CONTAINER CLEANING FEE</t>
    <phoneticPr fontId="4" type="noConversion"/>
  </si>
  <si>
    <t>DOCUMENT FEE</t>
    <phoneticPr fontId="4" type="noConversion"/>
  </si>
  <si>
    <t>CONTAINER IMBALANCE FEE</t>
    <phoneticPr fontId="4" type="noConversion"/>
  </si>
  <si>
    <t>DELIVERY ORDER
CHARGE</t>
    <phoneticPr fontId="4" type="noConversion"/>
  </si>
  <si>
    <t>HANDLING
CHARGE</t>
    <phoneticPr fontId="4" type="noConversion"/>
  </si>
  <si>
    <t>국내운송비</t>
    <phoneticPr fontId="17" type="noConversion"/>
  </si>
  <si>
    <t>통관수수료</t>
    <phoneticPr fontId="17" type="noConversion"/>
  </si>
  <si>
    <t>X-RAY 등 기타경비</t>
    <phoneticPr fontId="17" type="noConversion"/>
  </si>
  <si>
    <t>수입필증1</t>
  </si>
  <si>
    <t>수입필증2</t>
  </si>
  <si>
    <t>수입필증3</t>
  </si>
  <si>
    <t>수입필증4</t>
  </si>
  <si>
    <t>수입필증5</t>
  </si>
  <si>
    <t>수입필증7</t>
  </si>
  <si>
    <t>수입필증8</t>
  </si>
  <si>
    <t>수입필증11</t>
  </si>
  <si>
    <t>수입필증12</t>
  </si>
  <si>
    <t>수입필증13</t>
  </si>
  <si>
    <t>ZHSZ*******</t>
    <phoneticPr fontId="4" type="noConversion"/>
  </si>
  <si>
    <t xml:space="preserve">  다. 신청제품 수입 내역</t>
    <phoneticPr fontId="4" type="noConversion"/>
  </si>
  <si>
    <t>마. 판매비와 일반관리비, 적정이윤</t>
    <phoneticPr fontId="4" type="noConversion"/>
  </si>
  <si>
    <t xml:space="preserve">  바. 회계자료</t>
    <phoneticPr fontId="4" type="noConversion"/>
  </si>
  <si>
    <t>사-1. 매출 내역서(도,소매)</t>
    <phoneticPr fontId="4" type="noConversion"/>
  </si>
  <si>
    <t>사-2. 매출 관련 전자세금계산서 내역</t>
    <phoneticPr fontId="4" type="noConversion"/>
  </si>
  <si>
    <t>운임, 보험료 외 경비</t>
    <phoneticPr fontId="17" type="noConversion"/>
  </si>
  <si>
    <t>○ 표 A (신청제품 포함 수입내역 관련 매입경비)</t>
    <phoneticPr fontId="4" type="noConversion"/>
  </si>
  <si>
    <t>운임, 보험료 외</t>
    <phoneticPr fontId="17" type="noConversion"/>
  </si>
  <si>
    <t>○ 표 B (신청제품 외 수입내역 관련 매입경비)</t>
    <phoneticPr fontId="4" type="noConversion"/>
  </si>
  <si>
    <t>ZHSZ*******</t>
    <phoneticPr fontId="4" type="noConversion"/>
  </si>
  <si>
    <t xml:space="preserve"> 라. 매입경비내역</t>
    <phoneticPr fontId="4" type="noConversion"/>
  </si>
  <si>
    <t>수입필증9</t>
    <phoneticPr fontId="4" type="noConversion"/>
  </si>
  <si>
    <t>수입필증10</t>
    <phoneticPr fontId="4" type="noConversion"/>
  </si>
  <si>
    <t>수입필증연번</t>
    <phoneticPr fontId="4" type="noConversion"/>
  </si>
  <si>
    <t>수입필증
연번</t>
    <phoneticPr fontId="4" type="noConversion"/>
  </si>
  <si>
    <t>수입국</t>
    <phoneticPr fontId="4" type="noConversion"/>
  </si>
  <si>
    <t>수입국 제품명</t>
    <phoneticPr fontId="4" type="noConversion"/>
  </si>
  <si>
    <t>신청제품 해외 유통여부</t>
    <phoneticPr fontId="4" type="noConversion"/>
  </si>
  <si>
    <t xml:space="preserve">     - 항목 란에 없는 경비의 경우 'X-RAY 등 기타경비'에 가능한 합산하여 작성하여 주시고, 부득이한 경우에는 본 서식에 항목을 추가하여 기재하여 주시기 바랍니다.('X-RAY 등 기타경비'에 합산한 경비는 증빙서류에서 구분가능하도록 'X-RAY 등 기타경비1', 'X-RAY 등 기타경비2' 등으로 표시)</t>
    <phoneticPr fontId="4" type="noConversion"/>
  </si>
  <si>
    <r>
      <rPr>
        <b/>
        <sz val="11"/>
        <color rgb="FF030FFB"/>
        <rFont val="돋움"/>
        <family val="3"/>
        <charset val="129"/>
      </rPr>
      <t xml:space="preserve"> (유통)</t>
    </r>
    <r>
      <rPr>
        <sz val="11"/>
        <color rgb="FF030FFB"/>
        <rFont val="돋움"/>
        <family val="3"/>
        <charset val="129"/>
      </rPr>
      <t xml:space="preserve"> Y - 국가명 
</t>
    </r>
    <r>
      <rPr>
        <b/>
        <sz val="11"/>
        <color rgb="FF030FFB"/>
        <rFont val="돋움"/>
        <family val="3"/>
        <charset val="129"/>
      </rPr>
      <t xml:space="preserve"> (미 유통)</t>
    </r>
    <r>
      <rPr>
        <sz val="11"/>
        <color rgb="FF030FFB"/>
        <rFont val="돋움"/>
        <family val="3"/>
        <charset val="129"/>
      </rPr>
      <t xml:space="preserve"> N    </t>
    </r>
    <phoneticPr fontId="4" type="noConversion"/>
  </si>
  <si>
    <t>신청제품 해외 유통가격
(유통되는 경우)</t>
    <phoneticPr fontId="4" type="noConversion"/>
  </si>
  <si>
    <t>제품매출원가</t>
    <phoneticPr fontId="17" type="noConversion"/>
  </si>
  <si>
    <t>상품매출원가(기초)</t>
    <phoneticPr fontId="17" type="noConversion"/>
  </si>
  <si>
    <t>상품매출원가(당기)</t>
    <phoneticPr fontId="17" type="noConversion"/>
  </si>
  <si>
    <t>상품매출원가(기말)</t>
    <phoneticPr fontId="17" type="noConversion"/>
  </si>
  <si>
    <t xml:space="preserve"> ⑨ 관세</t>
    <phoneticPr fontId="4" type="noConversion"/>
  </si>
  <si>
    <t>해당품목만기재</t>
    <phoneticPr fontId="4" type="noConversion"/>
  </si>
  <si>
    <t xml:space="preserve"> ⑩ 부가가치세</t>
    <phoneticPr fontId="4" type="noConversion"/>
  </si>
  <si>
    <t>판매 희망가(부가세 포함)
(⑧+⑨+⑩) (주3)</t>
    <phoneticPr fontId="4" type="noConversion"/>
  </si>
  <si>
    <t xml:space="preserve">상품 매입 단가 
(ⓕ=ⓒ+ⓓ+ⓔ) </t>
    <phoneticPr fontId="4" type="noConversion"/>
  </si>
  <si>
    <t xml:space="preserve">       - '임직원 현황'은 결산월 기준 원천징수 신고인원을 기재하여 주십시오.</t>
    <phoneticPr fontId="4" type="noConversion"/>
  </si>
  <si>
    <t xml:space="preserve">       - 법인의 경우 '발행주식 수'와 '주주명부(상위 10인)'의 내용은 신청일 기준으로 기재하여 주십시오.</t>
    <phoneticPr fontId="4" type="noConversion"/>
  </si>
  <si>
    <t xml:space="preserve">       - '계좌정보'는 업체의 주거래은행 계좌정보를 기재하여 주십시오.</t>
    <phoneticPr fontId="4" type="noConversion"/>
  </si>
  <si>
    <t xml:space="preserve">       - '신청제품 해외 유통여부' 등은 현재 신청제품이 해외에서 유통되는지 여부(유통되는 경우 유통되고 있는 국가명 및 해당 국가에서의 제품 가격 기재)에 대해 기재하여 주십시오.</t>
    <phoneticPr fontId="4" type="noConversion"/>
  </si>
  <si>
    <t xml:space="preserve">    - '수입신고번호'는 [수입신고필증(갑지)] "(1) 신고번호"를 기재하여 주십시오.</t>
    <phoneticPr fontId="4" type="noConversion"/>
  </si>
  <si>
    <t xml:space="preserve">    - '수입신고일'은 [수입신고필증(갑지)] "(2)신고일"을 기재하여 주십시오.</t>
    <phoneticPr fontId="4" type="noConversion"/>
  </si>
  <si>
    <t xml:space="preserve">    - 'B/L(AWB)번호'는 [수입신고필증(갑지)] "(4)B/L(AWB)번호"을 기재하여 주십시오.</t>
    <phoneticPr fontId="4" type="noConversion"/>
  </si>
  <si>
    <t xml:space="preserve">    - '적출국'은 [수입신고필증(갑지)] "(25)적출국" 란의 내용을 기재하여 주십시오.</t>
    <phoneticPr fontId="4" type="noConversion"/>
  </si>
  <si>
    <r>
      <t xml:space="preserve">    - '모델</t>
    </r>
    <r>
      <rPr>
        <sz val="11"/>
        <rFont val="맑은 고딕"/>
        <family val="3"/>
        <charset val="129"/>
      </rPr>
      <t>〮</t>
    </r>
    <r>
      <rPr>
        <sz val="9.35"/>
        <rFont val="돋움"/>
        <family val="3"/>
        <charset val="129"/>
      </rPr>
      <t>규격</t>
    </r>
    <r>
      <rPr>
        <sz val="11"/>
        <rFont val="돋움"/>
        <family val="3"/>
        <charset val="129"/>
      </rPr>
      <t>'은 [수입신고필증(갑지)] "(33)모델</t>
    </r>
    <r>
      <rPr>
        <sz val="11"/>
        <rFont val="맑은 고딕"/>
        <family val="3"/>
        <charset val="129"/>
      </rPr>
      <t>〮</t>
    </r>
    <r>
      <rPr>
        <sz val="9.35"/>
        <rFont val="돋움"/>
        <family val="3"/>
        <charset val="129"/>
      </rPr>
      <t>규격</t>
    </r>
    <r>
      <rPr>
        <sz val="11"/>
        <rFont val="돋움"/>
        <family val="3"/>
        <charset val="129"/>
      </rPr>
      <t>" 란의 내용을 기재하여 주십시오.</t>
    </r>
    <phoneticPr fontId="4" type="noConversion"/>
  </si>
  <si>
    <t xml:space="preserve">    - '수량'은 [수입신고필증(갑지)] "(35)수량" 란의 내용을 기재하여 주십시오.</t>
    <phoneticPr fontId="4" type="noConversion"/>
  </si>
  <si>
    <t xml:space="preserve">    - '단가'는 [수입신고필증(갑지)] "(36)단가" 란의 내용을 기재하여 주십시오.</t>
    <phoneticPr fontId="4" type="noConversion"/>
  </si>
  <si>
    <t xml:space="preserve">    - '인도조건', '통화종류', '결제금액'은 [수입신고필증 (갑지)] "(54)결제금액" 란의 내용을 기재하여 주십시오.</t>
    <phoneticPr fontId="4" type="noConversion"/>
  </si>
  <si>
    <t xml:space="preserve">    - '환율'은 [수입신고필증 (갑지)] "(56)환율"란의 숫자를 소수점 이하까지 모두 포함하여 기재하여 주십시오.</t>
    <phoneticPr fontId="4" type="noConversion"/>
  </si>
  <si>
    <t xml:space="preserve">    - '해외운임'과 '보험료'는 [수입신고필증 (갑지)] "(57)운임"과 "(58)보험료"의 금액을 기재하여 주십시오.</t>
    <phoneticPr fontId="4" type="noConversion"/>
  </si>
  <si>
    <t xml:space="preserve">    - '총과세가격'은 [수입신고필증 (갑지)] "(55)총과세가격" 란의 원화표시금액을 기재하여 주십시오.</t>
    <phoneticPr fontId="4" type="noConversion"/>
  </si>
  <si>
    <t xml:space="preserve">    - [수입신고필증(갑지)]별로 증빙자료번호(예시: 증빙1)를 기재하고, 아래 표의 '증빙자료번호'란에 동일한 번호를 기재하여 주십시오.</t>
    <phoneticPr fontId="4" type="noConversion"/>
  </si>
  <si>
    <t xml:space="preserve">    - 작성란이 부족할 경우 행을 추가하여 작성하여 주십시오.</t>
    <phoneticPr fontId="4" type="noConversion"/>
  </si>
  <si>
    <t xml:space="preserve">    - 아래에 기재한 내역 중 마지막 수입신고일의 [수입신고필증(갑지)]를 제출하여 주십시오.</t>
    <phoneticPr fontId="4" type="noConversion"/>
  </si>
  <si>
    <t xml:space="preserve">     - 모든 금액은 공급가액(부가세 미포함 금액)을 기준으로 기재하여 주십시오.</t>
    <phoneticPr fontId="4" type="noConversion"/>
  </si>
  <si>
    <t xml:space="preserve">     - 운임은 OCEAN FREIGHT 등의 합산 금액을 기재하고, 수입신고필증의 운임과 기재한 운임의 합계가 불일치하는 경우 소명자료를 같이 제출하여 주십시오.</t>
    <phoneticPr fontId="4" type="noConversion"/>
  </si>
  <si>
    <t xml:space="preserve">     - 보험료는 수입신고필증 상에 금액을 기재하여 주십시오.</t>
    <phoneticPr fontId="4" type="noConversion"/>
  </si>
  <si>
    <t xml:space="preserve">     - 운임, 보험료 외 경비는 통관 정산서(관세사 제공)를 기준으로 작성하여 주십시오.(명칭 등 변경 가능)</t>
    <phoneticPr fontId="4" type="noConversion"/>
  </si>
  <si>
    <t xml:space="preserve">     - 통관 정산서 상에는 없지만 추가적으로 지출한 비용이 있다면 기타경비에 작성하며 작성한 경비의 내용, 목적 등을 상세히 기재한 사유서 및 증빙자료를 함께 제출하여 주십시오.</t>
    <phoneticPr fontId="4" type="noConversion"/>
  </si>
  <si>
    <t xml:space="preserve">  - (판매비와 일반관리비) 신청제품의 판매와 일반관리에 소요되는 비용을 기재하여 주십시오.</t>
    <phoneticPr fontId="4" type="noConversion"/>
  </si>
  <si>
    <t xml:space="preserve">  - (적정이윤) 신청제품의 판매에 따른 이윤 기재하여 주십시오.</t>
    <phoneticPr fontId="4" type="noConversion"/>
  </si>
  <si>
    <t xml:space="preserve">  - (연구개발비) 신청제품의 연구개발에 소요되는 비용을 명확하게 증명할 수 있는 경우 기재하여 주십시오.</t>
    <phoneticPr fontId="4" type="noConversion"/>
  </si>
  <si>
    <t xml:space="preserve">  - 노란색 셀 부분의 명칭은 변경하지 마시고 흰색 셀 부분의 명칭은 필요에 따라 변경하여 사용하십시오.</t>
    <phoneticPr fontId="4" type="noConversion"/>
  </si>
  <si>
    <t xml:space="preserve">  - 각 항목의 기입란이 부족한 경우에는 행을 추가하여 작성하시고, 서식을 변경하여 사용하지 마십시오.</t>
    <phoneticPr fontId="4" type="noConversion"/>
  </si>
  <si>
    <t xml:space="preserve">       - '자-1.매출 내역서(도,소매)'의 기재순서와 동일하게 전자세금계산서의 세부 내용을 작성하여 주십시오.</t>
    <phoneticPr fontId="4" type="noConversion"/>
  </si>
  <si>
    <t xml:space="preserve">       - 세금계산서 등 증빙자료를 기재내역과 동일한 순서로 해당 페이지 뒷 페이지에 첨부하여 주십시오.</t>
    <phoneticPr fontId="4" type="noConversion"/>
  </si>
  <si>
    <t xml:space="preserve">       - 항목란이 부족할 경우에는 본 서식에 행을 추가하여 기재해 주십시오.</t>
    <phoneticPr fontId="4" type="noConversion"/>
  </si>
  <si>
    <t xml:space="preserve">       - 제출 전 기재한 내역과 발행된 전자세금계산서의 내역이 일치하는지 반드시 확인하여 주십시오.</t>
    <phoneticPr fontId="4" type="noConversion"/>
  </si>
  <si>
    <r>
      <t xml:space="preserve">       - 기재 내용이 제출내역과 불일치할 경우 </t>
    </r>
    <r>
      <rPr>
        <b/>
        <sz val="10"/>
        <color rgb="FFFF0000"/>
        <rFont val="돋움"/>
        <family val="3"/>
        <charset val="129"/>
      </rPr>
      <t>서류보완 없이 탈락</t>
    </r>
    <r>
      <rPr>
        <sz val="10"/>
        <rFont val="돋움"/>
        <family val="3"/>
        <charset val="129"/>
      </rPr>
      <t>되므로 반드시 재확인 후 제출하여 주십시오.</t>
    </r>
    <phoneticPr fontId="4" type="noConversion"/>
  </si>
  <si>
    <t>건믈, 시설관리비</t>
    <phoneticPr fontId="17" type="noConversion"/>
  </si>
  <si>
    <t xml:space="preserve">       - 매출내역은 매출액이 큰 순서대로 기재하여 주십시오(세금계산서상 동일한 작성일자의 도, 소매 내역도 행을 구분하여 기재)</t>
    <phoneticPr fontId="4" type="noConversion"/>
  </si>
  <si>
    <t xml:space="preserve">       - '재무현황'은 최근연도(2024년) 결산 자료의 금액을 기재하여 주십시오.</t>
    <phoneticPr fontId="4" type="noConversion"/>
  </si>
  <si>
    <t>재무현황(2024년 결산자료 기준)</t>
    <phoneticPr fontId="4" type="noConversion"/>
  </si>
  <si>
    <t>임직원현황(2024년 결산자료 기준)</t>
    <phoneticPr fontId="4" type="noConversion"/>
  </si>
  <si>
    <r>
      <t xml:space="preserve">    - </t>
    </r>
    <r>
      <rPr>
        <b/>
        <sz val="11"/>
        <color rgb="FFFF0000"/>
        <rFont val="돋움"/>
        <family val="3"/>
        <charset val="129"/>
      </rPr>
      <t>최근 1년</t>
    </r>
    <r>
      <rPr>
        <b/>
        <sz val="11"/>
        <color rgb="FF030FFB"/>
        <rFont val="돋움"/>
        <family val="3"/>
        <charset val="129"/>
      </rPr>
      <t>('24년 4월 ~ '25년 3월)</t>
    </r>
    <r>
      <rPr>
        <b/>
        <sz val="11"/>
        <color rgb="FFFF0000"/>
        <rFont val="돋움"/>
        <family val="3"/>
        <charset val="129"/>
      </rPr>
      <t>간</t>
    </r>
    <r>
      <rPr>
        <sz val="11"/>
        <color rgb="FFFF0000"/>
        <rFont val="돋움"/>
        <family val="3"/>
        <charset val="129"/>
      </rPr>
      <t xml:space="preserve"> </t>
    </r>
    <r>
      <rPr>
        <b/>
        <sz val="11"/>
        <color rgb="FFFF0000"/>
        <rFont val="돋움"/>
        <family val="3"/>
        <charset val="129"/>
      </rPr>
      <t>신청제품이 포함된 수입내역 전체(샘플포함)를</t>
    </r>
    <r>
      <rPr>
        <b/>
        <sz val="11"/>
        <rFont val="돋움"/>
        <family val="3"/>
        <charset val="129"/>
      </rPr>
      <t xml:space="preserve"> 각 수입신고필증 기준으로 작성</t>
    </r>
    <r>
      <rPr>
        <sz val="11"/>
        <rFont val="돋움"/>
        <family val="3"/>
        <charset val="129"/>
      </rPr>
      <t>하여 주십시오.</t>
    </r>
    <phoneticPr fontId="4" type="noConversion"/>
  </si>
  <si>
    <r>
      <t xml:space="preserve">  - </t>
    </r>
    <r>
      <rPr>
        <sz val="10"/>
        <color rgb="FF030FFB"/>
        <rFont val="돋움"/>
        <family val="3"/>
        <charset val="129"/>
      </rPr>
      <t xml:space="preserve">2024년도 </t>
    </r>
    <r>
      <rPr>
        <sz val="10"/>
        <color rgb="FFFF0000"/>
        <rFont val="돋움"/>
        <family val="3"/>
        <charset val="129"/>
      </rPr>
      <t>결산(예정)자료를 참고 하여 아래 항목들을 작성하여 주십시오.</t>
    </r>
    <phoneticPr fontId="4" type="noConversion"/>
  </si>
  <si>
    <r>
      <t xml:space="preserve">       - </t>
    </r>
    <r>
      <rPr>
        <b/>
        <sz val="10"/>
        <color theme="1"/>
        <rFont val="돋움"/>
        <family val="3"/>
        <charset val="129"/>
      </rPr>
      <t>최근 1년</t>
    </r>
    <r>
      <rPr>
        <b/>
        <sz val="10"/>
        <color rgb="FF030FFB"/>
        <rFont val="돋움"/>
        <family val="3"/>
        <charset val="129"/>
      </rPr>
      <t>('24년 4월 ~ '25년 3월)</t>
    </r>
    <r>
      <rPr>
        <sz val="10"/>
        <color theme="1"/>
        <rFont val="돋움"/>
        <family val="3"/>
        <charset val="129"/>
      </rPr>
      <t xml:space="preserve"> 매출 내역 중 급여결정 신청제품의 공급가액(부가세 제외)을 기재하여 주십시오.</t>
    </r>
    <phoneticPr fontId="4" type="noConversion"/>
  </si>
  <si>
    <t>고시 외 품목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</si>
</sst>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);[Red]\(#,##0\)"/>
    <numFmt numFmtId="177" formatCode="#,##0_ "/>
  </numFmts>
  <fonts count="5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1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b/>
      <sz val="11"/>
      <color rgb="FFFA7D00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1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5"/>
      <color rgb="FFFF0000"/>
      <name val="돋움"/>
      <family val="3"/>
      <charset val="129"/>
    </font>
    <font>
      <sz val="10"/>
      <color theme="0" tint="-0.499984740745262"/>
      <name val="돋움"/>
      <family val="3"/>
      <charset val="129"/>
    </font>
    <font>
      <b/>
      <sz val="10"/>
      <color theme="0" tint="-0.499984740745262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맑은 고딕"/>
      <family val="3"/>
      <charset val="129"/>
    </font>
    <font>
      <sz val="11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0"/>
      <color theme="0" tint="-0.34998626667073579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11"/>
      <color theme="1" tint="0.499984740745262"/>
      <name val="돋움"/>
      <family val="3"/>
      <charset val="129"/>
    </font>
    <font>
      <sz val="11"/>
      <name val="맑은 고딕"/>
      <family val="3"/>
      <charset val="129"/>
    </font>
    <font>
      <sz val="9.35"/>
      <name val="돋움"/>
      <family val="3"/>
      <charset val="129"/>
    </font>
    <font>
      <b/>
      <sz val="10"/>
      <name val="맑은 고딕"/>
      <family val="3"/>
      <charset val="129"/>
    </font>
    <font>
      <b/>
      <sz val="8.5"/>
      <name val="돋움"/>
      <family val="3"/>
      <charset val="129"/>
    </font>
    <font>
      <sz val="12"/>
      <name val="돋움"/>
      <family val="3"/>
      <charset val="129"/>
    </font>
    <font>
      <b/>
      <sz val="13"/>
      <color rgb="FFFF0000"/>
      <name val="돋움"/>
      <family val="3"/>
      <charset val="129"/>
    </font>
    <font>
      <b/>
      <sz val="15"/>
      <color rgb="FF030FFB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030FFB"/>
      <name val="돋움"/>
      <family val="3"/>
      <charset val="129"/>
    </font>
    <font>
      <b/>
      <sz val="13"/>
      <color rgb="FF030FFB"/>
      <name val="돋움"/>
      <family val="3"/>
      <charset val="129"/>
    </font>
    <font>
      <b/>
      <i/>
      <sz val="15"/>
      <color rgb="FF030FFB"/>
      <name val="돋움"/>
      <family val="3"/>
      <charset val="129"/>
    </font>
    <font>
      <b/>
      <sz val="15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 tint="0.499984740745262"/>
      <name val="맑은 고딕"/>
      <family val="3"/>
      <charset val="129"/>
      <scheme val="major"/>
    </font>
    <font>
      <sz val="10"/>
      <color rgb="FF030FFB"/>
      <name val="돋움"/>
      <family val="3"/>
      <charset val="129"/>
    </font>
    <font>
      <sz val="11"/>
      <color rgb="FF030FFB"/>
      <name val="돋움"/>
      <family val="3"/>
      <charset val="129"/>
    </font>
    <font>
      <b/>
      <sz val="10"/>
      <color rgb="FF030FFB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5" borderId="61" applyNumberFormat="0" applyAlignment="0" applyProtection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46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2" borderId="2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4" borderId="9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2" borderId="8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0" fillId="0" borderId="27" xfId="0" applyBorder="1">
      <alignment vertical="center"/>
    </xf>
    <xf numFmtId="0" fontId="9" fillId="0" borderId="21" xfId="0" applyFont="1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11" fillId="0" borderId="0" xfId="0" applyFont="1" applyBorder="1" applyAlignment="1">
      <alignment vertical="center"/>
    </xf>
    <xf numFmtId="0" fontId="9" fillId="0" borderId="22" xfId="0" applyFont="1" applyBorder="1">
      <alignment vertical="center"/>
    </xf>
    <xf numFmtId="0" fontId="7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0" borderId="0" xfId="0" applyFont="1" applyBorder="1">
      <alignment vertical="center"/>
    </xf>
    <xf numFmtId="0" fontId="9" fillId="2" borderId="40" xfId="0" applyFont="1" applyFill="1" applyBorder="1">
      <alignment vertical="center"/>
    </xf>
    <xf numFmtId="0" fontId="5" fillId="0" borderId="30" xfId="0" applyFont="1" applyBorder="1" applyAlignment="1">
      <alignment vertical="center"/>
    </xf>
    <xf numFmtId="0" fontId="5" fillId="0" borderId="30" xfId="0" applyFont="1" applyBorder="1" applyAlignment="1">
      <alignment vertical="center" wrapText="1"/>
    </xf>
    <xf numFmtId="0" fontId="5" fillId="2" borderId="40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0" borderId="27" xfId="0" applyFont="1" applyBorder="1">
      <alignment vertical="center"/>
    </xf>
    <xf numFmtId="0" fontId="6" fillId="0" borderId="0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0" fontId="5" fillId="0" borderId="21" xfId="0" applyFont="1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0" fillId="0" borderId="22" xfId="0" applyBorder="1">
      <alignment vertical="center"/>
    </xf>
    <xf numFmtId="0" fontId="0" fillId="0" borderId="0" xfId="0" applyFont="1" applyBorder="1">
      <alignment vertical="center"/>
    </xf>
    <xf numFmtId="0" fontId="0" fillId="0" borderId="21" xfId="0" applyFont="1" applyBorder="1">
      <alignment vertical="center"/>
    </xf>
    <xf numFmtId="0" fontId="0" fillId="0" borderId="22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9" fillId="0" borderId="29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3" fillId="0" borderId="0" xfId="2" applyFont="1" applyFill="1" applyBorder="1">
      <alignment vertical="center"/>
    </xf>
    <xf numFmtId="0" fontId="0" fillId="0" borderId="22" xfId="0" applyBorder="1" applyAlignment="1">
      <alignment vertical="center" wrapText="1"/>
    </xf>
    <xf numFmtId="0" fontId="18" fillId="0" borderId="0" xfId="0" applyFont="1" applyBorder="1">
      <alignment vertical="center"/>
    </xf>
    <xf numFmtId="0" fontId="0" fillId="0" borderId="39" xfId="0" applyFont="1" applyBorder="1">
      <alignment vertical="center"/>
    </xf>
    <xf numFmtId="0" fontId="0" fillId="0" borderId="1" xfId="0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9" fillId="0" borderId="1" xfId="0" applyFont="1" applyFill="1" applyBorder="1">
      <alignment vertical="center"/>
    </xf>
    <xf numFmtId="0" fontId="19" fillId="0" borderId="1" xfId="0" applyFont="1" applyBorder="1">
      <alignment vertical="center"/>
    </xf>
    <xf numFmtId="14" fontId="19" fillId="0" borderId="1" xfId="0" applyNumberFormat="1" applyFont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24" fillId="0" borderId="21" xfId="0" applyFont="1" applyBorder="1">
      <alignment vertical="center"/>
    </xf>
    <xf numFmtId="0" fontId="25" fillId="0" borderId="0" xfId="0" applyFont="1" applyBorder="1">
      <alignment vertical="center"/>
    </xf>
    <xf numFmtId="0" fontId="0" fillId="0" borderId="26" xfId="0" applyBorder="1" applyAlignment="1">
      <alignment vertical="center"/>
    </xf>
    <xf numFmtId="0" fontId="26" fillId="0" borderId="0" xfId="3" applyFont="1">
      <alignment vertical="center"/>
    </xf>
    <xf numFmtId="0" fontId="26" fillId="0" borderId="0" xfId="3" applyFont="1" applyAlignment="1">
      <alignment vertical="center" shrinkToFit="1"/>
    </xf>
    <xf numFmtId="0" fontId="27" fillId="0" borderId="0" xfId="0" applyFont="1" applyBorder="1">
      <alignment vertical="center"/>
    </xf>
    <xf numFmtId="177" fontId="27" fillId="0" borderId="35" xfId="3" applyNumberFormat="1" applyFont="1" applyBorder="1">
      <alignment vertical="center"/>
    </xf>
    <xf numFmtId="177" fontId="27" fillId="0" borderId="30" xfId="3" applyNumberFormat="1" applyFont="1" applyBorder="1">
      <alignment vertical="center"/>
    </xf>
    <xf numFmtId="177" fontId="27" fillId="0" borderId="1" xfId="3" applyNumberFormat="1" applyFont="1" applyBorder="1">
      <alignment vertical="center"/>
    </xf>
    <xf numFmtId="177" fontId="25" fillId="0" borderId="35" xfId="3" applyNumberFormat="1" applyFont="1" applyBorder="1">
      <alignment vertical="center"/>
    </xf>
    <xf numFmtId="177" fontId="26" fillId="0" borderId="0" xfId="3" applyNumberFormat="1" applyFont="1">
      <alignment vertical="center"/>
    </xf>
    <xf numFmtId="0" fontId="27" fillId="0" borderId="0" xfId="3" applyFont="1">
      <alignment vertical="center"/>
    </xf>
    <xf numFmtId="0" fontId="27" fillId="6" borderId="1" xfId="3" applyFont="1" applyFill="1" applyBorder="1" applyAlignment="1">
      <alignment vertical="center" shrinkToFit="1"/>
    </xf>
    <xf numFmtId="0" fontId="27" fillId="0" borderId="30" xfId="3" applyFont="1" applyBorder="1">
      <alignment vertical="center"/>
    </xf>
    <xf numFmtId="177" fontId="27" fillId="0" borderId="0" xfId="3" applyNumberFormat="1" applyFont="1">
      <alignment vertical="center"/>
    </xf>
    <xf numFmtId="0" fontId="27" fillId="0" borderId="1" xfId="3" applyFont="1" applyBorder="1">
      <alignment vertical="center"/>
    </xf>
    <xf numFmtId="176" fontId="27" fillId="0" borderId="1" xfId="3" applyNumberFormat="1" applyFont="1" applyBorder="1">
      <alignment vertical="center"/>
    </xf>
    <xf numFmtId="176" fontId="25" fillId="0" borderId="1" xfId="3" applyNumberFormat="1" applyFont="1" applyBorder="1">
      <alignment vertical="center"/>
    </xf>
    <xf numFmtId="0" fontId="0" fillId="0" borderId="19" xfId="0" applyBorder="1" applyAlignment="1">
      <alignment horizontal="center" vertical="center"/>
    </xf>
    <xf numFmtId="0" fontId="29" fillId="0" borderId="21" xfId="0" applyFont="1" applyBorder="1">
      <alignment vertical="center"/>
    </xf>
    <xf numFmtId="0" fontId="27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29" fillId="0" borderId="22" xfId="0" applyFont="1" applyBorder="1">
      <alignment vertical="center"/>
    </xf>
    <xf numFmtId="0" fontId="29" fillId="0" borderId="0" xfId="0" applyFont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41" fontId="31" fillId="0" borderId="1" xfId="1" applyFont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center" vertical="center"/>
    </xf>
    <xf numFmtId="41" fontId="31" fillId="0" borderId="1" xfId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41" fontId="27" fillId="0" borderId="1" xfId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41" fontId="32" fillId="0" borderId="1" xfId="1" applyFont="1" applyBorder="1" applyAlignment="1">
      <alignment horizontal="center" vertical="center"/>
    </xf>
    <xf numFmtId="41" fontId="27" fillId="0" borderId="1" xfId="1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4" fontId="32" fillId="0" borderId="1" xfId="1" applyNumberFormat="1" applyFont="1" applyBorder="1" applyAlignment="1">
      <alignment horizontal="center" vertical="center"/>
    </xf>
    <xf numFmtId="41" fontId="32" fillId="0" borderId="1" xfId="1" applyFont="1" applyBorder="1" applyAlignment="1">
      <alignment vertical="center"/>
    </xf>
    <xf numFmtId="0" fontId="32" fillId="0" borderId="1" xfId="1" applyNumberFormat="1" applyFont="1" applyBorder="1" applyAlignment="1">
      <alignment horizontal="center" vertical="center"/>
    </xf>
    <xf numFmtId="0" fontId="32" fillId="0" borderId="1" xfId="1" applyNumberFormat="1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0" fillId="0" borderId="0" xfId="0" applyNumberFormat="1" applyFont="1" applyBorder="1">
      <alignment vertical="center"/>
    </xf>
    <xf numFmtId="0" fontId="19" fillId="0" borderId="2" xfId="0" applyFont="1" applyBorder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  <xf numFmtId="3" fontId="19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7" borderId="1" xfId="3" applyFont="1" applyFill="1" applyBorder="1" applyAlignment="1">
      <alignment vertical="center" shrinkToFit="1"/>
    </xf>
    <xf numFmtId="0" fontId="19" fillId="7" borderId="1" xfId="3" applyFont="1" applyFill="1" applyBorder="1" applyAlignment="1">
      <alignment vertical="center" shrinkToFit="1"/>
    </xf>
    <xf numFmtId="0" fontId="19" fillId="7" borderId="1" xfId="3" applyFont="1" applyFill="1" applyBorder="1">
      <alignment vertical="center"/>
    </xf>
    <xf numFmtId="0" fontId="19" fillId="7" borderId="1" xfId="3" applyFont="1" applyFill="1" applyBorder="1" applyAlignment="1">
      <alignment vertical="center"/>
    </xf>
    <xf numFmtId="176" fontId="27" fillId="7" borderId="1" xfId="3" applyNumberFormat="1" applyFont="1" applyFill="1" applyBorder="1">
      <alignment vertical="center"/>
    </xf>
    <xf numFmtId="0" fontId="19" fillId="7" borderId="1" xfId="3" applyFont="1" applyFill="1" applyBorder="1" applyAlignment="1">
      <alignment horizontal="left" vertical="center" shrinkToFit="1"/>
    </xf>
    <xf numFmtId="0" fontId="32" fillId="0" borderId="1" xfId="1" applyNumberFormat="1" applyFont="1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9" fillId="7" borderId="29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/>
    </xf>
    <xf numFmtId="0" fontId="30" fillId="6" borderId="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0" fontId="26" fillId="0" borderId="1" xfId="0" applyFont="1" applyBorder="1" applyAlignment="1">
      <alignment vertical="center" shrinkToFit="1"/>
    </xf>
    <xf numFmtId="9" fontId="26" fillId="0" borderId="1" xfId="0" applyNumberFormat="1" applyFont="1" applyBorder="1" applyAlignment="1">
      <alignment vertical="center" shrinkToFit="1"/>
    </xf>
    <xf numFmtId="0" fontId="11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9" fontId="5" fillId="0" borderId="27" xfId="4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41" fillId="0" borderId="1" xfId="0" applyFont="1" applyBorder="1" applyAlignment="1">
      <alignment vertical="center" shrinkToFit="1"/>
    </xf>
    <xf numFmtId="10" fontId="5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0" fillId="0" borderId="30" xfId="0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5" fillId="0" borderId="0" xfId="0" applyFont="1" applyBorder="1">
      <alignment vertical="center"/>
    </xf>
    <xf numFmtId="0" fontId="26" fillId="0" borderId="0" xfId="5" applyFont="1">
      <alignment vertical="center"/>
    </xf>
    <xf numFmtId="0" fontId="26" fillId="0" borderId="0" xfId="5" applyFont="1" applyAlignment="1">
      <alignment vertical="center" shrinkToFit="1"/>
    </xf>
    <xf numFmtId="177" fontId="27" fillId="0" borderId="5" xfId="3" applyNumberFormat="1" applyFont="1" applyBorder="1">
      <alignment vertical="center"/>
    </xf>
    <xf numFmtId="177" fontId="27" fillId="0" borderId="15" xfId="3" applyNumberFormat="1" applyFont="1" applyBorder="1">
      <alignment vertical="center"/>
    </xf>
    <xf numFmtId="177" fontId="25" fillId="0" borderId="2" xfId="3" applyNumberFormat="1" applyFont="1" applyBorder="1">
      <alignment vertical="center"/>
    </xf>
    <xf numFmtId="0" fontId="0" fillId="0" borderId="0" xfId="0" applyFont="1">
      <alignment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3" fillId="0" borderId="28" xfId="7" applyBorder="1">
      <alignment vertical="center"/>
    </xf>
    <xf numFmtId="0" fontId="3" fillId="0" borderId="19" xfId="7" applyBorder="1">
      <alignment vertical="center"/>
    </xf>
    <xf numFmtId="0" fontId="3" fillId="0" borderId="19" xfId="7" applyFont="1" applyBorder="1">
      <alignment vertical="center"/>
    </xf>
    <xf numFmtId="0" fontId="3" fillId="0" borderId="20" xfId="7" applyFont="1" applyBorder="1">
      <alignment vertical="center"/>
    </xf>
    <xf numFmtId="0" fontId="3" fillId="0" borderId="0" xfId="7" applyBorder="1">
      <alignment vertical="center"/>
    </xf>
    <xf numFmtId="0" fontId="3" fillId="0" borderId="0" xfId="7">
      <alignment vertical="center"/>
    </xf>
    <xf numFmtId="0" fontId="3" fillId="0" borderId="21" xfId="7" applyBorder="1">
      <alignment vertical="center"/>
    </xf>
    <xf numFmtId="0" fontId="11" fillId="0" borderId="0" xfId="7" applyFont="1" applyBorder="1" applyAlignment="1">
      <alignment vertical="center"/>
    </xf>
    <xf numFmtId="0" fontId="43" fillId="0" borderId="0" xfId="7" applyFont="1" applyBorder="1" applyAlignment="1">
      <alignment vertical="center"/>
    </xf>
    <xf numFmtId="0" fontId="3" fillId="0" borderId="0" xfId="7" applyBorder="1" applyAlignment="1">
      <alignment horizontal="center" vertical="center"/>
    </xf>
    <xf numFmtId="0" fontId="9" fillId="0" borderId="0" xfId="7" applyFont="1" applyBorder="1">
      <alignment vertical="center"/>
    </xf>
    <xf numFmtId="0" fontId="3" fillId="0" borderId="22" xfId="7" applyFont="1" applyBorder="1">
      <alignment vertical="center"/>
    </xf>
    <xf numFmtId="0" fontId="3" fillId="0" borderId="0" xfId="7" applyFont="1" applyBorder="1">
      <alignment vertical="center"/>
    </xf>
    <xf numFmtId="0" fontId="11" fillId="0" borderId="0" xfId="7" applyFont="1" applyBorder="1">
      <alignment vertical="center"/>
    </xf>
    <xf numFmtId="0" fontId="6" fillId="0" borderId="0" xfId="7" applyFont="1" applyFill="1" applyBorder="1">
      <alignment vertical="center"/>
    </xf>
    <xf numFmtId="0" fontId="3" fillId="0" borderId="22" xfId="7" applyBorder="1">
      <alignment vertical="center"/>
    </xf>
    <xf numFmtId="0" fontId="47" fillId="6" borderId="41" xfId="7" applyFont="1" applyFill="1" applyBorder="1" applyAlignment="1">
      <alignment horizontal="center" vertical="center"/>
    </xf>
    <xf numFmtId="0" fontId="47" fillId="6" borderId="1" xfId="7" applyFont="1" applyFill="1" applyBorder="1" applyAlignment="1">
      <alignment horizontal="center" vertical="center" wrapText="1"/>
    </xf>
    <xf numFmtId="0" fontId="46" fillId="7" borderId="1" xfId="7" applyFont="1" applyFill="1" applyBorder="1" applyAlignment="1">
      <alignment horizontal="center" vertical="center" wrapText="1"/>
    </xf>
    <xf numFmtId="0" fontId="47" fillId="6" borderId="41" xfId="7" applyFont="1" applyFill="1" applyBorder="1" applyAlignment="1">
      <alignment horizontal="center" vertical="center" wrapText="1"/>
    </xf>
    <xf numFmtId="0" fontId="3" fillId="0" borderId="63" xfId="7" applyFont="1" applyBorder="1">
      <alignment vertical="center"/>
    </xf>
    <xf numFmtId="0" fontId="48" fillId="0" borderId="2" xfId="7" applyFont="1" applyBorder="1" applyAlignment="1">
      <alignment horizontal="center" vertical="center"/>
    </xf>
    <xf numFmtId="0" fontId="3" fillId="0" borderId="0" xfId="7" applyFont="1">
      <alignment vertical="center"/>
    </xf>
    <xf numFmtId="0" fontId="49" fillId="0" borderId="1" xfId="7" applyFont="1" applyBorder="1" applyAlignment="1">
      <alignment horizontal="center" vertical="center"/>
    </xf>
    <xf numFmtId="0" fontId="3" fillId="0" borderId="63" xfId="7" applyBorder="1">
      <alignment vertical="center"/>
    </xf>
    <xf numFmtId="0" fontId="49" fillId="7" borderId="73" xfId="7" applyFont="1" applyFill="1" applyBorder="1">
      <alignment vertical="center"/>
    </xf>
    <xf numFmtId="41" fontId="49" fillId="7" borderId="74" xfId="7" applyNumberFormat="1" applyFont="1" applyFill="1" applyBorder="1">
      <alignment vertical="center"/>
    </xf>
    <xf numFmtId="41" fontId="49" fillId="7" borderId="43" xfId="7" applyNumberFormat="1" applyFont="1" applyFill="1" applyBorder="1">
      <alignment vertical="center"/>
    </xf>
    <xf numFmtId="41" fontId="49" fillId="7" borderId="75" xfId="7" applyNumberFormat="1" applyFont="1" applyFill="1" applyBorder="1">
      <alignment vertical="center"/>
    </xf>
    <xf numFmtId="41" fontId="49" fillId="7" borderId="76" xfId="7" applyNumberFormat="1" applyFont="1" applyFill="1" applyBorder="1">
      <alignment vertical="center"/>
    </xf>
    <xf numFmtId="41" fontId="49" fillId="7" borderId="77" xfId="7" applyNumberFormat="1" applyFont="1" applyFill="1" applyBorder="1">
      <alignment vertical="center"/>
    </xf>
    <xf numFmtId="41" fontId="49" fillId="7" borderId="29" xfId="7" applyNumberFormat="1" applyFont="1" applyFill="1" applyBorder="1">
      <alignment vertical="center"/>
    </xf>
    <xf numFmtId="41" fontId="49" fillId="7" borderId="1" xfId="7" applyNumberFormat="1" applyFont="1" applyFill="1" applyBorder="1">
      <alignment vertical="center"/>
    </xf>
    <xf numFmtId="0" fontId="3" fillId="0" borderId="23" xfId="7" applyBorder="1">
      <alignment vertical="center"/>
    </xf>
    <xf numFmtId="0" fontId="3" fillId="0" borderId="24" xfId="7" applyBorder="1">
      <alignment vertical="center"/>
    </xf>
    <xf numFmtId="0" fontId="3" fillId="0" borderId="25" xfId="7" applyBorder="1">
      <alignment vertical="center"/>
    </xf>
    <xf numFmtId="0" fontId="50" fillId="7" borderId="2" xfId="7" applyFont="1" applyFill="1" applyBorder="1" applyAlignment="1">
      <alignment horizontal="center" vertical="center"/>
    </xf>
    <xf numFmtId="14" fontId="50" fillId="0" borderId="15" xfId="7" applyNumberFormat="1" applyFont="1" applyBorder="1" applyAlignment="1">
      <alignment horizontal="center" vertical="center"/>
    </xf>
    <xf numFmtId="176" fontId="50" fillId="0" borderId="42" xfId="7" applyNumberFormat="1" applyFont="1" applyBorder="1" applyAlignment="1">
      <alignment horizontal="center" vertical="center"/>
    </xf>
    <xf numFmtId="176" fontId="50" fillId="0" borderId="2" xfId="7" applyNumberFormat="1" applyFont="1" applyBorder="1" applyAlignment="1">
      <alignment horizontal="center" vertical="center"/>
    </xf>
    <xf numFmtId="41" fontId="50" fillId="0" borderId="2" xfId="7" applyNumberFormat="1" applyFont="1" applyBorder="1" applyAlignment="1">
      <alignment horizontal="center" vertical="center"/>
    </xf>
    <xf numFmtId="176" fontId="50" fillId="0" borderId="15" xfId="7" applyNumberFormat="1" applyFont="1" applyBorder="1" applyAlignment="1">
      <alignment horizontal="center" vertical="center"/>
    </xf>
    <xf numFmtId="176" fontId="50" fillId="0" borderId="42" xfId="6" quotePrefix="1" applyNumberFormat="1" applyFont="1" applyFill="1" applyBorder="1" applyAlignment="1">
      <alignment horizontal="center" vertical="center"/>
    </xf>
    <xf numFmtId="176" fontId="50" fillId="0" borderId="2" xfId="6" quotePrefix="1" applyNumberFormat="1" applyFont="1" applyFill="1" applyBorder="1" applyAlignment="1">
      <alignment horizontal="center" vertical="center"/>
    </xf>
    <xf numFmtId="176" fontId="50" fillId="0" borderId="15" xfId="6" quotePrefix="1" applyNumberFormat="1" applyFont="1" applyFill="1" applyBorder="1" applyAlignment="1">
      <alignment horizontal="center" vertical="center"/>
    </xf>
    <xf numFmtId="41" fontId="50" fillId="0" borderId="5" xfId="6" quotePrefix="1" applyNumberFormat="1" applyFont="1" applyFill="1" applyBorder="1" applyAlignment="1">
      <alignment horizontal="center" vertical="center"/>
    </xf>
    <xf numFmtId="176" fontId="50" fillId="0" borderId="39" xfId="6" quotePrefix="1" applyNumberFormat="1" applyFont="1" applyFill="1" applyBorder="1" applyAlignment="1">
      <alignment horizontal="center" vertical="center"/>
    </xf>
    <xf numFmtId="41" fontId="50" fillId="0" borderId="2" xfId="6" quotePrefix="1" applyFont="1" applyBorder="1" applyAlignment="1">
      <alignment horizontal="center" vertical="center"/>
    </xf>
    <xf numFmtId="14" fontId="50" fillId="0" borderId="30" xfId="7" applyNumberFormat="1" applyFont="1" applyBorder="1" applyAlignment="1">
      <alignment horizontal="center" vertical="center"/>
    </xf>
    <xf numFmtId="176" fontId="50" fillId="0" borderId="42" xfId="7" applyNumberFormat="1" applyFont="1" applyFill="1" applyBorder="1" applyAlignment="1">
      <alignment horizontal="center" vertical="center"/>
    </xf>
    <xf numFmtId="176" fontId="50" fillId="0" borderId="2" xfId="7" applyNumberFormat="1" applyFont="1" applyFill="1" applyBorder="1" applyAlignment="1">
      <alignment horizontal="center" vertical="center"/>
    </xf>
    <xf numFmtId="176" fontId="50" fillId="0" borderId="1" xfId="6" quotePrefix="1" applyNumberFormat="1" applyFont="1" applyFill="1" applyBorder="1" applyAlignment="1">
      <alignment horizontal="center" vertical="center"/>
    </xf>
    <xf numFmtId="14" fontId="50" fillId="0" borderId="30" xfId="7" applyNumberFormat="1" applyFont="1" applyBorder="1" applyAlignment="1">
      <alignment horizontal="center" vertical="center" wrapText="1"/>
    </xf>
    <xf numFmtId="176" fontId="50" fillId="0" borderId="1" xfId="7" applyNumberFormat="1" applyFont="1" applyBorder="1" applyAlignment="1">
      <alignment horizontal="center" vertical="center" wrapText="1"/>
    </xf>
    <xf numFmtId="176" fontId="50" fillId="0" borderId="30" xfId="7" applyNumberFormat="1" applyFont="1" applyBorder="1" applyAlignment="1">
      <alignment horizontal="center" vertical="center" wrapText="1"/>
    </xf>
    <xf numFmtId="176" fontId="50" fillId="0" borderId="41" xfId="7" applyNumberFormat="1" applyFont="1" applyBorder="1" applyAlignment="1">
      <alignment horizontal="center" vertical="center" wrapText="1"/>
    </xf>
    <xf numFmtId="176" fontId="50" fillId="0" borderId="1" xfId="7" applyNumberFormat="1" applyFont="1" applyBorder="1" applyAlignment="1">
      <alignment horizontal="center" vertical="center"/>
    </xf>
    <xf numFmtId="176" fontId="50" fillId="0" borderId="1" xfId="6" quotePrefix="1" applyNumberFormat="1" applyFont="1" applyBorder="1" applyAlignment="1">
      <alignment horizontal="center" vertical="center"/>
    </xf>
    <xf numFmtId="176" fontId="50" fillId="0" borderId="2" xfId="6" quotePrefix="1" applyNumberFormat="1" applyFont="1" applyBorder="1" applyAlignment="1">
      <alignment horizontal="center" vertical="center"/>
    </xf>
    <xf numFmtId="176" fontId="50" fillId="0" borderId="15" xfId="6" quotePrefix="1" applyNumberFormat="1" applyFont="1" applyBorder="1" applyAlignment="1">
      <alignment horizontal="center" vertical="center"/>
    </xf>
    <xf numFmtId="176" fontId="50" fillId="0" borderId="39" xfId="6" quotePrefix="1" applyNumberFormat="1" applyFont="1" applyBorder="1" applyAlignment="1">
      <alignment horizontal="center" vertical="center"/>
    </xf>
    <xf numFmtId="176" fontId="50" fillId="0" borderId="30" xfId="7" applyNumberFormat="1" applyFont="1" applyBorder="1" applyAlignment="1">
      <alignment horizontal="center" vertical="center"/>
    </xf>
    <xf numFmtId="176" fontId="50" fillId="0" borderId="41" xfId="7" applyNumberFormat="1" applyFont="1" applyBorder="1" applyAlignment="1">
      <alignment horizontal="center" vertical="center"/>
    </xf>
    <xf numFmtId="0" fontId="50" fillId="0" borderId="1" xfId="7" applyFont="1" applyBorder="1" applyAlignment="1">
      <alignment horizontal="center" vertical="center"/>
    </xf>
    <xf numFmtId="176" fontId="50" fillId="0" borderId="1" xfId="6" applyNumberFormat="1" applyFont="1" applyFill="1" applyBorder="1" applyAlignment="1">
      <alignment horizontal="center" vertical="center"/>
    </xf>
    <xf numFmtId="176" fontId="50" fillId="0" borderId="2" xfId="6" applyNumberFormat="1" applyFont="1" applyFill="1" applyBorder="1" applyAlignment="1">
      <alignment horizontal="center" vertical="center"/>
    </xf>
    <xf numFmtId="176" fontId="50" fillId="0" borderId="15" xfId="6" applyNumberFormat="1" applyFont="1" applyFill="1" applyBorder="1" applyAlignment="1">
      <alignment horizontal="center" vertical="center"/>
    </xf>
    <xf numFmtId="176" fontId="50" fillId="0" borderId="39" xfId="6" applyNumberFormat="1" applyFont="1" applyFill="1" applyBorder="1" applyAlignment="1">
      <alignment horizontal="center" vertical="center"/>
    </xf>
    <xf numFmtId="0" fontId="46" fillId="7" borderId="1" xfId="7" applyFont="1" applyFill="1" applyBorder="1" applyAlignment="1">
      <alignment horizontal="center" vertical="center" wrapText="1"/>
    </xf>
    <xf numFmtId="176" fontId="48" fillId="0" borderId="2" xfId="6" quotePrefix="1" applyNumberFormat="1" applyFont="1" applyFill="1" applyBorder="1" applyAlignment="1">
      <alignment horizontal="center" vertical="center"/>
    </xf>
    <xf numFmtId="41" fontId="49" fillId="0" borderId="2" xfId="6" quotePrefix="1" applyFont="1" applyBorder="1" applyAlignment="1">
      <alignment horizontal="center" vertical="center"/>
    </xf>
    <xf numFmtId="176" fontId="48" fillId="0" borderId="2" xfId="6" quotePrefix="1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2" fillId="0" borderId="1" xfId="0" applyFont="1" applyBorder="1" applyAlignment="1">
      <alignment horizontal="left" vertical="center" wrapText="1"/>
    </xf>
    <xf numFmtId="0" fontId="51" fillId="0" borderId="0" xfId="0" applyFont="1" applyBorder="1" applyAlignment="1">
      <alignment vertical="center"/>
    </xf>
    <xf numFmtId="0" fontId="30" fillId="0" borderId="0" xfId="7" applyFont="1" applyBorder="1">
      <alignment vertical="center"/>
    </xf>
    <xf numFmtId="0" fontId="29" fillId="0" borderId="0" xfId="7" applyFont="1" applyBorder="1">
      <alignment vertical="center"/>
    </xf>
    <xf numFmtId="0" fontId="27" fillId="0" borderId="0" xfId="7" applyFont="1" applyFill="1" applyBorder="1">
      <alignment vertical="center"/>
    </xf>
    <xf numFmtId="41" fontId="29" fillId="0" borderId="0" xfId="7" applyNumberFormat="1" applyFont="1" applyBorder="1">
      <alignment vertical="center"/>
    </xf>
    <xf numFmtId="0" fontId="27" fillId="0" borderId="0" xfId="7" applyFont="1" applyFill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2" borderId="3" xfId="0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5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" xfId="0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distributed" vertical="center"/>
    </xf>
    <xf numFmtId="0" fontId="42" fillId="6" borderId="1" xfId="0" applyFont="1" applyFill="1" applyBorder="1" applyAlignment="1">
      <alignment horizontal="distributed" vertical="center"/>
    </xf>
    <xf numFmtId="0" fontId="42" fillId="6" borderId="30" xfId="0" applyFont="1" applyFill="1" applyBorder="1" applyAlignment="1">
      <alignment horizontal="distributed" vertical="center" wrapText="1"/>
    </xf>
    <xf numFmtId="0" fontId="42" fillId="6" borderId="29" xfId="0" applyFont="1" applyFill="1" applyBorder="1" applyAlignment="1">
      <alignment horizontal="distributed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distributed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38" fillId="0" borderId="26" xfId="0" applyFont="1" applyBorder="1" applyAlignment="1">
      <alignment horizontal="left" vertical="center"/>
    </xf>
    <xf numFmtId="0" fontId="42" fillId="6" borderId="30" xfId="0" applyFont="1" applyFill="1" applyBorder="1" applyAlignment="1">
      <alignment horizontal="distributed" vertical="center"/>
    </xf>
    <xf numFmtId="0" fontId="9" fillId="8" borderId="47" xfId="0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5" fillId="0" borderId="75" xfId="0" applyFont="1" applyBorder="1" applyAlignment="1">
      <alignment horizontal="left" vertical="center"/>
    </xf>
    <xf numFmtId="0" fontId="5" fillId="0" borderId="78" xfId="0" applyFont="1" applyBorder="1" applyAlignment="1">
      <alignment horizontal="left" vertical="center"/>
    </xf>
    <xf numFmtId="0" fontId="5" fillId="0" borderId="77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5" fillId="0" borderId="5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67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6" fillId="6" borderId="3" xfId="7" applyFont="1" applyFill="1" applyBorder="1" applyAlignment="1">
      <alignment horizontal="center" vertical="center" wrapText="1"/>
    </xf>
    <xf numFmtId="0" fontId="46" fillId="6" borderId="2" xfId="7" applyFont="1" applyFill="1" applyBorder="1" applyAlignment="1">
      <alignment horizontal="center" vertical="center" wrapText="1"/>
    </xf>
    <xf numFmtId="0" fontId="46" fillId="7" borderId="1" xfId="7" applyFont="1" applyFill="1" applyBorder="1" applyAlignment="1">
      <alignment horizontal="center" vertical="center" wrapText="1"/>
    </xf>
    <xf numFmtId="0" fontId="46" fillId="7" borderId="1" xfId="7" applyFont="1" applyFill="1" applyBorder="1" applyAlignment="1">
      <alignment horizontal="center" vertical="center"/>
    </xf>
    <xf numFmtId="0" fontId="46" fillId="6" borderId="28" xfId="7" applyFont="1" applyFill="1" applyBorder="1" applyAlignment="1">
      <alignment horizontal="center" vertical="center"/>
    </xf>
    <xf numFmtId="0" fontId="46" fillId="6" borderId="19" xfId="7" applyFont="1" applyFill="1" applyBorder="1" applyAlignment="1">
      <alignment horizontal="center" vertical="center"/>
    </xf>
    <xf numFmtId="0" fontId="46" fillId="6" borderId="70" xfId="7" applyFont="1" applyFill="1" applyBorder="1" applyAlignment="1">
      <alignment horizontal="center" vertical="center"/>
    </xf>
    <xf numFmtId="0" fontId="46" fillId="7" borderId="52" xfId="7" applyFont="1" applyFill="1" applyBorder="1" applyAlignment="1">
      <alignment horizontal="center" vertical="center" wrapText="1"/>
    </xf>
    <xf numFmtId="0" fontId="46" fillId="7" borderId="5" xfId="7" applyFont="1" applyFill="1" applyBorder="1" applyAlignment="1">
      <alignment horizontal="center" vertical="center"/>
    </xf>
    <xf numFmtId="0" fontId="46" fillId="6" borderId="39" xfId="7" applyFont="1" applyFill="1" applyBorder="1" applyAlignment="1">
      <alignment horizontal="center" vertical="center"/>
    </xf>
    <xf numFmtId="0" fontId="46" fillId="6" borderId="72" xfId="7" applyFont="1" applyFill="1" applyBorder="1" applyAlignment="1">
      <alignment horizontal="center" vertical="center" wrapText="1"/>
    </xf>
    <xf numFmtId="0" fontId="46" fillId="7" borderId="5" xfId="7" applyFont="1" applyFill="1" applyBorder="1" applyAlignment="1">
      <alignment horizontal="center" vertical="center" wrapText="1"/>
    </xf>
    <xf numFmtId="0" fontId="46" fillId="6" borderId="36" xfId="7" applyFont="1" applyFill="1" applyBorder="1" applyAlignment="1">
      <alignment horizontal="center" vertical="center" wrapText="1"/>
    </xf>
    <xf numFmtId="0" fontId="46" fillId="6" borderId="39" xfId="7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left" vertical="center"/>
    </xf>
    <xf numFmtId="0" fontId="46" fillId="6" borderId="71" xfId="7" applyFont="1" applyFill="1" applyBorder="1" applyAlignment="1">
      <alignment horizontal="center" vertical="center"/>
    </xf>
    <xf numFmtId="0" fontId="46" fillId="6" borderId="15" xfId="7" applyFont="1" applyFill="1" applyBorder="1" applyAlignment="1">
      <alignment horizontal="center" vertical="center"/>
    </xf>
    <xf numFmtId="0" fontId="46" fillId="6" borderId="1" xfId="7" applyFont="1" applyFill="1" applyBorder="1" applyAlignment="1">
      <alignment horizontal="center" vertical="center" wrapText="1"/>
    </xf>
    <xf numFmtId="0" fontId="46" fillId="6" borderId="1" xfId="7" applyFont="1" applyFill="1" applyBorder="1" applyAlignment="1">
      <alignment horizontal="center" vertical="center"/>
    </xf>
    <xf numFmtId="0" fontId="46" fillId="6" borderId="2" xfId="7" applyFont="1" applyFill="1" applyBorder="1" applyAlignment="1">
      <alignment horizontal="center" vertical="center"/>
    </xf>
    <xf numFmtId="0" fontId="46" fillId="6" borderId="30" xfId="7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28" fillId="9" borderId="47" xfId="3" applyFont="1" applyFill="1" applyBorder="1" applyAlignment="1">
      <alignment horizontal="center" vertical="center"/>
    </xf>
    <xf numFmtId="0" fontId="28" fillId="9" borderId="46" xfId="3" applyFont="1" applyFill="1" applyBorder="1" applyAlignment="1">
      <alignment horizontal="center" vertical="center"/>
    </xf>
    <xf numFmtId="0" fontId="28" fillId="9" borderId="48" xfId="3" applyFont="1" applyFill="1" applyBorder="1" applyAlignment="1">
      <alignment horizontal="center" vertical="center"/>
    </xf>
    <xf numFmtId="0" fontId="28" fillId="9" borderId="68" xfId="3" applyFont="1" applyFill="1" applyBorder="1" applyAlignment="1">
      <alignment horizontal="center" vertical="center"/>
    </xf>
    <xf numFmtId="0" fontId="28" fillId="9" borderId="69" xfId="3" applyFont="1" applyFill="1" applyBorder="1" applyAlignment="1">
      <alignment horizontal="center" vertical="center"/>
    </xf>
    <xf numFmtId="0" fontId="27" fillId="6" borderId="15" xfId="3" applyFont="1" applyFill="1" applyBorder="1" applyAlignment="1">
      <alignment horizontal="center" vertical="center"/>
    </xf>
    <xf numFmtId="0" fontId="27" fillId="6" borderId="39" xfId="3" applyFont="1" applyFill="1" applyBorder="1" applyAlignment="1">
      <alignment horizontal="center" vertical="center"/>
    </xf>
    <xf numFmtId="0" fontId="27" fillId="6" borderId="38" xfId="3" applyFont="1" applyFill="1" applyBorder="1" applyAlignment="1">
      <alignment horizontal="center" vertical="center"/>
    </xf>
    <xf numFmtId="0" fontId="27" fillId="6" borderId="30" xfId="3" applyFont="1" applyFill="1" applyBorder="1" applyAlignment="1">
      <alignment horizontal="center" vertical="center"/>
    </xf>
    <xf numFmtId="0" fontId="27" fillId="6" borderId="29" xfId="3" applyFont="1" applyFill="1" applyBorder="1" applyAlignment="1">
      <alignment horizontal="center" vertical="center"/>
    </xf>
    <xf numFmtId="0" fontId="27" fillId="6" borderId="3" xfId="3" applyFont="1" applyFill="1" applyBorder="1" applyAlignment="1">
      <alignment horizontal="center" vertical="center"/>
    </xf>
    <xf numFmtId="0" fontId="27" fillId="6" borderId="2" xfId="3" applyFont="1" applyFill="1" applyBorder="1" applyAlignment="1">
      <alignment horizontal="center" vertical="center"/>
    </xf>
    <xf numFmtId="0" fontId="27" fillId="6" borderId="62" xfId="3" applyFont="1" applyFill="1" applyBorder="1" applyAlignment="1">
      <alignment horizontal="center" vertical="center"/>
    </xf>
    <xf numFmtId="0" fontId="27" fillId="6" borderId="21" xfId="3" applyFont="1" applyFill="1" applyBorder="1" applyAlignment="1">
      <alignment horizontal="center" vertical="center"/>
    </xf>
    <xf numFmtId="0" fontId="27" fillId="6" borderId="1" xfId="3" applyFont="1" applyFill="1" applyBorder="1" applyAlignment="1">
      <alignment horizontal="center" vertical="center"/>
    </xf>
    <xf numFmtId="0" fontId="27" fillId="6" borderId="37" xfId="3" applyFont="1" applyFill="1" applyBorder="1" applyAlignment="1">
      <alignment horizontal="center" vertical="center"/>
    </xf>
    <xf numFmtId="0" fontId="27" fillId="6" borderId="49" xfId="3" applyFont="1" applyFill="1" applyBorder="1" applyAlignment="1">
      <alignment horizontal="center" vertical="center" wrapText="1"/>
    </xf>
    <xf numFmtId="0" fontId="27" fillId="6" borderId="63" xfId="3" applyFont="1" applyFill="1" applyBorder="1" applyAlignment="1">
      <alignment horizontal="center" vertical="center" wrapText="1"/>
    </xf>
    <xf numFmtId="0" fontId="27" fillId="6" borderId="42" xfId="3" applyFont="1" applyFill="1" applyBorder="1" applyAlignment="1">
      <alignment horizontal="center" vertical="center" wrapText="1"/>
    </xf>
    <xf numFmtId="0" fontId="27" fillId="6" borderId="41" xfId="3" applyFont="1" applyFill="1" applyBorder="1" applyAlignment="1">
      <alignment horizontal="center" vertical="center"/>
    </xf>
    <xf numFmtId="0" fontId="27" fillId="6" borderId="49" xfId="3" applyFont="1" applyFill="1" applyBorder="1" applyAlignment="1">
      <alignment horizontal="center" vertical="center"/>
    </xf>
    <xf numFmtId="0" fontId="27" fillId="6" borderId="42" xfId="3" applyFont="1" applyFill="1" applyBorder="1" applyAlignment="1">
      <alignment horizontal="center" vertical="center"/>
    </xf>
    <xf numFmtId="0" fontId="27" fillId="6" borderId="63" xfId="3" applyFont="1" applyFill="1" applyBorder="1" applyAlignment="1">
      <alignment horizontal="center" vertical="center"/>
    </xf>
    <xf numFmtId="14" fontId="31" fillId="0" borderId="1" xfId="1" applyNumberFormat="1" applyFont="1" applyBorder="1" applyAlignment="1">
      <alignment horizontal="center" vertical="center" wrapText="1"/>
    </xf>
    <xf numFmtId="41" fontId="31" fillId="0" borderId="1" xfId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 applyProtection="1">
      <alignment horizontal="center" vertical="center" wrapText="1"/>
    </xf>
    <xf numFmtId="0" fontId="9" fillId="7" borderId="32" xfId="0" applyFont="1" applyFill="1" applyBorder="1" applyAlignment="1" applyProtection="1">
      <alignment horizontal="center" vertical="center" wrapText="1"/>
    </xf>
    <xf numFmtId="0" fontId="9" fillId="7" borderId="29" xfId="0" applyFont="1" applyFill="1" applyBorder="1" applyAlignment="1" applyProtection="1">
      <alignment horizontal="center" vertical="center" wrapText="1"/>
    </xf>
    <xf numFmtId="177" fontId="9" fillId="7" borderId="30" xfId="0" applyNumberFormat="1" applyFont="1" applyFill="1" applyBorder="1" applyAlignment="1" applyProtection="1">
      <alignment horizontal="center" vertical="center"/>
    </xf>
    <xf numFmtId="177" fontId="9" fillId="7" borderId="29" xfId="0" applyNumberFormat="1" applyFont="1" applyFill="1" applyBorder="1" applyAlignment="1" applyProtection="1">
      <alignment horizontal="center" vertical="center"/>
    </xf>
    <xf numFmtId="177" fontId="9" fillId="7" borderId="30" xfId="0" applyNumberFormat="1" applyFont="1" applyFill="1" applyBorder="1" applyAlignment="1" applyProtection="1">
      <alignment horizontal="center" vertical="center" wrapText="1"/>
    </xf>
    <xf numFmtId="177" fontId="9" fillId="7" borderId="32" xfId="0" applyNumberFormat="1" applyFont="1" applyFill="1" applyBorder="1" applyAlignment="1" applyProtection="1">
      <alignment horizontal="center" vertical="center" wrapText="1"/>
    </xf>
    <xf numFmtId="0" fontId="9" fillId="7" borderId="64" xfId="0" applyFont="1" applyFill="1" applyBorder="1" applyAlignment="1">
      <alignment horizontal="center" vertical="center"/>
    </xf>
    <xf numFmtId="0" fontId="9" fillId="7" borderId="65" xfId="0" applyFont="1" applyFill="1" applyBorder="1" applyAlignment="1">
      <alignment horizontal="center" vertical="center"/>
    </xf>
    <xf numFmtId="0" fontId="9" fillId="7" borderId="66" xfId="0" applyFont="1" applyFill="1" applyBorder="1" applyAlignment="1">
      <alignment horizontal="center" vertical="center"/>
    </xf>
    <xf numFmtId="41" fontId="27" fillId="0" borderId="1" xfId="1" applyFont="1" applyBorder="1" applyAlignment="1">
      <alignment horizontal="center" vertical="center" wrapText="1"/>
    </xf>
    <xf numFmtId="41" fontId="27" fillId="0" borderId="1" xfId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59" xfId="0" applyFont="1" applyFill="1" applyBorder="1">
      <alignment vertical="center"/>
    </xf>
  </cellXfs>
  <cellStyles count="8">
    <cellStyle name="계산" xfId="2" builtinId="22"/>
    <cellStyle name="백분율" xfId="4" builtinId="5"/>
    <cellStyle name="쉼표 [0]" xfId="1" builtinId="6"/>
    <cellStyle name="쉼표 [0] 2" xfId="6"/>
    <cellStyle name="표준" xfId="0" builtinId="0"/>
    <cellStyle name="표준 2" xfId="7"/>
    <cellStyle name="표준 2 2" xfId="3"/>
    <cellStyle name="표준 2 2 2" xfId="5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30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B23" sqref="B23"/>
    </sheetView>
  </sheetViews>
  <sheetFormatPr defaultRowHeight="12" x14ac:dyDescent="0.15"/>
  <cols>
    <col min="1" max="1" width="5.88671875" style="1" customWidth="1"/>
    <col min="2" max="2" width="3.5546875" style="2" customWidth="1"/>
    <col min="3" max="3" width="9.77734375" style="1" customWidth="1"/>
    <col min="4" max="4" width="7.6640625" style="1" customWidth="1"/>
    <col min="5" max="5" width="5.6640625" style="1" customWidth="1"/>
    <col min="6" max="6" width="6.5546875" style="1" customWidth="1"/>
    <col min="7" max="7" width="4.88671875" style="1" customWidth="1"/>
    <col min="8" max="8" width="10" style="1" customWidth="1"/>
    <col min="9" max="10" width="7.44140625" style="1" customWidth="1"/>
    <col min="11" max="11" width="6" style="1" customWidth="1"/>
    <col min="12" max="12" width="8.44140625" style="1" customWidth="1"/>
    <col min="13" max="16384" width="8.88671875" style="1"/>
  </cols>
  <sheetData>
    <row r="1" spans="1:12" ht="30" customHeight="1" thickTop="1" thickBot="1" x14ac:dyDescent="0.2">
      <c r="A1" s="296" t="s">
        <v>21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8"/>
    </row>
    <row r="2" spans="1:12" ht="31.5" customHeight="1" x14ac:dyDescent="0.15">
      <c r="A2" s="299" t="s">
        <v>1</v>
      </c>
      <c r="B2" s="301" t="s">
        <v>2</v>
      </c>
      <c r="C2" s="303" t="s">
        <v>22</v>
      </c>
      <c r="D2" s="303" t="s">
        <v>23</v>
      </c>
      <c r="E2" s="10" t="s">
        <v>3</v>
      </c>
      <c r="F2" s="11" t="s">
        <v>28</v>
      </c>
      <c r="G2" s="10" t="s">
        <v>24</v>
      </c>
      <c r="H2" s="11" t="s">
        <v>4</v>
      </c>
      <c r="I2" s="22" t="s">
        <v>27</v>
      </c>
      <c r="J2" s="12" t="s">
        <v>5</v>
      </c>
      <c r="K2" s="11" t="s">
        <v>6</v>
      </c>
      <c r="L2" s="17" t="s">
        <v>7</v>
      </c>
    </row>
    <row r="3" spans="1:12" x14ac:dyDescent="0.15">
      <c r="A3" s="299"/>
      <c r="B3" s="301"/>
      <c r="C3" s="303"/>
      <c r="D3" s="303"/>
      <c r="E3" s="309" t="s">
        <v>8</v>
      </c>
      <c r="F3" s="309" t="s">
        <v>9</v>
      </c>
      <c r="G3" s="305" t="s">
        <v>26</v>
      </c>
      <c r="H3" s="8" t="s">
        <v>10</v>
      </c>
      <c r="I3" s="23" t="s">
        <v>29</v>
      </c>
      <c r="J3" s="9" t="s">
        <v>31</v>
      </c>
      <c r="K3" s="307" t="s">
        <v>11</v>
      </c>
      <c r="L3" s="18" t="s">
        <v>12</v>
      </c>
    </row>
    <row r="4" spans="1:12" ht="14.25" customHeight="1" thickBot="1" x14ac:dyDescent="0.2">
      <c r="A4" s="300"/>
      <c r="B4" s="302"/>
      <c r="C4" s="304"/>
      <c r="D4" s="304"/>
      <c r="E4" s="310"/>
      <c r="F4" s="310"/>
      <c r="G4" s="306"/>
      <c r="H4" s="19" t="s">
        <v>25</v>
      </c>
      <c r="I4" s="24" t="s">
        <v>32</v>
      </c>
      <c r="J4" s="20" t="s">
        <v>30</v>
      </c>
      <c r="K4" s="308"/>
      <c r="L4" s="21" t="s">
        <v>33</v>
      </c>
    </row>
    <row r="5" spans="1:12" ht="18" customHeight="1" x14ac:dyDescent="0.15">
      <c r="A5" s="318"/>
      <c r="B5" s="320"/>
      <c r="C5" s="321"/>
      <c r="D5" s="5" t="s">
        <v>13</v>
      </c>
      <c r="E5" s="6"/>
      <c r="F5" s="7"/>
      <c r="G5" s="7"/>
      <c r="H5" s="6"/>
      <c r="I5" s="26"/>
      <c r="J5" s="311"/>
      <c r="K5" s="314"/>
      <c r="L5" s="316"/>
    </row>
    <row r="6" spans="1:12" ht="18" customHeight="1" x14ac:dyDescent="0.15">
      <c r="A6" s="318"/>
      <c r="B6" s="3" t="s">
        <v>14</v>
      </c>
      <c r="C6" s="4"/>
      <c r="D6" s="4" t="s">
        <v>15</v>
      </c>
      <c r="E6" s="4"/>
      <c r="F6" s="4"/>
      <c r="G6" s="4"/>
      <c r="H6" s="4"/>
      <c r="I6" s="4"/>
      <c r="J6" s="312"/>
      <c r="K6" s="315"/>
      <c r="L6" s="317"/>
    </row>
    <row r="7" spans="1:12" ht="18" customHeight="1" x14ac:dyDescent="0.15">
      <c r="A7" s="318"/>
      <c r="B7" s="3" t="s">
        <v>16</v>
      </c>
      <c r="C7" s="4"/>
      <c r="D7" s="4"/>
      <c r="E7" s="4"/>
      <c r="F7" s="4"/>
      <c r="G7" s="4"/>
      <c r="H7" s="4"/>
      <c r="I7" s="4"/>
      <c r="J7" s="312"/>
      <c r="K7" s="315"/>
      <c r="L7" s="317"/>
    </row>
    <row r="8" spans="1:12" ht="18" customHeight="1" x14ac:dyDescent="0.15">
      <c r="A8" s="318"/>
      <c r="B8" s="3" t="s">
        <v>17</v>
      </c>
      <c r="C8" s="4"/>
      <c r="D8" s="4"/>
      <c r="E8" s="4"/>
      <c r="F8" s="4"/>
      <c r="G8" s="4"/>
      <c r="H8" s="4"/>
      <c r="I8" s="4"/>
      <c r="J8" s="312"/>
      <c r="K8" s="315"/>
      <c r="L8" s="317"/>
    </row>
    <row r="9" spans="1:12" ht="18" customHeight="1" x14ac:dyDescent="0.15">
      <c r="A9" s="318"/>
      <c r="B9" s="3" t="s">
        <v>18</v>
      </c>
      <c r="C9" s="4"/>
      <c r="D9" s="4"/>
      <c r="E9" s="4"/>
      <c r="F9" s="4"/>
      <c r="G9" s="4"/>
      <c r="H9" s="4"/>
      <c r="I9" s="4"/>
      <c r="J9" s="312"/>
      <c r="K9" s="315"/>
      <c r="L9" s="317"/>
    </row>
    <row r="10" spans="1:12" ht="18" customHeight="1" thickBot="1" x14ac:dyDescent="0.2">
      <c r="A10" s="318"/>
      <c r="B10" s="3" t="s">
        <v>19</v>
      </c>
      <c r="C10" s="4"/>
      <c r="D10" s="4"/>
      <c r="E10" s="4"/>
      <c r="F10" s="4"/>
      <c r="G10" s="4"/>
      <c r="H10" s="4"/>
      <c r="I10" s="4"/>
      <c r="J10" s="313"/>
      <c r="K10" s="315"/>
      <c r="L10" s="317"/>
    </row>
    <row r="11" spans="1:12" ht="27" customHeight="1" thickTop="1" thickBot="1" x14ac:dyDescent="0.2">
      <c r="A11" s="319"/>
      <c r="B11" s="322" t="s">
        <v>20</v>
      </c>
      <c r="C11" s="322"/>
      <c r="D11" s="322"/>
      <c r="E11" s="13"/>
      <c r="F11" s="13"/>
      <c r="G11" s="13"/>
      <c r="H11" s="13"/>
      <c r="I11" s="25"/>
      <c r="J11" s="14"/>
      <c r="K11" s="15"/>
      <c r="L11" s="16"/>
    </row>
    <row r="12" spans="1:12" ht="18" customHeight="1" thickTop="1" x14ac:dyDescent="0.15">
      <c r="A12" s="318"/>
      <c r="B12" s="320"/>
      <c r="C12" s="321"/>
      <c r="D12" s="5" t="s">
        <v>13</v>
      </c>
      <c r="E12" s="6"/>
      <c r="F12" s="7"/>
      <c r="G12" s="7"/>
      <c r="H12" s="6"/>
      <c r="I12" s="26"/>
      <c r="J12" s="311"/>
      <c r="K12" s="314"/>
      <c r="L12" s="316"/>
    </row>
    <row r="13" spans="1:12" ht="18" customHeight="1" x14ac:dyDescent="0.15">
      <c r="A13" s="318"/>
      <c r="B13" s="3" t="s">
        <v>14</v>
      </c>
      <c r="C13" s="4"/>
      <c r="D13" s="4" t="s">
        <v>15</v>
      </c>
      <c r="E13" s="4"/>
      <c r="F13" s="4"/>
      <c r="G13" s="4"/>
      <c r="H13" s="4"/>
      <c r="I13" s="4"/>
      <c r="J13" s="312"/>
      <c r="K13" s="315"/>
      <c r="L13" s="317"/>
    </row>
    <row r="14" spans="1:12" ht="18" customHeight="1" x14ac:dyDescent="0.15">
      <c r="A14" s="318"/>
      <c r="B14" s="3" t="s">
        <v>16</v>
      </c>
      <c r="C14" s="4"/>
      <c r="D14" s="4"/>
      <c r="E14" s="4"/>
      <c r="F14" s="4"/>
      <c r="G14" s="4"/>
      <c r="H14" s="4"/>
      <c r="I14" s="4"/>
      <c r="J14" s="312"/>
      <c r="K14" s="315"/>
      <c r="L14" s="317"/>
    </row>
    <row r="15" spans="1:12" ht="18" customHeight="1" x14ac:dyDescent="0.15">
      <c r="A15" s="318"/>
      <c r="B15" s="3" t="s">
        <v>17</v>
      </c>
      <c r="C15" s="4"/>
      <c r="D15" s="4"/>
      <c r="E15" s="4"/>
      <c r="F15" s="4"/>
      <c r="G15" s="4"/>
      <c r="H15" s="4"/>
      <c r="I15" s="4"/>
      <c r="J15" s="312"/>
      <c r="K15" s="315"/>
      <c r="L15" s="317"/>
    </row>
    <row r="16" spans="1:12" ht="18" customHeight="1" x14ac:dyDescent="0.15">
      <c r="A16" s="318"/>
      <c r="B16" s="3" t="s">
        <v>18</v>
      </c>
      <c r="C16" s="4"/>
      <c r="D16" s="4"/>
      <c r="E16" s="4"/>
      <c r="F16" s="4"/>
      <c r="G16" s="4"/>
      <c r="H16" s="4"/>
      <c r="I16" s="4"/>
      <c r="J16" s="312"/>
      <c r="K16" s="315"/>
      <c r="L16" s="317"/>
    </row>
    <row r="17" spans="1:12" ht="18" customHeight="1" thickBot="1" x14ac:dyDescent="0.2">
      <c r="A17" s="318"/>
      <c r="B17" s="3" t="s">
        <v>19</v>
      </c>
      <c r="C17" s="4"/>
      <c r="D17" s="4"/>
      <c r="E17" s="4"/>
      <c r="F17" s="4"/>
      <c r="G17" s="4"/>
      <c r="H17" s="4"/>
      <c r="I17" s="4"/>
      <c r="J17" s="313"/>
      <c r="K17" s="315"/>
      <c r="L17" s="317"/>
    </row>
    <row r="18" spans="1:12" ht="27" customHeight="1" thickTop="1" thickBot="1" x14ac:dyDescent="0.2">
      <c r="A18" s="319"/>
      <c r="B18" s="322" t="s">
        <v>20</v>
      </c>
      <c r="C18" s="322"/>
      <c r="D18" s="322"/>
      <c r="E18" s="13"/>
      <c r="F18" s="13"/>
      <c r="G18" s="13"/>
      <c r="H18" s="13"/>
      <c r="I18" s="25"/>
      <c r="J18" s="14"/>
      <c r="K18" s="15"/>
      <c r="L18" s="16"/>
    </row>
    <row r="19" spans="1:12" ht="18" customHeight="1" thickTop="1" x14ac:dyDescent="0.15">
      <c r="A19" s="318"/>
      <c r="B19" s="320"/>
      <c r="C19" s="321"/>
      <c r="D19" s="5" t="s">
        <v>13</v>
      </c>
      <c r="E19" s="6"/>
      <c r="F19" s="7"/>
      <c r="G19" s="7"/>
      <c r="H19" s="6"/>
      <c r="I19" s="26"/>
      <c r="J19" s="311"/>
      <c r="K19" s="314"/>
      <c r="L19" s="316"/>
    </row>
    <row r="20" spans="1:12" ht="18" customHeight="1" x14ac:dyDescent="0.15">
      <c r="A20" s="318"/>
      <c r="B20" s="3" t="s">
        <v>14</v>
      </c>
      <c r="C20" s="4"/>
      <c r="D20" s="4" t="s">
        <v>15</v>
      </c>
      <c r="E20" s="4"/>
      <c r="F20" s="4"/>
      <c r="G20" s="4"/>
      <c r="H20" s="4"/>
      <c r="I20" s="4"/>
      <c r="J20" s="312"/>
      <c r="K20" s="315"/>
      <c r="L20" s="317"/>
    </row>
    <row r="21" spans="1:12" ht="18" customHeight="1" x14ac:dyDescent="0.15">
      <c r="A21" s="318"/>
      <c r="B21" s="3" t="s">
        <v>16</v>
      </c>
      <c r="C21" s="4"/>
      <c r="D21" s="4"/>
      <c r="E21" s="4"/>
      <c r="F21" s="4"/>
      <c r="G21" s="4"/>
      <c r="H21" s="4"/>
      <c r="I21" s="4"/>
      <c r="J21" s="312"/>
      <c r="K21" s="315"/>
      <c r="L21" s="317"/>
    </row>
    <row r="22" spans="1:12" ht="18" customHeight="1" x14ac:dyDescent="0.15">
      <c r="A22" s="318"/>
      <c r="B22" s="3" t="s">
        <v>17</v>
      </c>
      <c r="C22" s="4"/>
      <c r="D22" s="4"/>
      <c r="E22" s="4"/>
      <c r="F22" s="4"/>
      <c r="G22" s="4"/>
      <c r="H22" s="4"/>
      <c r="I22" s="4"/>
      <c r="J22" s="312"/>
      <c r="K22" s="315"/>
      <c r="L22" s="317"/>
    </row>
    <row r="23" spans="1:12" ht="18" customHeight="1" x14ac:dyDescent="0.15">
      <c r="A23" s="318"/>
      <c r="B23" s="3" t="s">
        <v>18</v>
      </c>
      <c r="C23" s="4"/>
      <c r="D23" s="4"/>
      <c r="E23" s="4"/>
      <c r="F23" s="4"/>
      <c r="G23" s="4"/>
      <c r="H23" s="4"/>
      <c r="I23" s="4"/>
      <c r="J23" s="312"/>
      <c r="K23" s="315"/>
      <c r="L23" s="317"/>
    </row>
    <row r="24" spans="1:12" ht="18" customHeight="1" thickBot="1" x14ac:dyDescent="0.2">
      <c r="A24" s="318"/>
      <c r="B24" s="3" t="s">
        <v>19</v>
      </c>
      <c r="C24" s="4"/>
      <c r="D24" s="4"/>
      <c r="E24" s="4"/>
      <c r="F24" s="4"/>
      <c r="G24" s="4"/>
      <c r="H24" s="4"/>
      <c r="I24" s="4"/>
      <c r="J24" s="313"/>
      <c r="K24" s="315"/>
      <c r="L24" s="317"/>
    </row>
    <row r="25" spans="1:12" ht="27" customHeight="1" thickTop="1" thickBot="1" x14ac:dyDescent="0.2">
      <c r="A25" s="319"/>
      <c r="B25" s="322" t="s">
        <v>20</v>
      </c>
      <c r="C25" s="322"/>
      <c r="D25" s="322"/>
      <c r="E25" s="13"/>
      <c r="F25" s="13"/>
      <c r="G25" s="13"/>
      <c r="H25" s="13"/>
      <c r="I25" s="25"/>
      <c r="J25" s="14"/>
      <c r="K25" s="15"/>
      <c r="L25" s="16"/>
    </row>
    <row r="26" spans="1:12" ht="18" customHeight="1" thickTop="1" x14ac:dyDescent="0.15">
      <c r="A26" s="318"/>
      <c r="B26" s="320"/>
      <c r="C26" s="321"/>
      <c r="D26" s="5" t="s">
        <v>13</v>
      </c>
      <c r="E26" s="6"/>
      <c r="F26" s="7"/>
      <c r="G26" s="7"/>
      <c r="H26" s="6"/>
      <c r="I26" s="26"/>
      <c r="J26" s="311"/>
      <c r="K26" s="314"/>
      <c r="L26" s="316"/>
    </row>
    <row r="27" spans="1:12" ht="18" customHeight="1" x14ac:dyDescent="0.15">
      <c r="A27" s="318"/>
      <c r="B27" s="3" t="s">
        <v>14</v>
      </c>
      <c r="C27" s="4"/>
      <c r="D27" s="4" t="s">
        <v>15</v>
      </c>
      <c r="E27" s="4"/>
      <c r="F27" s="4"/>
      <c r="G27" s="4"/>
      <c r="H27" s="4"/>
      <c r="I27" s="4"/>
      <c r="J27" s="312"/>
      <c r="K27" s="315"/>
      <c r="L27" s="317"/>
    </row>
    <row r="28" spans="1:12" ht="18" customHeight="1" x14ac:dyDescent="0.15">
      <c r="A28" s="318"/>
      <c r="B28" s="3" t="s">
        <v>16</v>
      </c>
      <c r="C28" s="4"/>
      <c r="D28" s="4"/>
      <c r="E28" s="4"/>
      <c r="F28" s="4"/>
      <c r="G28" s="4"/>
      <c r="H28" s="4"/>
      <c r="I28" s="4"/>
      <c r="J28" s="312"/>
      <c r="K28" s="315"/>
      <c r="L28" s="317"/>
    </row>
    <row r="29" spans="1:12" ht="18" customHeight="1" x14ac:dyDescent="0.15">
      <c r="A29" s="318"/>
      <c r="B29" s="3" t="s">
        <v>17</v>
      </c>
      <c r="C29" s="4"/>
      <c r="D29" s="4"/>
      <c r="E29" s="4"/>
      <c r="F29" s="4"/>
      <c r="G29" s="4"/>
      <c r="H29" s="4"/>
      <c r="I29" s="4"/>
      <c r="J29" s="312"/>
      <c r="K29" s="315"/>
      <c r="L29" s="317"/>
    </row>
    <row r="30" spans="1:12" ht="18" customHeight="1" x14ac:dyDescent="0.15">
      <c r="A30" s="318"/>
      <c r="B30" s="3" t="s">
        <v>18</v>
      </c>
      <c r="C30" s="4"/>
      <c r="D30" s="4"/>
      <c r="E30" s="4"/>
      <c r="F30" s="4"/>
      <c r="G30" s="4"/>
      <c r="H30" s="4"/>
      <c r="I30" s="4"/>
      <c r="J30" s="312"/>
      <c r="K30" s="315"/>
      <c r="L30" s="317"/>
    </row>
    <row r="31" spans="1:12" ht="18" customHeight="1" thickBot="1" x14ac:dyDescent="0.2">
      <c r="A31" s="318"/>
      <c r="B31" s="3" t="s">
        <v>19</v>
      </c>
      <c r="C31" s="4"/>
      <c r="D31" s="4"/>
      <c r="E31" s="4"/>
      <c r="F31" s="4"/>
      <c r="G31" s="4"/>
      <c r="H31" s="4"/>
      <c r="I31" s="4"/>
      <c r="J31" s="313"/>
      <c r="K31" s="315"/>
      <c r="L31" s="317"/>
    </row>
    <row r="32" spans="1:12" ht="27" customHeight="1" thickTop="1" thickBot="1" x14ac:dyDescent="0.2">
      <c r="A32" s="319"/>
      <c r="B32" s="322" t="s">
        <v>20</v>
      </c>
      <c r="C32" s="322"/>
      <c r="D32" s="322"/>
      <c r="E32" s="13"/>
      <c r="F32" s="13"/>
      <c r="G32" s="13"/>
      <c r="H32" s="13"/>
      <c r="I32" s="25"/>
      <c r="J32" s="14"/>
      <c r="K32" s="15"/>
      <c r="L32" s="16"/>
    </row>
    <row r="33" spans="1:12" ht="18" customHeight="1" thickTop="1" x14ac:dyDescent="0.15">
      <c r="A33" s="318"/>
      <c r="B33" s="320"/>
      <c r="C33" s="321"/>
      <c r="D33" s="5" t="s">
        <v>13</v>
      </c>
      <c r="E33" s="6"/>
      <c r="F33" s="7"/>
      <c r="G33" s="7"/>
      <c r="H33" s="6"/>
      <c r="I33" s="26"/>
      <c r="J33" s="311"/>
      <c r="K33" s="314"/>
      <c r="L33" s="316"/>
    </row>
    <row r="34" spans="1:12" ht="18" customHeight="1" x14ac:dyDescent="0.15">
      <c r="A34" s="318"/>
      <c r="B34" s="3" t="s">
        <v>14</v>
      </c>
      <c r="C34" s="4"/>
      <c r="D34" s="4" t="s">
        <v>15</v>
      </c>
      <c r="E34" s="4"/>
      <c r="F34" s="4"/>
      <c r="G34" s="4"/>
      <c r="H34" s="4"/>
      <c r="I34" s="4"/>
      <c r="J34" s="312"/>
      <c r="K34" s="315"/>
      <c r="L34" s="317"/>
    </row>
    <row r="35" spans="1:12" ht="18" customHeight="1" x14ac:dyDescent="0.15">
      <c r="A35" s="318"/>
      <c r="B35" s="3" t="s">
        <v>16</v>
      </c>
      <c r="C35" s="4"/>
      <c r="D35" s="4"/>
      <c r="E35" s="4"/>
      <c r="F35" s="4"/>
      <c r="G35" s="4"/>
      <c r="H35" s="4"/>
      <c r="I35" s="4"/>
      <c r="J35" s="312"/>
      <c r="K35" s="315"/>
      <c r="L35" s="317"/>
    </row>
    <row r="36" spans="1:12" ht="18" customHeight="1" x14ac:dyDescent="0.15">
      <c r="A36" s="318"/>
      <c r="B36" s="3" t="s">
        <v>17</v>
      </c>
      <c r="C36" s="4"/>
      <c r="D36" s="4"/>
      <c r="E36" s="4"/>
      <c r="F36" s="4"/>
      <c r="G36" s="4"/>
      <c r="H36" s="4"/>
      <c r="I36" s="4"/>
      <c r="J36" s="312"/>
      <c r="K36" s="315"/>
      <c r="L36" s="317"/>
    </row>
    <row r="37" spans="1:12" ht="18" customHeight="1" x14ac:dyDescent="0.15">
      <c r="A37" s="318"/>
      <c r="B37" s="3" t="s">
        <v>18</v>
      </c>
      <c r="C37" s="4"/>
      <c r="D37" s="4"/>
      <c r="E37" s="4"/>
      <c r="F37" s="4"/>
      <c r="G37" s="4"/>
      <c r="H37" s="4"/>
      <c r="I37" s="4"/>
      <c r="J37" s="312"/>
      <c r="K37" s="315"/>
      <c r="L37" s="317"/>
    </row>
    <row r="38" spans="1:12" ht="18" customHeight="1" thickBot="1" x14ac:dyDescent="0.2">
      <c r="A38" s="318"/>
      <c r="B38" s="3" t="s">
        <v>19</v>
      </c>
      <c r="C38" s="4"/>
      <c r="D38" s="4"/>
      <c r="E38" s="4"/>
      <c r="F38" s="4"/>
      <c r="G38" s="4"/>
      <c r="H38" s="4"/>
      <c r="I38" s="4"/>
      <c r="J38" s="313"/>
      <c r="K38" s="315"/>
      <c r="L38" s="317"/>
    </row>
    <row r="39" spans="1:12" ht="27" customHeight="1" thickTop="1" thickBot="1" x14ac:dyDescent="0.2">
      <c r="A39" s="319"/>
      <c r="B39" s="322" t="s">
        <v>20</v>
      </c>
      <c r="C39" s="322"/>
      <c r="D39" s="322"/>
      <c r="E39" s="13"/>
      <c r="F39" s="13"/>
      <c r="G39" s="13"/>
      <c r="H39" s="13"/>
      <c r="I39" s="25"/>
      <c r="J39" s="14"/>
      <c r="K39" s="15"/>
      <c r="L39" s="16"/>
    </row>
    <row r="40" spans="1:12" ht="12.75" thickTop="1" x14ac:dyDescent="0.15"/>
  </sheetData>
  <mergeCells count="39">
    <mergeCell ref="K33:K38"/>
    <mergeCell ref="L33:L38"/>
    <mergeCell ref="B39:D39"/>
    <mergeCell ref="L19:L24"/>
    <mergeCell ref="B25:D25"/>
    <mergeCell ref="J26:J31"/>
    <mergeCell ref="K26:K31"/>
    <mergeCell ref="B32:D32"/>
    <mergeCell ref="L26:L31"/>
    <mergeCell ref="B19:C19"/>
    <mergeCell ref="J19:J24"/>
    <mergeCell ref="K19:K24"/>
    <mergeCell ref="B26:C26"/>
    <mergeCell ref="A33:A39"/>
    <mergeCell ref="B33:C33"/>
    <mergeCell ref="A26:A32"/>
    <mergeCell ref="A19:A25"/>
    <mergeCell ref="J33:J38"/>
    <mergeCell ref="J5:J10"/>
    <mergeCell ref="K5:K10"/>
    <mergeCell ref="L12:L17"/>
    <mergeCell ref="A12:A18"/>
    <mergeCell ref="L5:L10"/>
    <mergeCell ref="B5:C5"/>
    <mergeCell ref="B11:D11"/>
    <mergeCell ref="K12:K17"/>
    <mergeCell ref="B18:D18"/>
    <mergeCell ref="J12:J17"/>
    <mergeCell ref="A5:A11"/>
    <mergeCell ref="B12:C12"/>
    <mergeCell ref="A1:L1"/>
    <mergeCell ref="A2:A4"/>
    <mergeCell ref="B2:B4"/>
    <mergeCell ref="C2:C4"/>
    <mergeCell ref="D2:D4"/>
    <mergeCell ref="G3:G4"/>
    <mergeCell ref="K3:K4"/>
    <mergeCell ref="E3:E4"/>
    <mergeCell ref="F3:F4"/>
  </mergeCells>
  <phoneticPr fontId="4" type="noConversion"/>
  <pageMargins left="0.75" right="0.75" top="1" bottom="1" header="0.5" footer="0.5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showGridLines="0" tabSelected="1" view="pageBreakPreview" zoomScale="85" zoomScaleNormal="85" zoomScaleSheetLayoutView="85" workbookViewId="0"/>
  </sheetViews>
  <sheetFormatPr defaultRowHeight="13.5" x14ac:dyDescent="0.15"/>
  <cols>
    <col min="1" max="1" width="1.5546875" customWidth="1"/>
    <col min="2" max="2" width="12.77734375" customWidth="1"/>
    <col min="3" max="3" width="19.33203125" customWidth="1"/>
    <col min="4" max="4" width="25.6640625" customWidth="1"/>
    <col min="5" max="5" width="17.21875" customWidth="1"/>
    <col min="6" max="6" width="15.6640625" customWidth="1"/>
    <col min="7" max="7" width="12.88671875" customWidth="1"/>
    <col min="8" max="8" width="12.21875" customWidth="1"/>
    <col min="9" max="9" width="3.5546875" customWidth="1"/>
    <col min="11" max="11" width="8.88671875" hidden="1" customWidth="1"/>
  </cols>
  <sheetData>
    <row r="1" spans="1:11" ht="3" customHeight="1" x14ac:dyDescent="0.15">
      <c r="A1" s="41"/>
      <c r="B1" s="28"/>
      <c r="C1" s="28"/>
      <c r="D1" s="28"/>
      <c r="E1" s="28"/>
      <c r="F1" s="28"/>
      <c r="G1" s="28"/>
      <c r="H1" s="28"/>
      <c r="I1" s="29"/>
    </row>
    <row r="2" spans="1:11" ht="22.5" customHeight="1" x14ac:dyDescent="0.15">
      <c r="A2" s="47" t="s">
        <v>239</v>
      </c>
      <c r="C2" s="47"/>
      <c r="D2" s="42"/>
      <c r="E2" s="68"/>
      <c r="F2" s="68"/>
      <c r="G2" s="68"/>
      <c r="H2" s="68"/>
      <c r="I2" s="69"/>
    </row>
    <row r="3" spans="1:11" ht="15" customHeight="1" x14ac:dyDescent="0.15">
      <c r="A3" s="67"/>
      <c r="B3" s="62" t="s">
        <v>119</v>
      </c>
      <c r="C3" s="47"/>
      <c r="D3" s="42"/>
      <c r="E3" s="68"/>
      <c r="F3" s="68"/>
      <c r="G3" s="68"/>
      <c r="H3" s="68"/>
      <c r="I3" s="69"/>
    </row>
    <row r="4" spans="1:11" s="73" customFormat="1" ht="18.75" customHeight="1" x14ac:dyDescent="0.15">
      <c r="A4" s="71"/>
      <c r="B4" s="114" t="s">
        <v>390</v>
      </c>
      <c r="C4" s="47"/>
      <c r="D4" s="74"/>
      <c r="E4" s="70"/>
      <c r="F4" s="70"/>
      <c r="G4" s="70"/>
      <c r="H4" s="70"/>
      <c r="I4" s="72"/>
    </row>
    <row r="5" spans="1:11" ht="18.75" customHeight="1" x14ac:dyDescent="0.15">
      <c r="A5" s="67"/>
      <c r="B5" s="63" t="s">
        <v>355</v>
      </c>
      <c r="C5" s="47"/>
      <c r="D5" s="42"/>
      <c r="E5" s="68"/>
      <c r="F5" s="68"/>
      <c r="G5" s="68"/>
      <c r="H5" s="68"/>
      <c r="I5" s="69"/>
    </row>
    <row r="6" spans="1:11" ht="18.75" customHeight="1" x14ac:dyDescent="0.15">
      <c r="A6" s="67"/>
      <c r="B6" s="63" t="s">
        <v>356</v>
      </c>
      <c r="C6" s="47"/>
      <c r="D6" s="42"/>
      <c r="E6" s="68"/>
      <c r="F6" s="68"/>
      <c r="G6" s="68"/>
      <c r="H6" s="68"/>
      <c r="I6" s="69"/>
      <c r="K6" s="79"/>
    </row>
    <row r="7" spans="1:11" ht="18.75" customHeight="1" x14ac:dyDescent="0.15">
      <c r="A7" s="67"/>
      <c r="B7" s="63" t="s">
        <v>357</v>
      </c>
      <c r="C7" s="47"/>
      <c r="D7" s="42"/>
      <c r="E7" s="68"/>
      <c r="F7" s="68"/>
      <c r="G7" s="68"/>
      <c r="H7" s="68"/>
      <c r="I7" s="69"/>
      <c r="K7" s="79"/>
    </row>
    <row r="8" spans="1:11" s="208" customFormat="1" ht="18.75" customHeight="1" x14ac:dyDescent="0.15">
      <c r="A8" s="67"/>
      <c r="B8" s="287" t="s">
        <v>358</v>
      </c>
      <c r="C8" s="47"/>
      <c r="D8" s="42"/>
      <c r="E8" s="68"/>
      <c r="F8" s="68"/>
      <c r="G8" s="68"/>
      <c r="H8" s="68"/>
      <c r="I8" s="69"/>
      <c r="K8" s="79"/>
    </row>
    <row r="9" spans="1:11" ht="8.25" customHeight="1" x14ac:dyDescent="0.15">
      <c r="A9" s="67"/>
      <c r="B9" s="63"/>
      <c r="C9" s="47"/>
      <c r="D9" s="42"/>
      <c r="E9" s="68"/>
      <c r="F9" s="68"/>
      <c r="G9" s="68"/>
      <c r="H9" s="68"/>
      <c r="I9" s="69"/>
      <c r="K9" s="79"/>
    </row>
    <row r="10" spans="1:11" ht="18.75" customHeight="1" x14ac:dyDescent="0.15">
      <c r="A10" s="67"/>
      <c r="B10" s="354" t="s">
        <v>240</v>
      </c>
      <c r="C10" s="354"/>
      <c r="D10" s="354"/>
      <c r="E10" s="68"/>
      <c r="F10" s="68"/>
      <c r="G10" s="68"/>
      <c r="H10" s="68"/>
      <c r="I10" s="69"/>
      <c r="K10" s="79"/>
    </row>
    <row r="11" spans="1:11" ht="27" customHeight="1" x14ac:dyDescent="0.15">
      <c r="A11" s="67"/>
      <c r="B11" s="323" t="s">
        <v>241</v>
      </c>
      <c r="C11" s="323"/>
      <c r="D11" s="172"/>
      <c r="E11" s="323" t="s">
        <v>242</v>
      </c>
      <c r="F11" s="323"/>
      <c r="G11" s="327"/>
      <c r="H11" s="328"/>
      <c r="I11" s="69"/>
      <c r="K11" s="79"/>
    </row>
    <row r="12" spans="1:11" ht="27" customHeight="1" x14ac:dyDescent="0.15">
      <c r="A12" s="67"/>
      <c r="B12" s="324" t="s">
        <v>340</v>
      </c>
      <c r="C12" s="324"/>
      <c r="D12" s="172"/>
      <c r="E12" s="355" t="s">
        <v>341</v>
      </c>
      <c r="F12" s="326"/>
      <c r="G12" s="327"/>
      <c r="H12" s="328"/>
      <c r="I12" s="69"/>
      <c r="K12" s="79"/>
    </row>
    <row r="13" spans="1:11" s="208" customFormat="1" ht="27" customHeight="1" x14ac:dyDescent="0.15">
      <c r="A13" s="67"/>
      <c r="B13" s="324" t="s">
        <v>342</v>
      </c>
      <c r="C13" s="324"/>
      <c r="D13" s="286" t="s">
        <v>344</v>
      </c>
      <c r="E13" s="325" t="s">
        <v>345</v>
      </c>
      <c r="F13" s="326"/>
      <c r="G13" s="327"/>
      <c r="H13" s="328"/>
      <c r="I13" s="69"/>
      <c r="K13" s="79"/>
    </row>
    <row r="14" spans="1:11" s="208" customFormat="1" ht="27" customHeight="1" x14ac:dyDescent="0.15">
      <c r="A14" s="67"/>
      <c r="B14" s="323" t="s">
        <v>243</v>
      </c>
      <c r="C14" s="323"/>
      <c r="D14" s="181"/>
      <c r="E14" s="323" t="s">
        <v>244</v>
      </c>
      <c r="F14" s="323"/>
      <c r="G14" s="284"/>
      <c r="H14" s="285"/>
      <c r="I14" s="69"/>
      <c r="K14" s="79"/>
    </row>
    <row r="15" spans="1:11" ht="27" customHeight="1" x14ac:dyDescent="0.15">
      <c r="A15" s="67"/>
      <c r="B15" s="323" t="s">
        <v>245</v>
      </c>
      <c r="C15" s="323"/>
      <c r="D15" s="172"/>
      <c r="E15" s="323" t="s">
        <v>246</v>
      </c>
      <c r="F15" s="323"/>
      <c r="G15" s="327"/>
      <c r="H15" s="328"/>
      <c r="I15" s="69"/>
      <c r="K15" s="79"/>
    </row>
    <row r="16" spans="1:11" ht="12.75" customHeight="1" x14ac:dyDescent="0.15">
      <c r="A16" s="67"/>
      <c r="B16" s="63"/>
      <c r="C16" s="47"/>
      <c r="D16" s="42"/>
      <c r="E16" s="68"/>
      <c r="F16" s="68"/>
      <c r="G16" s="68"/>
      <c r="H16" s="68"/>
      <c r="I16" s="69"/>
      <c r="K16" s="79"/>
    </row>
    <row r="17" spans="1:11" ht="18.75" customHeight="1" x14ac:dyDescent="0.15">
      <c r="A17" s="67"/>
      <c r="B17" s="354" t="s">
        <v>247</v>
      </c>
      <c r="C17" s="354"/>
      <c r="D17" s="354"/>
      <c r="E17" s="68"/>
      <c r="F17" s="68"/>
      <c r="G17" s="68"/>
      <c r="H17" s="68"/>
      <c r="I17" s="69"/>
      <c r="K17" s="79"/>
    </row>
    <row r="18" spans="1:11" ht="27.75" customHeight="1" x14ac:dyDescent="0.15">
      <c r="A18" s="67"/>
      <c r="B18" s="323" t="s">
        <v>248</v>
      </c>
      <c r="C18" s="323"/>
      <c r="D18" s="172"/>
      <c r="E18" s="323" t="s">
        <v>249</v>
      </c>
      <c r="F18" s="323"/>
      <c r="G18" s="327"/>
      <c r="H18" s="328"/>
      <c r="I18" s="69"/>
      <c r="K18" s="79"/>
    </row>
    <row r="19" spans="1:11" ht="9.75" customHeight="1" x14ac:dyDescent="0.15">
      <c r="A19" s="67"/>
      <c r="B19" s="63"/>
      <c r="C19" s="47"/>
      <c r="D19" s="42"/>
      <c r="E19" s="68"/>
      <c r="F19" s="68"/>
      <c r="G19" s="68"/>
      <c r="H19" s="68"/>
      <c r="I19" s="69"/>
      <c r="K19" s="79"/>
    </row>
    <row r="20" spans="1:11" ht="18.75" customHeight="1" x14ac:dyDescent="0.15">
      <c r="A20" s="67"/>
      <c r="B20" s="173" t="s">
        <v>250</v>
      </c>
      <c r="C20" s="47"/>
      <c r="D20" s="42"/>
      <c r="E20" s="68"/>
      <c r="F20" s="68"/>
      <c r="G20" s="68"/>
      <c r="H20" s="68"/>
      <c r="I20" s="69"/>
      <c r="K20" s="79"/>
    </row>
    <row r="21" spans="1:11" ht="24" customHeight="1" x14ac:dyDescent="0.15">
      <c r="A21" s="67"/>
      <c r="B21" s="323" t="s">
        <v>251</v>
      </c>
      <c r="C21" s="323"/>
      <c r="D21" s="172"/>
      <c r="E21" s="323" t="s">
        <v>252</v>
      </c>
      <c r="F21" s="323"/>
      <c r="G21" s="327"/>
      <c r="H21" s="328"/>
      <c r="I21" s="69"/>
      <c r="K21" s="79"/>
    </row>
    <row r="22" spans="1:11" ht="24" customHeight="1" x14ac:dyDescent="0.15">
      <c r="A22" s="67"/>
      <c r="B22" s="323" t="s">
        <v>253</v>
      </c>
      <c r="C22" s="323"/>
      <c r="D22" s="172"/>
      <c r="E22" s="323" t="s">
        <v>254</v>
      </c>
      <c r="F22" s="323"/>
      <c r="G22" s="327"/>
      <c r="H22" s="328"/>
      <c r="I22" s="69"/>
      <c r="K22" s="79"/>
    </row>
    <row r="23" spans="1:11" ht="24" customHeight="1" x14ac:dyDescent="0.15">
      <c r="A23" s="67"/>
      <c r="B23" s="323" t="s">
        <v>255</v>
      </c>
      <c r="C23" s="323"/>
      <c r="D23" s="77" t="s">
        <v>229</v>
      </c>
      <c r="E23" s="338" t="s">
        <v>256</v>
      </c>
      <c r="F23" s="323"/>
      <c r="G23" s="327"/>
      <c r="H23" s="328"/>
      <c r="I23" s="69"/>
      <c r="K23" s="79"/>
    </row>
    <row r="24" spans="1:11" ht="20.25" customHeight="1" x14ac:dyDescent="0.15">
      <c r="A24" s="67"/>
      <c r="B24" s="339" t="s">
        <v>257</v>
      </c>
      <c r="C24" s="339"/>
      <c r="D24" s="340"/>
      <c r="E24" s="339" t="s">
        <v>258</v>
      </c>
      <c r="F24" s="171" t="s">
        <v>259</v>
      </c>
      <c r="G24" s="327"/>
      <c r="H24" s="328"/>
      <c r="I24" s="69"/>
      <c r="K24" s="79"/>
    </row>
    <row r="25" spans="1:11" ht="20.25" customHeight="1" x14ac:dyDescent="0.15">
      <c r="A25" s="67"/>
      <c r="B25" s="339"/>
      <c r="C25" s="339"/>
      <c r="D25" s="341"/>
      <c r="E25" s="339"/>
      <c r="F25" s="171" t="s">
        <v>260</v>
      </c>
      <c r="G25" s="327"/>
      <c r="H25" s="328"/>
      <c r="I25" s="69"/>
      <c r="K25" s="79"/>
    </row>
    <row r="26" spans="1:11" ht="18.75" customHeight="1" x14ac:dyDescent="0.15">
      <c r="A26" s="67"/>
      <c r="B26" s="342" t="s">
        <v>261</v>
      </c>
      <c r="C26" s="343"/>
      <c r="D26" s="346" t="s">
        <v>262</v>
      </c>
      <c r="E26" s="347"/>
      <c r="F26" s="347"/>
      <c r="G26" s="347"/>
      <c r="H26" s="348"/>
      <c r="I26" s="69"/>
      <c r="K26" s="79"/>
    </row>
    <row r="27" spans="1:11" ht="27.75" customHeight="1" x14ac:dyDescent="0.15">
      <c r="A27" s="67"/>
      <c r="B27" s="344"/>
      <c r="C27" s="345"/>
      <c r="D27" s="349"/>
      <c r="E27" s="350"/>
      <c r="F27" s="350"/>
      <c r="G27" s="350"/>
      <c r="H27" s="351"/>
      <c r="I27" s="69"/>
      <c r="K27" s="79"/>
    </row>
    <row r="28" spans="1:11" ht="9.75" customHeight="1" x14ac:dyDescent="0.15">
      <c r="A28" s="67"/>
      <c r="B28" s="173"/>
      <c r="C28" s="68"/>
      <c r="D28" s="68"/>
      <c r="E28" s="68"/>
      <c r="F28" s="45"/>
      <c r="G28" s="36"/>
      <c r="H28" s="68"/>
      <c r="I28" s="69"/>
      <c r="K28" s="79"/>
    </row>
    <row r="29" spans="1:11" s="38" customFormat="1" ht="30" customHeight="1" x14ac:dyDescent="0.15">
      <c r="A29" s="40"/>
      <c r="B29" s="335" t="s">
        <v>391</v>
      </c>
      <c r="C29" s="335"/>
      <c r="D29" s="335"/>
      <c r="E29" s="336" t="s">
        <v>120</v>
      </c>
      <c r="F29" s="337"/>
      <c r="G29" s="352"/>
      <c r="H29" s="353"/>
      <c r="I29" s="48"/>
      <c r="K29" s="80" t="s">
        <v>230</v>
      </c>
    </row>
    <row r="30" spans="1:11" s="38" customFormat="1" ht="30" customHeight="1" x14ac:dyDescent="0.15">
      <c r="A30" s="40"/>
      <c r="B30" s="329" t="s">
        <v>82</v>
      </c>
      <c r="C30" s="329"/>
      <c r="D30" s="76"/>
      <c r="E30" s="336" t="s">
        <v>263</v>
      </c>
      <c r="F30" s="336"/>
      <c r="G30" s="336"/>
      <c r="H30" s="337"/>
      <c r="I30" s="48"/>
      <c r="K30" s="80" t="s">
        <v>74</v>
      </c>
    </row>
    <row r="31" spans="1:11" s="38" customFormat="1" ht="30" customHeight="1" x14ac:dyDescent="0.15">
      <c r="A31" s="40"/>
      <c r="B31" s="329" t="s">
        <v>85</v>
      </c>
      <c r="C31" s="329"/>
      <c r="D31" s="76"/>
      <c r="E31" s="174" t="s">
        <v>75</v>
      </c>
      <c r="F31" s="175" t="s">
        <v>76</v>
      </c>
      <c r="G31" s="176" t="s">
        <v>77</v>
      </c>
      <c r="H31" s="177" t="s">
        <v>78</v>
      </c>
      <c r="I31" s="48"/>
      <c r="K31" s="80" t="s">
        <v>79</v>
      </c>
    </row>
    <row r="32" spans="1:11" s="38" customFormat="1" ht="30" customHeight="1" x14ac:dyDescent="0.15">
      <c r="A32" s="40"/>
      <c r="B32" s="329" t="s">
        <v>87</v>
      </c>
      <c r="C32" s="329"/>
      <c r="D32" s="76"/>
      <c r="E32" s="75"/>
      <c r="F32" s="76"/>
      <c r="G32" s="76"/>
      <c r="H32" s="90" t="s">
        <v>80</v>
      </c>
      <c r="I32" s="48"/>
      <c r="K32" s="80" t="s">
        <v>81</v>
      </c>
    </row>
    <row r="33" spans="1:11" s="38" customFormat="1" ht="30" customHeight="1" x14ac:dyDescent="0.15">
      <c r="A33" s="40"/>
      <c r="B33" s="329" t="s">
        <v>88</v>
      </c>
      <c r="C33" s="329"/>
      <c r="D33" s="76"/>
      <c r="E33" s="75"/>
      <c r="F33" s="76"/>
      <c r="G33" s="76"/>
      <c r="H33" s="91" t="s">
        <v>83</v>
      </c>
      <c r="I33" s="48"/>
      <c r="K33" s="80" t="s">
        <v>84</v>
      </c>
    </row>
    <row r="34" spans="1:11" s="38" customFormat="1" ht="30" customHeight="1" x14ac:dyDescent="0.15">
      <c r="A34" s="40"/>
      <c r="B34" s="334" t="s">
        <v>89</v>
      </c>
      <c r="C34" s="334"/>
      <c r="D34" s="76"/>
      <c r="E34" s="75"/>
      <c r="F34" s="76"/>
      <c r="G34" s="76"/>
      <c r="H34" s="91" t="s">
        <v>86</v>
      </c>
      <c r="I34" s="48"/>
      <c r="K34" s="80"/>
    </row>
    <row r="35" spans="1:11" s="38" customFormat="1" ht="30" customHeight="1" x14ac:dyDescent="0.15">
      <c r="A35" s="40"/>
      <c r="B35" s="334" t="s">
        <v>90</v>
      </c>
      <c r="C35" s="334"/>
      <c r="D35" s="178"/>
      <c r="E35" s="75"/>
      <c r="F35" s="76"/>
      <c r="G35" s="76"/>
      <c r="H35" s="76"/>
      <c r="I35" s="48"/>
      <c r="K35" s="80"/>
    </row>
    <row r="36" spans="1:11" s="38" customFormat="1" ht="30" customHeight="1" x14ac:dyDescent="0.15">
      <c r="A36" s="40"/>
      <c r="B36" s="335" t="s">
        <v>392</v>
      </c>
      <c r="C36" s="335"/>
      <c r="D36" s="335"/>
      <c r="E36" s="75"/>
      <c r="F36" s="76"/>
      <c r="G36" s="76"/>
      <c r="H36" s="76"/>
      <c r="I36" s="48"/>
      <c r="K36" s="80"/>
    </row>
    <row r="37" spans="1:11" s="38" customFormat="1" ht="30" customHeight="1" x14ac:dyDescent="0.15">
      <c r="A37" s="40"/>
      <c r="B37" s="329" t="s">
        <v>91</v>
      </c>
      <c r="C37" s="329"/>
      <c r="D37" s="178" t="s">
        <v>92</v>
      </c>
      <c r="E37" s="75"/>
      <c r="F37" s="76"/>
      <c r="G37" s="76"/>
      <c r="H37" s="76"/>
      <c r="I37" s="48"/>
      <c r="K37" s="80"/>
    </row>
    <row r="38" spans="1:11" s="38" customFormat="1" ht="30" customHeight="1" x14ac:dyDescent="0.15">
      <c r="A38" s="40"/>
      <c r="B38" s="329" t="s">
        <v>93</v>
      </c>
      <c r="C38" s="329"/>
      <c r="D38" s="178" t="s">
        <v>92</v>
      </c>
      <c r="E38" s="75"/>
      <c r="F38" s="76"/>
      <c r="G38" s="76"/>
      <c r="H38" s="76"/>
      <c r="I38" s="48"/>
    </row>
    <row r="39" spans="1:11" s="38" customFormat="1" ht="30" customHeight="1" x14ac:dyDescent="0.15">
      <c r="A39" s="40"/>
      <c r="B39" s="329" t="s">
        <v>94</v>
      </c>
      <c r="C39" s="329"/>
      <c r="D39" s="178" t="s">
        <v>92</v>
      </c>
      <c r="E39" s="75"/>
      <c r="F39" s="76"/>
      <c r="G39" s="76"/>
      <c r="H39" s="76"/>
      <c r="I39" s="48"/>
    </row>
    <row r="40" spans="1:11" s="38" customFormat="1" ht="30" customHeight="1" x14ac:dyDescent="0.15">
      <c r="A40" s="40"/>
      <c r="B40" s="329" t="s">
        <v>95</v>
      </c>
      <c r="C40" s="329"/>
      <c r="D40" s="178" t="s">
        <v>92</v>
      </c>
      <c r="E40" s="75"/>
      <c r="F40" s="76"/>
      <c r="G40" s="76"/>
      <c r="H40" s="76"/>
      <c r="I40" s="48"/>
    </row>
    <row r="41" spans="1:11" s="38" customFormat="1" ht="30" customHeight="1" x14ac:dyDescent="0.15">
      <c r="A41" s="40"/>
      <c r="B41" s="329" t="s">
        <v>96</v>
      </c>
      <c r="C41" s="329"/>
      <c r="D41" s="178" t="s">
        <v>92</v>
      </c>
      <c r="E41" s="75"/>
      <c r="F41" s="76"/>
      <c r="G41" s="76"/>
      <c r="H41" s="76"/>
      <c r="I41" s="48"/>
    </row>
    <row r="42" spans="1:11" s="38" customFormat="1" ht="30" customHeight="1" x14ac:dyDescent="0.15">
      <c r="A42" s="40"/>
      <c r="B42" s="331" t="s">
        <v>264</v>
      </c>
      <c r="C42" s="171" t="s">
        <v>265</v>
      </c>
      <c r="D42" s="179">
        <v>1</v>
      </c>
      <c r="E42" s="330">
        <v>2</v>
      </c>
      <c r="F42" s="330"/>
      <c r="G42" s="330">
        <v>3</v>
      </c>
      <c r="H42" s="330"/>
      <c r="I42" s="48"/>
    </row>
    <row r="43" spans="1:11" s="38" customFormat="1" ht="30" customHeight="1" x14ac:dyDescent="0.15">
      <c r="A43" s="40"/>
      <c r="B43" s="332"/>
      <c r="C43" s="171" t="s">
        <v>100</v>
      </c>
      <c r="D43" s="178"/>
      <c r="E43" s="329"/>
      <c r="F43" s="329"/>
      <c r="G43" s="329"/>
      <c r="H43" s="329"/>
      <c r="I43" s="48"/>
    </row>
    <row r="44" spans="1:11" s="38" customFormat="1" ht="30" customHeight="1" x14ac:dyDescent="0.15">
      <c r="A44" s="40"/>
      <c r="B44" s="332"/>
      <c r="C44" s="171" t="s">
        <v>101</v>
      </c>
      <c r="D44" s="178"/>
      <c r="E44" s="329"/>
      <c r="F44" s="329"/>
      <c r="G44" s="329"/>
      <c r="H44" s="329"/>
      <c r="I44" s="48"/>
    </row>
    <row r="45" spans="1:11" s="38" customFormat="1" ht="30" customHeight="1" x14ac:dyDescent="0.15">
      <c r="A45" s="40"/>
      <c r="B45" s="333"/>
      <c r="C45" s="171" t="s">
        <v>102</v>
      </c>
      <c r="D45" s="178"/>
      <c r="E45" s="329"/>
      <c r="F45" s="329"/>
      <c r="G45" s="329"/>
      <c r="H45" s="329"/>
      <c r="I45" s="48"/>
    </row>
    <row r="46" spans="1:11" x14ac:dyDescent="0.15">
      <c r="A46" s="67"/>
      <c r="B46" s="46"/>
      <c r="C46" s="68"/>
      <c r="D46" s="68"/>
      <c r="E46" s="46"/>
      <c r="F46" s="68"/>
      <c r="G46" s="68"/>
      <c r="H46" s="68"/>
      <c r="I46" s="69"/>
    </row>
    <row r="47" spans="1:11" ht="14.25" thickBot="1" x14ac:dyDescent="0.2">
      <c r="A47" s="33"/>
      <c r="B47" s="34"/>
      <c r="C47" s="34"/>
      <c r="D47" s="34"/>
      <c r="E47" s="34"/>
      <c r="F47" s="34"/>
      <c r="G47" s="34"/>
      <c r="H47" s="34"/>
      <c r="I47" s="35"/>
    </row>
  </sheetData>
  <mergeCells count="60">
    <mergeCell ref="B10:D10"/>
    <mergeCell ref="B11:C11"/>
    <mergeCell ref="E11:F11"/>
    <mergeCell ref="G11:H11"/>
    <mergeCell ref="B12:C12"/>
    <mergeCell ref="E12:F12"/>
    <mergeCell ref="G12:H12"/>
    <mergeCell ref="B15:C15"/>
    <mergeCell ref="E15:F15"/>
    <mergeCell ref="G15:H15"/>
    <mergeCell ref="B17:D17"/>
    <mergeCell ref="B18:C18"/>
    <mergeCell ref="E18:F18"/>
    <mergeCell ref="G18:H18"/>
    <mergeCell ref="B21:C21"/>
    <mergeCell ref="E21:F21"/>
    <mergeCell ref="G21:H21"/>
    <mergeCell ref="B22:C22"/>
    <mergeCell ref="E22:F22"/>
    <mergeCell ref="G22:H22"/>
    <mergeCell ref="B30:C30"/>
    <mergeCell ref="E30:H30"/>
    <mergeCell ref="B23:C23"/>
    <mergeCell ref="E23:F23"/>
    <mergeCell ref="G23:H23"/>
    <mergeCell ref="B24:C25"/>
    <mergeCell ref="D24:D25"/>
    <mergeCell ref="E24:E25"/>
    <mergeCell ref="G24:H24"/>
    <mergeCell ref="G25:H25"/>
    <mergeCell ref="B26:C27"/>
    <mergeCell ref="D26:H27"/>
    <mergeCell ref="B29:D29"/>
    <mergeCell ref="E29:F29"/>
    <mergeCell ref="G29:H29"/>
    <mergeCell ref="B42:B45"/>
    <mergeCell ref="B31:C31"/>
    <mergeCell ref="B32:C32"/>
    <mergeCell ref="B33:C33"/>
    <mergeCell ref="B34:C34"/>
    <mergeCell ref="B35:C35"/>
    <mergeCell ref="B36:D36"/>
    <mergeCell ref="B37:C37"/>
    <mergeCell ref="B38:C38"/>
    <mergeCell ref="B39:C39"/>
    <mergeCell ref="B40:C40"/>
    <mergeCell ref="B41:C41"/>
    <mergeCell ref="E45:F45"/>
    <mergeCell ref="G45:H45"/>
    <mergeCell ref="E42:F42"/>
    <mergeCell ref="G42:H42"/>
    <mergeCell ref="E43:F43"/>
    <mergeCell ref="G43:H43"/>
    <mergeCell ref="E44:F44"/>
    <mergeCell ref="G44:H44"/>
    <mergeCell ref="B14:C14"/>
    <mergeCell ref="E14:F14"/>
    <mergeCell ref="B13:C13"/>
    <mergeCell ref="E13:F13"/>
    <mergeCell ref="G13:H13"/>
  </mergeCells>
  <phoneticPr fontId="4" type="noConversion"/>
  <dataValidations count="1">
    <dataValidation type="list" allowBlank="1" showInputMessage="1" showErrorMessage="1" sqref="D23">
      <formula1>$K$29:$K$31</formula1>
    </dataValidation>
  </dataValidations>
  <pageMargins left="0.25" right="0.25" top="0.75" bottom="0.75" header="0.3" footer="0.3"/>
  <pageSetup paperSize="9" scale="71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showGridLines="0" view="pageBreakPreview" zoomScaleNormal="85" zoomScaleSheetLayoutView="100" workbookViewId="0"/>
  </sheetViews>
  <sheetFormatPr defaultRowHeight="13.5" x14ac:dyDescent="0.15"/>
  <cols>
    <col min="1" max="1" width="1.109375" customWidth="1"/>
    <col min="2" max="2" width="5.21875" customWidth="1"/>
    <col min="3" max="3" width="7.21875" customWidth="1"/>
    <col min="4" max="4" width="18.33203125" customWidth="1"/>
    <col min="5" max="5" width="17.44140625" customWidth="1"/>
    <col min="6" max="6" width="10.44140625" customWidth="1"/>
    <col min="7" max="7" width="13.109375" customWidth="1"/>
    <col min="8" max="8" width="1.21875" customWidth="1"/>
    <col min="9" max="11" width="8.88671875" hidden="1" customWidth="1"/>
  </cols>
  <sheetData>
    <row r="1" spans="1:11" ht="22.5" customHeight="1" x14ac:dyDescent="0.15">
      <c r="A1" s="41"/>
      <c r="B1" s="374" t="s">
        <v>238</v>
      </c>
      <c r="C1" s="374"/>
      <c r="D1" s="374"/>
      <c r="E1" s="374"/>
      <c r="F1" s="374"/>
      <c r="G1" s="374"/>
      <c r="H1" s="29"/>
    </row>
    <row r="2" spans="1:11" ht="20.25" customHeight="1" x14ac:dyDescent="0.15">
      <c r="A2" s="30"/>
      <c r="B2" s="62" t="s">
        <v>103</v>
      </c>
      <c r="C2" s="47"/>
      <c r="D2" s="47"/>
      <c r="E2" s="31"/>
      <c r="F2" s="31"/>
      <c r="G2" s="31"/>
      <c r="H2" s="32"/>
    </row>
    <row r="3" spans="1:11" ht="20.25" customHeight="1" x14ac:dyDescent="0.15">
      <c r="A3" s="67"/>
      <c r="B3" s="62" t="s">
        <v>237</v>
      </c>
      <c r="C3" s="47"/>
      <c r="D3" s="187" t="s">
        <v>229</v>
      </c>
      <c r="E3" s="68"/>
      <c r="F3" s="68"/>
      <c r="G3" s="68"/>
      <c r="H3" s="69"/>
    </row>
    <row r="4" spans="1:11" ht="20.25" customHeight="1" x14ac:dyDescent="0.15">
      <c r="A4" s="30"/>
      <c r="B4" s="62" t="s">
        <v>104</v>
      </c>
      <c r="C4" s="47"/>
      <c r="D4" s="47"/>
      <c r="E4" s="31"/>
      <c r="F4" s="31"/>
      <c r="G4" s="31"/>
      <c r="H4" s="68"/>
    </row>
    <row r="5" spans="1:11" x14ac:dyDescent="0.15">
      <c r="A5" s="30"/>
      <c r="B5" s="31"/>
      <c r="C5" s="31"/>
      <c r="D5" s="31"/>
      <c r="E5" s="31"/>
      <c r="F5" s="31"/>
      <c r="G5" s="45" t="s">
        <v>39</v>
      </c>
      <c r="H5" s="68"/>
    </row>
    <row r="6" spans="1:11" ht="24.75" customHeight="1" thickBot="1" x14ac:dyDescent="0.2">
      <c r="A6" s="30"/>
      <c r="B6" s="377" t="s">
        <v>36</v>
      </c>
      <c r="C6" s="377"/>
      <c r="D6" s="377"/>
      <c r="E6" s="154" t="s">
        <v>37</v>
      </c>
      <c r="F6" s="154" t="s">
        <v>38</v>
      </c>
      <c r="G6" s="154" t="s">
        <v>35</v>
      </c>
      <c r="H6" s="186"/>
      <c r="I6" s="193" t="s">
        <v>191</v>
      </c>
      <c r="J6" s="193" t="s">
        <v>266</v>
      </c>
      <c r="K6" s="193" t="s">
        <v>267</v>
      </c>
    </row>
    <row r="7" spans="1:11" ht="26.25" customHeight="1" thickTop="1" x14ac:dyDescent="0.15">
      <c r="A7" s="30"/>
      <c r="B7" s="378" t="s">
        <v>67</v>
      </c>
      <c r="C7" s="379"/>
      <c r="D7" s="54"/>
      <c r="E7" s="56"/>
      <c r="F7" s="56"/>
      <c r="G7" s="78" t="s">
        <v>54</v>
      </c>
      <c r="H7" s="68"/>
      <c r="I7" s="27"/>
      <c r="J7" s="182" t="s">
        <v>230</v>
      </c>
      <c r="K7" s="183"/>
    </row>
    <row r="8" spans="1:11" ht="23.25" customHeight="1" x14ac:dyDescent="0.15">
      <c r="A8" s="30"/>
      <c r="B8" s="375" t="s">
        <v>55</v>
      </c>
      <c r="C8" s="375" t="s">
        <v>56</v>
      </c>
      <c r="D8" s="54" t="s">
        <v>57</v>
      </c>
      <c r="E8" s="6"/>
      <c r="F8" s="57"/>
      <c r="G8" s="78" t="s">
        <v>53</v>
      </c>
      <c r="H8" s="68"/>
      <c r="I8" s="27">
        <v>1</v>
      </c>
      <c r="J8" s="27" t="s">
        <v>268</v>
      </c>
      <c r="K8" s="183">
        <v>0.1</v>
      </c>
    </row>
    <row r="9" spans="1:11" ht="19.5" customHeight="1" x14ac:dyDescent="0.15">
      <c r="A9" s="30"/>
      <c r="B9" s="375"/>
      <c r="C9" s="375"/>
      <c r="D9" s="54" t="s">
        <v>58</v>
      </c>
      <c r="E9" s="6"/>
      <c r="F9" s="57"/>
      <c r="G9" s="78"/>
      <c r="H9" s="68"/>
      <c r="I9" s="27">
        <v>2</v>
      </c>
      <c r="J9" s="27" t="s">
        <v>269</v>
      </c>
      <c r="K9" s="183">
        <v>0.1</v>
      </c>
    </row>
    <row r="10" spans="1:11" ht="26.25" customHeight="1" x14ac:dyDescent="0.15">
      <c r="A10" s="30"/>
      <c r="B10" s="375"/>
      <c r="C10" s="375"/>
      <c r="D10" s="55" t="s">
        <v>59</v>
      </c>
      <c r="E10" s="6">
        <f>E8*E9</f>
        <v>0</v>
      </c>
      <c r="F10" s="57"/>
      <c r="G10" s="78"/>
      <c r="H10" s="68"/>
      <c r="I10" s="27">
        <v>3</v>
      </c>
      <c r="J10" s="27" t="s">
        <v>270</v>
      </c>
      <c r="K10" s="183">
        <v>0.1</v>
      </c>
    </row>
    <row r="11" spans="1:11" ht="19.5" customHeight="1" x14ac:dyDescent="0.15">
      <c r="A11" s="30"/>
      <c r="B11" s="375"/>
      <c r="C11" s="375"/>
      <c r="D11" s="54" t="s">
        <v>288</v>
      </c>
      <c r="E11" s="6"/>
      <c r="F11" s="57"/>
      <c r="G11" s="78" t="s">
        <v>66</v>
      </c>
      <c r="H11" s="68"/>
      <c r="I11" s="27">
        <v>4</v>
      </c>
      <c r="J11" s="27" t="s">
        <v>271</v>
      </c>
      <c r="K11" s="183">
        <v>0.1</v>
      </c>
    </row>
    <row r="12" spans="1:11" ht="19.5" customHeight="1" x14ac:dyDescent="0.15">
      <c r="A12" s="30"/>
      <c r="B12" s="375"/>
      <c r="C12" s="375"/>
      <c r="D12" s="54" t="s">
        <v>287</v>
      </c>
      <c r="E12" s="6"/>
      <c r="F12" s="57"/>
      <c r="G12" s="78" t="s">
        <v>66</v>
      </c>
      <c r="H12" s="68"/>
      <c r="I12" s="27">
        <v>5</v>
      </c>
      <c r="J12" s="27" t="s">
        <v>272</v>
      </c>
      <c r="K12" s="183">
        <v>0.1</v>
      </c>
    </row>
    <row r="13" spans="1:11" ht="19.5" customHeight="1" x14ac:dyDescent="0.15">
      <c r="A13" s="30"/>
      <c r="B13" s="375"/>
      <c r="C13" s="375"/>
      <c r="D13" s="380" t="s">
        <v>354</v>
      </c>
      <c r="E13" s="382">
        <f>SUM(E10:E12)</f>
        <v>0</v>
      </c>
      <c r="F13" s="384"/>
      <c r="G13" s="386"/>
      <c r="H13" s="68"/>
      <c r="I13" s="27">
        <v>6</v>
      </c>
      <c r="J13" s="27" t="s">
        <v>273</v>
      </c>
      <c r="K13" s="183">
        <v>0.1</v>
      </c>
    </row>
    <row r="14" spans="1:11" ht="10.5" customHeight="1" x14ac:dyDescent="0.15">
      <c r="A14" s="30"/>
      <c r="B14" s="375"/>
      <c r="C14" s="376"/>
      <c r="D14" s="381"/>
      <c r="E14" s="383"/>
      <c r="F14" s="385"/>
      <c r="G14" s="387"/>
      <c r="H14" s="68"/>
      <c r="I14" s="27">
        <v>7</v>
      </c>
      <c r="J14" s="27" t="s">
        <v>274</v>
      </c>
      <c r="K14" s="183">
        <v>0.1</v>
      </c>
    </row>
    <row r="15" spans="1:11" ht="19.5" customHeight="1" x14ac:dyDescent="0.15">
      <c r="A15" s="30"/>
      <c r="B15" s="375"/>
      <c r="C15" s="4" t="s">
        <v>68</v>
      </c>
      <c r="D15" s="4"/>
      <c r="E15" s="4"/>
      <c r="F15" s="4"/>
      <c r="G15" s="44"/>
      <c r="H15" s="189"/>
      <c r="I15" s="27">
        <v>8</v>
      </c>
      <c r="J15" s="27" t="s">
        <v>275</v>
      </c>
      <c r="K15" s="183">
        <v>0.1</v>
      </c>
    </row>
    <row r="16" spans="1:11" ht="19.5" customHeight="1" x14ac:dyDescent="0.15">
      <c r="A16" s="30"/>
      <c r="B16" s="376"/>
      <c r="C16" s="4" t="s">
        <v>60</v>
      </c>
      <c r="D16" s="4"/>
      <c r="E16" s="4">
        <f>SUM(E13:E15)</f>
        <v>0</v>
      </c>
      <c r="F16" s="58"/>
      <c r="G16" s="27"/>
      <c r="H16" s="68"/>
      <c r="I16" s="27">
        <v>9</v>
      </c>
      <c r="J16" s="184" t="s">
        <v>276</v>
      </c>
      <c r="K16" s="183">
        <v>0.1</v>
      </c>
    </row>
    <row r="17" spans="1:20" ht="19.5" customHeight="1" x14ac:dyDescent="0.15">
      <c r="A17" s="30"/>
      <c r="B17" s="359" t="s">
        <v>61</v>
      </c>
      <c r="C17" s="360"/>
      <c r="D17" s="361"/>
      <c r="E17" s="4">
        <f>IFERROR('마. 판매비와 일반관리비, 적정이윤'!B13:B13+'마. 판매비와 일반관리비, 적정이윤'!D13:D13,"")</f>
        <v>0</v>
      </c>
      <c r="F17" s="4"/>
      <c r="G17" s="27"/>
      <c r="H17" s="68"/>
      <c r="I17" s="27">
        <v>10</v>
      </c>
      <c r="J17" s="184" t="s">
        <v>277</v>
      </c>
      <c r="K17" s="183">
        <v>0.1</v>
      </c>
    </row>
    <row r="18" spans="1:20" ht="19.5" customHeight="1" x14ac:dyDescent="0.15">
      <c r="A18" s="30"/>
      <c r="B18" s="359" t="s">
        <v>62</v>
      </c>
      <c r="C18" s="360"/>
      <c r="D18" s="361"/>
      <c r="E18" s="4">
        <f>IFERROR('마. 판매비와 일반관리비, 적정이윤'!C13:C13,"")</f>
        <v>0</v>
      </c>
      <c r="F18" s="4"/>
      <c r="G18" s="27"/>
      <c r="H18" s="68"/>
      <c r="I18" s="27">
        <v>11</v>
      </c>
      <c r="J18" s="184" t="s">
        <v>278</v>
      </c>
      <c r="K18" s="183">
        <v>0.1</v>
      </c>
    </row>
    <row r="19" spans="1:20" ht="19.5" customHeight="1" x14ac:dyDescent="0.15">
      <c r="A19" s="30"/>
      <c r="B19" s="371" t="s">
        <v>63</v>
      </c>
      <c r="C19" s="372"/>
      <c r="D19" s="373"/>
      <c r="E19" s="4">
        <f>SUM(E16:E18)</f>
        <v>0</v>
      </c>
      <c r="F19" s="58"/>
      <c r="G19" s="27"/>
      <c r="H19" s="68"/>
      <c r="I19" s="27">
        <v>12</v>
      </c>
      <c r="J19" s="184" t="s">
        <v>279</v>
      </c>
      <c r="K19" s="183">
        <v>0.1</v>
      </c>
    </row>
    <row r="20" spans="1:20" ht="19.5" customHeight="1" x14ac:dyDescent="0.15">
      <c r="A20" s="30"/>
      <c r="B20" s="359" t="s">
        <v>64</v>
      </c>
      <c r="C20" s="360"/>
      <c r="D20" s="361"/>
      <c r="E20" s="4">
        <f>E19*33.58%</f>
        <v>0</v>
      </c>
      <c r="F20" s="191" t="str">
        <f>IFERROR(E20/E21,"")</f>
        <v/>
      </c>
      <c r="G20" s="27"/>
      <c r="H20" s="68"/>
      <c r="I20" s="27">
        <v>13</v>
      </c>
      <c r="J20" s="184" t="s">
        <v>280</v>
      </c>
      <c r="K20" s="183">
        <v>0.1</v>
      </c>
    </row>
    <row r="21" spans="1:20" ht="26.25" customHeight="1" x14ac:dyDescent="0.15">
      <c r="A21" s="30"/>
      <c r="B21" s="362" t="s">
        <v>65</v>
      </c>
      <c r="C21" s="363"/>
      <c r="D21" s="364"/>
      <c r="E21" s="4">
        <f>E19+E20</f>
        <v>0</v>
      </c>
      <c r="F21" s="58"/>
      <c r="G21" s="27"/>
      <c r="H21" s="68"/>
      <c r="I21" s="27">
        <v>14</v>
      </c>
      <c r="J21" s="184" t="s">
        <v>281</v>
      </c>
      <c r="K21" s="185">
        <v>0</v>
      </c>
    </row>
    <row r="22" spans="1:20" s="208" customFormat="1" ht="18.75" customHeight="1" x14ac:dyDescent="0.15">
      <c r="A22" s="67"/>
      <c r="B22" s="368" t="s">
        <v>350</v>
      </c>
      <c r="C22" s="369"/>
      <c r="D22" s="370"/>
      <c r="E22" s="293"/>
      <c r="F22" s="294"/>
      <c r="G22" s="295" t="s">
        <v>351</v>
      </c>
      <c r="H22" s="68"/>
      <c r="I22" s="27">
        <v>15</v>
      </c>
      <c r="J22" s="190" t="s">
        <v>282</v>
      </c>
      <c r="K22" s="185">
        <v>0</v>
      </c>
    </row>
    <row r="23" spans="1:20" ht="19.5" customHeight="1" thickBot="1" x14ac:dyDescent="0.2">
      <c r="A23" s="30"/>
      <c r="B23" s="365" t="s">
        <v>352</v>
      </c>
      <c r="C23" s="366"/>
      <c r="D23" s="367"/>
      <c r="E23" s="59"/>
      <c r="F23" s="188">
        <f>VLOOKUP(D3,J7:K26,2,0)</f>
        <v>0</v>
      </c>
      <c r="G23" s="39"/>
      <c r="H23" s="68"/>
      <c r="I23" s="27">
        <v>16</v>
      </c>
      <c r="J23" s="190" t="s">
        <v>283</v>
      </c>
      <c r="K23" s="185">
        <v>0</v>
      </c>
      <c r="T23" s="68"/>
    </row>
    <row r="24" spans="1:20" s="73" customFormat="1" ht="34.5" customHeight="1" thickTop="1" thickBot="1" x14ac:dyDescent="0.2">
      <c r="A24" s="71"/>
      <c r="B24" s="356" t="s">
        <v>353</v>
      </c>
      <c r="C24" s="357"/>
      <c r="D24" s="358"/>
      <c r="E24" s="84">
        <f>IF((E21+E22+E23)&gt;=1000000,ROUND((E21+E22+E23),-4),IF(AND((E21+E22+E23)&lt;1000000,(E21+E22+E23)&gt;=100000),ROUND((E21+E22+E23),-3),ROUND((E21+E22+E23),-2)))</f>
        <v>0</v>
      </c>
      <c r="F24" s="53"/>
      <c r="G24" s="192" t="s">
        <v>73</v>
      </c>
      <c r="H24" s="70"/>
      <c r="I24" s="27">
        <v>17</v>
      </c>
      <c r="J24" s="184" t="s">
        <v>284</v>
      </c>
      <c r="K24" s="185">
        <v>0</v>
      </c>
      <c r="T24" s="81"/>
    </row>
    <row r="25" spans="1:20" s="73" customFormat="1" ht="5.25" customHeight="1" x14ac:dyDescent="0.15">
      <c r="A25" s="71"/>
      <c r="B25" s="70"/>
      <c r="C25" s="70"/>
      <c r="D25" s="70"/>
      <c r="E25" s="70"/>
      <c r="F25" s="70"/>
      <c r="G25" s="70"/>
      <c r="H25" s="70"/>
      <c r="I25" s="27">
        <v>18</v>
      </c>
      <c r="J25" s="184" t="s">
        <v>285</v>
      </c>
      <c r="K25" s="185">
        <v>0</v>
      </c>
    </row>
    <row r="26" spans="1:20" s="73" customFormat="1" x14ac:dyDescent="0.15">
      <c r="A26" s="71"/>
      <c r="B26" s="46"/>
      <c r="C26" s="70"/>
      <c r="D26" s="70"/>
      <c r="E26" s="70"/>
      <c r="F26" s="70"/>
      <c r="G26" s="70"/>
      <c r="H26" s="70"/>
      <c r="I26" s="465">
        <v>19</v>
      </c>
      <c r="J26" s="46" t="s">
        <v>396</v>
      </c>
      <c r="K26" s="183">
        <v>0.1</v>
      </c>
      <c r="L26" s="68"/>
      <c r="M26" s="68"/>
      <c r="N26" s="68"/>
      <c r="O26" s="68"/>
      <c r="P26" s="68"/>
      <c r="Q26" s="68"/>
      <c r="R26" s="68"/>
      <c r="S26" s="68"/>
    </row>
    <row r="27" spans="1:20" s="73" customFormat="1" ht="19.5" x14ac:dyDescent="0.15">
      <c r="A27" s="71"/>
      <c r="B27" s="46"/>
      <c r="C27" s="46"/>
      <c r="D27" s="46"/>
      <c r="E27" s="46"/>
      <c r="F27" s="46"/>
      <c r="G27" s="46"/>
      <c r="H27" s="70"/>
      <c r="L27" s="68"/>
      <c r="M27" s="68"/>
      <c r="N27" s="68"/>
      <c r="O27" s="68"/>
      <c r="P27" s="68"/>
      <c r="Q27" s="68"/>
      <c r="R27" s="68"/>
      <c r="S27" s="83"/>
    </row>
    <row r="28" spans="1:20" s="1" customFormat="1" ht="12.75" customHeight="1" x14ac:dyDescent="0.15">
      <c r="A28" s="66"/>
      <c r="H28" s="46"/>
    </row>
    <row r="29" spans="1:20" s="1" customFormat="1" ht="16.5" customHeight="1" x14ac:dyDescent="0.15">
      <c r="A29" s="66"/>
      <c r="B29" s="60"/>
      <c r="C29" s="46"/>
      <c r="D29" s="45" t="s">
        <v>72</v>
      </c>
      <c r="E29" s="210" t="s">
        <v>118</v>
      </c>
      <c r="F29" s="46"/>
      <c r="G29" s="46"/>
      <c r="H29" s="46"/>
    </row>
    <row r="30" spans="1:20" ht="1.5" customHeight="1" x14ac:dyDescent="0.15">
      <c r="A30" s="30"/>
      <c r="B30" s="31"/>
      <c r="C30" s="31"/>
      <c r="D30" s="211"/>
      <c r="E30" s="211"/>
      <c r="F30" s="31"/>
      <c r="G30" s="31"/>
      <c r="H30" s="68"/>
    </row>
    <row r="31" spans="1:20" x14ac:dyDescent="0.15">
      <c r="A31" s="30"/>
      <c r="B31" s="31"/>
      <c r="C31" s="31"/>
      <c r="D31" s="45" t="s">
        <v>41</v>
      </c>
      <c r="E31" s="211"/>
      <c r="F31" s="31" t="s">
        <v>286</v>
      </c>
      <c r="G31" s="31"/>
      <c r="H31" s="68"/>
    </row>
    <row r="32" spans="1:20" x14ac:dyDescent="0.15">
      <c r="A32" s="30"/>
      <c r="B32" s="31"/>
      <c r="C32" s="31"/>
      <c r="D32" s="45" t="s">
        <v>40</v>
      </c>
      <c r="E32" s="211"/>
      <c r="F32" s="31" t="s">
        <v>286</v>
      </c>
      <c r="G32" s="31"/>
      <c r="H32" s="68"/>
    </row>
    <row r="33" spans="1:8" ht="8.25" customHeight="1" thickBot="1" x14ac:dyDescent="0.2">
      <c r="A33" s="33"/>
      <c r="B33" s="34"/>
      <c r="C33" s="34"/>
      <c r="D33" s="34"/>
      <c r="E33" s="34"/>
      <c r="F33" s="34"/>
      <c r="G33" s="34"/>
      <c r="H33" s="34"/>
    </row>
  </sheetData>
  <mergeCells count="17">
    <mergeCell ref="B1:G1"/>
    <mergeCell ref="C8:C14"/>
    <mergeCell ref="B8:B16"/>
    <mergeCell ref="B6:D6"/>
    <mergeCell ref="B7:C7"/>
    <mergeCell ref="D13:D14"/>
    <mergeCell ref="E13:E14"/>
    <mergeCell ref="F13:F14"/>
    <mergeCell ref="G13:G14"/>
    <mergeCell ref="B24:D24"/>
    <mergeCell ref="B17:D17"/>
    <mergeCell ref="B18:D18"/>
    <mergeCell ref="B21:D21"/>
    <mergeCell ref="B23:D23"/>
    <mergeCell ref="B22:D22"/>
    <mergeCell ref="B20:D20"/>
    <mergeCell ref="B19:D19"/>
  </mergeCells>
  <phoneticPr fontId="4" type="noConversion"/>
  <dataValidations count="1">
    <dataValidation type="list" allowBlank="1" showInputMessage="1" showErrorMessage="1" sqref="D3">
      <formula1>$J$7:$J$26</formula1>
    </dataValidation>
  </dataValidations>
  <printOptions horizontalCentered="1"/>
  <pageMargins left="0.25" right="0.25" top="0.75" bottom="0.75" header="0.3" footer="0.3"/>
  <pageSetup paperSize="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1"/>
  <sheetViews>
    <sheetView showGridLines="0" view="pageBreakPreview" zoomScale="85" zoomScaleNormal="70" zoomScaleSheetLayoutView="85" workbookViewId="0"/>
  </sheetViews>
  <sheetFormatPr defaultRowHeight="13.5" x14ac:dyDescent="0.15"/>
  <cols>
    <col min="1" max="1" width="1.109375" customWidth="1"/>
    <col min="2" max="2" width="3.77734375" customWidth="1"/>
    <col min="3" max="3" width="9.21875" bestFit="1" customWidth="1"/>
    <col min="4" max="4" width="15.44140625" bestFit="1" customWidth="1"/>
    <col min="5" max="5" width="11.6640625" customWidth="1"/>
    <col min="6" max="6" width="13.109375" customWidth="1"/>
    <col min="7" max="8" width="11" customWidth="1"/>
    <col min="9" max="9" width="16.21875" bestFit="1" customWidth="1"/>
    <col min="10" max="11" width="5.109375" style="208" customWidth="1"/>
    <col min="12" max="12" width="7.109375" style="208" customWidth="1"/>
    <col min="13" max="13" width="12.5546875" customWidth="1"/>
    <col min="14" max="14" width="11" customWidth="1"/>
    <col min="15" max="15" width="8.21875" customWidth="1"/>
    <col min="16" max="16" width="7.77734375" bestFit="1" customWidth="1"/>
    <col min="17" max="17" width="7.21875" customWidth="1"/>
    <col min="18" max="18" width="12.5546875" customWidth="1"/>
    <col min="19" max="19" width="11.33203125" bestFit="1" customWidth="1"/>
    <col min="20" max="20" width="6.5546875" customWidth="1"/>
    <col min="21" max="21" width="1.21875" customWidth="1"/>
    <col min="22" max="23" width="4.88671875" customWidth="1"/>
    <col min="24" max="24" width="2.88671875" customWidth="1"/>
    <col min="25" max="25" width="1.88671875" customWidth="1"/>
    <col min="26" max="51" width="4.88671875" customWidth="1"/>
  </cols>
  <sheetData>
    <row r="1" spans="1:30" x14ac:dyDescent="0.15">
      <c r="D1" s="73"/>
      <c r="E1" s="73"/>
      <c r="F1" s="73"/>
      <c r="G1" s="73"/>
      <c r="H1" s="73"/>
      <c r="I1" s="73"/>
      <c r="J1" s="205"/>
      <c r="K1" s="205"/>
      <c r="L1" s="205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30" ht="19.5" x14ac:dyDescent="0.15">
      <c r="B2" s="52" t="s">
        <v>325</v>
      </c>
      <c r="C2" s="52"/>
      <c r="D2" s="73"/>
      <c r="E2" s="73"/>
      <c r="F2" s="199"/>
      <c r="G2" s="73"/>
      <c r="H2" s="73"/>
      <c r="I2" s="73"/>
      <c r="J2" s="205"/>
      <c r="K2" s="205"/>
      <c r="L2" s="205"/>
      <c r="M2" s="73"/>
      <c r="N2" s="73"/>
      <c r="O2" s="73"/>
      <c r="P2" s="73"/>
      <c r="Q2" s="37"/>
      <c r="R2" s="394"/>
      <c r="S2" s="394"/>
      <c r="T2" s="198"/>
      <c r="U2" s="73"/>
      <c r="V2" s="73"/>
    </row>
    <row r="3" spans="1:30" ht="19.5" x14ac:dyDescent="0.15">
      <c r="B3" s="52"/>
      <c r="C3" s="52"/>
      <c r="D3" s="73"/>
      <c r="E3" s="73"/>
      <c r="F3" s="199"/>
      <c r="G3" s="73"/>
      <c r="H3" s="73"/>
      <c r="I3" s="73"/>
      <c r="J3" s="205"/>
      <c r="K3" s="205"/>
      <c r="L3" s="205"/>
      <c r="M3" s="73"/>
      <c r="N3" s="73"/>
      <c r="O3" s="73"/>
      <c r="P3" s="73"/>
      <c r="Q3" s="37"/>
      <c r="R3" s="198"/>
      <c r="S3" s="198"/>
      <c r="T3" s="198"/>
      <c r="U3" s="73"/>
      <c r="V3" s="73"/>
    </row>
    <row r="4" spans="1:30" ht="15.75" customHeight="1" x14ac:dyDescent="0.15">
      <c r="A4" s="67"/>
      <c r="D4" s="70"/>
      <c r="E4" s="70"/>
      <c r="F4" s="199"/>
      <c r="G4" s="70"/>
      <c r="H4" s="70"/>
      <c r="I4" s="70"/>
      <c r="J4" s="211"/>
      <c r="K4" s="211"/>
      <c r="L4" s="211"/>
      <c r="M4" s="70"/>
      <c r="N4" s="70"/>
      <c r="O4" s="70"/>
      <c r="P4" s="70"/>
      <c r="Q4" s="70"/>
      <c r="R4" s="70"/>
      <c r="S4" s="70"/>
      <c r="T4" s="70"/>
      <c r="U4" s="72"/>
      <c r="V4" s="73"/>
    </row>
    <row r="5" spans="1:30" ht="16.5" customHeight="1" x14ac:dyDescent="0.15">
      <c r="A5" s="67"/>
      <c r="B5" s="37" t="s">
        <v>225</v>
      </c>
      <c r="C5" s="37"/>
      <c r="D5" s="70"/>
      <c r="E5" s="70"/>
      <c r="F5" s="70"/>
      <c r="G5" s="70"/>
      <c r="H5" s="70"/>
      <c r="I5" s="70"/>
      <c r="J5" s="211"/>
      <c r="K5" s="211"/>
      <c r="L5" s="211"/>
      <c r="M5" s="70"/>
      <c r="N5" s="70"/>
      <c r="O5" s="70"/>
      <c r="P5" s="70"/>
      <c r="Q5" s="70"/>
      <c r="R5" s="70"/>
      <c r="S5" s="70"/>
      <c r="T5" s="70"/>
      <c r="U5" s="72"/>
      <c r="V5" s="73"/>
    </row>
    <row r="6" spans="1:30" ht="16.5" customHeight="1" x14ac:dyDescent="0.15">
      <c r="A6" s="67"/>
      <c r="B6" s="70" t="s">
        <v>393</v>
      </c>
      <c r="C6" s="70"/>
      <c r="D6" s="70"/>
      <c r="E6" s="70"/>
      <c r="F6" s="70"/>
      <c r="G6" s="70"/>
      <c r="H6" s="70"/>
      <c r="I6" s="70"/>
      <c r="J6" s="211"/>
      <c r="K6" s="211"/>
      <c r="L6" s="211"/>
      <c r="M6" s="70"/>
      <c r="N6" s="70"/>
      <c r="O6" s="70"/>
      <c r="P6" s="70"/>
      <c r="Q6" s="70"/>
      <c r="R6" s="70"/>
      <c r="S6" s="70"/>
      <c r="T6" s="70"/>
      <c r="U6" s="72"/>
      <c r="V6" s="73"/>
    </row>
    <row r="7" spans="1:30" ht="16.5" customHeight="1" x14ac:dyDescent="0.15">
      <c r="A7" s="67"/>
      <c r="B7" s="70" t="s">
        <v>359</v>
      </c>
      <c r="C7" s="70"/>
      <c r="D7" s="70"/>
      <c r="E7" s="70"/>
      <c r="F7" s="70"/>
      <c r="G7" s="70"/>
      <c r="H7" s="70"/>
      <c r="I7" s="70"/>
      <c r="J7" s="211"/>
      <c r="K7" s="211"/>
      <c r="L7" s="211"/>
      <c r="M7" s="70"/>
      <c r="N7" s="70"/>
      <c r="O7" s="70"/>
      <c r="P7" s="70"/>
      <c r="Q7" s="70"/>
      <c r="R7" s="70"/>
      <c r="S7" s="70"/>
      <c r="T7" s="70"/>
      <c r="U7" s="72"/>
      <c r="V7" s="73"/>
    </row>
    <row r="8" spans="1:30" ht="16.5" customHeight="1" x14ac:dyDescent="0.15">
      <c r="A8" s="67"/>
      <c r="B8" s="70" t="s">
        <v>360</v>
      </c>
      <c r="C8" s="70"/>
      <c r="D8" s="70"/>
      <c r="E8" s="70"/>
      <c r="F8" s="70"/>
      <c r="G8" s="70"/>
      <c r="H8" s="70"/>
      <c r="I8" s="70"/>
      <c r="J8" s="211"/>
      <c r="K8" s="211"/>
      <c r="L8" s="211"/>
      <c r="M8" s="70"/>
      <c r="N8" s="70"/>
      <c r="O8" s="70"/>
      <c r="P8" s="70"/>
      <c r="Q8" s="70"/>
      <c r="R8" s="70"/>
      <c r="S8" s="46"/>
      <c r="T8" s="46"/>
      <c r="U8" s="72"/>
      <c r="V8" s="73"/>
    </row>
    <row r="9" spans="1:30" ht="16.5" customHeight="1" x14ac:dyDescent="0.15">
      <c r="A9" s="67"/>
      <c r="B9" s="70" t="s">
        <v>361</v>
      </c>
      <c r="C9" s="70"/>
      <c r="D9" s="70"/>
      <c r="E9" s="70"/>
      <c r="F9" s="70"/>
      <c r="G9" s="70"/>
      <c r="H9" s="70"/>
      <c r="I9" s="70"/>
      <c r="J9" s="211"/>
      <c r="K9" s="211"/>
      <c r="L9" s="211"/>
      <c r="M9" s="70"/>
      <c r="N9" s="70"/>
      <c r="O9" s="70"/>
      <c r="P9" s="70"/>
      <c r="Q9" s="70"/>
      <c r="R9" s="70"/>
      <c r="S9" s="46"/>
      <c r="T9" s="46"/>
      <c r="U9" s="72"/>
      <c r="V9" s="73"/>
    </row>
    <row r="10" spans="1:30" ht="16.5" customHeight="1" x14ac:dyDescent="0.15">
      <c r="A10" s="67"/>
      <c r="B10" s="70" t="s">
        <v>362</v>
      </c>
      <c r="C10" s="70"/>
      <c r="D10" s="70"/>
      <c r="E10" s="70"/>
      <c r="F10" s="70"/>
      <c r="G10" s="70"/>
      <c r="H10" s="70"/>
      <c r="I10" s="70"/>
      <c r="J10" s="211"/>
      <c r="K10" s="211"/>
      <c r="L10" s="211"/>
      <c r="M10" s="70"/>
      <c r="N10" s="70"/>
      <c r="O10" s="70"/>
      <c r="P10" s="70"/>
      <c r="Q10" s="70"/>
      <c r="R10" s="70"/>
      <c r="S10" s="46"/>
      <c r="T10" s="46"/>
      <c r="U10" s="72"/>
      <c r="V10" s="73"/>
      <c r="AD10" s="73"/>
    </row>
    <row r="11" spans="1:30" ht="16.5" customHeight="1" x14ac:dyDescent="0.15">
      <c r="A11" s="67"/>
      <c r="B11" s="70" t="s">
        <v>363</v>
      </c>
      <c r="C11" s="70"/>
      <c r="D11" s="70"/>
      <c r="E11" s="70"/>
      <c r="F11" s="70"/>
      <c r="G11" s="70"/>
      <c r="H11" s="70"/>
      <c r="I11" s="70"/>
      <c r="J11" s="211"/>
      <c r="K11" s="211"/>
      <c r="L11" s="211"/>
      <c r="M11" s="70"/>
      <c r="N11" s="73"/>
      <c r="O11" s="70"/>
      <c r="P11" s="70"/>
      <c r="Q11" s="70"/>
      <c r="R11" s="70"/>
      <c r="S11" s="46"/>
      <c r="T11" s="46"/>
      <c r="U11" s="72"/>
      <c r="V11" s="73"/>
      <c r="AD11" s="73"/>
    </row>
    <row r="12" spans="1:30" ht="16.5" customHeight="1" x14ac:dyDescent="0.15">
      <c r="A12" s="67"/>
      <c r="B12" s="70" t="s">
        <v>364</v>
      </c>
      <c r="C12" s="70"/>
      <c r="D12" s="70"/>
      <c r="E12" s="70"/>
      <c r="F12" s="70"/>
      <c r="G12" s="70"/>
      <c r="H12" s="70"/>
      <c r="I12" s="70"/>
      <c r="J12" s="211"/>
      <c r="K12" s="211"/>
      <c r="L12" s="211"/>
      <c r="M12" s="70"/>
      <c r="N12" s="70"/>
      <c r="O12" s="70"/>
      <c r="P12" s="70"/>
      <c r="Q12" s="70"/>
      <c r="R12" s="70"/>
      <c r="S12" s="46"/>
      <c r="T12" s="46"/>
      <c r="U12" s="72"/>
      <c r="V12" s="73"/>
      <c r="AD12" s="73"/>
    </row>
    <row r="13" spans="1:30" ht="16.5" customHeight="1" x14ac:dyDescent="0.15">
      <c r="A13" s="67"/>
      <c r="B13" s="70" t="s">
        <v>365</v>
      </c>
      <c r="C13" s="70"/>
      <c r="D13" s="70"/>
      <c r="E13" s="70"/>
      <c r="F13" s="70"/>
      <c r="G13" s="70"/>
      <c r="H13" s="70"/>
      <c r="I13" s="70"/>
      <c r="J13" s="211"/>
      <c r="K13" s="211"/>
      <c r="L13" s="211"/>
      <c r="M13" s="70"/>
      <c r="N13" s="70"/>
      <c r="O13" s="70"/>
      <c r="P13" s="70"/>
      <c r="Q13" s="70"/>
      <c r="R13" s="70"/>
      <c r="S13" s="46"/>
      <c r="T13" s="46"/>
      <c r="U13" s="72"/>
      <c r="V13" s="73"/>
      <c r="AD13" s="73"/>
    </row>
    <row r="14" spans="1:30" ht="16.5" customHeight="1" x14ac:dyDescent="0.15">
      <c r="A14" s="67"/>
      <c r="B14" s="70" t="s">
        <v>366</v>
      </c>
      <c r="C14" s="70"/>
      <c r="D14" s="70"/>
      <c r="E14" s="70"/>
      <c r="F14" s="70"/>
      <c r="G14" s="70"/>
      <c r="H14" s="70"/>
      <c r="I14" s="70"/>
      <c r="J14" s="211"/>
      <c r="K14" s="211"/>
      <c r="L14" s="211"/>
      <c r="M14" s="70"/>
      <c r="N14" s="70"/>
      <c r="O14" s="70"/>
      <c r="P14" s="70"/>
      <c r="Q14" s="70"/>
      <c r="R14" s="70"/>
      <c r="S14" s="46"/>
      <c r="T14" s="46"/>
      <c r="U14" s="72"/>
      <c r="V14" s="73"/>
    </row>
    <row r="15" spans="1:30" ht="16.5" customHeight="1" x14ac:dyDescent="0.15">
      <c r="A15" s="67"/>
      <c r="B15" s="70" t="s">
        <v>367</v>
      </c>
      <c r="C15" s="70"/>
      <c r="D15" s="70"/>
      <c r="E15" s="70"/>
      <c r="F15" s="70"/>
      <c r="G15" s="70"/>
      <c r="H15" s="70"/>
      <c r="I15" s="70"/>
      <c r="J15" s="211"/>
      <c r="K15" s="211"/>
      <c r="L15" s="211"/>
      <c r="M15" s="70"/>
      <c r="N15" s="70"/>
      <c r="O15" s="70"/>
      <c r="P15" s="70"/>
      <c r="Q15" s="70"/>
      <c r="R15" s="70"/>
      <c r="S15" s="46"/>
      <c r="T15" s="46"/>
      <c r="U15" s="69"/>
    </row>
    <row r="16" spans="1:30" ht="16.5" customHeight="1" x14ac:dyDescent="0.15">
      <c r="A16" s="67"/>
      <c r="B16" s="70" t="s">
        <v>368</v>
      </c>
      <c r="C16" s="70"/>
      <c r="D16" s="70"/>
      <c r="E16" s="70"/>
      <c r="F16" s="70"/>
      <c r="G16" s="70"/>
      <c r="H16" s="70"/>
      <c r="I16" s="70"/>
      <c r="J16" s="211"/>
      <c r="K16" s="211"/>
      <c r="L16" s="211"/>
      <c r="M16" s="70"/>
      <c r="N16" s="70"/>
      <c r="O16" s="70"/>
      <c r="P16" s="70"/>
      <c r="Q16" s="70"/>
      <c r="R16" s="70"/>
      <c r="S16" s="46"/>
      <c r="T16" s="46"/>
      <c r="U16" s="69"/>
    </row>
    <row r="17" spans="1:24" ht="16.5" customHeight="1" x14ac:dyDescent="0.15">
      <c r="A17" s="67"/>
      <c r="B17" s="70" t="s">
        <v>369</v>
      </c>
      <c r="C17" s="70"/>
      <c r="D17" s="70"/>
      <c r="E17" s="70"/>
      <c r="F17" s="70"/>
      <c r="G17" s="70"/>
      <c r="H17" s="70"/>
      <c r="I17" s="70"/>
      <c r="J17" s="211"/>
      <c r="K17" s="211"/>
      <c r="L17" s="211"/>
      <c r="M17" s="70"/>
      <c r="N17" s="70"/>
      <c r="O17" s="70"/>
      <c r="P17" s="70"/>
      <c r="Q17" s="70"/>
      <c r="R17" s="70"/>
      <c r="S17" s="46"/>
      <c r="T17" s="46"/>
      <c r="U17" s="69"/>
    </row>
    <row r="18" spans="1:24" ht="16.5" customHeight="1" x14ac:dyDescent="0.15">
      <c r="A18" s="67"/>
      <c r="B18" s="70" t="s">
        <v>370</v>
      </c>
      <c r="C18" s="70"/>
      <c r="D18" s="70"/>
      <c r="E18" s="70"/>
      <c r="F18" s="70"/>
      <c r="G18" s="70"/>
      <c r="H18" s="70"/>
      <c r="I18" s="70"/>
      <c r="J18" s="211"/>
      <c r="K18" s="211"/>
      <c r="L18" s="211"/>
      <c r="M18" s="70"/>
      <c r="N18" s="70"/>
      <c r="O18" s="146"/>
      <c r="P18" s="70"/>
      <c r="Q18" s="70"/>
      <c r="R18" s="70"/>
      <c r="S18" s="46"/>
      <c r="T18" s="46"/>
      <c r="U18" s="69"/>
    </row>
    <row r="19" spans="1:24" ht="16.5" customHeight="1" x14ac:dyDescent="0.15">
      <c r="A19" s="67"/>
      <c r="B19" s="70" t="s">
        <v>371</v>
      </c>
      <c r="C19" s="70"/>
      <c r="D19" s="70"/>
      <c r="E19" s="70"/>
      <c r="F19" s="70"/>
      <c r="G19" s="70"/>
      <c r="H19" s="70"/>
      <c r="I19" s="70"/>
      <c r="J19" s="211"/>
      <c r="K19" s="211"/>
      <c r="L19" s="211"/>
      <c r="M19" s="70"/>
      <c r="N19" s="70"/>
      <c r="O19" s="70"/>
      <c r="P19" s="70"/>
      <c r="Q19" s="70"/>
      <c r="R19" s="70"/>
      <c r="S19" s="46"/>
      <c r="T19" s="46"/>
      <c r="U19" s="69"/>
    </row>
    <row r="20" spans="1:24" ht="16.5" customHeight="1" x14ac:dyDescent="0.15">
      <c r="A20" s="67"/>
      <c r="B20" s="70"/>
      <c r="C20" s="70"/>
      <c r="D20" s="70"/>
      <c r="E20" s="70"/>
      <c r="F20" s="70"/>
      <c r="G20" s="70"/>
      <c r="H20" s="70"/>
      <c r="I20" s="70"/>
      <c r="J20" s="211"/>
      <c r="K20" s="211"/>
      <c r="L20" s="211"/>
      <c r="M20" s="70"/>
      <c r="N20" s="70"/>
      <c r="O20" s="70"/>
      <c r="P20" s="70"/>
      <c r="Q20" s="70"/>
      <c r="R20" s="70"/>
      <c r="S20" s="46"/>
      <c r="T20" s="46"/>
      <c r="U20" s="69"/>
    </row>
    <row r="21" spans="1:24" ht="16.5" customHeight="1" x14ac:dyDescent="0.15">
      <c r="A21" s="67"/>
      <c r="B21" s="37" t="s">
        <v>226</v>
      </c>
      <c r="C21" s="37"/>
      <c r="D21" s="70"/>
      <c r="E21" s="70"/>
      <c r="F21" s="70"/>
      <c r="G21" s="70"/>
      <c r="H21" s="70"/>
      <c r="I21" s="70"/>
      <c r="J21" s="211"/>
      <c r="K21" s="211"/>
      <c r="L21" s="211"/>
      <c r="M21" s="70"/>
      <c r="N21" s="70"/>
      <c r="O21" s="70"/>
      <c r="P21" s="70"/>
      <c r="Q21" s="70"/>
      <c r="R21" s="70"/>
      <c r="S21" s="46"/>
      <c r="T21" s="46"/>
      <c r="U21" s="69"/>
    </row>
    <row r="22" spans="1:24" ht="16.5" customHeight="1" x14ac:dyDescent="0.15">
      <c r="A22" s="67"/>
      <c r="B22" s="89" t="s">
        <v>372</v>
      </c>
      <c r="C22" s="89"/>
      <c r="D22" s="70"/>
      <c r="E22" s="70"/>
      <c r="F22" s="70"/>
      <c r="G22" s="70"/>
      <c r="H22" s="70"/>
      <c r="I22" s="70"/>
      <c r="J22" s="211"/>
      <c r="K22" s="211"/>
      <c r="L22" s="211"/>
      <c r="M22" s="70"/>
      <c r="N22" s="70"/>
      <c r="O22" s="70"/>
      <c r="P22" s="70"/>
      <c r="Q22" s="70"/>
      <c r="R22" s="70"/>
      <c r="S22" s="46"/>
      <c r="T22" s="46"/>
      <c r="U22" s="69"/>
    </row>
    <row r="23" spans="1:24" ht="16.5" customHeight="1" x14ac:dyDescent="0.15">
      <c r="A23" s="67"/>
      <c r="B23" s="89"/>
      <c r="C23" s="89"/>
      <c r="D23" s="70"/>
      <c r="E23" s="70"/>
      <c r="F23" s="70"/>
      <c r="G23" s="70"/>
      <c r="H23" s="70"/>
      <c r="I23" s="70"/>
      <c r="J23" s="211"/>
      <c r="K23" s="211"/>
      <c r="L23" s="211"/>
      <c r="M23" s="70"/>
      <c r="N23" s="70"/>
      <c r="O23" s="70"/>
      <c r="P23" s="70"/>
      <c r="Q23" s="70"/>
      <c r="R23" s="70"/>
      <c r="S23" s="46"/>
      <c r="T23" s="46"/>
      <c r="U23" s="69"/>
    </row>
    <row r="24" spans="1:24" ht="36.75" customHeight="1" x14ac:dyDescent="0.15">
      <c r="A24" s="67"/>
      <c r="B24" s="388" t="s">
        <v>34</v>
      </c>
      <c r="C24" s="390" t="s">
        <v>214</v>
      </c>
      <c r="D24" s="390" t="s">
        <v>206</v>
      </c>
      <c r="E24" s="390" t="s">
        <v>49</v>
      </c>
      <c r="F24" s="390" t="s">
        <v>205</v>
      </c>
      <c r="G24" s="388" t="s">
        <v>43</v>
      </c>
      <c r="H24" s="388" t="s">
        <v>211</v>
      </c>
      <c r="I24" s="388"/>
      <c r="J24" s="390" t="s">
        <v>44</v>
      </c>
      <c r="K24" s="390" t="s">
        <v>45</v>
      </c>
      <c r="L24" s="392" t="s">
        <v>289</v>
      </c>
      <c r="M24" s="392" t="s">
        <v>216</v>
      </c>
      <c r="N24" s="388" t="s">
        <v>217</v>
      </c>
      <c r="O24" s="390" t="s">
        <v>215</v>
      </c>
      <c r="P24" s="388" t="s">
        <v>0</v>
      </c>
      <c r="Q24" s="388" t="s">
        <v>42</v>
      </c>
      <c r="R24" s="390" t="s">
        <v>46</v>
      </c>
      <c r="S24" s="390" t="s">
        <v>338</v>
      </c>
      <c r="T24" s="206"/>
      <c r="U24" s="51"/>
      <c r="V24" s="43"/>
      <c r="W24" s="43"/>
      <c r="X24" s="43"/>
    </row>
    <row r="25" spans="1:24" ht="36.75" customHeight="1" thickBot="1" x14ac:dyDescent="0.2">
      <c r="A25" s="67"/>
      <c r="B25" s="389"/>
      <c r="C25" s="391"/>
      <c r="D25" s="391"/>
      <c r="E25" s="391"/>
      <c r="F25" s="391"/>
      <c r="G25" s="389"/>
      <c r="H25" s="145" t="s">
        <v>218</v>
      </c>
      <c r="I25" s="145" t="s">
        <v>219</v>
      </c>
      <c r="J25" s="391"/>
      <c r="K25" s="391"/>
      <c r="L25" s="393"/>
      <c r="M25" s="393"/>
      <c r="N25" s="389"/>
      <c r="O25" s="391"/>
      <c r="P25" s="389"/>
      <c r="Q25" s="389"/>
      <c r="R25" s="391"/>
      <c r="S25" s="389"/>
      <c r="T25" s="207"/>
      <c r="U25" s="51"/>
      <c r="V25" s="43"/>
      <c r="W25" s="43"/>
      <c r="X25" s="43"/>
    </row>
    <row r="26" spans="1:24" s="73" customFormat="1" ht="19.5" customHeight="1" thickTop="1" x14ac:dyDescent="0.15">
      <c r="A26" s="71"/>
      <c r="B26" s="5">
        <v>1</v>
      </c>
      <c r="C26" s="147" t="s">
        <v>212</v>
      </c>
      <c r="D26" s="148" t="s">
        <v>207</v>
      </c>
      <c r="E26" s="148" t="s">
        <v>98</v>
      </c>
      <c r="F26" s="148" t="s">
        <v>209</v>
      </c>
      <c r="G26" s="147" t="s">
        <v>69</v>
      </c>
      <c r="H26" s="147">
        <v>1</v>
      </c>
      <c r="I26" s="147" t="s">
        <v>220</v>
      </c>
      <c r="J26" s="147" t="s">
        <v>47</v>
      </c>
      <c r="K26" s="144" t="s">
        <v>50</v>
      </c>
      <c r="L26" s="147"/>
      <c r="M26" s="147">
        <v>20</v>
      </c>
      <c r="N26" s="147">
        <v>20</v>
      </c>
      <c r="O26" s="150">
        <v>1000</v>
      </c>
      <c r="P26" s="149">
        <v>1000000</v>
      </c>
      <c r="Q26" s="149">
        <v>70000</v>
      </c>
      <c r="R26" s="149">
        <f>O26*L26+P26+Q26</f>
        <v>1070000</v>
      </c>
      <c r="S26" s="147">
        <v>1</v>
      </c>
      <c r="T26" s="197"/>
      <c r="U26" s="72"/>
    </row>
    <row r="27" spans="1:24" s="73" customFormat="1" ht="19.5" customHeight="1" x14ac:dyDescent="0.15">
      <c r="A27" s="71"/>
      <c r="B27" s="88">
        <v>2</v>
      </c>
      <c r="C27" s="144" t="s">
        <v>213</v>
      </c>
      <c r="D27" s="92" t="s">
        <v>207</v>
      </c>
      <c r="E27" s="92" t="s">
        <v>98</v>
      </c>
      <c r="F27" s="92" t="s">
        <v>209</v>
      </c>
      <c r="G27" s="144" t="s">
        <v>69</v>
      </c>
      <c r="H27" s="144">
        <v>2</v>
      </c>
      <c r="I27" s="144" t="s">
        <v>222</v>
      </c>
      <c r="J27" s="144" t="s">
        <v>47</v>
      </c>
      <c r="K27" s="144" t="s">
        <v>50</v>
      </c>
      <c r="L27" s="144"/>
      <c r="M27" s="144">
        <v>10</v>
      </c>
      <c r="N27" s="144">
        <v>20</v>
      </c>
      <c r="O27" s="151">
        <v>1000</v>
      </c>
      <c r="P27" s="149">
        <v>1000000</v>
      </c>
      <c r="Q27" s="143">
        <v>70000</v>
      </c>
      <c r="R27" s="149">
        <f t="shared" ref="R27:R30" si="0">O27*L27+P27+Q27</f>
        <v>1070000</v>
      </c>
      <c r="S27" s="144">
        <v>1</v>
      </c>
      <c r="T27" s="197"/>
      <c r="U27" s="72"/>
    </row>
    <row r="28" spans="1:24" s="73" customFormat="1" ht="19.5" customHeight="1" x14ac:dyDescent="0.15">
      <c r="A28" s="71"/>
      <c r="B28" s="88">
        <v>3</v>
      </c>
      <c r="C28" s="144" t="s">
        <v>212</v>
      </c>
      <c r="D28" s="92" t="s">
        <v>207</v>
      </c>
      <c r="E28" s="92" t="s">
        <v>98</v>
      </c>
      <c r="F28" s="92" t="s">
        <v>209</v>
      </c>
      <c r="G28" s="144" t="s">
        <v>69</v>
      </c>
      <c r="H28" s="144">
        <v>3</v>
      </c>
      <c r="I28" s="144" t="s">
        <v>221</v>
      </c>
      <c r="J28" s="144" t="s">
        <v>47</v>
      </c>
      <c r="K28" s="144" t="s">
        <v>50</v>
      </c>
      <c r="L28" s="144"/>
      <c r="M28" s="144">
        <v>20</v>
      </c>
      <c r="N28" s="144">
        <v>20</v>
      </c>
      <c r="O28" s="151">
        <v>1000</v>
      </c>
      <c r="P28" s="149">
        <v>1000000</v>
      </c>
      <c r="Q28" s="143">
        <v>70000</v>
      </c>
      <c r="R28" s="149">
        <f t="shared" si="0"/>
        <v>1070000</v>
      </c>
      <c r="S28" s="147">
        <v>2</v>
      </c>
      <c r="T28" s="197"/>
      <c r="U28" s="72"/>
    </row>
    <row r="29" spans="1:24" s="73" customFormat="1" ht="19.5" customHeight="1" x14ac:dyDescent="0.15">
      <c r="A29" s="71"/>
      <c r="B29" s="88">
        <v>4</v>
      </c>
      <c r="C29" s="144" t="s">
        <v>213</v>
      </c>
      <c r="D29" s="92" t="s">
        <v>208</v>
      </c>
      <c r="E29" s="92" t="s">
        <v>99</v>
      </c>
      <c r="F29" s="92" t="s">
        <v>210</v>
      </c>
      <c r="G29" s="144" t="s">
        <v>51</v>
      </c>
      <c r="H29" s="144">
        <v>1</v>
      </c>
      <c r="I29" s="144" t="s">
        <v>223</v>
      </c>
      <c r="J29" s="144" t="s">
        <v>48</v>
      </c>
      <c r="K29" s="144" t="s">
        <v>50</v>
      </c>
      <c r="L29" s="144"/>
      <c r="M29" s="144">
        <v>20</v>
      </c>
      <c r="N29" s="153">
        <v>1250</v>
      </c>
      <c r="O29" s="151">
        <v>50000</v>
      </c>
      <c r="P29" s="144"/>
      <c r="Q29" s="144"/>
      <c r="R29" s="149">
        <f t="shared" si="0"/>
        <v>0</v>
      </c>
      <c r="S29" s="144">
        <v>2</v>
      </c>
      <c r="T29" s="197"/>
      <c r="U29" s="72"/>
    </row>
    <row r="30" spans="1:24" s="73" customFormat="1" ht="19.5" customHeight="1" x14ac:dyDescent="0.15">
      <c r="A30" s="71"/>
      <c r="B30" s="88">
        <v>5</v>
      </c>
      <c r="C30" s="144" t="s">
        <v>213</v>
      </c>
      <c r="D30" s="92" t="s">
        <v>208</v>
      </c>
      <c r="E30" s="92" t="s">
        <v>99</v>
      </c>
      <c r="F30" s="92" t="s">
        <v>210</v>
      </c>
      <c r="G30" s="144" t="s">
        <v>51</v>
      </c>
      <c r="H30" s="144">
        <v>2</v>
      </c>
      <c r="I30" s="144" t="s">
        <v>224</v>
      </c>
      <c r="J30" s="144" t="s">
        <v>48</v>
      </c>
      <c r="K30" s="144" t="s">
        <v>50</v>
      </c>
      <c r="L30" s="144"/>
      <c r="M30" s="144">
        <v>20</v>
      </c>
      <c r="N30" s="153">
        <v>1250</v>
      </c>
      <c r="O30" s="151">
        <v>50000</v>
      </c>
      <c r="P30" s="144"/>
      <c r="Q30" s="144"/>
      <c r="R30" s="149">
        <f t="shared" si="0"/>
        <v>0</v>
      </c>
      <c r="S30" s="147">
        <v>3</v>
      </c>
      <c r="T30" s="197"/>
      <c r="U30" s="72"/>
    </row>
    <row r="31" spans="1:24" s="73" customFormat="1" ht="19.5" customHeight="1" x14ac:dyDescent="0.15">
      <c r="A31" s="71"/>
      <c r="B31" s="88">
        <v>6</v>
      </c>
      <c r="C31" s="141"/>
      <c r="D31" s="61"/>
      <c r="E31" s="61"/>
      <c r="F31" s="61"/>
      <c r="G31" s="88"/>
      <c r="H31" s="141"/>
      <c r="I31" s="141"/>
      <c r="J31" s="209"/>
      <c r="K31" s="209"/>
      <c r="L31" s="209"/>
      <c r="M31" s="141"/>
      <c r="N31" s="141"/>
      <c r="O31" s="152"/>
      <c r="P31" s="88"/>
      <c r="Q31" s="88"/>
      <c r="R31" s="142"/>
      <c r="S31" s="88"/>
      <c r="T31" s="50"/>
      <c r="U31" s="72"/>
    </row>
    <row r="32" spans="1:24" s="73" customFormat="1" ht="19.5" customHeight="1" x14ac:dyDescent="0.15">
      <c r="A32" s="71"/>
      <c r="B32" s="88">
        <v>7</v>
      </c>
      <c r="C32" s="141"/>
      <c r="D32" s="61"/>
      <c r="E32" s="61"/>
      <c r="F32" s="61"/>
      <c r="G32" s="88"/>
      <c r="H32" s="141"/>
      <c r="I32" s="141"/>
      <c r="J32" s="209"/>
      <c r="K32" s="209"/>
      <c r="L32" s="209"/>
      <c r="M32" s="141"/>
      <c r="N32" s="141"/>
      <c r="O32" s="152"/>
      <c r="P32" s="88"/>
      <c r="Q32" s="88"/>
      <c r="R32" s="142"/>
      <c r="S32" s="88"/>
      <c r="T32" s="50"/>
      <c r="U32" s="72"/>
    </row>
    <row r="33" spans="1:21" s="73" customFormat="1" ht="19.5" customHeight="1" x14ac:dyDescent="0.15">
      <c r="A33" s="71"/>
      <c r="B33" s="88">
        <v>8</v>
      </c>
      <c r="C33" s="141"/>
      <c r="D33" s="61"/>
      <c r="E33" s="61"/>
      <c r="F33" s="61"/>
      <c r="G33" s="88"/>
      <c r="H33" s="141"/>
      <c r="I33" s="141"/>
      <c r="J33" s="209"/>
      <c r="K33" s="209"/>
      <c r="L33" s="209"/>
      <c r="M33" s="141"/>
      <c r="N33" s="141"/>
      <c r="O33" s="152"/>
      <c r="P33" s="88"/>
      <c r="Q33" s="88"/>
      <c r="R33" s="142"/>
      <c r="S33" s="88"/>
      <c r="T33" s="50"/>
      <c r="U33" s="72"/>
    </row>
    <row r="34" spans="1:21" s="73" customFormat="1" ht="19.5" customHeight="1" x14ac:dyDescent="0.15">
      <c r="A34" s="71"/>
      <c r="B34" s="88">
        <v>9</v>
      </c>
      <c r="C34" s="141"/>
      <c r="D34" s="61"/>
      <c r="E34" s="61"/>
      <c r="F34" s="61"/>
      <c r="G34" s="88"/>
      <c r="H34" s="141"/>
      <c r="I34" s="141"/>
      <c r="J34" s="209"/>
      <c r="K34" s="209"/>
      <c r="L34" s="209"/>
      <c r="M34" s="141"/>
      <c r="N34" s="141"/>
      <c r="O34" s="152"/>
      <c r="P34" s="88"/>
      <c r="Q34" s="88"/>
      <c r="R34" s="142"/>
      <c r="S34" s="88"/>
      <c r="T34" s="50"/>
      <c r="U34" s="72"/>
    </row>
    <row r="35" spans="1:21" s="73" customFormat="1" ht="19.5" customHeight="1" x14ac:dyDescent="0.15">
      <c r="A35" s="71"/>
      <c r="B35" s="88">
        <v>10</v>
      </c>
      <c r="C35" s="141"/>
      <c r="D35" s="61"/>
      <c r="E35" s="61"/>
      <c r="F35" s="61"/>
      <c r="G35" s="88"/>
      <c r="H35" s="141"/>
      <c r="I35" s="141"/>
      <c r="J35" s="209"/>
      <c r="K35" s="209"/>
      <c r="L35" s="209"/>
      <c r="M35" s="141"/>
      <c r="N35" s="141"/>
      <c r="O35" s="152"/>
      <c r="P35" s="88"/>
      <c r="Q35" s="88"/>
      <c r="R35" s="142"/>
      <c r="S35" s="88"/>
      <c r="T35" s="50"/>
      <c r="U35" s="72"/>
    </row>
    <row r="36" spans="1:21" s="73" customFormat="1" ht="19.5" customHeight="1" x14ac:dyDescent="0.15">
      <c r="A36" s="71"/>
      <c r="B36" s="88">
        <v>11</v>
      </c>
      <c r="C36" s="141"/>
      <c r="D36" s="61"/>
      <c r="E36" s="61"/>
      <c r="F36" s="61"/>
      <c r="G36" s="88"/>
      <c r="H36" s="141"/>
      <c r="I36" s="141"/>
      <c r="J36" s="209"/>
      <c r="K36" s="209"/>
      <c r="L36" s="209"/>
      <c r="M36" s="141"/>
      <c r="N36" s="141"/>
      <c r="O36" s="152"/>
      <c r="P36" s="88"/>
      <c r="Q36" s="88"/>
      <c r="R36" s="142"/>
      <c r="S36" s="88"/>
      <c r="T36" s="50"/>
      <c r="U36" s="72"/>
    </row>
    <row r="37" spans="1:21" s="73" customFormat="1" ht="19.5" customHeight="1" x14ac:dyDescent="0.15">
      <c r="A37" s="71"/>
      <c r="B37" s="88">
        <v>12</v>
      </c>
      <c r="C37" s="141"/>
      <c r="D37" s="61"/>
      <c r="E37" s="61"/>
      <c r="F37" s="61"/>
      <c r="G37" s="88"/>
      <c r="H37" s="141"/>
      <c r="I37" s="141"/>
      <c r="J37" s="209"/>
      <c r="K37" s="209"/>
      <c r="L37" s="209"/>
      <c r="M37" s="141"/>
      <c r="N37" s="141"/>
      <c r="O37" s="152"/>
      <c r="P37" s="88"/>
      <c r="Q37" s="88"/>
      <c r="R37" s="142"/>
      <c r="S37" s="88"/>
      <c r="T37" s="50"/>
      <c r="U37" s="72"/>
    </row>
    <row r="38" spans="1:21" s="73" customFormat="1" ht="19.5" customHeight="1" x14ac:dyDescent="0.15">
      <c r="A38" s="71"/>
      <c r="B38" s="88">
        <v>13</v>
      </c>
      <c r="C38" s="141"/>
      <c r="D38" s="61"/>
      <c r="E38" s="61"/>
      <c r="F38" s="61"/>
      <c r="G38" s="88"/>
      <c r="H38" s="141"/>
      <c r="I38" s="141"/>
      <c r="J38" s="209"/>
      <c r="K38" s="209"/>
      <c r="L38" s="209"/>
      <c r="M38" s="141"/>
      <c r="N38" s="141"/>
      <c r="O38" s="152"/>
      <c r="P38" s="88"/>
      <c r="Q38" s="88"/>
      <c r="R38" s="142"/>
      <c r="S38" s="88"/>
      <c r="T38" s="50"/>
      <c r="U38" s="72"/>
    </row>
    <row r="39" spans="1:21" s="73" customFormat="1" ht="19.5" customHeight="1" x14ac:dyDescent="0.15">
      <c r="A39" s="71"/>
      <c r="B39" s="88">
        <v>14</v>
      </c>
      <c r="C39" s="141"/>
      <c r="D39" s="61"/>
      <c r="E39" s="61"/>
      <c r="F39" s="61"/>
      <c r="G39" s="88"/>
      <c r="H39" s="141"/>
      <c r="I39" s="141"/>
      <c r="J39" s="209"/>
      <c r="K39" s="209"/>
      <c r="L39" s="209"/>
      <c r="M39" s="141"/>
      <c r="N39" s="141"/>
      <c r="O39" s="152"/>
      <c r="P39" s="88"/>
      <c r="Q39" s="88"/>
      <c r="R39" s="142"/>
      <c r="S39" s="88"/>
      <c r="T39" s="50"/>
      <c r="U39" s="72"/>
    </row>
    <row r="40" spans="1:21" s="73" customFormat="1" ht="19.5" customHeight="1" x14ac:dyDescent="0.15">
      <c r="A40" s="71"/>
      <c r="B40" s="88">
        <v>15</v>
      </c>
      <c r="C40" s="141"/>
      <c r="D40" s="61"/>
      <c r="E40" s="61"/>
      <c r="F40" s="61"/>
      <c r="G40" s="88"/>
      <c r="H40" s="141"/>
      <c r="I40" s="141"/>
      <c r="J40" s="209"/>
      <c r="K40" s="209"/>
      <c r="L40" s="209"/>
      <c r="M40" s="141"/>
      <c r="N40" s="141"/>
      <c r="O40" s="152"/>
      <c r="P40" s="88"/>
      <c r="Q40" s="88"/>
      <c r="R40" s="142"/>
      <c r="S40" s="88"/>
      <c r="T40" s="50"/>
      <c r="U40" s="72"/>
    </row>
    <row r="41" spans="1:21" ht="13.5" customHeight="1" x14ac:dyDescent="0.15">
      <c r="A41" s="67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69"/>
    </row>
  </sheetData>
  <mergeCells count="18">
    <mergeCell ref="B24:B25"/>
    <mergeCell ref="C24:C25"/>
    <mergeCell ref="D24:D25"/>
    <mergeCell ref="E24:E25"/>
    <mergeCell ref="F24:F25"/>
    <mergeCell ref="G24:G25"/>
    <mergeCell ref="K24:K25"/>
    <mergeCell ref="L24:L25"/>
    <mergeCell ref="J24:J25"/>
    <mergeCell ref="R2:S2"/>
    <mergeCell ref="S24:S25"/>
    <mergeCell ref="H24:I24"/>
    <mergeCell ref="M24:M25"/>
    <mergeCell ref="N24:N25"/>
    <mergeCell ref="P24:P25"/>
    <mergeCell ref="Q24:Q25"/>
    <mergeCell ref="R24:R25"/>
    <mergeCell ref="O24:O25"/>
  </mergeCells>
  <phoneticPr fontId="4" type="noConversion"/>
  <printOptions horizontalCentered="1"/>
  <pageMargins left="0.25" right="0.25" top="0.75" bottom="0.75" header="0.3" footer="0.3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3"/>
  <sheetViews>
    <sheetView showGridLines="0" view="pageBreakPreview" zoomScale="85" zoomScaleNormal="100" zoomScaleSheetLayoutView="85" workbookViewId="0"/>
  </sheetViews>
  <sheetFormatPr defaultColWidth="8.88671875" defaultRowHeight="13.5" x14ac:dyDescent="0.15"/>
  <cols>
    <col min="1" max="1" width="1.21875" style="217" customWidth="1"/>
    <col min="2" max="2" width="8.33203125" style="217" customWidth="1"/>
    <col min="3" max="3" width="12.6640625" style="217" customWidth="1"/>
    <col min="4" max="4" width="8.5546875" style="217" customWidth="1"/>
    <col min="5" max="5" width="10.5546875" style="217" customWidth="1"/>
    <col min="6" max="6" width="13.77734375" style="217" customWidth="1"/>
    <col min="7" max="7" width="9" style="217" bestFit="1" customWidth="1"/>
    <col min="8" max="8" width="11.6640625" style="217" bestFit="1" customWidth="1"/>
    <col min="9" max="9" width="12.5546875" style="217" customWidth="1"/>
    <col min="10" max="10" width="9.33203125" style="217" customWidth="1"/>
    <col min="11" max="14" width="9.88671875" style="217" customWidth="1"/>
    <col min="15" max="15" width="9" style="217" customWidth="1"/>
    <col min="16" max="16" width="8.77734375" style="217" bestFit="1" customWidth="1"/>
    <col min="17" max="17" width="11.6640625" style="217" bestFit="1" customWidth="1"/>
    <col min="18" max="18" width="8.77734375" style="217" bestFit="1" customWidth="1"/>
    <col min="19" max="19" width="8.77734375" style="217" customWidth="1"/>
    <col min="20" max="20" width="10" style="217" bestFit="1" customWidth="1"/>
    <col min="21" max="21" width="7.88671875" style="217" bestFit="1" customWidth="1"/>
    <col min="22" max="22" width="8.88671875" style="217" bestFit="1" customWidth="1"/>
    <col min="23" max="23" width="9" style="217" bestFit="1" customWidth="1"/>
    <col min="24" max="26" width="8.109375" style="217" bestFit="1" customWidth="1"/>
    <col min="27" max="27" width="8.109375" style="217" customWidth="1"/>
    <col min="28" max="28" width="9.88671875" style="217" customWidth="1"/>
    <col min="29" max="29" width="2.33203125" style="217" customWidth="1"/>
    <col min="30" max="32" width="9.77734375" style="217" customWidth="1"/>
    <col min="33" max="48" width="4.109375" style="217" customWidth="1"/>
    <col min="49" max="16384" width="8.88671875" style="217"/>
  </cols>
  <sheetData>
    <row r="1" spans="1:32" ht="7.5" customHeight="1" x14ac:dyDescent="0.15">
      <c r="A1" s="212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4"/>
      <c r="AC1" s="215"/>
      <c r="AD1" s="213"/>
      <c r="AE1" s="213"/>
      <c r="AF1" s="216"/>
    </row>
    <row r="2" spans="1:32" ht="22.5" customHeight="1" x14ac:dyDescent="0.15">
      <c r="A2" s="218"/>
      <c r="B2" s="219" t="s">
        <v>335</v>
      </c>
      <c r="C2" s="219"/>
      <c r="D2" s="219"/>
      <c r="E2" s="219"/>
      <c r="F2" s="219"/>
      <c r="G2" s="219"/>
      <c r="H2" s="219"/>
      <c r="I2" s="219"/>
      <c r="J2" s="219"/>
      <c r="K2" s="219"/>
      <c r="L2" s="220"/>
      <c r="M2" s="220"/>
      <c r="N2" s="220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2"/>
      <c r="AC2" s="223"/>
      <c r="AD2" s="216"/>
      <c r="AE2" s="216"/>
      <c r="AF2" s="216"/>
    </row>
    <row r="3" spans="1:32" ht="7.5" customHeight="1" x14ac:dyDescent="0.15">
      <c r="A3" s="218"/>
      <c r="B3" s="225"/>
      <c r="C3" s="225"/>
      <c r="D3" s="225"/>
      <c r="E3" s="225"/>
      <c r="F3" s="225"/>
      <c r="G3" s="225"/>
      <c r="H3" s="225"/>
      <c r="I3" s="225"/>
      <c r="J3" s="225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24"/>
      <c r="AC3" s="223"/>
      <c r="AD3" s="216"/>
      <c r="AE3" s="216"/>
      <c r="AF3" s="216"/>
    </row>
    <row r="4" spans="1:32" ht="16.5" customHeight="1" x14ac:dyDescent="0.15">
      <c r="A4" s="218"/>
      <c r="B4" s="288" t="s">
        <v>225</v>
      </c>
      <c r="C4" s="288"/>
      <c r="D4" s="288"/>
      <c r="E4" s="288"/>
      <c r="F4" s="288"/>
      <c r="G4" s="288"/>
      <c r="H4" s="288"/>
      <c r="I4" s="288"/>
      <c r="J4" s="288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16"/>
      <c r="W4" s="216"/>
      <c r="X4" s="216"/>
      <c r="Y4" s="216"/>
      <c r="Z4" s="216"/>
      <c r="AA4" s="216"/>
      <c r="AB4" s="224"/>
      <c r="AC4" s="223"/>
      <c r="AD4" s="216"/>
      <c r="AE4" s="216"/>
      <c r="AF4" s="216"/>
    </row>
    <row r="5" spans="1:32" ht="13.5" customHeight="1" x14ac:dyDescent="0.15">
      <c r="A5" s="218"/>
      <c r="B5" s="290" t="s">
        <v>373</v>
      </c>
      <c r="C5" s="290"/>
      <c r="D5" s="290"/>
      <c r="E5" s="290"/>
      <c r="F5" s="290"/>
      <c r="G5" s="290"/>
      <c r="H5" s="290"/>
      <c r="I5" s="290"/>
      <c r="J5" s="290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16"/>
      <c r="W5" s="216"/>
      <c r="X5" s="216"/>
      <c r="Y5" s="216"/>
      <c r="Z5" s="216"/>
      <c r="AA5" s="216"/>
      <c r="AB5" s="224"/>
      <c r="AC5" s="223"/>
      <c r="AD5" s="216"/>
      <c r="AE5" s="216"/>
      <c r="AF5" s="216"/>
    </row>
    <row r="6" spans="1:32" ht="16.5" customHeight="1" x14ac:dyDescent="0.15">
      <c r="A6" s="218"/>
      <c r="B6" s="290" t="s">
        <v>374</v>
      </c>
      <c r="C6" s="290"/>
      <c r="D6" s="288"/>
      <c r="E6" s="288"/>
      <c r="F6" s="288"/>
      <c r="G6" s="288"/>
      <c r="H6" s="288"/>
      <c r="I6" s="288"/>
      <c r="J6" s="288"/>
      <c r="K6" s="289"/>
      <c r="L6" s="289"/>
      <c r="M6" s="289"/>
      <c r="N6" s="289"/>
      <c r="O6" s="289"/>
      <c r="P6" s="289"/>
      <c r="Q6" s="291"/>
      <c r="R6" s="289"/>
      <c r="S6" s="289"/>
      <c r="T6" s="289"/>
      <c r="U6" s="289"/>
      <c r="V6" s="216"/>
      <c r="W6" s="216"/>
      <c r="X6" s="216"/>
      <c r="Y6" s="216"/>
      <c r="Z6" s="216"/>
      <c r="AA6" s="216"/>
      <c r="AB6" s="224"/>
      <c r="AC6" s="223"/>
      <c r="AD6" s="216"/>
      <c r="AE6" s="216"/>
      <c r="AF6" s="216"/>
    </row>
    <row r="7" spans="1:32" ht="13.5" customHeight="1" x14ac:dyDescent="0.15">
      <c r="A7" s="218"/>
      <c r="B7" s="290" t="s">
        <v>375</v>
      </c>
      <c r="C7" s="290"/>
      <c r="D7" s="290"/>
      <c r="E7" s="290"/>
      <c r="F7" s="290"/>
      <c r="G7" s="290"/>
      <c r="H7" s="290"/>
      <c r="I7" s="290"/>
      <c r="J7" s="290"/>
      <c r="K7" s="289"/>
      <c r="L7" s="289"/>
      <c r="M7" s="289"/>
      <c r="N7" s="291"/>
      <c r="O7" s="289"/>
      <c r="P7" s="289"/>
      <c r="Q7" s="291"/>
      <c r="R7" s="291"/>
      <c r="S7" s="289"/>
      <c r="T7" s="289"/>
      <c r="U7" s="289"/>
      <c r="V7" s="216"/>
      <c r="W7" s="216"/>
      <c r="X7" s="216"/>
      <c r="Y7" s="216"/>
      <c r="Z7" s="216"/>
      <c r="AA7" s="216"/>
      <c r="AB7" s="224"/>
      <c r="AC7" s="223"/>
      <c r="AD7" s="216"/>
      <c r="AE7" s="216"/>
      <c r="AF7" s="216"/>
    </row>
    <row r="8" spans="1:32" ht="13.5" customHeight="1" x14ac:dyDescent="0.15">
      <c r="A8" s="218"/>
      <c r="B8" s="290" t="s">
        <v>376</v>
      </c>
      <c r="C8" s="290"/>
      <c r="D8" s="290"/>
      <c r="E8" s="290"/>
      <c r="F8" s="290"/>
      <c r="G8" s="290"/>
      <c r="H8" s="290"/>
      <c r="I8" s="290"/>
      <c r="J8" s="290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16"/>
      <c r="W8" s="216"/>
      <c r="X8" s="216"/>
      <c r="Y8" s="216"/>
      <c r="Z8" s="216"/>
      <c r="AA8" s="216"/>
      <c r="AB8" s="224"/>
      <c r="AC8" s="223"/>
      <c r="AD8" s="216"/>
      <c r="AE8" s="216"/>
      <c r="AF8" s="216"/>
    </row>
    <row r="9" spans="1:32" ht="13.5" customHeight="1" x14ac:dyDescent="0.15">
      <c r="A9" s="218"/>
      <c r="B9" s="292" t="s">
        <v>377</v>
      </c>
      <c r="C9" s="292"/>
      <c r="D9" s="290"/>
      <c r="E9" s="290"/>
      <c r="F9" s="290"/>
      <c r="G9" s="290"/>
      <c r="H9" s="290"/>
      <c r="I9" s="290"/>
      <c r="J9" s="290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16"/>
      <c r="W9" s="216"/>
      <c r="X9" s="216"/>
      <c r="Y9" s="216"/>
      <c r="Z9" s="216"/>
      <c r="AA9" s="216"/>
      <c r="AB9" s="224"/>
      <c r="AC9" s="223"/>
      <c r="AD9" s="216"/>
      <c r="AE9" s="216"/>
      <c r="AF9" s="216"/>
    </row>
    <row r="10" spans="1:32" ht="13.5" customHeight="1" x14ac:dyDescent="0.15">
      <c r="A10" s="218"/>
      <c r="B10" s="292" t="s">
        <v>343</v>
      </c>
      <c r="C10" s="292"/>
      <c r="D10" s="290"/>
      <c r="E10" s="290"/>
      <c r="F10" s="290"/>
      <c r="G10" s="290"/>
      <c r="H10" s="290"/>
      <c r="I10" s="290"/>
      <c r="J10" s="290"/>
      <c r="K10" s="289"/>
      <c r="L10" s="289"/>
      <c r="M10" s="289"/>
      <c r="N10" s="291"/>
      <c r="O10" s="289"/>
      <c r="P10" s="289"/>
      <c r="Q10" s="289"/>
      <c r="R10" s="291"/>
      <c r="S10" s="291"/>
      <c r="T10" s="291"/>
      <c r="U10" s="291"/>
      <c r="V10" s="216"/>
      <c r="W10" s="216"/>
      <c r="X10" s="216"/>
      <c r="Y10" s="216"/>
      <c r="Z10" s="216"/>
      <c r="AA10" s="216"/>
      <c r="AB10" s="224"/>
      <c r="AC10" s="223"/>
      <c r="AD10" s="216"/>
      <c r="AE10" s="216"/>
      <c r="AF10" s="216"/>
    </row>
    <row r="11" spans="1:32" ht="13.5" customHeight="1" x14ac:dyDescent="0.15">
      <c r="A11" s="218"/>
      <c r="B11" s="292"/>
      <c r="C11" s="292"/>
      <c r="D11" s="290"/>
      <c r="E11" s="290"/>
      <c r="F11" s="290"/>
      <c r="G11" s="290"/>
      <c r="H11" s="290"/>
      <c r="I11" s="290"/>
      <c r="J11" s="290"/>
      <c r="K11" s="289"/>
      <c r="L11" s="289"/>
      <c r="M11" s="289"/>
      <c r="N11" s="291"/>
      <c r="O11" s="289"/>
      <c r="P11" s="289"/>
      <c r="Q11" s="289"/>
      <c r="R11" s="291"/>
      <c r="S11" s="291"/>
      <c r="T11" s="291"/>
      <c r="U11" s="291"/>
      <c r="V11" s="216"/>
      <c r="W11" s="216"/>
      <c r="X11" s="216"/>
      <c r="Y11" s="216"/>
      <c r="Z11" s="216"/>
      <c r="AA11" s="216"/>
      <c r="AB11" s="224"/>
      <c r="AC11" s="223"/>
      <c r="AD11" s="216"/>
      <c r="AE11" s="216"/>
      <c r="AF11" s="216"/>
    </row>
    <row r="12" spans="1:32" ht="12" customHeight="1" thickBot="1" x14ac:dyDescent="0.2">
      <c r="A12" s="218"/>
      <c r="B12" s="409" t="s">
        <v>331</v>
      </c>
      <c r="C12" s="409"/>
      <c r="D12" s="409"/>
      <c r="E12" s="409"/>
      <c r="F12" s="409"/>
      <c r="G12" s="226"/>
      <c r="H12" s="226"/>
      <c r="I12" s="226"/>
      <c r="J12" s="22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27"/>
      <c r="AD12" s="216"/>
      <c r="AE12" s="216"/>
      <c r="AF12" s="216"/>
    </row>
    <row r="13" spans="1:32" ht="16.5" customHeight="1" x14ac:dyDescent="0.15">
      <c r="A13" s="218"/>
      <c r="B13" s="412" t="s">
        <v>339</v>
      </c>
      <c r="C13" s="395" t="s">
        <v>290</v>
      </c>
      <c r="D13" s="415" t="s">
        <v>52</v>
      </c>
      <c r="E13" s="399" t="s">
        <v>142</v>
      </c>
      <c r="F13" s="400"/>
      <c r="G13" s="401"/>
      <c r="H13" s="410" t="s">
        <v>152</v>
      </c>
      <c r="I13" s="399" t="s">
        <v>330</v>
      </c>
      <c r="J13" s="400"/>
      <c r="K13" s="400"/>
      <c r="L13" s="400"/>
      <c r="M13" s="400"/>
      <c r="N13" s="400"/>
      <c r="O13" s="400"/>
      <c r="P13" s="400"/>
      <c r="Q13" s="400"/>
      <c r="R13" s="400"/>
      <c r="S13" s="401"/>
      <c r="T13" s="402" t="s">
        <v>291</v>
      </c>
      <c r="U13" s="401" t="s">
        <v>292</v>
      </c>
      <c r="V13" s="405" t="s">
        <v>293</v>
      </c>
      <c r="W13" s="402" t="s">
        <v>294</v>
      </c>
      <c r="X13" s="407" t="s">
        <v>295</v>
      </c>
      <c r="Y13" s="395" t="s">
        <v>296</v>
      </c>
      <c r="Z13" s="395" t="s">
        <v>297</v>
      </c>
      <c r="AA13" s="395" t="s">
        <v>298</v>
      </c>
      <c r="AB13" s="397" t="s">
        <v>299</v>
      </c>
      <c r="AC13" s="227"/>
      <c r="AD13" s="216"/>
      <c r="AE13" s="216"/>
      <c r="AF13" s="216"/>
    </row>
    <row r="14" spans="1:32" ht="40.5" x14ac:dyDescent="0.15">
      <c r="A14" s="218"/>
      <c r="B14" s="413"/>
      <c r="C14" s="414"/>
      <c r="D14" s="415"/>
      <c r="E14" s="228" t="s">
        <v>300</v>
      </c>
      <c r="F14" s="229" t="s">
        <v>301</v>
      </c>
      <c r="G14" s="230" t="s">
        <v>302</v>
      </c>
      <c r="H14" s="411"/>
      <c r="I14" s="231" t="s">
        <v>303</v>
      </c>
      <c r="J14" s="229" t="s">
        <v>304</v>
      </c>
      <c r="K14" s="229" t="s">
        <v>305</v>
      </c>
      <c r="L14" s="229" t="s">
        <v>306</v>
      </c>
      <c r="M14" s="229" t="s">
        <v>307</v>
      </c>
      <c r="N14" s="229" t="s">
        <v>308</v>
      </c>
      <c r="O14" s="229" t="s">
        <v>309</v>
      </c>
      <c r="P14" s="229" t="s">
        <v>310</v>
      </c>
      <c r="Q14" s="229" t="s">
        <v>311</v>
      </c>
      <c r="R14" s="229" t="s">
        <v>312</v>
      </c>
      <c r="S14" s="229" t="s">
        <v>313</v>
      </c>
      <c r="T14" s="403"/>
      <c r="U14" s="404"/>
      <c r="V14" s="396"/>
      <c r="W14" s="406"/>
      <c r="X14" s="408"/>
      <c r="Y14" s="396"/>
      <c r="Z14" s="396"/>
      <c r="AA14" s="396"/>
      <c r="AB14" s="398"/>
      <c r="AC14" s="227"/>
      <c r="AF14" s="216"/>
    </row>
    <row r="15" spans="1:32" s="234" customFormat="1" ht="21.75" customHeight="1" x14ac:dyDescent="0.15">
      <c r="A15" s="232"/>
      <c r="B15" s="233" t="s">
        <v>314</v>
      </c>
      <c r="C15" s="248" t="s">
        <v>324</v>
      </c>
      <c r="D15" s="249">
        <v>45472</v>
      </c>
      <c r="E15" s="250">
        <v>1000000</v>
      </c>
      <c r="F15" s="251"/>
      <c r="G15" s="252">
        <f>SUM(E15:F15)</f>
        <v>1000000</v>
      </c>
      <c r="H15" s="253"/>
      <c r="I15" s="254"/>
      <c r="J15" s="255"/>
      <c r="K15" s="255"/>
      <c r="L15" s="255"/>
      <c r="M15" s="255"/>
      <c r="N15" s="255"/>
      <c r="O15" s="255"/>
      <c r="P15" s="255"/>
      <c r="Q15" s="255">
        <v>180000</v>
      </c>
      <c r="R15" s="255">
        <v>80000</v>
      </c>
      <c r="S15" s="256">
        <f>326732+2500</f>
        <v>329232</v>
      </c>
      <c r="T15" s="257">
        <f>SUM(I15:S15)</f>
        <v>589232</v>
      </c>
      <c r="U15" s="258"/>
      <c r="V15" s="255">
        <v>1381580</v>
      </c>
      <c r="W15" s="257">
        <f t="shared" ref="W15:W21" si="0">G15+H15+T15+U15+V15</f>
        <v>2970812</v>
      </c>
      <c r="X15" s="258"/>
      <c r="Y15" s="255"/>
      <c r="Z15" s="255"/>
      <c r="AA15" s="255"/>
      <c r="AB15" s="259">
        <f>SUM(X15:AA15)</f>
        <v>0</v>
      </c>
      <c r="AC15" s="223"/>
    </row>
    <row r="16" spans="1:32" s="234" customFormat="1" ht="21.75" customHeight="1" x14ac:dyDescent="0.15">
      <c r="A16" s="232"/>
      <c r="B16" s="233" t="s">
        <v>315</v>
      </c>
      <c r="C16" s="248" t="s">
        <v>324</v>
      </c>
      <c r="D16" s="260">
        <v>45488</v>
      </c>
      <c r="E16" s="250">
        <v>1000000</v>
      </c>
      <c r="F16" s="251"/>
      <c r="G16" s="252">
        <f t="shared" ref="G16:G21" si="1">SUM(E16:F16)</f>
        <v>1000000</v>
      </c>
      <c r="H16" s="253"/>
      <c r="I16" s="261"/>
      <c r="J16" s="262"/>
      <c r="K16" s="255">
        <v>260000</v>
      </c>
      <c r="L16" s="255"/>
      <c r="M16" s="255"/>
      <c r="N16" s="255"/>
      <c r="O16" s="255"/>
      <c r="P16" s="263"/>
      <c r="Q16" s="255"/>
      <c r="R16" s="255">
        <v>93000</v>
      </c>
      <c r="S16" s="256">
        <f>290000+350000</f>
        <v>640000</v>
      </c>
      <c r="T16" s="257">
        <f t="shared" ref="T16:T21" si="2">SUM(I16:S16)</f>
        <v>993000</v>
      </c>
      <c r="U16" s="258"/>
      <c r="V16" s="255">
        <v>2109870</v>
      </c>
      <c r="W16" s="257">
        <f t="shared" si="0"/>
        <v>4102870</v>
      </c>
      <c r="X16" s="258"/>
      <c r="Y16" s="255"/>
      <c r="Z16" s="255"/>
      <c r="AA16" s="255"/>
      <c r="AB16" s="259">
        <f t="shared" ref="AB16:AB18" si="3">SUM(X16:AA16)</f>
        <v>0</v>
      </c>
      <c r="AC16" s="223"/>
    </row>
    <row r="17" spans="1:29" s="234" customFormat="1" ht="21.75" customHeight="1" x14ac:dyDescent="0.15">
      <c r="A17" s="232"/>
      <c r="B17" s="233" t="s">
        <v>316</v>
      </c>
      <c r="C17" s="248" t="s">
        <v>324</v>
      </c>
      <c r="D17" s="264">
        <v>45513</v>
      </c>
      <c r="E17" s="250">
        <v>1000000</v>
      </c>
      <c r="F17" s="265"/>
      <c r="G17" s="252">
        <f t="shared" si="1"/>
        <v>1000000</v>
      </c>
      <c r="H17" s="266"/>
      <c r="I17" s="267"/>
      <c r="J17" s="265"/>
      <c r="K17" s="268"/>
      <c r="L17" s="268"/>
      <c r="M17" s="268"/>
      <c r="N17" s="268"/>
      <c r="O17" s="269"/>
      <c r="P17" s="269"/>
      <c r="Q17" s="270"/>
      <c r="R17" s="270">
        <v>103000</v>
      </c>
      <c r="S17" s="271"/>
      <c r="T17" s="257">
        <f t="shared" si="2"/>
        <v>103000</v>
      </c>
      <c r="U17" s="272"/>
      <c r="V17" s="270">
        <v>2630860</v>
      </c>
      <c r="W17" s="257">
        <f t="shared" si="0"/>
        <v>3733860</v>
      </c>
      <c r="X17" s="258"/>
      <c r="Y17" s="270"/>
      <c r="Z17" s="270"/>
      <c r="AA17" s="270"/>
      <c r="AB17" s="259">
        <f t="shared" si="3"/>
        <v>0</v>
      </c>
      <c r="AC17" s="223"/>
    </row>
    <row r="18" spans="1:29" s="234" customFormat="1" ht="21.75" customHeight="1" x14ac:dyDescent="0.15">
      <c r="A18" s="232"/>
      <c r="B18" s="233" t="s">
        <v>317</v>
      </c>
      <c r="C18" s="248" t="s">
        <v>324</v>
      </c>
      <c r="D18" s="260">
        <v>45611</v>
      </c>
      <c r="E18" s="250">
        <v>1000000</v>
      </c>
      <c r="F18" s="268"/>
      <c r="G18" s="252">
        <f t="shared" si="1"/>
        <v>1000000</v>
      </c>
      <c r="H18" s="273"/>
      <c r="I18" s="274"/>
      <c r="J18" s="268"/>
      <c r="K18" s="268"/>
      <c r="L18" s="268"/>
      <c r="M18" s="268"/>
      <c r="N18" s="268"/>
      <c r="O18" s="269"/>
      <c r="P18" s="269"/>
      <c r="Q18" s="270">
        <v>428000</v>
      </c>
      <c r="R18" s="270">
        <f>81000+50000</f>
        <v>131000</v>
      </c>
      <c r="S18" s="271">
        <v>240000</v>
      </c>
      <c r="T18" s="257">
        <f t="shared" si="2"/>
        <v>799000</v>
      </c>
      <c r="U18" s="272"/>
      <c r="V18" s="270">
        <v>4023390</v>
      </c>
      <c r="W18" s="257">
        <f t="shared" si="0"/>
        <v>5822390</v>
      </c>
      <c r="X18" s="258"/>
      <c r="Y18" s="270"/>
      <c r="Z18" s="270"/>
      <c r="AA18" s="270"/>
      <c r="AB18" s="259">
        <f t="shared" si="3"/>
        <v>0</v>
      </c>
      <c r="AC18" s="223"/>
    </row>
    <row r="19" spans="1:29" s="234" customFormat="1" ht="21.75" customHeight="1" x14ac:dyDescent="0.15">
      <c r="A19" s="232"/>
      <c r="B19" s="233" t="s">
        <v>318</v>
      </c>
      <c r="C19" s="275"/>
      <c r="D19" s="260"/>
      <c r="E19" s="274"/>
      <c r="F19" s="268"/>
      <c r="G19" s="252">
        <f t="shared" si="1"/>
        <v>0</v>
      </c>
      <c r="H19" s="273"/>
      <c r="I19" s="274"/>
      <c r="J19" s="268"/>
      <c r="K19" s="268"/>
      <c r="L19" s="268"/>
      <c r="M19" s="268"/>
      <c r="N19" s="268"/>
      <c r="O19" s="269"/>
      <c r="P19" s="269"/>
      <c r="Q19" s="270"/>
      <c r="R19" s="270"/>
      <c r="S19" s="271"/>
      <c r="T19" s="257">
        <f t="shared" si="2"/>
        <v>0</v>
      </c>
      <c r="U19" s="272"/>
      <c r="V19" s="270"/>
      <c r="W19" s="257">
        <f t="shared" si="0"/>
        <v>0</v>
      </c>
      <c r="X19" s="258"/>
      <c r="Y19" s="270"/>
      <c r="Z19" s="270"/>
      <c r="AA19" s="270"/>
      <c r="AB19" s="259">
        <f t="shared" ref="AB19:AB21" si="4">SUM(I19:T19)+Y19</f>
        <v>0</v>
      </c>
      <c r="AC19" s="223"/>
    </row>
    <row r="20" spans="1:29" ht="21.75" customHeight="1" x14ac:dyDescent="0.15">
      <c r="A20" s="236"/>
      <c r="B20" s="233" t="s">
        <v>319</v>
      </c>
      <c r="C20" s="275"/>
      <c r="D20" s="260"/>
      <c r="E20" s="274"/>
      <c r="F20" s="268"/>
      <c r="G20" s="252">
        <f t="shared" si="1"/>
        <v>0</v>
      </c>
      <c r="H20" s="273"/>
      <c r="I20" s="274"/>
      <c r="J20" s="268"/>
      <c r="K20" s="276"/>
      <c r="L20" s="276"/>
      <c r="M20" s="276"/>
      <c r="N20" s="276"/>
      <c r="O20" s="276"/>
      <c r="P20" s="276"/>
      <c r="Q20" s="277"/>
      <c r="R20" s="277"/>
      <c r="S20" s="278"/>
      <c r="T20" s="257">
        <f t="shared" si="2"/>
        <v>0</v>
      </c>
      <c r="U20" s="279"/>
      <c r="V20" s="277"/>
      <c r="W20" s="257">
        <f t="shared" si="0"/>
        <v>0</v>
      </c>
      <c r="X20" s="258"/>
      <c r="Y20" s="277"/>
      <c r="Z20" s="277"/>
      <c r="AA20" s="277"/>
      <c r="AB20" s="259">
        <f t="shared" si="4"/>
        <v>0</v>
      </c>
      <c r="AC20" s="227"/>
    </row>
    <row r="21" spans="1:29" ht="21.75" customHeight="1" x14ac:dyDescent="0.15">
      <c r="A21" s="236"/>
      <c r="B21" s="233" t="s">
        <v>320</v>
      </c>
      <c r="C21" s="275"/>
      <c r="D21" s="260"/>
      <c r="E21" s="274"/>
      <c r="F21" s="268"/>
      <c r="G21" s="252">
        <f t="shared" si="1"/>
        <v>0</v>
      </c>
      <c r="H21" s="273"/>
      <c r="I21" s="274"/>
      <c r="J21" s="268"/>
      <c r="K21" s="276"/>
      <c r="L21" s="276"/>
      <c r="M21" s="276"/>
      <c r="N21" s="276"/>
      <c r="O21" s="276"/>
      <c r="P21" s="276"/>
      <c r="Q21" s="277"/>
      <c r="R21" s="277"/>
      <c r="S21" s="278"/>
      <c r="T21" s="257">
        <f t="shared" si="2"/>
        <v>0</v>
      </c>
      <c r="U21" s="279"/>
      <c r="V21" s="277"/>
      <c r="W21" s="257">
        <f t="shared" si="0"/>
        <v>0</v>
      </c>
      <c r="X21" s="258"/>
      <c r="Y21" s="277"/>
      <c r="Z21" s="277"/>
      <c r="AA21" s="277"/>
      <c r="AB21" s="259">
        <f t="shared" si="4"/>
        <v>0</v>
      </c>
      <c r="AC21" s="227"/>
    </row>
    <row r="22" spans="1:29" ht="21.75" customHeight="1" thickBot="1" x14ac:dyDescent="0.2">
      <c r="A22" s="236"/>
      <c r="B22" s="235" t="s">
        <v>70</v>
      </c>
      <c r="C22" s="235"/>
      <c r="D22" s="237"/>
      <c r="E22" s="238">
        <f>SUM(E15:E21)</f>
        <v>4000000</v>
      </c>
      <c r="F22" s="239">
        <f>SUM(F15:F21)</f>
        <v>0</v>
      </c>
      <c r="G22" s="239"/>
      <c r="H22" s="240">
        <f t="shared" ref="H22:R22" si="5">SUM(H15:H21)</f>
        <v>0</v>
      </c>
      <c r="I22" s="238">
        <f t="shared" si="5"/>
        <v>0</v>
      </c>
      <c r="J22" s="239">
        <f t="shared" si="5"/>
        <v>0</v>
      </c>
      <c r="K22" s="239">
        <f t="shared" si="5"/>
        <v>260000</v>
      </c>
      <c r="L22" s="239">
        <f t="shared" si="5"/>
        <v>0</v>
      </c>
      <c r="M22" s="239">
        <f t="shared" si="5"/>
        <v>0</v>
      </c>
      <c r="N22" s="239">
        <f t="shared" si="5"/>
        <v>0</v>
      </c>
      <c r="O22" s="239">
        <f t="shared" si="5"/>
        <v>0</v>
      </c>
      <c r="P22" s="239">
        <f t="shared" si="5"/>
        <v>0</v>
      </c>
      <c r="Q22" s="239">
        <f t="shared" si="5"/>
        <v>608000</v>
      </c>
      <c r="R22" s="239">
        <f t="shared" si="5"/>
        <v>407000</v>
      </c>
      <c r="S22" s="240"/>
      <c r="T22" s="241">
        <f t="shared" ref="T22:AB22" si="6">SUM(T15:T21)</f>
        <v>2484232</v>
      </c>
      <c r="U22" s="242">
        <f t="shared" si="6"/>
        <v>0</v>
      </c>
      <c r="V22" s="239">
        <f t="shared" si="6"/>
        <v>10145700</v>
      </c>
      <c r="W22" s="241">
        <f t="shared" si="6"/>
        <v>16629932</v>
      </c>
      <c r="X22" s="243">
        <f t="shared" si="6"/>
        <v>0</v>
      </c>
      <c r="Y22" s="244">
        <f t="shared" si="6"/>
        <v>0</v>
      </c>
      <c r="Z22" s="244">
        <f t="shared" si="6"/>
        <v>0</v>
      </c>
      <c r="AA22" s="244">
        <f t="shared" si="6"/>
        <v>0</v>
      </c>
      <c r="AB22" s="244">
        <f t="shared" si="6"/>
        <v>0</v>
      </c>
      <c r="AC22" s="227"/>
    </row>
    <row r="23" spans="1:29" x14ac:dyDescent="0.15">
      <c r="A23" s="218"/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27"/>
    </row>
    <row r="24" spans="1:29" ht="14.25" thickBot="1" x14ac:dyDescent="0.2">
      <c r="A24" s="218"/>
      <c r="B24" s="409" t="s">
        <v>333</v>
      </c>
      <c r="C24" s="409"/>
      <c r="D24" s="409"/>
      <c r="E24" s="409"/>
      <c r="F24" s="409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27"/>
    </row>
    <row r="25" spans="1:29" ht="13.5" customHeight="1" x14ac:dyDescent="0.15">
      <c r="A25" s="218"/>
      <c r="B25" s="412" t="s">
        <v>339</v>
      </c>
      <c r="C25" s="395" t="s">
        <v>290</v>
      </c>
      <c r="D25" s="415" t="s">
        <v>52</v>
      </c>
      <c r="E25" s="399" t="s">
        <v>142</v>
      </c>
      <c r="F25" s="400"/>
      <c r="G25" s="401"/>
      <c r="H25" s="410" t="s">
        <v>152</v>
      </c>
      <c r="I25" s="399" t="s">
        <v>332</v>
      </c>
      <c r="J25" s="400"/>
      <c r="K25" s="400"/>
      <c r="L25" s="400"/>
      <c r="M25" s="400"/>
      <c r="N25" s="400"/>
      <c r="O25" s="400"/>
      <c r="P25" s="400"/>
      <c r="Q25" s="400"/>
      <c r="R25" s="400"/>
      <c r="S25" s="401"/>
      <c r="T25" s="402" t="s">
        <v>291</v>
      </c>
      <c r="U25" s="401" t="s">
        <v>292</v>
      </c>
      <c r="V25" s="405" t="s">
        <v>293</v>
      </c>
      <c r="W25" s="402" t="s">
        <v>294</v>
      </c>
      <c r="X25" s="407" t="s">
        <v>295</v>
      </c>
      <c r="Y25" s="395" t="s">
        <v>296</v>
      </c>
      <c r="Z25" s="395" t="s">
        <v>297</v>
      </c>
      <c r="AA25" s="395" t="s">
        <v>298</v>
      </c>
      <c r="AB25" s="397" t="s">
        <v>299</v>
      </c>
      <c r="AC25" s="227"/>
    </row>
    <row r="26" spans="1:29" ht="40.5" x14ac:dyDescent="0.15">
      <c r="A26" s="218"/>
      <c r="B26" s="413"/>
      <c r="C26" s="414"/>
      <c r="D26" s="415"/>
      <c r="E26" s="228" t="s">
        <v>300</v>
      </c>
      <c r="F26" s="229" t="s">
        <v>301</v>
      </c>
      <c r="G26" s="280" t="s">
        <v>302</v>
      </c>
      <c r="H26" s="411"/>
      <c r="I26" s="231" t="s">
        <v>303</v>
      </c>
      <c r="J26" s="229" t="s">
        <v>304</v>
      </c>
      <c r="K26" s="229" t="s">
        <v>305</v>
      </c>
      <c r="L26" s="229" t="s">
        <v>306</v>
      </c>
      <c r="M26" s="229" t="s">
        <v>307</v>
      </c>
      <c r="N26" s="229" t="s">
        <v>308</v>
      </c>
      <c r="O26" s="229" t="s">
        <v>309</v>
      </c>
      <c r="P26" s="229" t="s">
        <v>310</v>
      </c>
      <c r="Q26" s="229" t="s">
        <v>311</v>
      </c>
      <c r="R26" s="229" t="s">
        <v>312</v>
      </c>
      <c r="S26" s="229" t="s">
        <v>313</v>
      </c>
      <c r="T26" s="403"/>
      <c r="U26" s="404"/>
      <c r="V26" s="396"/>
      <c r="W26" s="406"/>
      <c r="X26" s="408"/>
      <c r="Y26" s="396"/>
      <c r="Z26" s="396"/>
      <c r="AA26" s="396"/>
      <c r="AB26" s="398"/>
      <c r="AC26" s="227"/>
    </row>
    <row r="27" spans="1:29" ht="22.5" customHeight="1" x14ac:dyDescent="0.15">
      <c r="A27" s="218"/>
      <c r="B27" s="233" t="s">
        <v>336</v>
      </c>
      <c r="C27" s="248" t="s">
        <v>334</v>
      </c>
      <c r="D27" s="249">
        <v>45472</v>
      </c>
      <c r="E27" s="250">
        <v>1615377</v>
      </c>
      <c r="F27" s="251"/>
      <c r="G27" s="252">
        <f>SUM(E27:F27)</f>
        <v>1615377</v>
      </c>
      <c r="H27" s="253"/>
      <c r="I27" s="254"/>
      <c r="J27" s="255"/>
      <c r="K27" s="255"/>
      <c r="L27" s="255"/>
      <c r="M27" s="255"/>
      <c r="N27" s="255"/>
      <c r="O27" s="255"/>
      <c r="P27" s="255"/>
      <c r="Q27" s="255">
        <v>180000</v>
      </c>
      <c r="R27" s="255">
        <v>80000</v>
      </c>
      <c r="S27" s="256">
        <f>326732+2500</f>
        <v>329232</v>
      </c>
      <c r="T27" s="257">
        <f>SUM(I27:S27)</f>
        <v>589232</v>
      </c>
      <c r="U27" s="258"/>
      <c r="V27" s="255">
        <v>1381580</v>
      </c>
      <c r="W27" s="257">
        <f t="shared" ref="W27:W31" si="7">G27+H27+T27+U27+V27</f>
        <v>3586189</v>
      </c>
      <c r="X27" s="258"/>
      <c r="Y27" s="255"/>
      <c r="Z27" s="255"/>
      <c r="AA27" s="281"/>
      <c r="AB27" s="282">
        <f>SUM(X27:AA27)</f>
        <v>0</v>
      </c>
      <c r="AC27" s="227"/>
    </row>
    <row r="28" spans="1:29" ht="22.5" customHeight="1" x14ac:dyDescent="0.15">
      <c r="A28" s="218"/>
      <c r="B28" s="233" t="s">
        <v>337</v>
      </c>
      <c r="C28" s="248" t="s">
        <v>334</v>
      </c>
      <c r="D28" s="260">
        <v>45488</v>
      </c>
      <c r="E28" s="250">
        <v>2811567</v>
      </c>
      <c r="F28" s="251"/>
      <c r="G28" s="252">
        <f t="shared" ref="G28:G31" si="8">SUM(E28:F28)</f>
        <v>2811567</v>
      </c>
      <c r="H28" s="253"/>
      <c r="I28" s="261"/>
      <c r="J28" s="262"/>
      <c r="K28" s="255">
        <v>260000</v>
      </c>
      <c r="L28" s="255"/>
      <c r="M28" s="255"/>
      <c r="N28" s="255"/>
      <c r="O28" s="255"/>
      <c r="P28" s="263"/>
      <c r="Q28" s="255"/>
      <c r="R28" s="255">
        <v>93000</v>
      </c>
      <c r="S28" s="256">
        <f>290000+350000</f>
        <v>640000</v>
      </c>
      <c r="T28" s="257">
        <f t="shared" ref="T28:T31" si="9">SUM(I28:S28)</f>
        <v>993000</v>
      </c>
      <c r="U28" s="258"/>
      <c r="V28" s="255">
        <v>2109870</v>
      </c>
      <c r="W28" s="257">
        <f t="shared" si="7"/>
        <v>5914437</v>
      </c>
      <c r="X28" s="258"/>
      <c r="Y28" s="255"/>
      <c r="Z28" s="255"/>
      <c r="AA28" s="281"/>
      <c r="AB28" s="282">
        <f t="shared" ref="AB28:AB31" si="10">SUM(I28:T28)+Y28</f>
        <v>1986000</v>
      </c>
      <c r="AC28" s="227"/>
    </row>
    <row r="29" spans="1:29" ht="22.5" customHeight="1" x14ac:dyDescent="0.15">
      <c r="A29" s="218"/>
      <c r="B29" s="233" t="s">
        <v>321</v>
      </c>
      <c r="C29" s="248"/>
      <c r="D29" s="260"/>
      <c r="E29" s="250"/>
      <c r="F29" s="251"/>
      <c r="G29" s="252"/>
      <c r="H29" s="253"/>
      <c r="I29" s="261"/>
      <c r="J29" s="262"/>
      <c r="K29" s="255"/>
      <c r="L29" s="255"/>
      <c r="M29" s="255"/>
      <c r="N29" s="255"/>
      <c r="O29" s="255"/>
      <c r="P29" s="263"/>
      <c r="Q29" s="255"/>
      <c r="R29" s="255"/>
      <c r="S29" s="256"/>
      <c r="T29" s="257"/>
      <c r="U29" s="258"/>
      <c r="V29" s="255"/>
      <c r="W29" s="257"/>
      <c r="X29" s="258"/>
      <c r="Y29" s="255"/>
      <c r="Z29" s="255"/>
      <c r="AA29" s="281"/>
      <c r="AB29" s="282"/>
      <c r="AC29" s="227"/>
    </row>
    <row r="30" spans="1:29" ht="22.5" customHeight="1" x14ac:dyDescent="0.15">
      <c r="A30" s="218"/>
      <c r="B30" s="233" t="s">
        <v>322</v>
      </c>
      <c r="C30" s="248" t="s">
        <v>334</v>
      </c>
      <c r="D30" s="264">
        <v>45513</v>
      </c>
      <c r="E30" s="267">
        <v>1221984</v>
      </c>
      <c r="F30" s="265"/>
      <c r="G30" s="252">
        <f t="shared" si="8"/>
        <v>1221984</v>
      </c>
      <c r="H30" s="266"/>
      <c r="I30" s="267"/>
      <c r="J30" s="265"/>
      <c r="K30" s="268"/>
      <c r="L30" s="268"/>
      <c r="M30" s="268"/>
      <c r="N30" s="268"/>
      <c r="O30" s="269"/>
      <c r="P30" s="269"/>
      <c r="Q30" s="270"/>
      <c r="R30" s="270">
        <v>103000</v>
      </c>
      <c r="S30" s="271"/>
      <c r="T30" s="257">
        <f t="shared" si="9"/>
        <v>103000</v>
      </c>
      <c r="U30" s="272"/>
      <c r="V30" s="270">
        <v>2630860</v>
      </c>
      <c r="W30" s="257">
        <f t="shared" si="7"/>
        <v>3955844</v>
      </c>
      <c r="X30" s="258"/>
      <c r="Y30" s="270"/>
      <c r="Z30" s="270"/>
      <c r="AA30" s="283"/>
      <c r="AB30" s="282">
        <f t="shared" si="10"/>
        <v>206000</v>
      </c>
      <c r="AC30" s="227"/>
    </row>
    <row r="31" spans="1:29" ht="22.5" customHeight="1" x14ac:dyDescent="0.15">
      <c r="A31" s="218"/>
      <c r="B31" s="233" t="s">
        <v>323</v>
      </c>
      <c r="C31" s="248" t="s">
        <v>334</v>
      </c>
      <c r="D31" s="260">
        <v>45611</v>
      </c>
      <c r="E31" s="274">
        <v>2411213</v>
      </c>
      <c r="F31" s="268"/>
      <c r="G31" s="252">
        <f t="shared" si="8"/>
        <v>2411213</v>
      </c>
      <c r="H31" s="273"/>
      <c r="I31" s="274"/>
      <c r="J31" s="268"/>
      <c r="K31" s="268"/>
      <c r="L31" s="268"/>
      <c r="M31" s="268"/>
      <c r="N31" s="268"/>
      <c r="O31" s="269"/>
      <c r="P31" s="269"/>
      <c r="Q31" s="270">
        <v>428000</v>
      </c>
      <c r="R31" s="270">
        <f>81000+50000</f>
        <v>131000</v>
      </c>
      <c r="S31" s="271">
        <v>240000</v>
      </c>
      <c r="T31" s="257">
        <f t="shared" si="9"/>
        <v>799000</v>
      </c>
      <c r="U31" s="272"/>
      <c r="V31" s="270">
        <v>4023390</v>
      </c>
      <c r="W31" s="257">
        <f t="shared" si="7"/>
        <v>7233603</v>
      </c>
      <c r="X31" s="258"/>
      <c r="Y31" s="270"/>
      <c r="Z31" s="270"/>
      <c r="AA31" s="283"/>
      <c r="AB31" s="282">
        <f t="shared" si="10"/>
        <v>1598000</v>
      </c>
      <c r="AC31" s="227"/>
    </row>
    <row r="32" spans="1:29" ht="22.5" customHeight="1" thickBot="1" x14ac:dyDescent="0.2">
      <c r="A32" s="218"/>
      <c r="B32" s="235" t="s">
        <v>70</v>
      </c>
      <c r="C32" s="235"/>
      <c r="D32" s="237"/>
      <c r="E32" s="238">
        <f>SUM(E27:E31)</f>
        <v>8060141</v>
      </c>
      <c r="F32" s="239">
        <f>SUM(F27:F31)</f>
        <v>0</v>
      </c>
      <c r="G32" s="239"/>
      <c r="H32" s="240">
        <f t="shared" ref="H32:R32" si="11">SUM(H27:H31)</f>
        <v>0</v>
      </c>
      <c r="I32" s="238">
        <f t="shared" si="11"/>
        <v>0</v>
      </c>
      <c r="J32" s="239">
        <f t="shared" si="11"/>
        <v>0</v>
      </c>
      <c r="K32" s="239">
        <f t="shared" si="11"/>
        <v>260000</v>
      </c>
      <c r="L32" s="239">
        <f t="shared" si="11"/>
        <v>0</v>
      </c>
      <c r="M32" s="239">
        <f t="shared" si="11"/>
        <v>0</v>
      </c>
      <c r="N32" s="239">
        <f t="shared" si="11"/>
        <v>0</v>
      </c>
      <c r="O32" s="239">
        <f t="shared" si="11"/>
        <v>0</v>
      </c>
      <c r="P32" s="239">
        <f t="shared" si="11"/>
        <v>0</v>
      </c>
      <c r="Q32" s="239">
        <f t="shared" si="11"/>
        <v>608000</v>
      </c>
      <c r="R32" s="239">
        <f t="shared" si="11"/>
        <v>407000</v>
      </c>
      <c r="S32" s="240"/>
      <c r="T32" s="241">
        <f t="shared" ref="T32:AB32" si="12">SUM(T27:T31)</f>
        <v>2484232</v>
      </c>
      <c r="U32" s="242">
        <f t="shared" si="12"/>
        <v>0</v>
      </c>
      <c r="V32" s="239">
        <f t="shared" si="12"/>
        <v>10145700</v>
      </c>
      <c r="W32" s="241">
        <f t="shared" si="12"/>
        <v>20690073</v>
      </c>
      <c r="X32" s="243">
        <f t="shared" si="12"/>
        <v>0</v>
      </c>
      <c r="Y32" s="244">
        <f t="shared" si="12"/>
        <v>0</v>
      </c>
      <c r="Z32" s="244">
        <f t="shared" si="12"/>
        <v>0</v>
      </c>
      <c r="AA32" s="244">
        <f t="shared" si="12"/>
        <v>0</v>
      </c>
      <c r="AB32" s="244">
        <f t="shared" si="12"/>
        <v>3790000</v>
      </c>
      <c r="AC32" s="227"/>
    </row>
    <row r="33" spans="1:29" ht="14.25" thickBot="1" x14ac:dyDescent="0.2">
      <c r="A33" s="245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7"/>
    </row>
  </sheetData>
  <mergeCells count="32">
    <mergeCell ref="Z25:Z26"/>
    <mergeCell ref="AA25:AA26"/>
    <mergeCell ref="AB25:AB26"/>
    <mergeCell ref="B24:F24"/>
    <mergeCell ref="E25:G25"/>
    <mergeCell ref="H25:H26"/>
    <mergeCell ref="I25:S25"/>
    <mergeCell ref="T25:T26"/>
    <mergeCell ref="B25:B26"/>
    <mergeCell ref="C25:C26"/>
    <mergeCell ref="D25:D26"/>
    <mergeCell ref="U25:U26"/>
    <mergeCell ref="V25:V26"/>
    <mergeCell ref="W25:W26"/>
    <mergeCell ref="X25:X26"/>
    <mergeCell ref="Y25:Y26"/>
    <mergeCell ref="B12:F12"/>
    <mergeCell ref="Y13:Y14"/>
    <mergeCell ref="H13:H14"/>
    <mergeCell ref="B13:B14"/>
    <mergeCell ref="C13:C14"/>
    <mergeCell ref="D13:D14"/>
    <mergeCell ref="E13:G13"/>
    <mergeCell ref="Z13:Z14"/>
    <mergeCell ref="AA13:AA14"/>
    <mergeCell ref="AB13:AB14"/>
    <mergeCell ref="I13:S13"/>
    <mergeCell ref="T13:T14"/>
    <mergeCell ref="U13:U14"/>
    <mergeCell ref="V13:V14"/>
    <mergeCell ref="W13:W14"/>
    <mergeCell ref="X13:X14"/>
  </mergeCells>
  <phoneticPr fontId="4" type="noConversion"/>
  <pageMargins left="0.25" right="0.25" top="0.75" bottom="0.75" header="0.3" footer="0.3"/>
  <pageSetup paperSize="9" scale="32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showGridLines="0" view="pageBreakPreview" zoomScale="85" zoomScaleNormal="85" zoomScaleSheetLayoutView="85" workbookViewId="0"/>
  </sheetViews>
  <sheetFormatPr defaultRowHeight="13.5" x14ac:dyDescent="0.15"/>
  <cols>
    <col min="1" max="1" width="1.88671875" customWidth="1"/>
    <col min="2" max="2" width="24.88671875" customWidth="1"/>
    <col min="3" max="3" width="26" customWidth="1"/>
    <col min="4" max="4" width="26.5546875" customWidth="1"/>
    <col min="5" max="7" width="5.21875" customWidth="1"/>
  </cols>
  <sheetData>
    <row r="1" spans="1:4" ht="28.5" customHeight="1" x14ac:dyDescent="0.15">
      <c r="A1" s="67"/>
      <c r="B1" s="93" t="s">
        <v>326</v>
      </c>
      <c r="C1" s="194"/>
      <c r="D1" s="194"/>
    </row>
    <row r="2" spans="1:4" ht="16.5" x14ac:dyDescent="0.15">
      <c r="A2" s="67"/>
      <c r="B2" s="37" t="s">
        <v>121</v>
      </c>
      <c r="C2" s="68"/>
      <c r="D2" s="68"/>
    </row>
    <row r="3" spans="1:4" x14ac:dyDescent="0.15">
      <c r="A3" s="94"/>
      <c r="B3" s="95" t="s">
        <v>122</v>
      </c>
      <c r="C3" s="68"/>
      <c r="D3" s="68"/>
    </row>
    <row r="4" spans="1:4" x14ac:dyDescent="0.15">
      <c r="A4" s="70" t="s">
        <v>123</v>
      </c>
      <c r="B4" s="46"/>
      <c r="C4" s="68"/>
      <c r="D4" s="68"/>
    </row>
    <row r="5" spans="1:4" x14ac:dyDescent="0.15">
      <c r="A5" s="70" t="s">
        <v>124</v>
      </c>
      <c r="B5" s="46"/>
      <c r="C5" s="68"/>
      <c r="D5" s="68"/>
    </row>
    <row r="6" spans="1:4" x14ac:dyDescent="0.15">
      <c r="A6" s="67"/>
      <c r="B6" s="46" t="s">
        <v>378</v>
      </c>
      <c r="C6" s="68"/>
      <c r="D6" s="68"/>
    </row>
    <row r="7" spans="1:4" x14ac:dyDescent="0.15">
      <c r="A7" s="67"/>
      <c r="B7" s="46" t="s">
        <v>379</v>
      </c>
      <c r="C7" s="68"/>
      <c r="D7" s="68"/>
    </row>
    <row r="8" spans="1:4" x14ac:dyDescent="0.15">
      <c r="A8" s="67"/>
      <c r="B8" s="46" t="s">
        <v>380</v>
      </c>
      <c r="C8" s="68"/>
      <c r="D8" s="68"/>
    </row>
    <row r="9" spans="1:4" x14ac:dyDescent="0.15">
      <c r="A9" s="67"/>
      <c r="B9" s="46"/>
      <c r="C9" s="68"/>
      <c r="D9" s="68"/>
    </row>
    <row r="10" spans="1:4" ht="19.5" x14ac:dyDescent="0.15">
      <c r="A10" s="67"/>
      <c r="B10" s="196"/>
      <c r="C10" s="68"/>
      <c r="D10" s="68"/>
    </row>
    <row r="11" spans="1:4" ht="21" customHeight="1" x14ac:dyDescent="0.15">
      <c r="A11" s="67"/>
      <c r="B11" s="342" t="s">
        <v>125</v>
      </c>
      <c r="C11" s="416" t="s">
        <v>126</v>
      </c>
      <c r="D11" s="418" t="s">
        <v>71</v>
      </c>
    </row>
    <row r="12" spans="1:4" ht="27.75" customHeight="1" x14ac:dyDescent="0.15">
      <c r="A12" s="67"/>
      <c r="B12" s="344"/>
      <c r="C12" s="417"/>
      <c r="D12" s="418"/>
    </row>
    <row r="13" spans="1:4" ht="35.25" customHeight="1" x14ac:dyDescent="0.15">
      <c r="A13" s="67"/>
      <c r="B13" s="195"/>
      <c r="C13" s="180"/>
      <c r="D13" s="181"/>
    </row>
    <row r="14" spans="1:4" ht="14.25" thickBot="1" x14ac:dyDescent="0.2">
      <c r="A14" s="33"/>
      <c r="B14" s="34"/>
      <c r="C14" s="34"/>
      <c r="D14" s="34"/>
    </row>
  </sheetData>
  <mergeCells count="3">
    <mergeCell ref="C11:C12"/>
    <mergeCell ref="D11:D12"/>
    <mergeCell ref="B11:B12"/>
  </mergeCells>
  <phoneticPr fontId="4" type="noConversion"/>
  <pageMargins left="0.25" right="0.25" top="0.75" bottom="0.75" header="0.3" footer="0.3"/>
  <pageSetup paperSize="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view="pageBreakPreview" zoomScale="85" zoomScaleNormal="85" zoomScaleSheetLayoutView="85" workbookViewId="0"/>
  </sheetViews>
  <sheetFormatPr defaultRowHeight="13.5" x14ac:dyDescent="0.15"/>
  <cols>
    <col min="1" max="1" width="1.77734375" style="97" customWidth="1"/>
    <col min="2" max="2" width="10.88671875" style="97" customWidth="1"/>
    <col min="3" max="3" width="10.77734375" style="97" customWidth="1"/>
    <col min="4" max="4" width="12.5546875" style="97" bestFit="1" customWidth="1"/>
    <col min="5" max="5" width="10.44140625" style="97" bestFit="1" customWidth="1"/>
    <col min="6" max="6" width="13.88671875" style="97" customWidth="1"/>
    <col min="7" max="7" width="16.21875" style="97" customWidth="1"/>
    <col min="8" max="8" width="15.44140625" style="98" bestFit="1" customWidth="1"/>
    <col min="9" max="9" width="10.77734375" style="97" customWidth="1"/>
    <col min="10" max="10" width="11.109375" style="97" hidden="1" customWidth="1"/>
    <col min="11" max="16384" width="8.88671875" style="97"/>
  </cols>
  <sheetData>
    <row r="1" spans="1:10" ht="20.25" customHeight="1" x14ac:dyDescent="0.15">
      <c r="B1" s="93" t="s">
        <v>327</v>
      </c>
      <c r="J1" s="155" t="s">
        <v>230</v>
      </c>
    </row>
    <row r="2" spans="1:10" ht="16.5" x14ac:dyDescent="0.15">
      <c r="B2" s="37" t="s">
        <v>121</v>
      </c>
      <c r="J2" s="155" t="s">
        <v>227</v>
      </c>
    </row>
    <row r="3" spans="1:10" x14ac:dyDescent="0.15">
      <c r="B3" s="95" t="s">
        <v>394</v>
      </c>
      <c r="J3" s="155" t="s">
        <v>228</v>
      </c>
    </row>
    <row r="4" spans="1:10" x14ac:dyDescent="0.15">
      <c r="B4" s="99" t="s">
        <v>381</v>
      </c>
    </row>
    <row r="5" spans="1:10" x14ac:dyDescent="0.15">
      <c r="B5" s="99" t="s">
        <v>382</v>
      </c>
    </row>
    <row r="6" spans="1:10" x14ac:dyDescent="0.15">
      <c r="B6" s="99"/>
    </row>
    <row r="7" spans="1:10" s="200" customFormat="1" ht="17.25" customHeight="1" x14ac:dyDescent="0.15">
      <c r="B7" s="37" t="s">
        <v>234</v>
      </c>
      <c r="H7" s="201"/>
    </row>
    <row r="8" spans="1:10" s="200" customFormat="1" x14ac:dyDescent="0.15">
      <c r="B8" s="63" t="s">
        <v>236</v>
      </c>
      <c r="H8" s="201"/>
    </row>
    <row r="9" spans="1:10" s="200" customFormat="1" ht="14.25" thickBot="1" x14ac:dyDescent="0.2">
      <c r="B9" s="63"/>
      <c r="H9" s="201"/>
    </row>
    <row r="10" spans="1:10" ht="18" customHeight="1" thickBot="1" x14ac:dyDescent="0.2">
      <c r="A10" s="419" t="s">
        <v>127</v>
      </c>
      <c r="B10" s="420"/>
      <c r="C10" s="421"/>
      <c r="D10" s="422" t="s">
        <v>128</v>
      </c>
      <c r="E10" s="422"/>
      <c r="F10" s="423"/>
      <c r="G10" s="419" t="s">
        <v>129</v>
      </c>
      <c r="H10" s="420"/>
      <c r="I10" s="421"/>
    </row>
    <row r="11" spans="1:10" ht="18" customHeight="1" x14ac:dyDescent="0.15">
      <c r="A11" s="424" t="s">
        <v>130</v>
      </c>
      <c r="B11" s="425"/>
      <c r="C11" s="202"/>
      <c r="D11" s="424" t="s">
        <v>131</v>
      </c>
      <c r="E11" s="425"/>
      <c r="F11" s="203"/>
      <c r="G11" s="426" t="s">
        <v>132</v>
      </c>
      <c r="H11" s="425"/>
      <c r="I11" s="204">
        <f>I12+I13+I14-I15+I16</f>
        <v>0</v>
      </c>
    </row>
    <row r="12" spans="1:10" ht="18" customHeight="1" x14ac:dyDescent="0.15">
      <c r="A12" s="427" t="s">
        <v>133</v>
      </c>
      <c r="B12" s="428"/>
      <c r="C12" s="100"/>
      <c r="D12" s="429" t="s">
        <v>134</v>
      </c>
      <c r="E12" s="158" t="s">
        <v>135</v>
      </c>
      <c r="F12" s="101"/>
      <c r="G12" s="431" t="s">
        <v>136</v>
      </c>
      <c r="H12" s="161" t="s">
        <v>346</v>
      </c>
      <c r="I12" s="102"/>
    </row>
    <row r="13" spans="1:10" ht="18" customHeight="1" x14ac:dyDescent="0.15">
      <c r="A13" s="427" t="s">
        <v>137</v>
      </c>
      <c r="B13" s="428"/>
      <c r="C13" s="103">
        <f>C11-C12</f>
        <v>0</v>
      </c>
      <c r="D13" s="430"/>
      <c r="E13" s="159" t="s">
        <v>138</v>
      </c>
      <c r="F13" s="101"/>
      <c r="G13" s="432"/>
      <c r="H13" s="161" t="s">
        <v>347</v>
      </c>
      <c r="I13" s="102"/>
      <c r="J13" s="104"/>
    </row>
    <row r="14" spans="1:10" ht="18" customHeight="1" x14ac:dyDescent="0.15">
      <c r="A14" s="105"/>
      <c r="B14" s="105"/>
      <c r="C14" s="105"/>
      <c r="D14" s="433" t="s">
        <v>139</v>
      </c>
      <c r="E14" s="157" t="s">
        <v>140</v>
      </c>
      <c r="F14" s="101"/>
      <c r="G14" s="432"/>
      <c r="H14" s="161" t="s">
        <v>348</v>
      </c>
      <c r="I14" s="102"/>
    </row>
    <row r="15" spans="1:10" ht="18" customHeight="1" x14ac:dyDescent="0.15">
      <c r="A15" s="105"/>
      <c r="B15" s="105"/>
      <c r="C15" s="105"/>
      <c r="D15" s="433"/>
      <c r="E15" s="157" t="s">
        <v>141</v>
      </c>
      <c r="F15" s="101"/>
      <c r="G15" s="426"/>
      <c r="H15" s="161" t="s">
        <v>349</v>
      </c>
      <c r="I15" s="102"/>
    </row>
    <row r="16" spans="1:10" ht="18" customHeight="1" x14ac:dyDescent="0.15">
      <c r="A16" s="105"/>
      <c r="B16" s="105"/>
      <c r="C16" s="105"/>
      <c r="D16" s="433"/>
      <c r="E16" s="157" t="s">
        <v>142</v>
      </c>
      <c r="F16" s="101"/>
      <c r="G16" s="434" t="s">
        <v>143</v>
      </c>
      <c r="H16" s="428"/>
      <c r="I16" s="102"/>
    </row>
    <row r="17" spans="1:10" ht="18" customHeight="1" x14ac:dyDescent="0.15">
      <c r="A17" s="105"/>
      <c r="B17" s="105"/>
      <c r="C17" s="105"/>
      <c r="D17" s="433"/>
      <c r="E17" s="157" t="s">
        <v>144</v>
      </c>
      <c r="F17" s="101"/>
      <c r="G17" s="435" t="s">
        <v>145</v>
      </c>
      <c r="H17" s="157" t="s">
        <v>146</v>
      </c>
      <c r="I17" s="102"/>
      <c r="J17" s="104"/>
    </row>
    <row r="18" spans="1:10" ht="18" customHeight="1" x14ac:dyDescent="0.15">
      <c r="A18" s="105"/>
      <c r="B18" s="105"/>
      <c r="C18" s="105"/>
      <c r="D18" s="433"/>
      <c r="E18" s="157" t="s">
        <v>147</v>
      </c>
      <c r="F18" s="101"/>
      <c r="G18" s="436"/>
      <c r="H18" s="157" t="s">
        <v>148</v>
      </c>
      <c r="I18" s="102"/>
    </row>
    <row r="19" spans="1:10" ht="18" customHeight="1" x14ac:dyDescent="0.15">
      <c r="A19" s="105"/>
      <c r="B19" s="105"/>
      <c r="C19" s="105"/>
      <c r="D19" s="433"/>
      <c r="E19" s="157" t="s">
        <v>149</v>
      </c>
      <c r="F19" s="101"/>
      <c r="G19" s="436"/>
      <c r="H19" s="157" t="s">
        <v>150</v>
      </c>
      <c r="I19" s="102"/>
    </row>
    <row r="20" spans="1:10" ht="18" customHeight="1" x14ac:dyDescent="0.15">
      <c r="A20" s="105"/>
      <c r="B20" s="105"/>
      <c r="C20" s="105"/>
      <c r="D20" s="433"/>
      <c r="E20" s="157" t="s">
        <v>151</v>
      </c>
      <c r="F20" s="101"/>
      <c r="G20" s="436"/>
      <c r="H20" s="157" t="s">
        <v>152</v>
      </c>
      <c r="I20" s="102"/>
    </row>
    <row r="21" spans="1:10" ht="18" customHeight="1" x14ac:dyDescent="0.15">
      <c r="A21" s="105"/>
      <c r="B21" s="105"/>
      <c r="C21" s="105"/>
      <c r="D21" s="433"/>
      <c r="E21" s="157" t="s">
        <v>153</v>
      </c>
      <c r="F21" s="101"/>
      <c r="G21" s="436"/>
      <c r="H21" s="157" t="s">
        <v>154</v>
      </c>
      <c r="I21" s="102"/>
    </row>
    <row r="22" spans="1:10" ht="18" customHeight="1" x14ac:dyDescent="0.15">
      <c r="A22" s="105"/>
      <c r="B22" s="105"/>
      <c r="C22" s="105"/>
      <c r="D22" s="433"/>
      <c r="E22" s="157" t="s">
        <v>152</v>
      </c>
      <c r="F22" s="101"/>
      <c r="G22" s="436"/>
      <c r="H22" s="157" t="s">
        <v>155</v>
      </c>
      <c r="I22" s="102"/>
    </row>
    <row r="23" spans="1:10" ht="18" customHeight="1" x14ac:dyDescent="0.15">
      <c r="A23" s="105"/>
      <c r="B23" s="105"/>
      <c r="C23" s="105"/>
      <c r="D23" s="433"/>
      <c r="E23" s="157" t="s">
        <v>154</v>
      </c>
      <c r="F23" s="101"/>
      <c r="G23" s="436"/>
      <c r="H23" s="157" t="s">
        <v>153</v>
      </c>
      <c r="I23" s="102"/>
    </row>
    <row r="24" spans="1:10" ht="18" customHeight="1" x14ac:dyDescent="0.15">
      <c r="A24" s="105"/>
      <c r="B24" s="105"/>
      <c r="C24" s="105"/>
      <c r="D24" s="433"/>
      <c r="E24" s="157" t="s">
        <v>155</v>
      </c>
      <c r="F24" s="101"/>
      <c r="G24" s="436"/>
      <c r="H24" s="157" t="s">
        <v>156</v>
      </c>
      <c r="I24" s="102"/>
    </row>
    <row r="25" spans="1:10" ht="18" customHeight="1" x14ac:dyDescent="0.15">
      <c r="A25" s="105"/>
      <c r="B25" s="105"/>
      <c r="C25" s="105"/>
      <c r="D25" s="433"/>
      <c r="E25" s="157" t="s">
        <v>157</v>
      </c>
      <c r="F25" s="101"/>
      <c r="G25" s="436"/>
      <c r="H25" s="157" t="s">
        <v>158</v>
      </c>
      <c r="I25" s="102"/>
    </row>
    <row r="26" spans="1:10" ht="18" customHeight="1" x14ac:dyDescent="0.15">
      <c r="A26" s="105"/>
      <c r="B26" s="105"/>
      <c r="C26" s="105"/>
      <c r="D26" s="433"/>
      <c r="E26" s="157" t="s">
        <v>159</v>
      </c>
      <c r="F26" s="101"/>
      <c r="G26" s="436"/>
      <c r="H26" s="157" t="s">
        <v>160</v>
      </c>
      <c r="I26" s="102"/>
    </row>
    <row r="27" spans="1:10" ht="18" customHeight="1" x14ac:dyDescent="0.15">
      <c r="A27" s="105"/>
      <c r="B27" s="105"/>
      <c r="C27" s="105"/>
      <c r="D27" s="433"/>
      <c r="E27" s="157" t="s">
        <v>161</v>
      </c>
      <c r="F27" s="101"/>
      <c r="G27" s="436"/>
      <c r="H27" s="157" t="s">
        <v>151</v>
      </c>
      <c r="I27" s="102"/>
    </row>
    <row r="28" spans="1:10" ht="18" customHeight="1" x14ac:dyDescent="0.15">
      <c r="A28" s="105"/>
      <c r="B28" s="105"/>
      <c r="C28" s="105"/>
      <c r="D28" s="433"/>
      <c r="E28" s="157" t="s">
        <v>162</v>
      </c>
      <c r="F28" s="101"/>
      <c r="G28" s="436"/>
      <c r="H28" s="157" t="s">
        <v>163</v>
      </c>
      <c r="I28" s="102"/>
    </row>
    <row r="29" spans="1:10" ht="18" customHeight="1" x14ac:dyDescent="0.15">
      <c r="A29" s="105"/>
      <c r="B29" s="105"/>
      <c r="C29" s="105"/>
      <c r="D29" s="433"/>
      <c r="E29" s="157" t="s">
        <v>164</v>
      </c>
      <c r="F29" s="101"/>
      <c r="G29" s="436"/>
      <c r="H29" s="157" t="s">
        <v>159</v>
      </c>
      <c r="I29" s="102"/>
    </row>
    <row r="30" spans="1:10" ht="18" customHeight="1" x14ac:dyDescent="0.15">
      <c r="A30" s="105"/>
      <c r="B30" s="105"/>
      <c r="C30" s="105"/>
      <c r="D30" s="433"/>
      <c r="E30" s="157" t="s">
        <v>165</v>
      </c>
      <c r="F30" s="101"/>
      <c r="G30" s="436"/>
      <c r="H30" s="157" t="s">
        <v>166</v>
      </c>
      <c r="I30" s="102"/>
    </row>
    <row r="31" spans="1:10" ht="18" customHeight="1" x14ac:dyDescent="0.15">
      <c r="A31" s="105"/>
      <c r="B31" s="105"/>
      <c r="C31" s="105"/>
      <c r="D31" s="433"/>
      <c r="E31" s="157" t="s">
        <v>167</v>
      </c>
      <c r="F31" s="101"/>
      <c r="G31" s="436"/>
      <c r="H31" s="157" t="s">
        <v>149</v>
      </c>
      <c r="I31" s="102"/>
    </row>
    <row r="32" spans="1:10" ht="18" customHeight="1" x14ac:dyDescent="0.15">
      <c r="A32" s="105"/>
      <c r="B32" s="105"/>
      <c r="C32" s="105"/>
      <c r="D32" s="433"/>
      <c r="E32" s="157" t="s">
        <v>156</v>
      </c>
      <c r="F32" s="101"/>
      <c r="G32" s="436"/>
      <c r="H32" s="157" t="s">
        <v>157</v>
      </c>
      <c r="I32" s="102"/>
    </row>
    <row r="33" spans="1:9" ht="18" customHeight="1" x14ac:dyDescent="0.15">
      <c r="A33" s="105"/>
      <c r="B33" s="105"/>
      <c r="C33" s="105"/>
      <c r="D33" s="433"/>
      <c r="E33" s="157" t="s">
        <v>166</v>
      </c>
      <c r="F33" s="101"/>
      <c r="G33" s="436"/>
      <c r="H33" s="157" t="s">
        <v>140</v>
      </c>
      <c r="I33" s="102"/>
    </row>
    <row r="34" spans="1:9" ht="18" customHeight="1" x14ac:dyDescent="0.15">
      <c r="A34" s="105"/>
      <c r="B34" s="105"/>
      <c r="C34" s="105"/>
      <c r="D34" s="433"/>
      <c r="E34" s="157" t="s">
        <v>168</v>
      </c>
      <c r="F34" s="101"/>
      <c r="G34" s="436"/>
      <c r="H34" s="157" t="s">
        <v>169</v>
      </c>
      <c r="I34" s="102"/>
    </row>
    <row r="35" spans="1:9" ht="18" customHeight="1" x14ac:dyDescent="0.15">
      <c r="A35" s="105"/>
      <c r="B35" s="105"/>
      <c r="C35" s="105"/>
      <c r="D35" s="433"/>
      <c r="E35" s="157" t="s">
        <v>170</v>
      </c>
      <c r="F35" s="101"/>
      <c r="G35" s="436"/>
      <c r="H35" s="157" t="s">
        <v>388</v>
      </c>
      <c r="I35" s="102"/>
    </row>
    <row r="36" spans="1:9" ht="18" customHeight="1" x14ac:dyDescent="0.15">
      <c r="A36" s="105"/>
      <c r="B36" s="105"/>
      <c r="C36" s="105"/>
      <c r="D36" s="433"/>
      <c r="E36" s="157" t="s">
        <v>171</v>
      </c>
      <c r="F36" s="101"/>
      <c r="G36" s="436"/>
      <c r="H36" s="157" t="s">
        <v>147</v>
      </c>
      <c r="I36" s="102"/>
    </row>
    <row r="37" spans="1:9" ht="18" customHeight="1" x14ac:dyDescent="0.15">
      <c r="A37" s="105"/>
      <c r="B37" s="105"/>
      <c r="C37" s="105"/>
      <c r="D37" s="433"/>
      <c r="E37" s="157" t="s">
        <v>172</v>
      </c>
      <c r="F37" s="101"/>
      <c r="G37" s="436"/>
      <c r="H37" s="157" t="s">
        <v>173</v>
      </c>
      <c r="I37" s="102"/>
    </row>
    <row r="38" spans="1:9" ht="18" customHeight="1" x14ac:dyDescent="0.15">
      <c r="A38" s="105"/>
      <c r="B38" s="105"/>
      <c r="C38" s="105"/>
      <c r="D38" s="433"/>
      <c r="E38" s="157" t="s">
        <v>174</v>
      </c>
      <c r="F38" s="101"/>
      <c r="G38" s="436"/>
      <c r="H38" s="157" t="s">
        <v>170</v>
      </c>
      <c r="I38" s="102"/>
    </row>
    <row r="39" spans="1:9" ht="18" customHeight="1" x14ac:dyDescent="0.15">
      <c r="A39" s="105"/>
      <c r="B39" s="105"/>
      <c r="C39" s="105"/>
      <c r="D39" s="433"/>
      <c r="E39" s="157"/>
      <c r="F39" s="101"/>
      <c r="G39" s="436"/>
      <c r="H39" s="157" t="s">
        <v>168</v>
      </c>
      <c r="I39" s="102"/>
    </row>
    <row r="40" spans="1:9" ht="18" customHeight="1" x14ac:dyDescent="0.15">
      <c r="A40" s="105"/>
      <c r="B40" s="105"/>
      <c r="C40" s="105"/>
      <c r="D40" s="433"/>
      <c r="E40" s="157"/>
      <c r="F40" s="107"/>
      <c r="G40" s="436"/>
      <c r="H40" s="157" t="s">
        <v>175</v>
      </c>
      <c r="I40" s="102"/>
    </row>
    <row r="41" spans="1:9" ht="18" customHeight="1" x14ac:dyDescent="0.15">
      <c r="A41" s="105"/>
      <c r="B41" s="105"/>
      <c r="C41" s="105"/>
      <c r="D41" s="433"/>
      <c r="E41" s="156"/>
      <c r="F41" s="107"/>
      <c r="G41" s="436"/>
      <c r="H41" s="157" t="s">
        <v>176</v>
      </c>
      <c r="I41" s="102"/>
    </row>
    <row r="42" spans="1:9" ht="18" customHeight="1" x14ac:dyDescent="0.15">
      <c r="A42" s="105"/>
      <c r="B42" s="105"/>
      <c r="C42" s="105"/>
      <c r="D42" s="433" t="s">
        <v>231</v>
      </c>
      <c r="E42" s="433"/>
      <c r="F42" s="100">
        <f>SUM(F11:F41)</f>
        <v>0</v>
      </c>
      <c r="G42" s="436"/>
      <c r="H42" s="157" t="s">
        <v>177</v>
      </c>
      <c r="I42" s="102"/>
    </row>
    <row r="43" spans="1:9" ht="18" customHeight="1" x14ac:dyDescent="0.15">
      <c r="A43" s="105"/>
      <c r="B43" s="105"/>
      <c r="C43" s="105"/>
      <c r="D43" s="105"/>
      <c r="E43" s="108"/>
      <c r="F43" s="105"/>
      <c r="G43" s="436"/>
      <c r="H43" s="157" t="s">
        <v>178</v>
      </c>
      <c r="I43" s="102"/>
    </row>
    <row r="44" spans="1:9" ht="18" customHeight="1" x14ac:dyDescent="0.15">
      <c r="A44" s="105"/>
      <c r="B44" s="105"/>
      <c r="C44" s="105"/>
      <c r="D44" s="105"/>
      <c r="E44" s="105"/>
      <c r="F44" s="105"/>
      <c r="G44" s="436"/>
      <c r="H44" s="157"/>
      <c r="I44" s="109"/>
    </row>
    <row r="45" spans="1:9" ht="18" customHeight="1" x14ac:dyDescent="0.15">
      <c r="A45" s="105"/>
      <c r="B45" s="105"/>
      <c r="C45" s="105"/>
      <c r="D45" s="105"/>
      <c r="E45" s="105"/>
      <c r="F45" s="105"/>
      <c r="G45" s="437"/>
      <c r="H45" s="156"/>
      <c r="I45" s="109"/>
    </row>
    <row r="46" spans="1:9" ht="18" customHeight="1" x14ac:dyDescent="0.15">
      <c r="A46" s="105"/>
      <c r="B46" s="105"/>
      <c r="C46" s="105"/>
      <c r="D46" s="105"/>
      <c r="E46" s="105"/>
      <c r="F46" s="105"/>
      <c r="G46" s="438" t="s">
        <v>179</v>
      </c>
      <c r="H46" s="433"/>
      <c r="I46" s="160">
        <f>I16-SUM(I17:I45)</f>
        <v>0</v>
      </c>
    </row>
    <row r="47" spans="1:9" ht="18" customHeight="1" x14ac:dyDescent="0.15">
      <c r="A47" s="105"/>
      <c r="B47" s="105"/>
      <c r="C47" s="105"/>
      <c r="D47" s="105"/>
      <c r="E47" s="105"/>
      <c r="F47" s="105"/>
      <c r="G47" s="439" t="s">
        <v>180</v>
      </c>
      <c r="H47" s="106" t="s">
        <v>181</v>
      </c>
      <c r="I47" s="110"/>
    </row>
    <row r="48" spans="1:9" ht="18" customHeight="1" x14ac:dyDescent="0.15">
      <c r="A48" s="105"/>
      <c r="B48" s="105"/>
      <c r="C48" s="105"/>
      <c r="D48" s="105"/>
      <c r="E48" s="105"/>
      <c r="F48" s="105"/>
      <c r="G48" s="440"/>
      <c r="H48" s="106" t="s">
        <v>182</v>
      </c>
      <c r="I48" s="110"/>
    </row>
    <row r="49" spans="1:9" ht="18" customHeight="1" x14ac:dyDescent="0.15">
      <c r="A49" s="105"/>
      <c r="B49" s="105"/>
      <c r="C49" s="105"/>
      <c r="D49" s="105"/>
      <c r="E49" s="105"/>
      <c r="F49" s="105"/>
      <c r="G49" s="439" t="s">
        <v>183</v>
      </c>
      <c r="H49" s="106" t="s">
        <v>184</v>
      </c>
      <c r="I49" s="110"/>
    </row>
    <row r="50" spans="1:9" ht="18" customHeight="1" x14ac:dyDescent="0.15">
      <c r="A50" s="105"/>
      <c r="B50" s="105"/>
      <c r="C50" s="105"/>
      <c r="D50" s="105"/>
      <c r="E50" s="105"/>
      <c r="F50" s="105"/>
      <c r="G50" s="441"/>
      <c r="H50" s="106" t="s">
        <v>185</v>
      </c>
      <c r="I50" s="110"/>
    </row>
    <row r="51" spans="1:9" ht="18" customHeight="1" x14ac:dyDescent="0.15">
      <c r="A51" s="105"/>
      <c r="B51" s="105"/>
      <c r="C51" s="105"/>
      <c r="D51" s="105"/>
      <c r="E51" s="105"/>
      <c r="F51" s="105"/>
      <c r="G51" s="440"/>
      <c r="H51" s="106" t="s">
        <v>186</v>
      </c>
      <c r="I51" s="111"/>
    </row>
    <row r="52" spans="1:9" ht="18" customHeight="1" x14ac:dyDescent="0.15">
      <c r="A52" s="105"/>
      <c r="B52" s="105"/>
      <c r="C52" s="105"/>
      <c r="D52" s="105"/>
      <c r="E52" s="105"/>
      <c r="F52" s="105"/>
      <c r="G52" s="434" t="s">
        <v>187</v>
      </c>
      <c r="H52" s="428"/>
      <c r="I52" s="110">
        <f>I46+I47+I48-I49-I50-I51</f>
        <v>0</v>
      </c>
    </row>
    <row r="53" spans="1:9" ht="18" customHeight="1" x14ac:dyDescent="0.15">
      <c r="A53" s="105"/>
      <c r="B53" s="105"/>
      <c r="C53" s="105"/>
      <c r="D53" s="105"/>
      <c r="E53" s="105"/>
      <c r="F53" s="105"/>
      <c r="G53" s="434" t="s">
        <v>188</v>
      </c>
      <c r="H53" s="428"/>
      <c r="I53" s="111"/>
    </row>
    <row r="54" spans="1:9" ht="18" customHeight="1" x14ac:dyDescent="0.15">
      <c r="A54" s="105"/>
      <c r="B54" s="105"/>
      <c r="C54" s="105"/>
      <c r="D54" s="105"/>
      <c r="E54" s="105"/>
      <c r="F54" s="105"/>
      <c r="G54" s="434" t="s">
        <v>189</v>
      </c>
      <c r="H54" s="428"/>
      <c r="I54" s="110">
        <f>I52-I53</f>
        <v>0</v>
      </c>
    </row>
    <row r="56" spans="1:9" x14ac:dyDescent="0.15">
      <c r="H56" s="97"/>
    </row>
    <row r="57" spans="1:9" x14ac:dyDescent="0.15">
      <c r="H57" s="97"/>
    </row>
    <row r="58" spans="1:9" x14ac:dyDescent="0.15">
      <c r="H58" s="97"/>
    </row>
    <row r="59" spans="1:9" x14ac:dyDescent="0.15">
      <c r="H59" s="97"/>
    </row>
    <row r="60" spans="1:9" x14ac:dyDescent="0.15">
      <c r="H60" s="97"/>
    </row>
    <row r="61" spans="1:9" x14ac:dyDescent="0.15">
      <c r="H61" s="97"/>
    </row>
    <row r="62" spans="1:9" x14ac:dyDescent="0.15">
      <c r="H62" s="97"/>
    </row>
    <row r="63" spans="1:9" x14ac:dyDescent="0.15">
      <c r="H63" s="97"/>
    </row>
    <row r="64" spans="1:9" x14ac:dyDescent="0.15">
      <c r="H64" s="97"/>
    </row>
    <row r="65" spans="8:8" x14ac:dyDescent="0.15">
      <c r="H65" s="97"/>
    </row>
    <row r="66" spans="8:8" x14ac:dyDescent="0.15">
      <c r="H66" s="97"/>
    </row>
    <row r="67" spans="8:8" ht="13.5" customHeight="1" x14ac:dyDescent="0.15">
      <c r="H67" s="97"/>
    </row>
    <row r="68" spans="8:8" x14ac:dyDescent="0.15">
      <c r="H68" s="97"/>
    </row>
    <row r="69" spans="8:8" x14ac:dyDescent="0.15">
      <c r="H69" s="97"/>
    </row>
    <row r="70" spans="8:8" x14ac:dyDescent="0.15">
      <c r="H70" s="97"/>
    </row>
    <row r="71" spans="8:8" x14ac:dyDescent="0.15">
      <c r="H71" s="97"/>
    </row>
    <row r="72" spans="8:8" x14ac:dyDescent="0.15">
      <c r="H72" s="97"/>
    </row>
    <row r="73" spans="8:8" ht="13.5" customHeight="1" x14ac:dyDescent="0.15">
      <c r="H73" s="97"/>
    </row>
    <row r="74" spans="8:8" x14ac:dyDescent="0.15">
      <c r="H74" s="97"/>
    </row>
    <row r="75" spans="8:8" x14ac:dyDescent="0.15">
      <c r="H75" s="97"/>
    </row>
  </sheetData>
  <mergeCells count="20">
    <mergeCell ref="G54:H54"/>
    <mergeCell ref="G46:H46"/>
    <mergeCell ref="G47:G48"/>
    <mergeCell ref="G49:G51"/>
    <mergeCell ref="G52:H52"/>
    <mergeCell ref="G53:H53"/>
    <mergeCell ref="A12:B12"/>
    <mergeCell ref="D12:D13"/>
    <mergeCell ref="G12:G15"/>
    <mergeCell ref="A13:B13"/>
    <mergeCell ref="D14:D41"/>
    <mergeCell ref="G16:H16"/>
    <mergeCell ref="G17:G45"/>
    <mergeCell ref="D42:E42"/>
    <mergeCell ref="A10:C10"/>
    <mergeCell ref="D10:F10"/>
    <mergeCell ref="G10:I10"/>
    <mergeCell ref="A11:B11"/>
    <mergeCell ref="D11:E11"/>
    <mergeCell ref="G11:H11"/>
  </mergeCells>
  <phoneticPr fontId="4" type="noConversion"/>
  <pageMargins left="0.25" right="0.25" top="0.75" bottom="0.75" header="0.3" footer="0.3"/>
  <pageSetup paperSize="9" scale="77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A17558BF-6A2C-4D5B-9AC2-B0B960AC54C0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2" operator="containsText" id="{106363C4-AC9F-4C47-A468-AB63F35976B9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3" operator="containsText" id="{F2340E66-1817-4D52-8DE1-368ABF39C0BB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4" operator="containsText" id="{97301CFE-42E7-4962-AC18-9DF8CA6C426E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5" operator="containsText" id="{1F114BF2-7453-42D2-8842-57F2E583D4BB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6" operator="containsText" id="{B817E3C0-A358-4EF8-BD97-6C25E5BFEAAE}">
            <xm:f>NOT(ISERROR(SEARCH(#REF!,E14)))</xm:f>
            <xm:f>#REF!</xm:f>
            <x14:dxf>
              <font>
                <color rgb="FFFF0000"/>
              </font>
            </x14:dxf>
          </x14:cfRule>
          <xm:sqref>E14:E41</xm:sqref>
        </x14:conditionalFormatting>
        <x14:conditionalFormatting xmlns:xm="http://schemas.microsoft.com/office/excel/2006/main">
          <x14:cfRule type="containsText" priority="22" operator="containsText" id="{B037FF21-B8FA-4C31-8B77-11EC7AE7186D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3" operator="containsText" id="{FB08E8EE-1204-4576-AD58-B9C69668F205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4" operator="containsText" id="{079A419B-3B3E-46CC-A0EE-8C536A40515E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5" operator="containsText" id="{ABA85378-2FCB-4105-B431-289A7EC971C6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6" operator="containsText" id="{BDD2EBB4-0124-4780-B2E4-C1F3F4939659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7" operator="containsText" id="{AFE1677D-2195-4F66-9A72-A0D930F076C8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8" operator="containsText" id="{6D869E68-DDF2-4284-905C-1046BE4C2AA2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9" operator="containsText" id="{737BA151-19DE-490D-BB89-D3B155D51CAC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0" operator="containsText" id="{BDC62964-A91E-4CD7-8DD9-3D658BCD14FA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1" operator="containsText" id="{E65EDB32-3C4B-4DA7-B22B-66FD23CDC070}">
            <xm:f>NOT(ISERROR(SEARCH(#REF!,H17)))</xm:f>
            <xm:f>#REF!</xm:f>
            <x14:dxf>
              <font>
                <color rgb="FFFF0000"/>
              </font>
            </x14:dxf>
          </x14:cfRule>
          <xm:sqref>H17:H45</xm:sqref>
        </x14:conditionalFormatting>
        <x14:conditionalFormatting xmlns:xm="http://schemas.microsoft.com/office/excel/2006/main">
          <x14:cfRule type="containsText" priority="12" operator="containsText" id="{6A636549-3BE2-4C21-93B5-3D6F2665C0EB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3" operator="containsText" id="{86B1A07D-0D8B-48F8-84FE-A408BC58BA01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4" operator="containsText" id="{E5051654-B6F1-4E4F-ABCF-067127583797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5" operator="containsText" id="{45FA46FD-A2F1-4824-8E72-099B9829081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6" operator="containsText" id="{09E31524-E107-4368-8CAB-DAACFD42283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7" operator="containsText" id="{D32E9FBC-A1C9-49C3-922D-1EBEA71B72B9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8" operator="containsText" id="{4900A711-A477-41B6-AC45-11A6ADAEB6DA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9" operator="containsText" id="{E64C28C4-FD36-4960-ADFC-6A6C68D4FB34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0" operator="containsText" id="{DEA7DBDC-697C-412D-8A4E-AF85A8CD0296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1" operator="containsText" id="{CD807D1D-C166-4FFD-A4BF-9589B74EEE83}">
            <xm:f>NOT(ISERROR(SEARCH(#REF!,H39)))</xm:f>
            <xm:f>#REF!</xm:f>
            <x14:dxf>
              <font>
                <color rgb="FFFF0000"/>
              </font>
            </x14:dxf>
          </x14:cfRule>
          <xm:sqref>H39</xm:sqref>
        </x14:conditionalFormatting>
        <x14:conditionalFormatting xmlns:xm="http://schemas.microsoft.com/office/excel/2006/main">
          <x14:cfRule type="containsText" priority="1" operator="containsText" id="{FC9661DF-5F14-4FB7-A6A0-F956D36C58DF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2" operator="containsText" id="{1B378F67-685C-4727-8FE0-984F10F071BB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3" operator="containsText" id="{62C6923A-58C3-4232-B61D-C64A27345A77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4" operator="containsText" id="{70D19C0E-B709-4E86-A40C-D9EF865C9F91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5" operator="containsText" id="{FEF21397-4342-4936-A32D-D9DE77A20084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6" operator="containsText" id="{5D76DD1E-1C04-4347-AC28-7BFF0023ADC0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7" operator="containsText" id="{2155537A-BBFC-47D1-AEC0-84208D3FAE3B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8" operator="containsText" id="{B9EC4BA8-2AE8-4969-846F-D4778F524D80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9" operator="containsText" id="{DFF399EC-A97E-40B9-A1B0-7970388D11ED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10" operator="containsText" id="{517C1E09-0FD8-4250-AC34-48C1541E8FDF}">
            <xm:f>NOT(ISERROR(SEARCH(#REF!,H40)))</xm:f>
            <xm:f>#REF!</xm:f>
            <x14:dxf>
              <font>
                <color rgb="FFFF0000"/>
              </font>
            </x14:dxf>
          </x14:cfRule>
          <xm:sqref>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showGridLines="0" view="pageBreakPreview" zoomScale="85" zoomScaleNormal="80" zoomScaleSheetLayoutView="85" workbookViewId="0"/>
  </sheetViews>
  <sheetFormatPr defaultRowHeight="13.5" x14ac:dyDescent="0.15"/>
  <cols>
    <col min="1" max="1" width="0.88671875" customWidth="1"/>
    <col min="2" max="3" width="4.21875" customWidth="1"/>
    <col min="4" max="4" width="4" customWidth="1"/>
    <col min="5" max="5" width="4.33203125" customWidth="1"/>
    <col min="6" max="6" width="10.44140625" customWidth="1"/>
    <col min="7" max="7" width="9.77734375" customWidth="1"/>
    <col min="8" max="8" width="9" customWidth="1"/>
    <col min="9" max="9" width="12.44140625" customWidth="1"/>
    <col min="10" max="10" width="24" bestFit="1" customWidth="1"/>
    <col min="11" max="11" width="7.6640625" style="43" customWidth="1"/>
    <col min="12" max="12" width="4.33203125" customWidth="1"/>
    <col min="13" max="13" width="7.77734375" customWidth="1"/>
    <col min="14" max="14" width="4.33203125" customWidth="1"/>
    <col min="15" max="15" width="0.88671875" customWidth="1"/>
    <col min="16" max="22" width="4.21875" customWidth="1"/>
  </cols>
  <sheetData>
    <row r="1" spans="1:15" ht="6.75" customHeight="1" x14ac:dyDescent="0.15">
      <c r="A1" s="41"/>
      <c r="B1" s="28"/>
      <c r="C1" s="28"/>
      <c r="D1" s="28"/>
      <c r="E1" s="28"/>
      <c r="F1" s="28"/>
      <c r="G1" s="28"/>
      <c r="H1" s="28"/>
      <c r="I1" s="28"/>
      <c r="J1" s="28"/>
      <c r="K1" s="112"/>
      <c r="L1" s="28"/>
      <c r="M1" s="28"/>
      <c r="N1" s="28"/>
      <c r="O1" s="29"/>
    </row>
    <row r="2" spans="1:15" ht="18.75" x14ac:dyDescent="0.15">
      <c r="A2" s="67"/>
      <c r="B2" s="49" t="s">
        <v>328</v>
      </c>
      <c r="C2" s="68"/>
      <c r="D2" s="68"/>
      <c r="E2" s="68"/>
      <c r="F2" s="68"/>
      <c r="G2" s="68"/>
      <c r="H2" s="68"/>
      <c r="I2" s="68"/>
      <c r="J2" s="68"/>
      <c r="K2" s="42"/>
      <c r="L2" s="68"/>
      <c r="M2" s="68"/>
      <c r="N2" s="68"/>
      <c r="O2" s="69"/>
    </row>
    <row r="3" spans="1:15" ht="7.5" customHeight="1" x14ac:dyDescent="0.15">
      <c r="A3" s="67"/>
      <c r="B3" s="68"/>
      <c r="C3" s="68"/>
      <c r="D3" s="68"/>
      <c r="E3" s="68"/>
      <c r="F3" s="68"/>
      <c r="G3" s="68"/>
      <c r="H3" s="68"/>
      <c r="I3" s="68"/>
      <c r="J3" s="68"/>
      <c r="K3" s="42"/>
      <c r="L3" s="68"/>
      <c r="M3" s="68"/>
      <c r="N3" s="68"/>
      <c r="O3" s="69"/>
    </row>
    <row r="4" spans="1:15" ht="15" customHeight="1" x14ac:dyDescent="0.15">
      <c r="A4" s="67"/>
      <c r="B4" s="62" t="s">
        <v>119</v>
      </c>
      <c r="C4" s="62"/>
      <c r="D4" s="42"/>
      <c r="E4" s="68"/>
      <c r="F4" s="68"/>
      <c r="G4" s="68"/>
      <c r="H4" s="68"/>
      <c r="I4" s="68"/>
      <c r="J4" s="68"/>
      <c r="K4" s="42"/>
      <c r="L4" s="68"/>
      <c r="M4" s="68"/>
      <c r="N4" s="68"/>
      <c r="O4" s="69"/>
    </row>
    <row r="5" spans="1:15" s="119" customFormat="1" ht="16.5" customHeight="1" x14ac:dyDescent="0.15">
      <c r="A5" s="113"/>
      <c r="B5" s="114" t="s">
        <v>395</v>
      </c>
      <c r="C5" s="115"/>
      <c r="D5" s="116"/>
      <c r="E5" s="117"/>
      <c r="F5" s="117"/>
      <c r="G5" s="117"/>
      <c r="H5" s="117"/>
      <c r="I5" s="118"/>
      <c r="J5" s="117"/>
      <c r="K5" s="116"/>
      <c r="L5" s="117"/>
      <c r="M5" s="117"/>
      <c r="N5" s="117"/>
      <c r="O5" s="118"/>
    </row>
    <row r="6" spans="1:15" ht="16.5" customHeight="1" x14ac:dyDescent="0.15">
      <c r="A6" s="67"/>
      <c r="B6" s="46" t="s">
        <v>389</v>
      </c>
      <c r="C6" s="68"/>
      <c r="D6" s="62"/>
      <c r="E6" s="42"/>
      <c r="F6" s="42"/>
      <c r="G6" s="42"/>
      <c r="H6" s="68"/>
      <c r="I6" s="68"/>
      <c r="J6" s="68"/>
      <c r="K6" s="42"/>
      <c r="L6" s="68"/>
      <c r="M6" s="68"/>
      <c r="N6" s="68"/>
      <c r="O6" s="69"/>
    </row>
    <row r="7" spans="1:15" ht="16.5" customHeight="1" x14ac:dyDescent="0.15">
      <c r="A7" s="67"/>
      <c r="B7" s="46"/>
      <c r="C7" s="68"/>
      <c r="D7" s="62"/>
      <c r="E7" s="42"/>
      <c r="F7" s="42"/>
      <c r="G7" s="42"/>
      <c r="H7" s="68"/>
      <c r="I7" s="68"/>
      <c r="J7" s="68"/>
      <c r="K7" s="42"/>
      <c r="L7" s="68"/>
      <c r="M7" s="68"/>
      <c r="N7" s="68"/>
      <c r="O7" s="69"/>
    </row>
    <row r="8" spans="1:15" ht="15" customHeight="1" x14ac:dyDescent="0.15">
      <c r="A8" s="67"/>
      <c r="B8" s="68"/>
      <c r="C8" s="68"/>
      <c r="D8" s="68"/>
      <c r="E8" s="68"/>
      <c r="F8" s="68"/>
      <c r="G8" s="68"/>
      <c r="H8" s="68"/>
      <c r="I8" s="68"/>
      <c r="J8" s="68"/>
      <c r="K8" s="42"/>
      <c r="M8" s="96" t="s">
        <v>190</v>
      </c>
      <c r="N8" s="96"/>
      <c r="O8" s="69"/>
    </row>
    <row r="9" spans="1:15" ht="30.75" customHeight="1" x14ac:dyDescent="0.15">
      <c r="A9" s="67"/>
      <c r="B9" s="418" t="s">
        <v>191</v>
      </c>
      <c r="C9" s="445" t="s">
        <v>192</v>
      </c>
      <c r="D9" s="446"/>
      <c r="E9" s="343"/>
      <c r="F9" s="448" t="s">
        <v>193</v>
      </c>
      <c r="G9" s="337"/>
      <c r="H9" s="449" t="s">
        <v>194</v>
      </c>
      <c r="I9" s="450"/>
      <c r="J9" s="416" t="s">
        <v>195</v>
      </c>
      <c r="K9" s="416" t="s">
        <v>105</v>
      </c>
      <c r="L9" s="342" t="s">
        <v>35</v>
      </c>
      <c r="M9" s="446"/>
      <c r="N9" s="343"/>
      <c r="O9" s="69"/>
    </row>
    <row r="10" spans="1:15" ht="30.75" customHeight="1" x14ac:dyDescent="0.15">
      <c r="A10" s="67"/>
      <c r="B10" s="418"/>
      <c r="C10" s="344"/>
      <c r="D10" s="447"/>
      <c r="E10" s="345"/>
      <c r="F10" s="87" t="s">
        <v>196</v>
      </c>
      <c r="G10" s="120" t="s">
        <v>197</v>
      </c>
      <c r="H10" s="121" t="s">
        <v>196</v>
      </c>
      <c r="I10" s="120" t="s">
        <v>197</v>
      </c>
      <c r="J10" s="417"/>
      <c r="K10" s="417"/>
      <c r="L10" s="344"/>
      <c r="M10" s="447"/>
      <c r="N10" s="345"/>
      <c r="O10" s="69"/>
    </row>
    <row r="11" spans="1:15" ht="34.5" customHeight="1" x14ac:dyDescent="0.15">
      <c r="A11" s="67"/>
      <c r="B11" s="451" t="s">
        <v>198</v>
      </c>
      <c r="C11" s="452"/>
      <c r="D11" s="452"/>
      <c r="E11" s="453"/>
      <c r="F11" s="454">
        <f>IFERROR(SUM(G12:G23)/SUM(F12:F23),"")</f>
        <v>10000</v>
      </c>
      <c r="G11" s="455"/>
      <c r="H11" s="456">
        <f>IFERROR(SUM(I12:I23)/SUM(H12:H23),"")</f>
        <v>15000</v>
      </c>
      <c r="I11" s="457"/>
      <c r="J11" s="458"/>
      <c r="K11" s="459"/>
      <c r="L11" s="459"/>
      <c r="M11" s="459"/>
      <c r="N11" s="460"/>
      <c r="O11" s="69"/>
    </row>
    <row r="12" spans="1:15" ht="37.5" customHeight="1" x14ac:dyDescent="0.15">
      <c r="A12" s="67"/>
      <c r="B12" s="85">
        <v>1</v>
      </c>
      <c r="C12" s="442">
        <v>45566</v>
      </c>
      <c r="D12" s="443"/>
      <c r="E12" s="443"/>
      <c r="F12" s="122">
        <v>100</v>
      </c>
      <c r="G12" s="122">
        <v>1000000</v>
      </c>
      <c r="H12" s="123"/>
      <c r="I12" s="124"/>
      <c r="J12" s="125"/>
      <c r="K12" s="126" t="s">
        <v>232</v>
      </c>
      <c r="L12" s="444"/>
      <c r="M12" s="444"/>
      <c r="N12" s="444"/>
      <c r="O12" s="69"/>
    </row>
    <row r="13" spans="1:15" ht="37.5" customHeight="1" x14ac:dyDescent="0.15">
      <c r="A13" s="67"/>
      <c r="B13" s="85">
        <v>2</v>
      </c>
      <c r="C13" s="442">
        <v>45566</v>
      </c>
      <c r="D13" s="443"/>
      <c r="E13" s="443"/>
      <c r="F13" s="127"/>
      <c r="G13" s="127"/>
      <c r="H13" s="123">
        <v>2</v>
      </c>
      <c r="I13" s="124">
        <v>30000</v>
      </c>
      <c r="J13" s="128"/>
      <c r="K13" s="129" t="s">
        <v>233</v>
      </c>
      <c r="L13" s="444"/>
      <c r="M13" s="444"/>
      <c r="N13" s="444"/>
      <c r="O13" s="69"/>
    </row>
    <row r="14" spans="1:15" ht="37.5" customHeight="1" x14ac:dyDescent="0.15">
      <c r="A14" s="67"/>
      <c r="B14" s="85">
        <v>3</v>
      </c>
      <c r="C14" s="461"/>
      <c r="D14" s="461"/>
      <c r="E14" s="461"/>
      <c r="F14" s="127"/>
      <c r="G14" s="127"/>
      <c r="H14" s="130" t="s">
        <v>97</v>
      </c>
      <c r="I14" s="129"/>
      <c r="J14" s="128"/>
      <c r="K14" s="129"/>
      <c r="L14" s="444"/>
      <c r="M14" s="444"/>
      <c r="N14" s="444"/>
      <c r="O14" s="69"/>
    </row>
    <row r="15" spans="1:15" ht="37.5" customHeight="1" x14ac:dyDescent="0.15">
      <c r="A15" s="67"/>
      <c r="B15" s="85">
        <v>4</v>
      </c>
      <c r="C15" s="461"/>
      <c r="D15" s="461"/>
      <c r="E15" s="461"/>
      <c r="F15" s="127"/>
      <c r="G15" s="127"/>
      <c r="H15" s="130" t="s">
        <v>97</v>
      </c>
      <c r="I15" s="129"/>
      <c r="J15" s="128"/>
      <c r="K15" s="129"/>
      <c r="L15" s="444"/>
      <c r="M15" s="444"/>
      <c r="N15" s="444"/>
      <c r="O15" s="69"/>
    </row>
    <row r="16" spans="1:15" ht="37.5" customHeight="1" x14ac:dyDescent="0.15">
      <c r="A16" s="67"/>
      <c r="B16" s="85">
        <v>5</v>
      </c>
      <c r="C16" s="461"/>
      <c r="D16" s="461"/>
      <c r="E16" s="461"/>
      <c r="F16" s="127"/>
      <c r="G16" s="127"/>
      <c r="H16" s="130" t="s">
        <v>97</v>
      </c>
      <c r="I16" s="129"/>
      <c r="J16" s="128"/>
      <c r="K16" s="129"/>
      <c r="L16" s="444"/>
      <c r="M16" s="444"/>
      <c r="N16" s="444"/>
      <c r="O16" s="69"/>
    </row>
    <row r="17" spans="1:15" ht="37.5" customHeight="1" x14ac:dyDescent="0.15">
      <c r="A17" s="67"/>
      <c r="B17" s="85">
        <v>6</v>
      </c>
      <c r="C17" s="462"/>
      <c r="D17" s="462"/>
      <c r="E17" s="462"/>
      <c r="F17" s="131"/>
      <c r="G17" s="131"/>
      <c r="H17" s="130" t="s">
        <v>97</v>
      </c>
      <c r="I17" s="129"/>
      <c r="J17" s="128"/>
      <c r="K17" s="129"/>
      <c r="L17" s="444"/>
      <c r="M17" s="444"/>
      <c r="N17" s="444"/>
      <c r="O17" s="69"/>
    </row>
    <row r="18" spans="1:15" ht="37.5" customHeight="1" x14ac:dyDescent="0.15">
      <c r="A18" s="67"/>
      <c r="B18" s="85">
        <v>7</v>
      </c>
      <c r="C18" s="462"/>
      <c r="D18" s="462"/>
      <c r="E18" s="462"/>
      <c r="F18" s="131"/>
      <c r="G18" s="131"/>
      <c r="H18" s="130" t="s">
        <v>97</v>
      </c>
      <c r="I18" s="129"/>
      <c r="J18" s="128"/>
      <c r="K18" s="129"/>
      <c r="L18" s="444"/>
      <c r="M18" s="444"/>
      <c r="N18" s="444"/>
      <c r="O18" s="69"/>
    </row>
    <row r="19" spans="1:15" ht="37.5" customHeight="1" x14ac:dyDescent="0.15">
      <c r="A19" s="67"/>
      <c r="B19" s="85">
        <v>8</v>
      </c>
      <c r="C19" s="462"/>
      <c r="D19" s="462"/>
      <c r="E19" s="462"/>
      <c r="F19" s="131"/>
      <c r="G19" s="131"/>
      <c r="H19" s="130" t="s">
        <v>97</v>
      </c>
      <c r="I19" s="129"/>
      <c r="J19" s="128"/>
      <c r="K19" s="129"/>
      <c r="L19" s="463"/>
      <c r="M19" s="463"/>
      <c r="N19" s="463"/>
      <c r="O19" s="69"/>
    </row>
    <row r="20" spans="1:15" ht="37.5" customHeight="1" x14ac:dyDescent="0.15">
      <c r="A20" s="67"/>
      <c r="B20" s="85">
        <v>9</v>
      </c>
      <c r="C20" s="462"/>
      <c r="D20" s="462"/>
      <c r="E20" s="462"/>
      <c r="F20" s="131"/>
      <c r="G20" s="131"/>
      <c r="H20" s="130" t="s">
        <v>97</v>
      </c>
      <c r="I20" s="129"/>
      <c r="J20" s="128"/>
      <c r="K20" s="129"/>
      <c r="L20" s="463"/>
      <c r="M20" s="463"/>
      <c r="N20" s="463"/>
      <c r="O20" s="69"/>
    </row>
    <row r="21" spans="1:15" ht="37.5" customHeight="1" x14ac:dyDescent="0.15">
      <c r="A21" s="67"/>
      <c r="B21" s="85">
        <v>10</v>
      </c>
      <c r="C21" s="462"/>
      <c r="D21" s="462"/>
      <c r="E21" s="462"/>
      <c r="F21" s="131"/>
      <c r="G21" s="131"/>
      <c r="H21" s="130" t="s">
        <v>97</v>
      </c>
      <c r="I21" s="129"/>
      <c r="J21" s="128"/>
      <c r="K21" s="129"/>
      <c r="L21" s="463"/>
      <c r="M21" s="463"/>
      <c r="N21" s="463"/>
      <c r="O21" s="69"/>
    </row>
    <row r="22" spans="1:15" ht="37.5" customHeight="1" x14ac:dyDescent="0.15">
      <c r="A22" s="67"/>
      <c r="B22" s="85">
        <v>11</v>
      </c>
      <c r="C22" s="462"/>
      <c r="D22" s="462"/>
      <c r="E22" s="462"/>
      <c r="F22" s="131"/>
      <c r="G22" s="131"/>
      <c r="H22" s="130" t="s">
        <v>97</v>
      </c>
      <c r="I22" s="129"/>
      <c r="J22" s="128"/>
      <c r="K22" s="129"/>
      <c r="L22" s="463"/>
      <c r="M22" s="463"/>
      <c r="N22" s="463"/>
      <c r="O22" s="69"/>
    </row>
    <row r="23" spans="1:15" ht="37.5" customHeight="1" x14ac:dyDescent="0.15">
      <c r="A23" s="67"/>
      <c r="B23" s="85">
        <v>12</v>
      </c>
      <c r="C23" s="462"/>
      <c r="D23" s="462"/>
      <c r="E23" s="462"/>
      <c r="F23" s="131"/>
      <c r="G23" s="131"/>
      <c r="H23" s="130"/>
      <c r="I23" s="130"/>
      <c r="J23" s="132"/>
      <c r="K23" s="133"/>
      <c r="L23" s="444"/>
      <c r="M23" s="444"/>
      <c r="N23" s="444"/>
      <c r="O23" s="69"/>
    </row>
    <row r="24" spans="1:15" ht="26.25" customHeight="1" thickBot="1" x14ac:dyDescent="0.2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134"/>
      <c r="L24" s="34"/>
      <c r="M24" s="34"/>
      <c r="N24" s="34"/>
      <c r="O24" s="35"/>
    </row>
    <row r="25" spans="1:15" ht="26.25" customHeight="1" x14ac:dyDescent="0.15"/>
    <row r="26" spans="1:15" ht="30" customHeight="1" x14ac:dyDescent="0.15"/>
    <row r="27" spans="1:15" ht="4.5" customHeight="1" x14ac:dyDescent="0.15"/>
    <row r="28" spans="1:15" ht="5.25" customHeight="1" x14ac:dyDescent="0.15"/>
  </sheetData>
  <mergeCells count="35">
    <mergeCell ref="C22:E22"/>
    <mergeCell ref="L22:N22"/>
    <mergeCell ref="C23:E23"/>
    <mergeCell ref="L23:N23"/>
    <mergeCell ref="C19:E19"/>
    <mergeCell ref="L19:N19"/>
    <mergeCell ref="C20:E20"/>
    <mergeCell ref="L20:N20"/>
    <mergeCell ref="C21:E21"/>
    <mergeCell ref="L21:N21"/>
    <mergeCell ref="C16:E16"/>
    <mergeCell ref="L16:N16"/>
    <mergeCell ref="C17:E17"/>
    <mergeCell ref="L17:N17"/>
    <mergeCell ref="C18:E18"/>
    <mergeCell ref="L18:N18"/>
    <mergeCell ref="C13:E13"/>
    <mergeCell ref="L13:N13"/>
    <mergeCell ref="C14:E14"/>
    <mergeCell ref="L14:N14"/>
    <mergeCell ref="C15:E15"/>
    <mergeCell ref="L15:N15"/>
    <mergeCell ref="C12:E12"/>
    <mergeCell ref="L12:N12"/>
    <mergeCell ref="B9:B10"/>
    <mergeCell ref="C9:E10"/>
    <mergeCell ref="F9:G9"/>
    <mergeCell ref="H9:I9"/>
    <mergeCell ref="J9:J10"/>
    <mergeCell ref="K9:K10"/>
    <mergeCell ref="L9:N10"/>
    <mergeCell ref="B11:E11"/>
    <mergeCell ref="F11:G11"/>
    <mergeCell ref="H11:I11"/>
    <mergeCell ref="J11:N11"/>
  </mergeCells>
  <phoneticPr fontId="4" type="noConversion"/>
  <pageMargins left="0.25" right="0.25" top="0.75" bottom="0.75" header="0.3" footer="0.3"/>
  <pageSetup paperSize="9" scale="79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showGridLines="0" view="pageBreakPreview" zoomScale="85" zoomScaleNormal="80" zoomScaleSheetLayoutView="85" workbookViewId="0"/>
  </sheetViews>
  <sheetFormatPr defaultRowHeight="13.5" x14ac:dyDescent="0.15"/>
  <cols>
    <col min="1" max="1" width="0.88671875" customWidth="1"/>
    <col min="2" max="2" width="4.88671875" customWidth="1"/>
    <col min="3" max="3" width="7.77734375" style="170" bestFit="1" customWidth="1"/>
    <col min="4" max="4" width="10.77734375" customWidth="1"/>
    <col min="5" max="5" width="16.21875" customWidth="1"/>
    <col min="6" max="6" width="8" customWidth="1"/>
    <col min="7" max="7" width="6.5546875" customWidth="1"/>
    <col min="8" max="8" width="8.88671875" customWidth="1"/>
    <col min="9" max="9" width="10.21875" customWidth="1"/>
    <col min="10" max="10" width="23.88671875" style="43" bestFit="1" customWidth="1"/>
    <col min="11" max="11" width="11.33203125" style="43" bestFit="1" customWidth="1"/>
    <col min="12" max="12" width="7.6640625" style="43" customWidth="1"/>
    <col min="13" max="13" width="8.88671875" style="43" customWidth="1"/>
    <col min="14" max="14" width="0.88671875" customWidth="1"/>
    <col min="15" max="21" width="4.21875" customWidth="1"/>
  </cols>
  <sheetData>
    <row r="1" spans="1:14" ht="6.75" customHeight="1" x14ac:dyDescent="0.15">
      <c r="A1" s="41"/>
      <c r="B1" s="28"/>
      <c r="C1" s="163"/>
      <c r="D1" s="28"/>
      <c r="E1" s="28"/>
      <c r="F1" s="28"/>
      <c r="G1" s="28"/>
      <c r="H1" s="28"/>
      <c r="I1" s="28"/>
      <c r="J1" s="112"/>
      <c r="K1" s="112"/>
      <c r="L1" s="112"/>
      <c r="M1" s="112"/>
      <c r="N1" s="29"/>
    </row>
    <row r="2" spans="1:14" ht="18.75" x14ac:dyDescent="0.15">
      <c r="A2" s="67"/>
      <c r="B2" s="49" t="s">
        <v>329</v>
      </c>
      <c r="C2" s="164"/>
      <c r="D2" s="68"/>
      <c r="E2" s="68"/>
      <c r="F2" s="68"/>
      <c r="G2" s="68"/>
      <c r="H2" s="68"/>
      <c r="I2" s="68"/>
      <c r="J2" s="42"/>
      <c r="K2" s="42"/>
      <c r="L2" s="42"/>
      <c r="M2" s="42"/>
      <c r="N2" s="69"/>
    </row>
    <row r="3" spans="1:14" ht="7.5" customHeight="1" x14ac:dyDescent="0.15">
      <c r="A3" s="67"/>
      <c r="B3" s="68"/>
      <c r="C3" s="164"/>
      <c r="D3" s="68"/>
      <c r="E3" s="68"/>
      <c r="F3" s="68"/>
      <c r="G3" s="68"/>
      <c r="H3" s="68"/>
      <c r="I3" s="68"/>
      <c r="J3" s="42"/>
      <c r="K3" s="42"/>
      <c r="L3" s="42"/>
      <c r="M3" s="42"/>
      <c r="N3" s="69"/>
    </row>
    <row r="4" spans="1:14" ht="15" customHeight="1" x14ac:dyDescent="0.15">
      <c r="A4" s="67"/>
      <c r="B4" s="62" t="s">
        <v>119</v>
      </c>
      <c r="C4" s="165"/>
      <c r="D4" s="42"/>
      <c r="E4" s="68"/>
      <c r="F4" s="68"/>
      <c r="G4" s="68"/>
      <c r="H4" s="68"/>
      <c r="I4" s="68"/>
      <c r="J4" s="42"/>
      <c r="K4" s="42"/>
      <c r="L4" s="42"/>
      <c r="M4" s="42"/>
      <c r="N4" s="69"/>
    </row>
    <row r="5" spans="1:14" s="73" customFormat="1" ht="16.5" customHeight="1" x14ac:dyDescent="0.15">
      <c r="A5" s="71"/>
      <c r="B5" s="63" t="s">
        <v>383</v>
      </c>
      <c r="C5" s="165"/>
      <c r="D5" s="74"/>
      <c r="E5" s="70"/>
      <c r="F5" s="70"/>
      <c r="G5" s="70"/>
      <c r="H5" s="70"/>
      <c r="I5" s="70"/>
      <c r="J5" s="74"/>
      <c r="K5" s="74"/>
      <c r="L5" s="74"/>
      <c r="M5" s="74"/>
      <c r="N5" s="72"/>
    </row>
    <row r="6" spans="1:14" ht="16.5" customHeight="1" x14ac:dyDescent="0.15">
      <c r="A6" s="67"/>
      <c r="B6" s="46" t="s">
        <v>384</v>
      </c>
      <c r="C6" s="165"/>
      <c r="D6" s="42"/>
      <c r="E6" s="68"/>
      <c r="F6" s="68"/>
      <c r="G6" s="68"/>
      <c r="H6" s="69"/>
      <c r="I6" s="68"/>
      <c r="J6" s="42"/>
      <c r="K6" s="42"/>
      <c r="L6" s="42"/>
      <c r="M6" s="42"/>
      <c r="N6" s="69"/>
    </row>
    <row r="7" spans="1:14" ht="16.5" customHeight="1" x14ac:dyDescent="0.15">
      <c r="A7" s="67"/>
      <c r="B7" s="46" t="s">
        <v>385</v>
      </c>
      <c r="C7" s="166"/>
      <c r="D7" s="42"/>
      <c r="E7" s="68"/>
      <c r="F7" s="68"/>
      <c r="G7" s="68"/>
      <c r="H7" s="68"/>
      <c r="I7" s="68"/>
      <c r="J7" s="42"/>
      <c r="K7" s="42"/>
      <c r="L7" s="42"/>
      <c r="M7" s="42"/>
      <c r="N7" s="69"/>
    </row>
    <row r="8" spans="1:14" s="73" customFormat="1" ht="16.5" customHeight="1" x14ac:dyDescent="0.15">
      <c r="A8" s="71"/>
      <c r="B8" s="63" t="s">
        <v>386</v>
      </c>
      <c r="C8" s="165"/>
      <c r="D8" s="74"/>
      <c r="E8" s="70"/>
      <c r="F8" s="70"/>
      <c r="G8" s="70"/>
      <c r="H8" s="70"/>
      <c r="I8" s="70"/>
      <c r="J8" s="74"/>
      <c r="K8" s="74"/>
      <c r="L8" s="74"/>
      <c r="M8" s="74"/>
      <c r="N8" s="72"/>
    </row>
    <row r="9" spans="1:14" s="73" customFormat="1" ht="16.5" customHeight="1" x14ac:dyDescent="0.15">
      <c r="A9" s="71"/>
      <c r="B9" s="63" t="s">
        <v>387</v>
      </c>
      <c r="C9" s="165"/>
      <c r="D9" s="74"/>
      <c r="E9" s="70"/>
      <c r="F9" s="70"/>
      <c r="G9" s="70"/>
      <c r="H9" s="70"/>
      <c r="I9" s="70"/>
      <c r="J9" s="74"/>
      <c r="K9" s="74"/>
      <c r="L9" s="74"/>
      <c r="M9" s="74"/>
      <c r="N9" s="72"/>
    </row>
    <row r="10" spans="1:14" s="73" customFormat="1" ht="16.5" customHeight="1" x14ac:dyDescent="0.15">
      <c r="A10" s="71"/>
      <c r="B10" s="63"/>
      <c r="C10" s="165"/>
      <c r="D10" s="74"/>
      <c r="E10" s="70"/>
      <c r="F10" s="70"/>
      <c r="G10" s="70"/>
      <c r="H10" s="70"/>
      <c r="I10" s="70"/>
      <c r="J10" s="74"/>
      <c r="K10" s="74"/>
      <c r="L10" s="74"/>
      <c r="M10" s="74"/>
      <c r="N10" s="72"/>
    </row>
    <row r="11" spans="1:14" s="73" customFormat="1" ht="16.5" customHeight="1" x14ac:dyDescent="0.15">
      <c r="A11" s="71"/>
      <c r="B11" s="37" t="s">
        <v>226</v>
      </c>
      <c r="C11" s="165"/>
      <c r="D11" s="74"/>
      <c r="E11" s="70"/>
      <c r="F11" s="70"/>
      <c r="G11" s="70"/>
      <c r="H11" s="70"/>
      <c r="I11" s="70"/>
      <c r="J11" s="74"/>
      <c r="K11" s="74"/>
      <c r="L11" s="74"/>
      <c r="M11" s="74"/>
      <c r="N11" s="72"/>
    </row>
    <row r="12" spans="1:14" s="73" customFormat="1" ht="16.5" customHeight="1" x14ac:dyDescent="0.15">
      <c r="A12" s="71"/>
      <c r="B12" s="63" t="s">
        <v>235</v>
      </c>
      <c r="C12" s="165"/>
      <c r="D12" s="74"/>
      <c r="E12" s="70"/>
      <c r="F12" s="70"/>
      <c r="G12" s="70"/>
      <c r="H12" s="70"/>
      <c r="I12" s="70"/>
      <c r="J12" s="74"/>
      <c r="K12" s="74"/>
      <c r="L12" s="74"/>
      <c r="M12" s="74"/>
      <c r="N12" s="72"/>
    </row>
    <row r="13" spans="1:14" ht="15" customHeight="1" x14ac:dyDescent="0.15">
      <c r="A13" s="67"/>
      <c r="B13" s="68"/>
      <c r="C13" s="164"/>
      <c r="D13" s="68"/>
      <c r="E13" s="68"/>
      <c r="F13" s="68"/>
      <c r="G13" s="68"/>
      <c r="H13" s="68"/>
      <c r="I13" s="68"/>
      <c r="J13" s="42"/>
      <c r="K13" s="42"/>
      <c r="L13" s="42"/>
      <c r="M13" s="42" t="s">
        <v>117</v>
      </c>
      <c r="N13" s="69"/>
    </row>
    <row r="14" spans="1:14" ht="15" customHeight="1" x14ac:dyDescent="0.15">
      <c r="A14" s="67"/>
      <c r="B14" s="418" t="s">
        <v>191</v>
      </c>
      <c r="C14" s="464" t="s">
        <v>105</v>
      </c>
      <c r="D14" s="418" t="s">
        <v>106</v>
      </c>
      <c r="E14" s="331" t="s">
        <v>107</v>
      </c>
      <c r="F14" s="418" t="s">
        <v>108</v>
      </c>
      <c r="G14" s="416" t="s">
        <v>3</v>
      </c>
      <c r="H14" s="416" t="s">
        <v>109</v>
      </c>
      <c r="I14" s="331" t="s">
        <v>110</v>
      </c>
      <c r="J14" s="416" t="s">
        <v>111</v>
      </c>
      <c r="K14" s="448" t="s">
        <v>112</v>
      </c>
      <c r="L14" s="336"/>
      <c r="M14" s="418" t="s">
        <v>199</v>
      </c>
      <c r="N14" s="69"/>
    </row>
    <row r="15" spans="1:14" ht="30" customHeight="1" x14ac:dyDescent="0.15">
      <c r="A15" s="67"/>
      <c r="B15" s="418"/>
      <c r="C15" s="464"/>
      <c r="D15" s="418"/>
      <c r="E15" s="333"/>
      <c r="F15" s="418"/>
      <c r="G15" s="417"/>
      <c r="H15" s="417"/>
      <c r="I15" s="333"/>
      <c r="J15" s="417"/>
      <c r="K15" s="120" t="s">
        <v>113</v>
      </c>
      <c r="L15" s="121" t="s">
        <v>114</v>
      </c>
      <c r="M15" s="418"/>
      <c r="N15" s="82"/>
    </row>
    <row r="16" spans="1:14" ht="50.25" customHeight="1" x14ac:dyDescent="0.15">
      <c r="A16" s="67"/>
      <c r="B16" s="85">
        <v>1</v>
      </c>
      <c r="C16" s="162" t="s">
        <v>232</v>
      </c>
      <c r="D16" s="135">
        <v>45566</v>
      </c>
      <c r="E16" s="136">
        <v>10000000</v>
      </c>
      <c r="F16" s="137" t="s">
        <v>115</v>
      </c>
      <c r="G16" s="138">
        <v>10</v>
      </c>
      <c r="H16" s="136">
        <v>150000</v>
      </c>
      <c r="I16" s="136">
        <v>1500000</v>
      </c>
      <c r="J16" s="133" t="s">
        <v>200</v>
      </c>
      <c r="K16" s="133" t="s">
        <v>116</v>
      </c>
      <c r="L16" s="129" t="s">
        <v>115</v>
      </c>
      <c r="M16" s="139" t="s">
        <v>201</v>
      </c>
      <c r="N16" s="69"/>
    </row>
    <row r="17" spans="1:14" ht="50.25" customHeight="1" x14ac:dyDescent="0.15">
      <c r="A17" s="67"/>
      <c r="B17" s="85">
        <v>2</v>
      </c>
      <c r="C17" s="137" t="s">
        <v>233</v>
      </c>
      <c r="D17" s="135">
        <v>45566</v>
      </c>
      <c r="E17" s="136">
        <v>800000</v>
      </c>
      <c r="F17" s="137" t="s">
        <v>115</v>
      </c>
      <c r="G17" s="138">
        <v>1</v>
      </c>
      <c r="H17" s="136">
        <v>150000</v>
      </c>
      <c r="I17" s="136">
        <v>150000</v>
      </c>
      <c r="J17" s="133" t="s">
        <v>202</v>
      </c>
      <c r="K17" s="133" t="s">
        <v>203</v>
      </c>
      <c r="L17" s="129" t="s">
        <v>115</v>
      </c>
      <c r="M17" s="139" t="s">
        <v>204</v>
      </c>
      <c r="N17" s="69"/>
    </row>
    <row r="18" spans="1:14" ht="50.25" customHeight="1" x14ac:dyDescent="0.15">
      <c r="A18" s="67"/>
      <c r="B18" s="85">
        <v>3</v>
      </c>
      <c r="C18" s="162"/>
      <c r="D18" s="130"/>
      <c r="E18" s="136"/>
      <c r="F18" s="136"/>
      <c r="G18" s="136"/>
      <c r="H18" s="140"/>
      <c r="I18" s="140"/>
      <c r="J18" s="129"/>
      <c r="K18" s="129"/>
      <c r="L18" s="129"/>
      <c r="M18" s="129"/>
      <c r="N18" s="69"/>
    </row>
    <row r="19" spans="1:14" ht="50.25" customHeight="1" x14ac:dyDescent="0.15">
      <c r="A19" s="67"/>
      <c r="B19" s="85">
        <v>4</v>
      </c>
      <c r="C19" s="137"/>
      <c r="D19" s="130"/>
      <c r="E19" s="136"/>
      <c r="F19" s="136"/>
      <c r="G19" s="136"/>
      <c r="H19" s="140"/>
      <c r="I19" s="140"/>
      <c r="J19" s="129"/>
      <c r="K19" s="129"/>
      <c r="L19" s="129"/>
      <c r="M19" s="129"/>
      <c r="N19" s="69"/>
    </row>
    <row r="20" spans="1:14" ht="50.25" customHeight="1" x14ac:dyDescent="0.15">
      <c r="A20" s="67"/>
      <c r="B20" s="85">
        <v>5</v>
      </c>
      <c r="C20" s="167"/>
      <c r="D20" s="86"/>
      <c r="E20" s="65"/>
      <c r="F20" s="65"/>
      <c r="G20" s="65"/>
      <c r="H20" s="64"/>
      <c r="I20" s="64"/>
      <c r="J20" s="88"/>
      <c r="K20" s="88"/>
      <c r="L20" s="88"/>
      <c r="M20" s="88"/>
      <c r="N20" s="69"/>
    </row>
    <row r="21" spans="1:14" ht="50.25" customHeight="1" x14ac:dyDescent="0.15">
      <c r="A21" s="67"/>
      <c r="B21" s="85">
        <v>6</v>
      </c>
      <c r="C21" s="168"/>
      <c r="D21" s="86"/>
      <c r="E21" s="65"/>
      <c r="F21" s="65"/>
      <c r="G21" s="65"/>
      <c r="H21" s="64"/>
      <c r="I21" s="64"/>
      <c r="J21" s="88"/>
      <c r="K21" s="88"/>
      <c r="L21" s="88"/>
      <c r="M21" s="88"/>
      <c r="N21" s="69"/>
    </row>
    <row r="22" spans="1:14" ht="50.25" customHeight="1" x14ac:dyDescent="0.15">
      <c r="A22" s="67"/>
      <c r="B22" s="85">
        <v>7</v>
      </c>
      <c r="C22" s="167"/>
      <c r="D22" s="86"/>
      <c r="E22" s="65"/>
      <c r="F22" s="65"/>
      <c r="G22" s="65"/>
      <c r="H22" s="64"/>
      <c r="I22" s="64"/>
      <c r="J22" s="88"/>
      <c r="K22" s="88"/>
      <c r="L22" s="88"/>
      <c r="M22" s="88"/>
      <c r="N22" s="69"/>
    </row>
    <row r="23" spans="1:14" ht="50.25" customHeight="1" x14ac:dyDescent="0.15">
      <c r="A23" s="67"/>
      <c r="B23" s="85">
        <v>8</v>
      </c>
      <c r="C23" s="168"/>
      <c r="D23" s="86"/>
      <c r="E23" s="65"/>
      <c r="F23" s="65"/>
      <c r="G23" s="65"/>
      <c r="H23" s="64"/>
      <c r="I23" s="64"/>
      <c r="J23" s="88"/>
      <c r="K23" s="88"/>
      <c r="L23" s="88"/>
      <c r="M23" s="88"/>
      <c r="N23" s="69"/>
    </row>
    <row r="24" spans="1:14" ht="50.25" customHeight="1" x14ac:dyDescent="0.15">
      <c r="A24" s="67"/>
      <c r="B24" s="85">
        <v>9</v>
      </c>
      <c r="C24" s="167"/>
      <c r="D24" s="86"/>
      <c r="E24" s="65"/>
      <c r="F24" s="65"/>
      <c r="G24" s="65"/>
      <c r="H24" s="64"/>
      <c r="I24" s="64"/>
      <c r="J24" s="88"/>
      <c r="K24" s="88"/>
      <c r="L24" s="88"/>
      <c r="M24" s="88"/>
      <c r="N24" s="69"/>
    </row>
    <row r="25" spans="1:14" ht="50.25" customHeight="1" x14ac:dyDescent="0.15">
      <c r="A25" s="67"/>
      <c r="B25" s="85">
        <v>10</v>
      </c>
      <c r="C25" s="167"/>
      <c r="D25" s="86"/>
      <c r="E25" s="65"/>
      <c r="F25" s="65"/>
      <c r="G25" s="65"/>
      <c r="H25" s="64"/>
      <c r="I25" s="64"/>
      <c r="J25" s="88"/>
      <c r="K25" s="88"/>
      <c r="L25" s="88"/>
      <c r="M25" s="88"/>
      <c r="N25" s="69"/>
    </row>
    <row r="26" spans="1:14" ht="50.25" customHeight="1" x14ac:dyDescent="0.15">
      <c r="A26" s="67"/>
      <c r="B26" s="85">
        <v>11</v>
      </c>
      <c r="C26" s="167"/>
      <c r="D26" s="86"/>
      <c r="E26" s="65"/>
      <c r="F26" s="65"/>
      <c r="G26" s="65"/>
      <c r="H26" s="64"/>
      <c r="I26" s="64"/>
      <c r="J26" s="88"/>
      <c r="K26" s="88"/>
      <c r="L26" s="88"/>
      <c r="M26" s="88"/>
      <c r="N26" s="69"/>
    </row>
    <row r="27" spans="1:14" ht="50.25" customHeight="1" x14ac:dyDescent="0.15">
      <c r="A27" s="67"/>
      <c r="B27" s="85">
        <v>12</v>
      </c>
      <c r="C27" s="167"/>
      <c r="D27" s="86"/>
      <c r="E27" s="65"/>
      <c r="F27" s="65"/>
      <c r="G27" s="65"/>
      <c r="H27" s="64"/>
      <c r="I27" s="64"/>
      <c r="J27" s="88"/>
      <c r="K27" s="88"/>
      <c r="L27" s="88"/>
      <c r="M27" s="88"/>
      <c r="N27" s="69"/>
    </row>
    <row r="28" spans="1:14" ht="50.25" customHeight="1" x14ac:dyDescent="0.15">
      <c r="A28" s="67"/>
      <c r="B28" s="85">
        <v>13</v>
      </c>
      <c r="C28" s="168"/>
      <c r="D28" s="86"/>
      <c r="E28" s="65"/>
      <c r="F28" s="65"/>
      <c r="G28" s="65"/>
      <c r="H28" s="64"/>
      <c r="I28" s="64"/>
      <c r="J28" s="88"/>
      <c r="K28" s="88"/>
      <c r="L28" s="88"/>
      <c r="M28" s="88"/>
      <c r="N28" s="69"/>
    </row>
    <row r="29" spans="1:14" ht="50.25" customHeight="1" x14ac:dyDescent="0.15">
      <c r="A29" s="67"/>
      <c r="B29" s="85">
        <v>14</v>
      </c>
      <c r="C29" s="168"/>
      <c r="D29" s="86"/>
      <c r="E29" s="65"/>
      <c r="F29" s="65"/>
      <c r="G29" s="65"/>
      <c r="H29" s="64"/>
      <c r="I29" s="64"/>
      <c r="J29" s="88"/>
      <c r="K29" s="88"/>
      <c r="L29" s="88"/>
      <c r="M29" s="88"/>
      <c r="N29" s="69"/>
    </row>
    <row r="30" spans="1:14" ht="4.5" customHeight="1" x14ac:dyDescent="0.15">
      <c r="A30" s="67"/>
      <c r="B30" s="68"/>
      <c r="C30" s="164"/>
      <c r="D30" s="68"/>
      <c r="E30" s="68"/>
      <c r="F30" s="68"/>
      <c r="G30" s="68"/>
      <c r="H30" s="68"/>
      <c r="I30" s="68"/>
      <c r="J30" s="42"/>
      <c r="K30" s="42"/>
      <c r="L30" s="42"/>
      <c r="M30" s="42"/>
      <c r="N30" s="69"/>
    </row>
    <row r="31" spans="1:14" ht="5.25" customHeight="1" thickBot="1" x14ac:dyDescent="0.2">
      <c r="A31" s="33"/>
      <c r="B31" s="34"/>
      <c r="C31" s="169"/>
      <c r="D31" s="34"/>
      <c r="E31" s="34"/>
      <c r="F31" s="34"/>
      <c r="G31" s="34"/>
      <c r="H31" s="34"/>
      <c r="I31" s="34"/>
      <c r="J31" s="134"/>
      <c r="K31" s="134"/>
      <c r="L31" s="134"/>
      <c r="M31" s="134"/>
      <c r="N31" s="35"/>
    </row>
  </sheetData>
  <mergeCells count="11">
    <mergeCell ref="H14:H15"/>
    <mergeCell ref="I14:I15"/>
    <mergeCell ref="J14:J15"/>
    <mergeCell ref="K14:L14"/>
    <mergeCell ref="M14:M15"/>
    <mergeCell ref="G14:G15"/>
    <mergeCell ref="B14:B15"/>
    <mergeCell ref="C14:C15"/>
    <mergeCell ref="D14:D15"/>
    <mergeCell ref="E14:E15"/>
    <mergeCell ref="F14:F15"/>
  </mergeCells>
  <phoneticPr fontId="4" type="noConversion"/>
  <pageMargins left="0.25" right="0.25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7</vt:i4>
      </vt:variant>
    </vt:vector>
  </HeadingPairs>
  <TitlesOfParts>
    <vt:vector size="16" baseType="lpstr">
      <vt:lpstr>수입 재료비</vt:lpstr>
      <vt:lpstr>가. 회사에 관한 정보</vt:lpstr>
      <vt:lpstr>나. 수입제품 판매희망가 산출내역</vt:lpstr>
      <vt:lpstr>다. 신청제품 수입 내역</vt:lpstr>
      <vt:lpstr>라. 매입경비내역</vt:lpstr>
      <vt:lpstr>마. 판매비와 일반관리비, 적정이윤</vt:lpstr>
      <vt:lpstr>바. 회계자료</vt:lpstr>
      <vt:lpstr>사-1. 매출 내역서(도,소매)</vt:lpstr>
      <vt:lpstr>사-2. 매출 관련 전자세금계산서</vt:lpstr>
      <vt:lpstr>'가. 회사에 관한 정보'!Print_Area</vt:lpstr>
      <vt:lpstr>'나. 수입제품 판매희망가 산출내역'!Print_Area</vt:lpstr>
      <vt:lpstr>'다. 신청제품 수입 내역'!Print_Area</vt:lpstr>
      <vt:lpstr>'라. 매입경비내역'!Print_Area</vt:lpstr>
      <vt:lpstr>'마. 판매비와 일반관리비, 적정이윤'!Print_Area</vt:lpstr>
      <vt:lpstr>'사-1. 매출 내역서(도,소매)'!Print_Area</vt:lpstr>
      <vt:lpstr>'사-2. 매출 관련 전자세금계산서'!Print_Area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2023-02-03T07:27:33Z</cp:lastPrinted>
  <dcterms:created xsi:type="dcterms:W3CDTF">2008-08-04T00:51:32Z</dcterms:created>
  <dcterms:modified xsi:type="dcterms:W3CDTF">2025-02-18T05:15:06Z</dcterms:modified>
</cp:coreProperties>
</file>