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 OR NOT" sheetId="1" r:id="rId4"/>
    <sheet state="visible" name="IF" sheetId="2" r:id="rId5"/>
    <sheet state="visible" name="IFS" sheetId="3" r:id="rId6"/>
    <sheet state="visible" name="IFERROR" sheetId="4" r:id="rId7"/>
    <sheet state="visible" name="Text Functions 1" sheetId="5" r:id="rId8"/>
    <sheet state="visible" name="Text Functions 2" sheetId="6" r:id="rId9"/>
    <sheet state="visible" name="Date Function" sheetId="7" r:id="rId10"/>
    <sheet state="visible" name="Math Function 1" sheetId="8" r:id="rId11"/>
    <sheet state="visible" name="Math Function 2" sheetId="9" r:id="rId12"/>
  </sheets>
  <definedNames>
    <definedName hidden="1" localSheetId="3" name="_xlnm._FilterDatabase">IFERROR!$A$1:$K$1462</definedName>
    <definedName hidden="1" localSheetId="5" name="_xlnm._FilterDatabase">'Text Functions 2'!$A$2:$B$220</definedName>
  </definedNames>
  <calcPr/>
  <extLst>
    <ext uri="GoogleSheetsCustomDataVersion2">
      <go:sheetsCustomData xmlns:go="http://customooxmlschemas.google.com/" r:id="rId13" roundtripDataChecksum="d3nKTgT6AzSZJge1GuvXLbKpuD0xYhzFQZM0u/O21gY="/>
    </ext>
  </extLst>
</workbook>
</file>

<file path=xl/sharedStrings.xml><?xml version="1.0" encoding="utf-8"?>
<sst xmlns="http://schemas.openxmlformats.org/spreadsheetml/2006/main" count="6811" uniqueCount="1860">
  <si>
    <t>Product</t>
  </si>
  <si>
    <t>Period</t>
  </si>
  <si>
    <t>Sales</t>
  </si>
  <si>
    <t>AND</t>
  </si>
  <si>
    <t>OR</t>
  </si>
  <si>
    <t>Supreme Pizza</t>
  </si>
  <si>
    <t>Spicy Chicken</t>
  </si>
  <si>
    <t>Tomato Heaven</t>
  </si>
  <si>
    <t>Big Broccoli Bake</t>
  </si>
  <si>
    <t>Student ID</t>
  </si>
  <si>
    <t>Maths</t>
  </si>
  <si>
    <t>English</t>
  </si>
  <si>
    <t>History</t>
  </si>
  <si>
    <t>Geography</t>
  </si>
  <si>
    <t>Result</t>
  </si>
  <si>
    <t>SID12385</t>
  </si>
  <si>
    <t>SID14542</t>
  </si>
  <si>
    <t>SID16142</t>
  </si>
  <si>
    <t>SID10659</t>
  </si>
  <si>
    <t>SID16810</t>
  </si>
  <si>
    <t>SID18976</t>
  </si>
  <si>
    <t>SID15525</t>
  </si>
  <si>
    <t>SID12079</t>
  </si>
  <si>
    <t>SID13471</t>
  </si>
  <si>
    <t>SID13485</t>
  </si>
  <si>
    <t>SID11457</t>
  </si>
  <si>
    <t>SID18166</t>
  </si>
  <si>
    <t>SID14297</t>
  </si>
  <si>
    <t>SID14255</t>
  </si>
  <si>
    <t>SID12703</t>
  </si>
  <si>
    <t>SID12413</t>
  </si>
  <si>
    <t>SID14418</t>
  </si>
  <si>
    <t>SID14204</t>
  </si>
  <si>
    <t>SID10455</t>
  </si>
  <si>
    <t>SID18268</t>
  </si>
  <si>
    <t>SID15985</t>
  </si>
  <si>
    <t>SID18838</t>
  </si>
  <si>
    <t>SID18361</t>
  </si>
  <si>
    <t>SID15637</t>
  </si>
  <si>
    <t>SID19696</t>
  </si>
  <si>
    <t>SID10634</t>
  </si>
  <si>
    <t>SID11548</t>
  </si>
  <si>
    <t>SID11118</t>
  </si>
  <si>
    <t>SID17968</t>
  </si>
  <si>
    <t>SID19875</t>
  </si>
  <si>
    <t>SID18356</t>
  </si>
  <si>
    <t>SID16979</t>
  </si>
  <si>
    <t>SID13329</t>
  </si>
  <si>
    <t>SID14812</t>
  </si>
  <si>
    <t>SID19154</t>
  </si>
  <si>
    <t>SID17089</t>
  </si>
  <si>
    <t>SID14613</t>
  </si>
  <si>
    <t>SID13642</t>
  </si>
  <si>
    <t>SID13929</t>
  </si>
  <si>
    <t>SID12341</t>
  </si>
  <si>
    <t>SID10853</t>
  </si>
  <si>
    <t>SID19062</t>
  </si>
  <si>
    <t>SID16478</t>
  </si>
  <si>
    <t>SID12014</t>
  </si>
  <si>
    <t>SID13361</t>
  </si>
  <si>
    <t>SID17109</t>
  </si>
  <si>
    <t>SID10787</t>
  </si>
  <si>
    <t>SID17228</t>
  </si>
  <si>
    <t>SID15206</t>
  </si>
  <si>
    <t>SID10757</t>
  </si>
  <si>
    <t>SID18333</t>
  </si>
  <si>
    <t>SID11688</t>
  </si>
  <si>
    <t>SID19713</t>
  </si>
  <si>
    <t>SID14425</t>
  </si>
  <si>
    <t>SID18685</t>
  </si>
  <si>
    <t>SID17712</t>
  </si>
  <si>
    <t>SID13348</t>
  </si>
  <si>
    <t>SID15724</t>
  </si>
  <si>
    <t>SID14034</t>
  </si>
  <si>
    <t>SID10542</t>
  </si>
  <si>
    <t>SID19252</t>
  </si>
  <si>
    <t>SID17978</t>
  </si>
  <si>
    <t>SID11790</t>
  </si>
  <si>
    <t>SID10177</t>
  </si>
  <si>
    <t>SID12467</t>
  </si>
  <si>
    <t>SID19824</t>
  </si>
  <si>
    <t>SID12393</t>
  </si>
  <si>
    <t>SID10475</t>
  </si>
  <si>
    <t>SID17064</t>
  </si>
  <si>
    <t>SID13998</t>
  </si>
  <si>
    <t>SID14592</t>
  </si>
  <si>
    <t>SID11900</t>
  </si>
  <si>
    <t>SID11175</t>
  </si>
  <si>
    <t>SID19576</t>
  </si>
  <si>
    <t>SID17695</t>
  </si>
  <si>
    <t>SID19683</t>
  </si>
  <si>
    <t>SID12527</t>
  </si>
  <si>
    <t>SID15023</t>
  </si>
  <si>
    <t>SID13129</t>
  </si>
  <si>
    <t>SID10157</t>
  </si>
  <si>
    <t>SID16767</t>
  </si>
  <si>
    <t>SID10163</t>
  </si>
  <si>
    <t>SID10940</t>
  </si>
  <si>
    <t>SID17829</t>
  </si>
  <si>
    <t>SID14944</t>
  </si>
  <si>
    <t>SID12055</t>
  </si>
  <si>
    <t>SID11792</t>
  </si>
  <si>
    <t>SID18277</t>
  </si>
  <si>
    <t>SID10635</t>
  </si>
  <si>
    <t>SID13668</t>
  </si>
  <si>
    <t>SID10068</t>
  </si>
  <si>
    <t>SID10643</t>
  </si>
  <si>
    <t>SID15754</t>
  </si>
  <si>
    <t>SID17856</t>
  </si>
  <si>
    <t>SID18352</t>
  </si>
  <si>
    <t>SID13270</t>
  </si>
  <si>
    <t>SID15687</t>
  </si>
  <si>
    <t>SID17269</t>
  </si>
  <si>
    <t>SID19206</t>
  </si>
  <si>
    <t>SID19081</t>
  </si>
  <si>
    <t>SID10804</t>
  </si>
  <si>
    <t>SID10970</t>
  </si>
  <si>
    <t>SID12863</t>
  </si>
  <si>
    <t>SID15994</t>
  </si>
  <si>
    <t>SID19484</t>
  </si>
  <si>
    <t>SID13863</t>
  </si>
  <si>
    <t>SID18172</t>
  </si>
  <si>
    <t>SID10256</t>
  </si>
  <si>
    <t>SID11693</t>
  </si>
  <si>
    <t>SID17876</t>
  </si>
  <si>
    <t>SID10800</t>
  </si>
  <si>
    <t>SID12686</t>
  </si>
  <si>
    <t>SID13994</t>
  </si>
  <si>
    <t>SID14856</t>
  </si>
  <si>
    <t>SID15469</t>
  </si>
  <si>
    <t>SID10521</t>
  </si>
  <si>
    <t>SID11697</t>
  </si>
  <si>
    <t>SID15612</t>
  </si>
  <si>
    <t>SID10585</t>
  </si>
  <si>
    <t>SID11795</t>
  </si>
  <si>
    <t>SID15794</t>
  </si>
  <si>
    <t>SID11157</t>
  </si>
  <si>
    <t>SID18721</t>
  </si>
  <si>
    <t>SID14563</t>
  </si>
  <si>
    <t>SID16792</t>
  </si>
  <si>
    <t>SID18399</t>
  </si>
  <si>
    <t>SID13397</t>
  </si>
  <si>
    <t>SID14194</t>
  </si>
  <si>
    <t>SID13340</t>
  </si>
  <si>
    <t>SID10741</t>
  </si>
  <si>
    <t>SID16021</t>
  </si>
  <si>
    <t>SID15924</t>
  </si>
  <si>
    <t>SID10387</t>
  </si>
  <si>
    <t>SID17117</t>
  </si>
  <si>
    <t>SID18635</t>
  </si>
  <si>
    <t>SID13936</t>
  </si>
  <si>
    <t>SID19666</t>
  </si>
  <si>
    <t>SID18072</t>
  </si>
  <si>
    <t>SID12052</t>
  </si>
  <si>
    <t>SID15813</t>
  </si>
  <si>
    <t>SID17831</t>
  </si>
  <si>
    <t>SID18791</t>
  </si>
  <si>
    <t>SID11120</t>
  </si>
  <si>
    <t>SID18200</t>
  </si>
  <si>
    <t>SID12071</t>
  </si>
  <si>
    <t>SID13818</t>
  </si>
  <si>
    <t>SID19879</t>
  </si>
  <si>
    <t>SID18995</t>
  </si>
  <si>
    <t>SID15867</t>
  </si>
  <si>
    <t>SID14956</t>
  </si>
  <si>
    <t>SID12585</t>
  </si>
  <si>
    <t>SID10265</t>
  </si>
  <si>
    <t>SID14013</t>
  </si>
  <si>
    <t>SID14071</t>
  </si>
  <si>
    <t>SID17397</t>
  </si>
  <si>
    <t>SID11525</t>
  </si>
  <si>
    <t>SID18142</t>
  </si>
  <si>
    <t>SID19247</t>
  </si>
  <si>
    <t>SID13586</t>
  </si>
  <si>
    <t>SID10796</t>
  </si>
  <si>
    <t>SID16582</t>
  </si>
  <si>
    <t>SID17556</t>
  </si>
  <si>
    <t>SID18637</t>
  </si>
  <si>
    <t>SID19413</t>
  </si>
  <si>
    <t>SID16461</t>
  </si>
  <si>
    <t>SID17142</t>
  </si>
  <si>
    <t>SID13156</t>
  </si>
  <si>
    <t>SID17144</t>
  </si>
  <si>
    <t>SID15000</t>
  </si>
  <si>
    <t>SID17114</t>
  </si>
  <si>
    <t>SID10175</t>
  </si>
  <si>
    <t>SID19019</t>
  </si>
  <si>
    <t>SID19370</t>
  </si>
  <si>
    <t>SID14127</t>
  </si>
  <si>
    <t>SID10448</t>
  </si>
  <si>
    <t>SID18434</t>
  </si>
  <si>
    <t>SID15542</t>
  </si>
  <si>
    <t>SID14133</t>
  </si>
  <si>
    <t>SID10294</t>
  </si>
  <si>
    <t>SID13139</t>
  </si>
  <si>
    <t>SID17245</t>
  </si>
  <si>
    <t>SID14293</t>
  </si>
  <si>
    <t>SID14011</t>
  </si>
  <si>
    <t>SID18855</t>
  </si>
  <si>
    <t>SID12903</t>
  </si>
  <si>
    <t>SID15933</t>
  </si>
  <si>
    <t>SID18975</t>
  </si>
  <si>
    <t>SID14145</t>
  </si>
  <si>
    <t>SID18891</t>
  </si>
  <si>
    <t>SID11298</t>
  </si>
  <si>
    <t>SID13547</t>
  </si>
  <si>
    <t>SID18032</t>
  </si>
  <si>
    <t>SID18337</t>
  </si>
  <si>
    <t>SID18367</t>
  </si>
  <si>
    <t>SID10193</t>
  </si>
  <si>
    <t>SID15392</t>
  </si>
  <si>
    <t>SID12091</t>
  </si>
  <si>
    <t>SID10024</t>
  </si>
  <si>
    <t>SID10600</t>
  </si>
  <si>
    <t>SID12038</t>
  </si>
  <si>
    <t>SID11070</t>
  </si>
  <si>
    <t>SID10483</t>
  </si>
  <si>
    <t>SID18910</t>
  </si>
  <si>
    <t>SID13322</t>
  </si>
  <si>
    <t>SID11441</t>
  </si>
  <si>
    <t>SID14498</t>
  </si>
  <si>
    <t>SID17356</t>
  </si>
  <si>
    <t>SID16019</t>
  </si>
  <si>
    <t>SID12864</t>
  </si>
  <si>
    <t>SID16416</t>
  </si>
  <si>
    <t>SID17102</t>
  </si>
  <si>
    <t>SID18718</t>
  </si>
  <si>
    <t>SID16523</t>
  </si>
  <si>
    <t>SID14415</t>
  </si>
  <si>
    <t>SID17340</t>
  </si>
  <si>
    <t>SID13180</t>
  </si>
  <si>
    <t>SID15848</t>
  </si>
  <si>
    <t>SID15085</t>
  </si>
  <si>
    <t>SID13974</t>
  </si>
  <si>
    <t>SID17101</t>
  </si>
  <si>
    <t>SID16414</t>
  </si>
  <si>
    <t>SID12023</t>
  </si>
  <si>
    <t>SID10843</t>
  </si>
  <si>
    <t>SID10286</t>
  </si>
  <si>
    <t>SID10894</t>
  </si>
  <si>
    <t>SID19402</t>
  </si>
  <si>
    <t>SID15082</t>
  </si>
  <si>
    <t>SID18426</t>
  </si>
  <si>
    <t>SID11224</t>
  </si>
  <si>
    <t>SID18899</t>
  </si>
  <si>
    <t>SID13144</t>
  </si>
  <si>
    <t>SID17016</t>
  </si>
  <si>
    <t>SID18504</t>
  </si>
  <si>
    <t>SID11487</t>
  </si>
  <si>
    <t>SID15982</t>
  </si>
  <si>
    <t>SID17292</t>
  </si>
  <si>
    <t>SID16635</t>
  </si>
  <si>
    <t>SID14394</t>
  </si>
  <si>
    <t>SID12377</t>
  </si>
  <si>
    <t>SID17369</t>
  </si>
  <si>
    <t>SID11337</t>
  </si>
  <si>
    <t>SID11467</t>
  </si>
  <si>
    <t>SID10117</t>
  </si>
  <si>
    <t>SID17398</t>
  </si>
  <si>
    <t>SID17946</t>
  </si>
  <si>
    <t>SID15030</t>
  </si>
  <si>
    <t>SID19885</t>
  </si>
  <si>
    <t>SID16325</t>
  </si>
  <si>
    <t>SID13147</t>
  </si>
  <si>
    <t>SID16424</t>
  </si>
  <si>
    <t>SID12631</t>
  </si>
  <si>
    <t>SID13500</t>
  </si>
  <si>
    <t>SID17680</t>
  </si>
  <si>
    <t>SID12492</t>
  </si>
  <si>
    <t>SID19755</t>
  </si>
  <si>
    <t>SID10881</t>
  </si>
  <si>
    <t>SID11258</t>
  </si>
  <si>
    <t>SID15229</t>
  </si>
  <si>
    <t>SID14861</t>
  </si>
  <si>
    <t>SID12908</t>
  </si>
  <si>
    <t>SID13375</t>
  </si>
  <si>
    <t>SID14195</t>
  </si>
  <si>
    <t>SID13767</t>
  </si>
  <si>
    <t>SID14069</t>
  </si>
  <si>
    <t>SID17075</t>
  </si>
  <si>
    <t>SID19466</t>
  </si>
  <si>
    <t>SID17231</t>
  </si>
  <si>
    <t>SID16228</t>
  </si>
  <si>
    <t>SID17550</t>
  </si>
  <si>
    <t>SID17096</t>
  </si>
  <si>
    <t>SID14074</t>
  </si>
  <si>
    <t>SID15379</t>
  </si>
  <si>
    <t>SID16347</t>
  </si>
  <si>
    <t>SID14545</t>
  </si>
  <si>
    <t>SID12218</t>
  </si>
  <si>
    <t>SID15700</t>
  </si>
  <si>
    <t>SID19670</t>
  </si>
  <si>
    <t>SID16780</t>
  </si>
  <si>
    <t>SID19430</t>
  </si>
  <si>
    <t>SID13778</t>
  </si>
  <si>
    <t>SID10291</t>
  </si>
  <si>
    <t>SID11888</t>
  </si>
  <si>
    <t>SID11641</t>
  </si>
  <si>
    <t>SID13716</t>
  </si>
  <si>
    <t>SID18541</t>
  </si>
  <si>
    <t>SID11573</t>
  </si>
  <si>
    <t>SID14773</t>
  </si>
  <si>
    <t>SID16660</t>
  </si>
  <si>
    <t>SID11774</t>
  </si>
  <si>
    <t>SID12203</t>
  </si>
  <si>
    <t>SID19296</t>
  </si>
  <si>
    <t>SID19626</t>
  </si>
  <si>
    <t>SID12975</t>
  </si>
  <si>
    <t>SID16317</t>
  </si>
  <si>
    <t>SID16537</t>
  </si>
  <si>
    <t>SID10062</t>
  </si>
  <si>
    <t>SID13260</t>
  </si>
  <si>
    <t>SID14024</t>
  </si>
  <si>
    <t>SID16591</t>
  </si>
  <si>
    <t>SID15073</t>
  </si>
  <si>
    <t>SID15101</t>
  </si>
  <si>
    <t>SID12744</t>
  </si>
  <si>
    <t>SID16916</t>
  </si>
  <si>
    <t>SID12941</t>
  </si>
  <si>
    <t>SID12029</t>
  </si>
  <si>
    <t>SID17077</t>
  </si>
  <si>
    <t>SID16621</t>
  </si>
  <si>
    <t>SID14450</t>
  </si>
  <si>
    <t>SID14224</t>
  </si>
  <si>
    <t>SID19024</t>
  </si>
  <si>
    <t>SID19497</t>
  </si>
  <si>
    <t>SID17255</t>
  </si>
  <si>
    <t>SID19788</t>
  </si>
  <si>
    <t>SID10580</t>
  </si>
  <si>
    <t>SID18105</t>
  </si>
  <si>
    <t>SID19761</t>
  </si>
  <si>
    <t>SID11379</t>
  </si>
  <si>
    <t>SID19655</t>
  </si>
  <si>
    <t>SID10999</t>
  </si>
  <si>
    <t>SID16294</t>
  </si>
  <si>
    <t>SID17629</t>
  </si>
  <si>
    <t>SID15325</t>
  </si>
  <si>
    <t>SID13860</t>
  </si>
  <si>
    <t>SID10758</t>
  </si>
  <si>
    <t>SID12907</t>
  </si>
  <si>
    <t>SID15046</t>
  </si>
  <si>
    <t>SID10748</t>
  </si>
  <si>
    <t>SID10842</t>
  </si>
  <si>
    <t>SID10028</t>
  </si>
  <si>
    <t>SID12487</t>
  </si>
  <si>
    <t>SID12658</t>
  </si>
  <si>
    <t>SID12307</t>
  </si>
  <si>
    <t>SID16872</t>
  </si>
  <si>
    <t>SID18954</t>
  </si>
  <si>
    <t>SID18723</t>
  </si>
  <si>
    <t>SID18340</t>
  </si>
  <si>
    <t>SID13300</t>
  </si>
  <si>
    <t>SID12115</t>
  </si>
  <si>
    <t>SID17489</t>
  </si>
  <si>
    <t>SID18538</t>
  </si>
  <si>
    <t>SID16956</t>
  </si>
  <si>
    <t>SID11146</t>
  </si>
  <si>
    <t>SID13706</t>
  </si>
  <si>
    <t>SID10936</t>
  </si>
  <si>
    <t>SID18088</t>
  </si>
  <si>
    <t>SID10057</t>
  </si>
  <si>
    <t>SID11847</t>
  </si>
  <si>
    <t>SID11633</t>
  </si>
  <si>
    <t>SID15928</t>
  </si>
  <si>
    <t>SID11750</t>
  </si>
  <si>
    <t>SID10096</t>
  </si>
  <si>
    <t>SID10686</t>
  </si>
  <si>
    <t>SID14997</t>
  </si>
  <si>
    <t>SID18812</t>
  </si>
  <si>
    <t>SID11392</t>
  </si>
  <si>
    <t>SID16994</t>
  </si>
  <si>
    <t>SID19942</t>
  </si>
  <si>
    <t>SID13611</t>
  </si>
  <si>
    <t>SID17434</t>
  </si>
  <si>
    <t>SID10126</t>
  </si>
  <si>
    <t>SID13289</t>
  </si>
  <si>
    <t>SID12794</t>
  </si>
  <si>
    <t>SID15695</t>
  </si>
  <si>
    <t>SID10663</t>
  </si>
  <si>
    <t>SID11293</t>
  </si>
  <si>
    <t>SID12503</t>
  </si>
  <si>
    <t>SID11198</t>
  </si>
  <si>
    <t>SID16069</t>
  </si>
  <si>
    <t>SID16221</t>
  </si>
  <si>
    <t>SID19009</t>
  </si>
  <si>
    <t>SID15183</t>
  </si>
  <si>
    <t>SID10589</t>
  </si>
  <si>
    <t>SID10586</t>
  </si>
  <si>
    <t>SID17195</t>
  </si>
  <si>
    <t>SID10031</t>
  </si>
  <si>
    <t>SID13981</t>
  </si>
  <si>
    <t>SID18596</t>
  </si>
  <si>
    <t>SID12998</t>
  </si>
  <si>
    <t>SID16102</t>
  </si>
  <si>
    <t>SID10676</t>
  </si>
  <si>
    <t>SID14736</t>
  </si>
  <si>
    <t>SID13151</t>
  </si>
  <si>
    <t>SID16180</t>
  </si>
  <si>
    <t>SID16480</t>
  </si>
  <si>
    <t>SID16757</t>
  </si>
  <si>
    <t>SID18256</t>
  </si>
  <si>
    <t>SID14801</t>
  </si>
  <si>
    <t>SID19972</t>
  </si>
  <si>
    <t>SID10151</t>
  </si>
  <si>
    <t>SID12077</t>
  </si>
  <si>
    <t>Percentage</t>
  </si>
  <si>
    <t>Grade1</t>
  </si>
  <si>
    <t>STATION</t>
  </si>
  <si>
    <t>STATION_NAME</t>
  </si>
  <si>
    <t>LAT</t>
  </si>
  <si>
    <t>LONG</t>
  </si>
  <si>
    <t>DATE</t>
  </si>
  <si>
    <t>MONTH</t>
  </si>
  <si>
    <t>TEMP (F)</t>
  </si>
  <si>
    <t>PRCP (mm)</t>
  </si>
  <si>
    <t>Is error ?</t>
  </si>
  <si>
    <t>Is NA ?</t>
  </si>
  <si>
    <t>Is Blank ?</t>
  </si>
  <si>
    <t>GHCND:USW00014739</t>
  </si>
  <si>
    <t>BOSTON LOGAN AIRPORT</t>
  </si>
  <si>
    <t>Lead Actor</t>
  </si>
  <si>
    <t>Director Name</t>
  </si>
  <si>
    <t>UPPER</t>
  </si>
  <si>
    <t>LOWER</t>
  </si>
  <si>
    <t>PROPER</t>
  </si>
  <si>
    <t>LEFT</t>
  </si>
  <si>
    <t>RIGHT</t>
  </si>
  <si>
    <t>MID</t>
  </si>
  <si>
    <t>Stephen Carr</t>
  </si>
  <si>
    <t>Harry F. Millarde</t>
  </si>
  <si>
    <t>Brigitte Helm</t>
  </si>
  <si>
    <t>Fritz Lang</t>
  </si>
  <si>
    <t>Anita Page</t>
  </si>
  <si>
    <t>Harry Beaumont</t>
  </si>
  <si>
    <t>Ginger Rogers</t>
  </si>
  <si>
    <t>Lloyd Bacon</t>
  </si>
  <si>
    <t>Mark Sandrich</t>
  </si>
  <si>
    <t>Paulette Goddard</t>
  </si>
  <si>
    <t>Charles Chaplin</t>
  </si>
  <si>
    <t>Adriana Caselotti</t>
  </si>
  <si>
    <t>William Cottrell</t>
  </si>
  <si>
    <t>Hattie McDaniel</t>
  </si>
  <si>
    <t>Victor Fleming</t>
  </si>
  <si>
    <t>Margaret Hamilton</t>
  </si>
  <si>
    <t>Leopold Stokowski</t>
  </si>
  <si>
    <t>James Algar</t>
  </si>
  <si>
    <t>Mel Blanc</t>
  </si>
  <si>
    <t>Norman Ferguson</t>
  </si>
  <si>
    <t>Joseph Cotten</t>
  </si>
  <si>
    <t>King Vidor</t>
  </si>
  <si>
    <t>Myrna Loy</t>
  </si>
  <si>
    <t>William Wyler</t>
  </si>
  <si>
    <t>Rita Hayworth</t>
  </si>
  <si>
    <t>Orson Welles</t>
  </si>
  <si>
    <t>Gladys Cooper</t>
  </si>
  <si>
    <t>Vincente Minnelli</t>
  </si>
  <si>
    <t>Keenan Wynn</t>
  </si>
  <si>
    <t>George Sidney</t>
  </si>
  <si>
    <t>Gloria Grahame</t>
  </si>
  <si>
    <t>Cecil B. DeMille</t>
  </si>
  <si>
    <t>Kenneth Tobey</t>
  </si>
  <si>
    <t>EugÃ¨ne LouriÃ©</t>
  </si>
  <si>
    <t>Richard Burton</t>
  </si>
  <si>
    <t>Henry Koster</t>
  </si>
  <si>
    <t>Marlon Brando</t>
  </si>
  <si>
    <t>Elia Kazan</t>
  </si>
  <si>
    <t>Takashi Shimura</t>
  </si>
  <si>
    <t>Akira Kurosawa</t>
  </si>
  <si>
    <t>William Holden</t>
  </si>
  <si>
    <t>David Lean</t>
  </si>
  <si>
    <t>Nehemiah Persoff</t>
  </si>
  <si>
    <t>Billy Wilder</t>
  </si>
  <si>
    <t>Janet Leigh</t>
  </si>
  <si>
    <t>Alfred Hitchcock</t>
  </si>
  <si>
    <t>Rita Moreno</t>
  </si>
  <si>
    <t>Jerome Robbins</t>
  </si>
  <si>
    <t>Ursula Andress</t>
  </si>
  <si>
    <t>Terence Young</t>
  </si>
  <si>
    <t>Claude Rains</t>
  </si>
  <si>
    <t>Martin Landau</t>
  </si>
  <si>
    <t>Joseph L. Mankiewicz</t>
  </si>
  <si>
    <t>Robert Shaw</t>
  </si>
  <si>
    <t>Jonathan Winters</t>
  </si>
  <si>
    <t>Stanley Kramer</t>
  </si>
  <si>
    <t>Clint Eastwood</t>
  </si>
  <si>
    <t>Sergio Leone</t>
  </si>
  <si>
    <t>Paul McCartney</t>
  </si>
  <si>
    <t>Richard Lester</t>
  </si>
  <si>
    <t>Honor Blackman</t>
  </si>
  <si>
    <t>Guy Hamilton</t>
  </si>
  <si>
    <t>Ed Wynn</t>
  </si>
  <si>
    <t>Robert Stevenson</t>
  </si>
  <si>
    <t>Jeremy Brett</t>
  </si>
  <si>
    <t>George Cukor</t>
  </si>
  <si>
    <t>Yaphet Kotto</t>
  </si>
  <si>
    <t>Michael Roemer</t>
  </si>
  <si>
    <t>Julie Christie</t>
  </si>
  <si>
    <t>James Coburn</t>
  </si>
  <si>
    <t>Sam Peckinpah</t>
  </si>
  <si>
    <t>George Stevens</t>
  </si>
  <si>
    <t>Eleanor Parker</t>
  </si>
  <si>
    <t>Robert Wise</t>
  </si>
  <si>
    <t>Desmond Llewelyn</t>
  </si>
  <si>
    <t>Donald Pleasence</t>
  </si>
  <si>
    <t>Lewis Gilbert</t>
  </si>
  <si>
    <t>Keir Dullea</t>
  </si>
  <si>
    <t>Stanley Kubrick</t>
  </si>
  <si>
    <t>Oliver Reed</t>
  </si>
  <si>
    <t>Carol Reed</t>
  </si>
  <si>
    <t>Katharine Ross</t>
  </si>
  <si>
    <t>George Roy Hill</t>
  </si>
  <si>
    <t>Catherine Deneuve</t>
  </si>
  <si>
    <t>FranÃ§ois Truffaut</t>
  </si>
  <si>
    <t>Telly Savalas</t>
  </si>
  <si>
    <t>Peter R. Hunt</t>
  </si>
  <si>
    <t>Charles Napier</t>
  </si>
  <si>
    <t>Russ Meyer</t>
  </si>
  <si>
    <t>Rock Hudson</t>
  </si>
  <si>
    <t>Blake Edwards</t>
  </si>
  <si>
    <t>Richard Fleischer</t>
  </si>
  <si>
    <t>Joe Cocker</t>
  </si>
  <si>
    <t>Michael Wadleigh</t>
  </si>
  <si>
    <t>Topol</t>
  </si>
  <si>
    <t>Norman Jewison</t>
  </si>
  <si>
    <t>Don Brooks</t>
  </si>
  <si>
    <t>James Bidgood</t>
  </si>
  <si>
    <t>John Amos</t>
  </si>
  <si>
    <t>Melvin Van Peebles</t>
  </si>
  <si>
    <t>Divine</t>
  </si>
  <si>
    <t>John Waters</t>
  </si>
  <si>
    <t>Al Pacino</t>
  </si>
  <si>
    <t>Francis Ford Coppola</t>
  </si>
  <si>
    <t>Harrison Ford</t>
  </si>
  <si>
    <t>George Lucas</t>
  </si>
  <si>
    <t>Robert De Niro</t>
  </si>
  <si>
    <t>Martin Scorsese</t>
  </si>
  <si>
    <t>Ellen Burstyn</t>
  </si>
  <si>
    <t>William Friedkin</t>
  </si>
  <si>
    <t>Eileen Brennan</t>
  </si>
  <si>
    <t>Frances Bavier</t>
  </si>
  <si>
    <t>Joe Camp</t>
  </si>
  <si>
    <t>Madeline Kahn</t>
  </si>
  <si>
    <t>Mel Brooks</t>
  </si>
  <si>
    <t>Christopher Lee</t>
  </si>
  <si>
    <t>Gunnar Hansen</t>
  </si>
  <si>
    <t>Tobe Hooper</t>
  </si>
  <si>
    <t>Roy Scheider</t>
  </si>
  <si>
    <t>Steven Spielberg</t>
  </si>
  <si>
    <t>Eric Idle</t>
  </si>
  <si>
    <t>Scatman Crothers</t>
  </si>
  <si>
    <t>Milos Forman</t>
  </si>
  <si>
    <t>Farrah Fawcett</t>
  </si>
  <si>
    <t>Michael Anderson</t>
  </si>
  <si>
    <t>Sylvester Stallone</t>
  </si>
  <si>
    <t>John G. Avildsen</t>
  </si>
  <si>
    <t>Ryan O'Neal</t>
  </si>
  <si>
    <t>Richard Attenborough</t>
  </si>
  <si>
    <t>Woody Allen</t>
  </si>
  <si>
    <t>Bob Balaban</t>
  </si>
  <si>
    <t>Woody Strode</t>
  </si>
  <si>
    <t>John 'Bud' Cardos</t>
  </si>
  <si>
    <t>Dick Richards</t>
  </si>
  <si>
    <t>Caroline Munro</t>
  </si>
  <si>
    <t>John Belushi</t>
  </si>
  <si>
    <t>John Landis</t>
  </si>
  <si>
    <t>James Fargo</t>
  </si>
  <si>
    <t>Olivia Newton-John</t>
  </si>
  <si>
    <t>Randal Kleiser</t>
  </si>
  <si>
    <t>Jamie Lee Curtis</t>
  </si>
  <si>
    <t>John Carpenter</t>
  </si>
  <si>
    <t>Jeannot Szwarc</t>
  </si>
  <si>
    <t>Richard Donner</t>
  </si>
  <si>
    <t>Lena Horne</t>
  </si>
  <si>
    <t>Sidney Lumet</t>
  </si>
  <si>
    <t>Tom Skerritt</t>
  </si>
  <si>
    <t>Ridley Scott</t>
  </si>
  <si>
    <t>Don Siegel</t>
  </si>
  <si>
    <t>Leonard Nimoy</t>
  </si>
  <si>
    <t>David Keith</t>
  </si>
  <si>
    <t>Mark Rydell</t>
  </si>
  <si>
    <t>Peter Graves</t>
  </si>
  <si>
    <t>Jim Abrahams</t>
  </si>
  <si>
    <t>Bill Murray</t>
  </si>
  <si>
    <t>Harold Ramis</t>
  </si>
  <si>
    <t>Steve Guttenberg</t>
  </si>
  <si>
    <t>Nancy Walker</t>
  </si>
  <si>
    <t>Angie Dickinson</t>
  </si>
  <si>
    <t>Brian De Palma</t>
  </si>
  <si>
    <t>Jeff Bridges</t>
  </si>
  <si>
    <t>Michael Cimino</t>
  </si>
  <si>
    <t>Adam Baldwin</t>
  </si>
  <si>
    <t>Robert Redford</t>
  </si>
  <si>
    <t>Howard Zieff</t>
  </si>
  <si>
    <t>M. Emmet Walsh</t>
  </si>
  <si>
    <t>Jerry Jameson</t>
  </si>
  <si>
    <t>Irvin Kershner</t>
  </si>
  <si>
    <t>Margot Kidder</t>
  </si>
  <si>
    <t>Alice Krige</t>
  </si>
  <si>
    <t>Hugh Hudson</t>
  </si>
  <si>
    <t>JÃ¼rgen Prochnow</t>
  </si>
  <si>
    <t>Wolfgang Petersen</t>
  </si>
  <si>
    <t>Ian McDiarmid</t>
  </si>
  <si>
    <t>Matthew Robbins</t>
  </si>
  <si>
    <t>Julian Glover</t>
  </si>
  <si>
    <t>John Glen</t>
  </si>
  <si>
    <t>Betsy Palmer</t>
  </si>
  <si>
    <t>Steve Miner</t>
  </si>
  <si>
    <t>Vernon Wells</t>
  </si>
  <si>
    <t>George Miller</t>
  </si>
  <si>
    <t>Art Hindle</t>
  </si>
  <si>
    <t>Bob Clark</t>
  </si>
  <si>
    <t>Tippi Hedren</t>
  </si>
  <si>
    <t>Noel Marshall</t>
  </si>
  <si>
    <t>Frank Langella</t>
  </si>
  <si>
    <t>Franklin J. Schaffner</t>
  </si>
  <si>
    <t>Ivan Reitman</t>
  </si>
  <si>
    <t>Catriona MacColl</t>
  </si>
  <si>
    <t>Lucio Fulci</t>
  </si>
  <si>
    <t>Patrick Macnee</t>
  </si>
  <si>
    <t>Joe Dante</t>
  </si>
  <si>
    <t>Jason Robards</t>
  </si>
  <si>
    <t>William A. Fraker</t>
  </si>
  <si>
    <t>Shelley Duvall</t>
  </si>
  <si>
    <t>Terry Gilliam</t>
  </si>
  <si>
    <t>Mako</t>
  </si>
  <si>
    <t>Steve Rash</t>
  </si>
  <si>
    <t>William Smith</t>
  </si>
  <si>
    <t>John Milius</t>
  </si>
  <si>
    <t>Barry Levinson</t>
  </si>
  <si>
    <t>Henry Thomas</t>
  </si>
  <si>
    <t>Richard Brooker</t>
  </si>
  <si>
    <t>Tom Atkins</t>
  </si>
  <si>
    <t>Tommy Lee Wallace</t>
  </si>
  <si>
    <t>Barry Bostwick</t>
  </si>
  <si>
    <t>Hal Needham</t>
  </si>
  <si>
    <t>Heather O'Rourke</t>
  </si>
  <si>
    <t>Nicholas Meyer</t>
  </si>
  <si>
    <t>Dolly Parton</t>
  </si>
  <si>
    <t>Colin Higgins</t>
  </si>
  <si>
    <t>Wilford Brimley</t>
  </si>
  <si>
    <t>Charlotte Rampling</t>
  </si>
  <si>
    <t>Sydney Pollack</t>
  </si>
  <si>
    <t>Michael Nouri</t>
  </si>
  <si>
    <t>Adrian Lyne</t>
  </si>
  <si>
    <t>David Carradine</t>
  </si>
  <si>
    <t>Steve Carver</t>
  </si>
  <si>
    <t>Beverly D'Angelo</t>
  </si>
  <si>
    <t>Bernie Casey</t>
  </si>
  <si>
    <t>Louis Jourdan</t>
  </si>
  <si>
    <t>Richard Marquand</t>
  </si>
  <si>
    <t>Tom Cruise</t>
  </si>
  <si>
    <t>Dennis Quaid</t>
  </si>
  <si>
    <t>Philip Kaufman</t>
  </si>
  <si>
    <t>Albert Brooks</t>
  </si>
  <si>
    <t>Matthew Broderick</t>
  </si>
  <si>
    <t>John Badham</t>
  </si>
  <si>
    <t>Miriam Margolyes</t>
  </si>
  <si>
    <t>Barbra Streisand</t>
  </si>
  <si>
    <t>Johnny Depp</t>
  </si>
  <si>
    <t>Wes Craven</t>
  </si>
  <si>
    <t>Richard Wilson</t>
  </si>
  <si>
    <t>Jeffrey Jones</t>
  </si>
  <si>
    <t>Judge Reinhold</t>
  </si>
  <si>
    <t>Martin Brest</t>
  </si>
  <si>
    <t>Virginia Madsen</t>
  </si>
  <si>
    <t>David Lynch</t>
  </si>
  <si>
    <t>Heather Locklear</t>
  </si>
  <si>
    <t>Mark L. Lester</t>
  </si>
  <si>
    <t>Dianne Wiest</t>
  </si>
  <si>
    <t>Herbert Ross</t>
  </si>
  <si>
    <t>Judie Aronson</t>
  </si>
  <si>
    <t>Joseph Zito</t>
  </si>
  <si>
    <t>Phoebe Cates</t>
  </si>
  <si>
    <t>Hugh Wilson</t>
  </si>
  <si>
    <t>Tom Hanks</t>
  </si>
  <si>
    <t>Ron Howard</t>
  </si>
  <si>
    <t>Liam Neeson</t>
  </si>
  <si>
    <t>Roger Donaldson</t>
  </si>
  <si>
    <t>Nicolas Cage</t>
  </si>
  <si>
    <t>Joely Richardson</t>
  </si>
  <si>
    <t>Tony Richardson</t>
  </si>
  <si>
    <t>Martin Kove</t>
  </si>
  <si>
    <t>Michael Biehn</t>
  </si>
  <si>
    <t>James Cameron</t>
  </si>
  <si>
    <t>Clu Gulager</t>
  </si>
  <si>
    <t>Jack Sholder</t>
  </si>
  <si>
    <t>Julian Sands</t>
  </si>
  <si>
    <t>James Ivory</t>
  </si>
  <si>
    <t>Lea Thompson</t>
  </si>
  <si>
    <t>Robert Zemeckis</t>
  </si>
  <si>
    <t>Tiffany Helm</t>
  </si>
  <si>
    <t>Danny Steinmann</t>
  </si>
  <si>
    <t>Tina Turner</t>
  </si>
  <si>
    <t>Meryl Streep</t>
  </si>
  <si>
    <t>George P. Cosmatos</t>
  </si>
  <si>
    <t>Scott Glenn</t>
  </si>
  <si>
    <t>Lawrence Kasdan</t>
  </si>
  <si>
    <t>Oprah Winfrey</t>
  </si>
  <si>
    <t>Mike Starr</t>
  </si>
  <si>
    <t>Michael Schultz</t>
  </si>
  <si>
    <t>Peter Weir</t>
  </si>
  <si>
    <t>Nicholas Rowe</t>
  </si>
  <si>
    <t>David Margulies</t>
  </si>
  <si>
    <t>Thomas F. Wilson</t>
  </si>
  <si>
    <t>Fred Walton</t>
  </si>
  <si>
    <t>Victor Wong</t>
  </si>
  <si>
    <t>Paul Hogan</t>
  </si>
  <si>
    <t>Peter Faiman</t>
  </si>
  <si>
    <t>Christopher Lambert</t>
  </si>
  <si>
    <t>Russell Mulcahy</t>
  </si>
  <si>
    <t>Willard Huyck</t>
  </si>
  <si>
    <t>Louise Fletcher</t>
  </si>
  <si>
    <t>Tony Goldwyn</t>
  </si>
  <si>
    <t>Tom McLoughlin</t>
  </si>
  <si>
    <t>Brian Dennehy</t>
  </si>
  <si>
    <t>Frank Oz</t>
  </si>
  <si>
    <t>Oliver Stone</t>
  </si>
  <si>
    <t>Keanu Reeves</t>
  </si>
  <si>
    <t>Tim Hunter</t>
  </si>
  <si>
    <t>Jim Goddard</t>
  </si>
  <si>
    <t>S. Epatha Merkerson</t>
  </si>
  <si>
    <t>Spike Lee</t>
  </si>
  <si>
    <t>Marshall Bell</t>
  </si>
  <si>
    <t>Rob Reiner</t>
  </si>
  <si>
    <t>Curtis Armstrong</t>
  </si>
  <si>
    <t>Michael Chapman</t>
  </si>
  <si>
    <t>Michael Ritchie</t>
  </si>
  <si>
    <t>Bill Johnson</t>
  </si>
  <si>
    <t>Clint Howard</t>
  </si>
  <si>
    <t>Mike Marvin</t>
  </si>
  <si>
    <t>Tony Scott</t>
  </si>
  <si>
    <t>Kathleen Wilhoite</t>
  </si>
  <si>
    <t>Kevin Tenney</t>
  </si>
  <si>
    <t>Tom Selleck</t>
  </si>
  <si>
    <t>John Saxon</t>
  </si>
  <si>
    <t>Chuck Russell</t>
  </si>
  <si>
    <t>Michael Dudikoff</t>
  </si>
  <si>
    <t>Sam Firstenberg</t>
  </si>
  <si>
    <t>Dean Stockwell</t>
  </si>
  <si>
    <t>George Kennedy</t>
  </si>
  <si>
    <t>Michael Gornick</t>
  </si>
  <si>
    <t>Denzel Washington</t>
  </si>
  <si>
    <t>Ted Raimi</t>
  </si>
  <si>
    <t>Sam Raimi</t>
  </si>
  <si>
    <t>Fred Gwynne</t>
  </si>
  <si>
    <t>Terry Kiser</t>
  </si>
  <si>
    <t>Jeff Burr</t>
  </si>
  <si>
    <t>Robin Williams</t>
  </si>
  <si>
    <t>Andrew Robinson</t>
  </si>
  <si>
    <t>Clive Barker</t>
  </si>
  <si>
    <t>Robert Townsend</t>
  </si>
  <si>
    <t>Carol Kane</t>
  </si>
  <si>
    <t>Elaine May</t>
  </si>
  <si>
    <t>Judith Barsi</t>
  </si>
  <si>
    <t>Joseph Sargent</t>
  </si>
  <si>
    <t>Esai Morales</t>
  </si>
  <si>
    <t>Luis Valdez</t>
  </si>
  <si>
    <t>Cliff Robertson</t>
  </si>
  <si>
    <t>Harley Cokeliss</t>
  </si>
  <si>
    <t>Rupert Graves</t>
  </si>
  <si>
    <t>Shane Black</t>
  </si>
  <si>
    <t>John McTiernan</t>
  </si>
  <si>
    <t>Viggo Mortensen</t>
  </si>
  <si>
    <t>Renny Harlin</t>
  </si>
  <si>
    <t>Joan Rivers</t>
  </si>
  <si>
    <t>Jim Broadbent</t>
  </si>
  <si>
    <t>Sidney J. Furie</t>
  </si>
  <si>
    <t>John Astin</t>
  </si>
  <si>
    <t>Christopher Leitch</t>
  </si>
  <si>
    <t>Michael Berryman</t>
  </si>
  <si>
    <t>Ruggero Deodato</t>
  </si>
  <si>
    <t>Cary-Hiroyuki Tagawa</t>
  </si>
  <si>
    <t>Bernardo Bertolucci</t>
  </si>
  <si>
    <t>Joe Don Baker</t>
  </si>
  <si>
    <t>Robin Wright</t>
  </si>
  <si>
    <t>Paul Michael Glaser</t>
  </si>
  <si>
    <t>Hal Holbrook</t>
  </si>
  <si>
    <t>Tuesday Knight</t>
  </si>
  <si>
    <t>Bill Duke</t>
  </si>
  <si>
    <t>Craig R. Baxley</t>
  </si>
  <si>
    <t>Mitsuo Iwata</t>
  </si>
  <si>
    <t>Katsuhiro Ã”tomo</t>
  </si>
  <si>
    <t>Catherine O'Hara</t>
  </si>
  <si>
    <t>Tim Burton</t>
  </si>
  <si>
    <t>Penny Marshall</t>
  </si>
  <si>
    <t>Bolo Yeung</t>
  </si>
  <si>
    <t>Newt Arnold</t>
  </si>
  <si>
    <t>James Bridges</t>
  </si>
  <si>
    <t>Catherine Hicks</t>
  </si>
  <si>
    <t>Tom Holland</t>
  </si>
  <si>
    <t>John Cornell</t>
  </si>
  <si>
    <t>Stephen Frears</t>
  </si>
  <si>
    <t>Alan Rickman</t>
  </si>
  <si>
    <t>Kane Hodder</t>
  </si>
  <si>
    <t>John Carl Buechler</t>
  </si>
  <si>
    <t>Dwight H. Little</t>
  </si>
  <si>
    <t>Alex Rocco</t>
  </si>
  <si>
    <t>Frank LaLoggia</t>
  </si>
  <si>
    <t>Jon Lovitz</t>
  </si>
  <si>
    <t>Richard Benjamin</t>
  </si>
  <si>
    <t>Julia Roberts</t>
  </si>
  <si>
    <t>Donald Petrie</t>
  </si>
  <si>
    <t>Angus Scrimm</t>
  </si>
  <si>
    <t>Don Coscarelli</t>
  </si>
  <si>
    <t>Gary Sherman</t>
  </si>
  <si>
    <t>Peter MacDonald</t>
  </si>
  <si>
    <t>Tisha Campbell-Martin</t>
  </si>
  <si>
    <t>Michael Wincott</t>
  </si>
  <si>
    <t>Don Bluth</t>
  </si>
  <si>
    <t>Meg Foster</t>
  </si>
  <si>
    <t>Kelly Preston</t>
  </si>
  <si>
    <t>Jack Palance</t>
  </si>
  <si>
    <t>Christopher Cain</t>
  </si>
  <si>
    <t>Lisa Wilcox</t>
  </si>
  <si>
    <t>Stephen Hopkins</t>
  </si>
  <si>
    <t>Michael Gough</t>
  </si>
  <si>
    <t>Stephen Herek</t>
  </si>
  <si>
    <t>Stephen Root</t>
  </si>
  <si>
    <t>Ruby Dee</t>
  </si>
  <si>
    <t>Morgan Freeman</t>
  </si>
  <si>
    <t>Bruce Beresford</t>
  </si>
  <si>
    <t>Rob Hedden</t>
  </si>
  <si>
    <t>Edward Zwick</t>
  </si>
  <si>
    <t>Dominique Othenin-Girard</t>
  </si>
  <si>
    <t>Brian Blessed</t>
  </si>
  <si>
    <t>Kenneth Branagh</t>
  </si>
  <si>
    <t>Robert Davi</t>
  </si>
  <si>
    <t>Corbin Bernsen</t>
  </si>
  <si>
    <t>David S. Ward</t>
  </si>
  <si>
    <t>Miko Hughes</t>
  </si>
  <si>
    <t>Mary Lambert</t>
  </si>
  <si>
    <t>Ben Gazzara</t>
  </si>
  <si>
    <t>Rowdy Herrington</t>
  </si>
  <si>
    <t>Michael Moore</t>
  </si>
  <si>
    <t>Harold Becker</t>
  </si>
  <si>
    <t>Peter Gallagher</t>
  </si>
  <si>
    <t>Steven Soderbergh</t>
  </si>
  <si>
    <t>William Shatner</t>
  </si>
  <si>
    <t>Andrey Konchalovskiy</t>
  </si>
  <si>
    <t>Delroy Lindo</t>
  </si>
  <si>
    <t>David Webb Peoples</t>
  </si>
  <si>
    <t>Phoebe Legere</t>
  </si>
  <si>
    <t>Michael Herz</t>
  </si>
  <si>
    <t>Craig T. Nelson</t>
  </si>
  <si>
    <t>Jeff Kanew</t>
  </si>
  <si>
    <t>Fran Drescher</t>
  </si>
  <si>
    <t>Jay Levey</t>
  </si>
  <si>
    <t>Neil Jordan</t>
  </si>
  <si>
    <t>Bruno Kirby</t>
  </si>
  <si>
    <t>Frank Marshall</t>
  </si>
  <si>
    <t>Jenny Agutter</t>
  </si>
  <si>
    <t>John Lafia</t>
  </si>
  <si>
    <t>Mary McDonnell</t>
  </si>
  <si>
    <t>Kevin Costner</t>
  </si>
  <si>
    <t>Charlie Korsmo</t>
  </si>
  <si>
    <t>Warren Beatty</t>
  </si>
  <si>
    <t>Bruce Willis</t>
  </si>
  <si>
    <t>Joel Schumacher</t>
  </si>
  <si>
    <t>Demi Moore</t>
  </si>
  <si>
    <t>Jerry Zucker</t>
  </si>
  <si>
    <t>Macaulay Culkin</t>
  </si>
  <si>
    <t>Chris Columbus</t>
  </si>
  <si>
    <t>Richard Tyson</t>
  </si>
  <si>
    <t>William Hurt</t>
  </si>
  <si>
    <t>Randall Miller</t>
  </si>
  <si>
    <t>Chris Eigeman</t>
  </si>
  <si>
    <t>Whit Stillman</t>
  </si>
  <si>
    <t>Garry Marshall</t>
  </si>
  <si>
    <t>Simon Wincer</t>
  </si>
  <si>
    <t>Ariana Richards</t>
  </si>
  <si>
    <t>Patrick Read Johnson</t>
  </si>
  <si>
    <t>Lauren Holly</t>
  </si>
  <si>
    <t>Ronny Cox</t>
  </si>
  <si>
    <t>Paul Verhoeven</t>
  </si>
  <si>
    <t>Reba McEntire</t>
  </si>
  <si>
    <t>Ron Underwood</t>
  </si>
  <si>
    <t>Dario Argento</t>
  </si>
  <si>
    <t>Sylvio Tabet</t>
  </si>
  <si>
    <t>Peter Hewitt</t>
  </si>
  <si>
    <t>John Cothran</t>
  </si>
  <si>
    <t>John Singleton</t>
  </si>
  <si>
    <t>Sheldon Lettich</t>
  </si>
  <si>
    <t>Rosanna Arquette</t>
  </si>
  <si>
    <t>Rachel Talalay</t>
  </si>
  <si>
    <t>Vanessa Williams</t>
  </si>
  <si>
    <t>William Schallert</t>
  </si>
  <si>
    <t>George Jackson</t>
  </si>
  <si>
    <t>Michael Lehmann</t>
  </si>
  <si>
    <t>Sally Kirkland</t>
  </si>
  <si>
    <t>Gus Van Sant</t>
  </si>
  <si>
    <t>Milla Jovovich</t>
  </si>
  <si>
    <t>William A. Graham</t>
  </si>
  <si>
    <t>Kevin Reynolds</t>
  </si>
  <si>
    <t>Tommy Pallotta</t>
  </si>
  <si>
    <t>Richard Linklater</t>
  </si>
  <si>
    <t>Brian Bosworth</t>
  </si>
  <si>
    <t>Lawrence Gilliard Jr.</t>
  </si>
  <si>
    <t>Matty Rich</t>
  </si>
  <si>
    <t>Kevin Nash</t>
  </si>
  <si>
    <t>Michael Pressman</t>
  </si>
  <si>
    <t>Joe Morton</t>
  </si>
  <si>
    <t>Anjelica Huston</t>
  </si>
  <si>
    <t>Barry Sonnenfeld</t>
  </si>
  <si>
    <t>David Zucker</t>
  </si>
  <si>
    <t>George Carlin</t>
  </si>
  <si>
    <t>Anthony Hopkins</t>
  </si>
  <si>
    <t>Jonathan Demme</t>
  </si>
  <si>
    <t>Seymour Cassel</t>
  </si>
  <si>
    <t>Ron Clements</t>
  </si>
  <si>
    <t>Charles S. Dutton</t>
  </si>
  <si>
    <t>David Fincher</t>
  </si>
  <si>
    <t>Patricia Tallman</t>
  </si>
  <si>
    <t>John Witherspoon</t>
  </si>
  <si>
    <t>Reginald Hudlin</t>
  </si>
  <si>
    <t>Carlos Gallardo</t>
  </si>
  <si>
    <t>Robert Rodriguez</t>
  </si>
  <si>
    <t>Stuart Gordon</t>
  </si>
  <si>
    <t>Kevin Spacey</t>
  </si>
  <si>
    <t>James Foley</t>
  </si>
  <si>
    <t>Frank Whaley</t>
  </si>
  <si>
    <t>Danny DeVito</t>
  </si>
  <si>
    <t>Rene Russo</t>
  </si>
  <si>
    <t>Dana Delany</t>
  </si>
  <si>
    <t>Paul Schrader</t>
  </si>
  <si>
    <t>Lorraine Bracco</t>
  </si>
  <si>
    <t>Richard Epcar</t>
  </si>
  <si>
    <t>Jonathan Lynn</t>
  </si>
  <si>
    <t>Phillip Noyce</t>
  </si>
  <si>
    <t>Steven Bauer</t>
  </si>
  <si>
    <t>Quentin Tarantino</t>
  </si>
  <si>
    <t>Michael J. Pollard</t>
  </si>
  <si>
    <t>Tony Maylam</t>
  </si>
  <si>
    <t>Bill Cobbs</t>
  </si>
  <si>
    <t>Mick Jackson</t>
  </si>
  <si>
    <t>Wes Studi</t>
  </si>
  <si>
    <t>Michael Mann</t>
  </si>
  <si>
    <t>Jeff Fahey</t>
  </si>
  <si>
    <t>Brett Leonard</t>
  </si>
  <si>
    <t>Lane Smith</t>
  </si>
  <si>
    <t>Steven Mackintosh</t>
  </si>
  <si>
    <t>Brian Henson</t>
  </si>
  <si>
    <t>Tia Carrere</t>
  </si>
  <si>
    <t>Penelope Spheeris</t>
  </si>
  <si>
    <t>Alanna Ubach</t>
  </si>
  <si>
    <t>Rob Bowman</t>
  </si>
  <si>
    <t>Illeana Douglas</t>
  </si>
  <si>
    <t>Taylor Hackford</t>
  </si>
  <si>
    <t>Doug E. Doug</t>
  </si>
  <si>
    <t>Jon Turteltaub</t>
  </si>
  <si>
    <t>Burt Young</t>
  </si>
  <si>
    <t>Jon Hess</t>
  </si>
  <si>
    <t>Tom Berenger</t>
  </si>
  <si>
    <t>Ron Maxwell</t>
  </si>
  <si>
    <t>Vinessa Shaw</t>
  </si>
  <si>
    <t>Kenny Ortega</t>
  </si>
  <si>
    <t>Adam Marcus</t>
  </si>
  <si>
    <t>Wayne Knight</t>
  </si>
  <si>
    <t>Eric Stoltz</t>
  </si>
  <si>
    <t>Roger Avary</t>
  </si>
  <si>
    <t>F. Murray Abraham</t>
  </si>
  <si>
    <t>Christian Clavier</t>
  </si>
  <si>
    <t>Jean-Marie PoirÃ©</t>
  </si>
  <si>
    <t>Gene Quintano</t>
  </si>
  <si>
    <t>Tatsuo Matsumura</t>
  </si>
  <si>
    <t>Jada Pinkett Smith</t>
  </si>
  <si>
    <t>Albert Hughes</t>
  </si>
  <si>
    <t>Kieran Culkin</t>
  </si>
  <si>
    <t>Robert Harmon</t>
  </si>
  <si>
    <t>Antoni Corone</t>
  </si>
  <si>
    <t>Janet Jackson</t>
  </si>
  <si>
    <t>CCH Pounder</t>
  </si>
  <si>
    <t>Fred Dekker</t>
  </si>
  <si>
    <t>Gary Oldman</t>
  </si>
  <si>
    <t>Peter Medak</t>
  </si>
  <si>
    <t>Allison Dean</t>
  </si>
  <si>
    <t>Victor Nunez</t>
  </si>
  <si>
    <t>Khandi Alexander</t>
  </si>
  <si>
    <t>Leon Ichaso</t>
  </si>
  <si>
    <t>Bob Hoskins</t>
  </si>
  <si>
    <t>Annabel Jankel</t>
  </si>
  <si>
    <t>Paige Turco</t>
  </si>
  <si>
    <t>Stuart Gillard</t>
  </si>
  <si>
    <t>Stephen Sommers</t>
  </si>
  <si>
    <t>Richard E. Grant</t>
  </si>
  <si>
    <t>Andrew Davis</t>
  </si>
  <si>
    <t>Darci Kistler</t>
  </si>
  <si>
    <t>Emile Ardolino</t>
  </si>
  <si>
    <t>Alan J. Pakula</t>
  </si>
  <si>
    <t>Holly Hunter</t>
  </si>
  <si>
    <t>Jane Campion</t>
  </si>
  <si>
    <t>Richard Williams</t>
  </si>
  <si>
    <t>Brad Pitt</t>
  </si>
  <si>
    <t>Anthony Hickox</t>
  </si>
  <si>
    <t>Lasse HallstrÃ¶m</t>
  </si>
  <si>
    <t>Charles T. Kanganis</t>
  </si>
  <si>
    <t>Keenen Ivory Wayans</t>
  </si>
  <si>
    <t>Sean Young</t>
  </si>
  <si>
    <t>Tom Shadyac</t>
  </si>
  <si>
    <t>Joe Mantegna</t>
  </si>
  <si>
    <t>Louis Lombardi</t>
  </si>
  <si>
    <t>Jason Mewes</t>
  </si>
  <si>
    <t>Kevin Smith</t>
  </si>
  <si>
    <t>Alfre Woodard</t>
  </si>
  <si>
    <t>Jeremy Leven</t>
  </si>
  <si>
    <t>Peter Farrelly</t>
  </si>
  <si>
    <t>Bruce Greenwood</t>
  </si>
  <si>
    <t>Atom Egoyan</t>
  </si>
  <si>
    <t>Kristin Scott Thomas</t>
  </si>
  <si>
    <t>Mike Newell</t>
  </si>
  <si>
    <t>Kate Winslet</t>
  </si>
  <si>
    <t>Peter Jackson</t>
  </si>
  <si>
    <t>Andrew Morahan</t>
  </si>
  <si>
    <t>William Gates</t>
  </si>
  <si>
    <t>Steve James</t>
  </si>
  <si>
    <t>Christian Bale</t>
  </si>
  <si>
    <t>Gillian Armstrong</t>
  </si>
  <si>
    <t>Peter Segal</t>
  </si>
  <si>
    <t>Steven Seagal</t>
  </si>
  <si>
    <t>Jon Favreau</t>
  </si>
  <si>
    <t>Hart Bochner</t>
  </si>
  <si>
    <t>Alan Metter</t>
  </si>
  <si>
    <t>Ed Begley Jr.</t>
  </si>
  <si>
    <t>Kathleen Turner</t>
  </si>
  <si>
    <t>Jan de Bont</t>
  </si>
  <si>
    <t>LeVar Burton</t>
  </si>
  <si>
    <t>David Carson</t>
  </si>
  <si>
    <t>Ming-Na Wen</t>
  </si>
  <si>
    <t>Steven E. de Souza</t>
  </si>
  <si>
    <t>Bradley Whitford</t>
  </si>
  <si>
    <t>Alex Proyas</t>
  </si>
  <si>
    <t>Brian Levant</t>
  </si>
  <si>
    <t>Jennifer Jason Leigh</t>
  </si>
  <si>
    <t>Joel Coen</t>
  </si>
  <si>
    <t>Andy Lau</t>
  </si>
  <si>
    <t>Chia-Liang Liu</t>
  </si>
  <si>
    <t>Roger Allers</t>
  </si>
  <si>
    <t>Peter Greene</t>
  </si>
  <si>
    <t>Curtis Hanson</t>
  </si>
  <si>
    <t>John Pasquin</t>
  </si>
  <si>
    <t>Frank Darabont</t>
  </si>
  <si>
    <t>Luis Llosa</t>
  </si>
  <si>
    <t>Ricky Schroder</t>
  </si>
  <si>
    <t>Floyd Mutrux</t>
  </si>
  <si>
    <t>Mia Sara</t>
  </si>
  <si>
    <t>Peter Hyams</t>
  </si>
  <si>
    <t>David Hyde Pierce</t>
  </si>
  <si>
    <t>Mike Nichols</t>
  </si>
  <si>
    <t>Bruce Spence</t>
  </si>
  <si>
    <t>Steve Oedekerk</t>
  </si>
  <si>
    <t>Muse Watson</t>
  </si>
  <si>
    <t>Chris Noonan</t>
  </si>
  <si>
    <t>Will Smith</t>
  </si>
  <si>
    <t>Michael Bay</t>
  </si>
  <si>
    <t>Hanno PÃ¶schl</t>
  </si>
  <si>
    <t>Mhairi Calvey</t>
  </si>
  <si>
    <t>Mel Gibson</t>
  </si>
  <si>
    <t>Brad Silberling</t>
  </si>
  <si>
    <t>Donald Faison</t>
  </si>
  <si>
    <t>Amy Heckerling</t>
  </si>
  <si>
    <t>Dylan Walsh</t>
  </si>
  <si>
    <t>William McNamara</t>
  </si>
  <si>
    <t>Jon Amiel</t>
  </si>
  <si>
    <t>Christopher Masterson</t>
  </si>
  <si>
    <t>Lois Smith</t>
  </si>
  <si>
    <t>Tim Robbins</t>
  </si>
  <si>
    <t>Julia Ormond</t>
  </si>
  <si>
    <t>Salma Hayek</t>
  </si>
  <si>
    <t>Allison Anders</t>
  </si>
  <si>
    <t>Nia Long</t>
  </si>
  <si>
    <t>F. Gary Gray</t>
  </si>
  <si>
    <t>Izabella Scorupco</t>
  </si>
  <si>
    <t>Martin Campbell</t>
  </si>
  <si>
    <t>Angelina Jolie Pitt</t>
  </si>
  <si>
    <t>Iain Softley</t>
  </si>
  <si>
    <t>Joe Chappelle</t>
  </si>
  <si>
    <t>Robert Downey Jr.</t>
  </si>
  <si>
    <t>Jodie Foster</t>
  </si>
  <si>
    <t>Seth Gilliam</t>
  </si>
  <si>
    <t>Rosario Dawson</t>
  </si>
  <si>
    <t>Larry Clark</t>
  </si>
  <si>
    <t>Barbet Schroeder</t>
  </si>
  <si>
    <t>Mike Figgis</t>
  </si>
  <si>
    <t>Ethan Suplee</t>
  </si>
  <si>
    <t>Vincent Pastore</t>
  </si>
  <si>
    <t>Joseph Ruben</t>
  </si>
  <si>
    <t>Paul W.S. Anderson</t>
  </si>
  <si>
    <t>Alicia Witt</t>
  </si>
  <si>
    <t>Mike Gabriel</t>
  </si>
  <si>
    <t>Richard Loncraine</t>
  </si>
  <si>
    <t>Michael Caton-Jones</t>
  </si>
  <si>
    <t>FranÃ§oise Yip</t>
  </si>
  <si>
    <t>Stanley Tong</t>
  </si>
  <si>
    <t>Ang Lee</t>
  </si>
  <si>
    <t>Bobbie Phillips</t>
  </si>
  <si>
    <t>Natasha Henstridge</t>
  </si>
  <si>
    <t>Ernest R. Dickerson</t>
  </si>
  <si>
    <t>Rusty Cundieff</t>
  </si>
  <si>
    <t>Naomi Watts</t>
  </si>
  <si>
    <t>Shawna Waldron</t>
  </si>
  <si>
    <t>Shari Albert</t>
  </si>
  <si>
    <t>Edward Burns</t>
  </si>
  <si>
    <t>Nicole Ari Parker</t>
  </si>
  <si>
    <t>Maria Maggenti</t>
  </si>
  <si>
    <t>Steve Coogan</t>
  </si>
  <si>
    <t>Ken Howard</t>
  </si>
  <si>
    <t>Irwin Winkler</t>
  </si>
  <si>
    <t>Mira Nair</t>
  </si>
  <si>
    <t>Gregory Widen</t>
  </si>
  <si>
    <t>Leonardo DiCaprio</t>
  </si>
  <si>
    <t>Roland JoffÃ©</t>
  </si>
  <si>
    <t>Bryan Singer</t>
  </si>
  <si>
    <t>Steve Buscemi</t>
  </si>
  <si>
    <t>Gary Fleder</t>
  </si>
  <si>
    <t>Kurtwood Smith</t>
  </si>
  <si>
    <t>John Lasseter</t>
  </si>
  <si>
    <t>Geoff Murphy</t>
  </si>
  <si>
    <t>Jeanne Tripplehorn</t>
  </si>
  <si>
    <t>Heather Matarazzo</t>
  </si>
  <si>
    <t>Todd Solondz</t>
  </si>
  <si>
    <t>Faizon Love</t>
  </si>
  <si>
    <t>Martin Lawrence</t>
  </si>
  <si>
    <t>Julian Schnabel</t>
  </si>
  <si>
    <t>Mike Judge</t>
  </si>
  <si>
    <t>Harold Perrineau</t>
  </si>
  <si>
    <t>Bob Rafelson</t>
  </si>
  <si>
    <t>Haley Joel Osment</t>
  </si>
  <si>
    <t>Andrew Wilson</t>
  </si>
  <si>
    <t>Wes Anderson</t>
  </si>
  <si>
    <t>Christopher Meloni</t>
  </si>
  <si>
    <t>Lana Wachowski</t>
  </si>
  <si>
    <t>John Woo</t>
  </si>
  <si>
    <t>Rob Cohen</t>
  </si>
  <si>
    <t>Natasha Lyonne</t>
  </si>
  <si>
    <t>Andrea Corr</t>
  </si>
  <si>
    <t>Alan Parker</t>
  </si>
  <si>
    <t>Oliver Platt</t>
  </si>
  <si>
    <t>Stuart Baird</t>
  </si>
  <si>
    <t>J.K. Simmons</t>
  </si>
  <si>
    <t>Michael Apted</t>
  </si>
  <si>
    <t>John Schlesinger</t>
  </si>
  <si>
    <t>Chazz Palminteri</t>
  </si>
  <si>
    <t>Paul Mazursky</t>
  </si>
  <si>
    <t>Kevin Hooks</t>
  </si>
  <si>
    <t>Alan Shapiro</t>
  </si>
  <si>
    <t>Lily Tomlin</t>
  </si>
  <si>
    <t>David O. Russell</t>
  </si>
  <si>
    <t>Bernie Mac</t>
  </si>
  <si>
    <t>Alexa PenaVega</t>
  </si>
  <si>
    <t>Michael Imperioli</t>
  </si>
  <si>
    <t>Adam Sandler</t>
  </si>
  <si>
    <t>Dennis Dugan</t>
  </si>
  <si>
    <t>Gregory Smith</t>
  </si>
  <si>
    <t>Bronwen Hughes</t>
  </si>
  <si>
    <t>Roland Emmerich</t>
  </si>
  <si>
    <t>Cameron Crowe</t>
  </si>
  <si>
    <t>Jim Belushi</t>
  </si>
  <si>
    <t>Indira Varma</t>
  </si>
  <si>
    <t>Robert Altman</t>
  </si>
  <si>
    <t>Bobby Farrelly</t>
  </si>
  <si>
    <t>Matthew McConaughey</t>
  </si>
  <si>
    <t>John Sayles</t>
  </si>
  <si>
    <t>Radha Mitchell</t>
  </si>
  <si>
    <t>Emma-Kate Croghan</t>
  </si>
  <si>
    <t>Natalie Portman</t>
  </si>
  <si>
    <t>Jerry Zaks</t>
  </si>
  <si>
    <t>Ringo Lam</t>
  </si>
  <si>
    <t>Brendan Fraser</t>
  </si>
  <si>
    <t>John de Lancie</t>
  </si>
  <si>
    <t>Robert Duvall</t>
  </si>
  <si>
    <t>Lili Taylor</t>
  </si>
  <si>
    <t>Baz Luhrmann</t>
  </si>
  <si>
    <t>David Arquette</t>
  </si>
  <si>
    <t>Vivica A. Fox</t>
  </si>
  <si>
    <t>Austin Pendleton</t>
  </si>
  <si>
    <t>John Mahoney</t>
  </si>
  <si>
    <t>Noah Taylor</t>
  </si>
  <si>
    <t>Scott Hicks</t>
  </si>
  <si>
    <t>Billy Bob Thornton</t>
  </si>
  <si>
    <t>Joe Pytka</t>
  </si>
  <si>
    <t>Hulk Hogan</t>
  </si>
  <si>
    <t>Rick Friedberg</t>
  </si>
  <si>
    <t>Jonathan Frakes</t>
  </si>
  <si>
    <t>Andrew Bergman</t>
  </si>
  <si>
    <t>Doug Liman</t>
  </si>
  <si>
    <t>Steve Barron</t>
  </si>
  <si>
    <t>Ben Stiller</t>
  </si>
  <si>
    <t>Christine Taylor</t>
  </si>
  <si>
    <t>Andrew Fleming</t>
  </si>
  <si>
    <t>Colin Firth</t>
  </si>
  <si>
    <t>Anthony Minghella</t>
  </si>
  <si>
    <t>Stockard Channing</t>
  </si>
  <si>
    <t>Isabella Rossellini</t>
  </si>
  <si>
    <t>Abel Ferrara</t>
  </si>
  <si>
    <t>Tom Wilkinson</t>
  </si>
  <si>
    <t>John Gray</t>
  </si>
  <si>
    <t>Gary Trousdale</t>
  </si>
  <si>
    <t>John Frankenheimer</t>
  </si>
  <si>
    <t>Joseph Gordon-Levitt</t>
  </si>
  <si>
    <t>Brian Gibson</t>
  </si>
  <si>
    <t>Melina Kanakaredes</t>
  </si>
  <si>
    <t>Don Johnson</t>
  </si>
  <si>
    <t>Ron Shelton</t>
  </si>
  <si>
    <t>Kelly Macdonald</t>
  </si>
  <si>
    <t>Danny Boyle</t>
  </si>
  <si>
    <t>Philip Seymour Hoffman</t>
  </si>
  <si>
    <t>Jon Avnet</t>
  </si>
  <si>
    <t>Christopher Guest</t>
  </si>
  <si>
    <t>Kevin Corrigan</t>
  </si>
  <si>
    <t>Nicole Holofcener</t>
  </si>
  <si>
    <t>Simon Abkarian</t>
  </si>
  <si>
    <t>CÃ©dric Klapisch</t>
  </si>
  <si>
    <t>Kristy Swanson</t>
  </si>
  <si>
    <t>Tom Schulman</t>
  </si>
  <si>
    <t>Mara Wilson</t>
  </si>
  <si>
    <t>Kevin Zegers</t>
  </si>
  <si>
    <t>Charles Martin Smith</t>
  </si>
  <si>
    <t>Gary Dourdan</t>
  </si>
  <si>
    <t>Jean-Pierre Jeunet</t>
  </si>
  <si>
    <t>Arthur Hiller</t>
  </si>
  <si>
    <t>Frank Welker</t>
  </si>
  <si>
    <t>Kirsten Dunst</t>
  </si>
  <si>
    <t>Lupe Ontiveros</t>
  </si>
  <si>
    <t>James L. Brooks</t>
  </si>
  <si>
    <t>Will Ferrell</t>
  </si>
  <si>
    <t>Jay Roach</t>
  </si>
  <si>
    <t>Don Cheadle</t>
  </si>
  <si>
    <t>Paul Thomas Anderson</t>
  </si>
  <si>
    <t>Kathleen Quinlan</t>
  </si>
  <si>
    <t>Jonathan Mostow</t>
  </si>
  <si>
    <t>Mark Dindal</t>
  </si>
  <si>
    <t>Jan Decleir</t>
  </si>
  <si>
    <t>Mike van Diem</t>
  </si>
  <si>
    <t>Matt Damon</t>
  </si>
  <si>
    <t>Bahare Seddiqi</t>
  </si>
  <si>
    <t>Majid Majidi</t>
  </si>
  <si>
    <t>Simon West</t>
  </si>
  <si>
    <t>James Mangold</t>
  </si>
  <si>
    <t>Kyra Sedgwick</t>
  </si>
  <si>
    <t>David Hewlett</t>
  </si>
  <si>
    <t>Vincenzo Natali</t>
  </si>
  <si>
    <t>Jamie RenÃ©e Smith</t>
  </si>
  <si>
    <t>Finn Taylor</t>
  </si>
  <si>
    <t>Sean Pertwee</t>
  </si>
  <si>
    <t>Jurnee Smollett-Bell</t>
  </si>
  <si>
    <t>Kasi Lemmons</t>
  </si>
  <si>
    <t>Robert John Burke</t>
  </si>
  <si>
    <t>Jesse Peretz</t>
  </si>
  <si>
    <t>Les Mayfield</t>
  </si>
  <si>
    <t>Blair Underwood</t>
  </si>
  <si>
    <t>Andrew Niccol</t>
  </si>
  <si>
    <t>Sam Weisman</t>
  </si>
  <si>
    <t>Minnie Driver</t>
  </si>
  <si>
    <t>George Armitage</t>
  </si>
  <si>
    <t>Hill Harper</t>
  </si>
  <si>
    <t>Christopher Scott Cherot</t>
  </si>
  <si>
    <t>Edie Falco</t>
  </si>
  <si>
    <t>Morgan J. Freeman</t>
  </si>
  <si>
    <t>Jim Gillespie</t>
  </si>
  <si>
    <t>Charis Michelsen</t>
  </si>
  <si>
    <t>Bill Plympton</t>
  </si>
  <si>
    <t>Stacy Edwards</t>
  </si>
  <si>
    <t>Neil LaBute</t>
  </si>
  <si>
    <t>Tenzin Thuthob Tsarong</t>
  </si>
  <si>
    <t>Maura Tierney</t>
  </si>
  <si>
    <t>Leonard Roberts</t>
  </si>
  <si>
    <t>Theodore Witcher</t>
  </si>
  <si>
    <t>Mia Kirshner</t>
  </si>
  <si>
    <t>Costa-Gavras</t>
  </si>
  <si>
    <t>Brett Ratner</t>
  </si>
  <si>
    <t>Brian Thompson</t>
  </si>
  <si>
    <t>John R. Leonetti</t>
  </si>
  <si>
    <t>P.J. Hogan</t>
  </si>
  <si>
    <t>Trey Parker</t>
  </si>
  <si>
    <t>Hayao Miyazaki</t>
  </si>
  <si>
    <t>Omar Epps</t>
  </si>
  <si>
    <t>Jon Seda</t>
  </si>
  <si>
    <t>Gregory Nava</t>
  </si>
  <si>
    <t>Jean-Jacques Annaud</t>
  </si>
  <si>
    <t>Sam Waterston</t>
  </si>
  <si>
    <t>Peter McNamara</t>
  </si>
  <si>
    <t>Stefan Schwartz</t>
  </si>
  <si>
    <t>Bille August</t>
  </si>
  <si>
    <t>George Tillman Jr.</t>
  </si>
  <si>
    <t>Michael Jai White</t>
  </si>
  <si>
    <t>Mark A.Z. DippÃ©</t>
  </si>
  <si>
    <t>Jason Patric</t>
  </si>
  <si>
    <t>Jason Flemyng</t>
  </si>
  <si>
    <t>Bob Spiers</t>
  </si>
  <si>
    <t>Jake Busey</t>
  </si>
  <si>
    <t>Kenneth Johnson</t>
  </si>
  <si>
    <t>Gregory Scott Cummins</t>
  </si>
  <si>
    <t>Jeb Stuart</t>
  </si>
  <si>
    <t>John Beasley</t>
  </si>
  <si>
    <t>KÃ´ji Yakusho</t>
  </si>
  <si>
    <t>Kiyoshi Kurosawa</t>
  </si>
  <si>
    <t>Luc Besson</t>
  </si>
  <si>
    <t>Peter Cattaneo</t>
  </si>
  <si>
    <t>Deborah Kara Unger</t>
  </si>
  <si>
    <t>Joan Allen</t>
  </si>
  <si>
    <t>Stephen Kay</t>
  </si>
  <si>
    <t>Armin Mueller-Stahl</t>
  </si>
  <si>
    <t>Mimi Leder</t>
  </si>
  <si>
    <t>Olivia Williams</t>
  </si>
  <si>
    <t>John Kapelos</t>
  </si>
  <si>
    <t>Alun Armstrong</t>
  </si>
  <si>
    <t>David Mamet</t>
  </si>
  <si>
    <t>James Urbaniak</t>
  </si>
  <si>
    <t>Hilary Brougher</t>
  </si>
  <si>
    <t>Isabelle Huppert</t>
  </si>
  <si>
    <t>Claude Chabrol</t>
  </si>
  <si>
    <t>Vincent Schiavelli</t>
  </si>
  <si>
    <t>Roger Spottiswoode</t>
  </si>
  <si>
    <t>Walter Koenig</t>
  </si>
  <si>
    <t>Roger Nygard</t>
  </si>
  <si>
    <t>Hector Elizondo</t>
  </si>
  <si>
    <t>Robert Butler</t>
  </si>
  <si>
    <t>James Toback</t>
  </si>
  <si>
    <t>Peter Fonda</t>
  </si>
  <si>
    <t>Marley Shelton</t>
  </si>
  <si>
    <t>Ronny Yu</t>
  </si>
  <si>
    <t>Myles Berkowitz</t>
  </si>
  <si>
    <t>Mark Christopher</t>
  </si>
  <si>
    <t>Steven Zaillian</t>
  </si>
  <si>
    <t>John Fortenberry</t>
  </si>
  <si>
    <t>Gary Cole</t>
  </si>
  <si>
    <t>Tony Kaye</t>
  </si>
  <si>
    <t>Rachel Griffiths</t>
  </si>
  <si>
    <t>Sam Miller</t>
  </si>
  <si>
    <t>Eric Darnell</t>
  </si>
  <si>
    <t>Adam Goldberg</t>
  </si>
  <si>
    <t>Trevor Morgan</t>
  </si>
  <si>
    <t>Steve Gomer</t>
  </si>
  <si>
    <t>Sanaa Lathan</t>
  </si>
  <si>
    <t>Stephen Norrington</t>
  </si>
  <si>
    <t>Alexis Arquette</t>
  </si>
  <si>
    <t>Scott Ziehl</t>
  </si>
  <si>
    <t>Vincent Gallo</t>
  </si>
  <si>
    <t>Ethan Embry</t>
  </si>
  <si>
    <t>Harry Elfont</t>
  </si>
  <si>
    <t>Melanie Griffith</t>
  </si>
  <si>
    <t>Fernanda Montenegro</t>
  </si>
  <si>
    <t>Walter Salles</t>
  </si>
  <si>
    <t>Taylor Negron</t>
  </si>
  <si>
    <t>Alex Zamm</t>
  </si>
  <si>
    <t>Janeane Garofalo</t>
  </si>
  <si>
    <t>David Dobkin</t>
  </si>
  <si>
    <t>Rufus Sewell</t>
  </si>
  <si>
    <t>Alyson Hannigan</t>
  </si>
  <si>
    <t>Alan Cohn</t>
  </si>
  <si>
    <t>Djimon Hounsou</t>
  </si>
  <si>
    <t>Don Rickles</t>
  </si>
  <si>
    <t>Bob Saget</t>
  </si>
  <si>
    <t>David Nutter</t>
  </si>
  <si>
    <t>Betty Thomas</t>
  </si>
  <si>
    <t>Fanny Ardant</t>
  </si>
  <si>
    <t>Shekhar Kapur</t>
  </si>
  <si>
    <t>Andy Tennant</t>
  </si>
  <si>
    <t>Bill Condon</t>
  </si>
  <si>
    <t>Dave Chappelle</t>
  </si>
  <si>
    <t>Tamra Davis</t>
  </si>
  <si>
    <t>Mikael Salomon</t>
  </si>
  <si>
    <t>Dean Parisot</t>
  </si>
  <si>
    <t>Forest Whitaker</t>
  </si>
  <si>
    <t>Richard Lawson</t>
  </si>
  <si>
    <t>Kevin Rodney Sullivan</t>
  </si>
  <si>
    <t>Joe Estevez</t>
  </si>
  <si>
    <t>Michael Martin</t>
  </si>
  <si>
    <t>Danny Cannon</t>
  </si>
  <si>
    <t>Paul Sorvino</t>
  </si>
  <si>
    <t>Hark Tsui</t>
  </si>
  <si>
    <t>Elpidia Carrillo</t>
  </si>
  <si>
    <t>Salvador Carrasco</t>
  </si>
  <si>
    <t>Jet Li</t>
  </si>
  <si>
    <t>Richard LaGravenese</t>
  </si>
  <si>
    <t>Jason Statham</t>
  </si>
  <si>
    <t>Guy Ritchie</t>
  </si>
  <si>
    <t>Paul Walker</t>
  </si>
  <si>
    <t>Steve Boyum</t>
  </si>
  <si>
    <t>Charlize Theron</t>
  </si>
  <si>
    <t>Tony Bancroft</t>
  </si>
  <si>
    <t>Irene Bedard</t>
  </si>
  <si>
    <t>Jennifer Wynne Farmer</t>
  </si>
  <si>
    <t>Brad Anderson</t>
  </si>
  <si>
    <t>Carl Franklin</t>
  </si>
  <si>
    <t>Mark Margolis</t>
  </si>
  <si>
    <t>Darren Aronofsky</t>
  </si>
  <si>
    <t>Goran Visnjic</t>
  </si>
  <si>
    <t>Griffin Dunne</t>
  </si>
  <si>
    <t>John Dahl</t>
  </si>
  <si>
    <t>Moritz Bleibtreu</t>
  </si>
  <si>
    <t>Tom Tykwer</t>
  </si>
  <si>
    <t>Harvey Fierstein</t>
  </si>
  <si>
    <t>John Hamburg</t>
  </si>
  <si>
    <t>John Madden</t>
  </si>
  <si>
    <t>Mark Steven Johnson</t>
  </si>
  <si>
    <t>Jeffrey Falcon</t>
  </si>
  <si>
    <t>Lance Mungia</t>
  </si>
  <si>
    <t>Sonja Sohn</t>
  </si>
  <si>
    <t>Marc Levin</t>
  </si>
  <si>
    <t>Peter Howitt</t>
  </si>
  <si>
    <t>Tamara Jenkins</t>
  </si>
  <si>
    <t>Michael Greyeyes</t>
  </si>
  <si>
    <t>Chris Eyre</t>
  </si>
  <si>
    <t>Connie Nielsen</t>
  </si>
  <si>
    <t>Peter Coyote</t>
  </si>
  <si>
    <t>MÃ­a Maestro</t>
  </si>
  <si>
    <t>Carlos Saura</t>
  </si>
  <si>
    <t>Bokeem Woodbine</t>
  </si>
  <si>
    <t>Kirk Wong</t>
  </si>
  <si>
    <t>Ulrich Thomsen</t>
  </si>
  <si>
    <t>Thomas Vinterberg</t>
  </si>
  <si>
    <t>Jordana Brewster</t>
  </si>
  <si>
    <t>Scarlett Johansson</t>
  </si>
  <si>
    <t>Frederik Du Chau</t>
  </si>
  <si>
    <t>Randall Wallace</t>
  </si>
  <si>
    <t>Liam Aiken</t>
  </si>
  <si>
    <t>Nicholas Hytner</t>
  </si>
  <si>
    <t>Ice Cube</t>
  </si>
  <si>
    <t>Martin Short</t>
  </si>
  <si>
    <t>Brenda Chapman</t>
  </si>
  <si>
    <t>Johannes Silberschneider</t>
  </si>
  <si>
    <t>FranÃ§ois Girard</t>
  </si>
  <si>
    <t>Mira Sorvino</t>
  </si>
  <si>
    <t>Antoine Fuqua</t>
  </si>
  <si>
    <t>Elizabeth Daily</t>
  </si>
  <si>
    <t>Igor Kovalyov</t>
  </si>
  <si>
    <t>Nick Stahl</t>
  </si>
  <si>
    <t>Terrence Malick</t>
  </si>
  <si>
    <t>Natascha McElhone</t>
  </si>
  <si>
    <t>Frank Coraci</t>
  </si>
  <si>
    <t>Sarah Silverman</t>
  </si>
  <si>
    <t>Jamie Blanks</t>
  </si>
  <si>
    <t>Sheryl Lee</t>
  </si>
  <si>
    <t>Peter Berg</t>
  </si>
  <si>
    <t>James Nesbitt</t>
  </si>
  <si>
    <t>Kirk Jones</t>
  </si>
  <si>
    <t>Vincent Ward</t>
  </si>
  <si>
    <t>John McNaughton</t>
  </si>
  <si>
    <t>Billy Burke</t>
  </si>
  <si>
    <t>Robert Towne</t>
  </si>
  <si>
    <t>LL Cool J</t>
  </si>
  <si>
    <t>Daisy von Scherler Mayer</t>
  </si>
  <si>
    <t>Nora Ephron</t>
  </si>
  <si>
    <t>Kim Dickens</t>
  </si>
  <si>
    <t>Jake Kasdan</t>
  </si>
  <si>
    <t>Gil Junger</t>
  </si>
  <si>
    <t>Risa Bramon Garcia</t>
  </si>
  <si>
    <t>Bruce McGill</t>
  </si>
  <si>
    <t>Kevin Brodie</t>
  </si>
  <si>
    <t>Heike Makatsch</t>
  </si>
  <si>
    <t>Max FÃ¤rberbÃ¶ck</t>
  </si>
  <si>
    <t>Sam Mendes</t>
  </si>
  <si>
    <t>Paul Weitz</t>
  </si>
  <si>
    <t>Oliver Parker</t>
  </si>
  <si>
    <t>Emily Watson</t>
  </si>
  <si>
    <t>Bai Ling</t>
  </si>
  <si>
    <t>Wayne Wang</t>
  </si>
  <si>
    <t>Mark Pellington</t>
  </si>
  <si>
    <t>Leon</t>
  </si>
  <si>
    <t>Louis Morneau</t>
  </si>
  <si>
    <t>Willie Garson</t>
  </si>
  <si>
    <t>Spike Jonze</t>
  </si>
  <si>
    <t>Terry Funk</t>
  </si>
  <si>
    <t>Barry W. Blaustein</t>
  </si>
  <si>
    <t>Alicia Goranson</t>
  </si>
  <si>
    <t>Kimberly Peirce</t>
  </si>
  <si>
    <t>Alan Rudolph</t>
  </si>
  <si>
    <t>John Doe</t>
  </si>
  <si>
    <t>Jonathan Kaplan</t>
  </si>
  <si>
    <t>Jamie Babbit</t>
  </si>
  <si>
    <t>David Paymer</t>
  </si>
  <si>
    <t>Hugh Johnson</t>
  </si>
  <si>
    <t>Meat Loaf</t>
  </si>
  <si>
    <t>Antonio Banderas</t>
  </si>
  <si>
    <t>Sarah Michelle Gellar</t>
  </si>
  <si>
    <t>Roger Kumble</t>
  </si>
  <si>
    <t>Kevin Pollak</t>
  </si>
  <si>
    <t>Rod Lurie</t>
  </si>
  <si>
    <t>Adam Rifkin</t>
  </si>
  <si>
    <t>Amy Poehler</t>
  </si>
  <si>
    <t>Mike Mitchell</t>
  </si>
  <si>
    <t>Ryan Reynolds</t>
  </si>
  <si>
    <t>Maurice Joyce</t>
  </si>
  <si>
    <t>Samantha Morton</t>
  </si>
  <si>
    <t>Eric Styles</t>
  </si>
  <si>
    <t>Stephen Collins</t>
  </si>
  <si>
    <t>John Schultz</t>
  </si>
  <si>
    <t>Michael Patrick Jann</t>
  </si>
  <si>
    <t>Archie Panjabi</t>
  </si>
  <si>
    <t>Damien O'Donnell</t>
  </si>
  <si>
    <t>Alexander Payne</t>
  </si>
  <si>
    <t>Will Patton</t>
  </si>
  <si>
    <t>David Cronenberg</t>
  </si>
  <si>
    <t>Jason Priestley</t>
  </si>
  <si>
    <t>Stephan Elliott</t>
  </si>
  <si>
    <t>Quincy Jones</t>
  </si>
  <si>
    <t>Eddie Griffin</t>
  </si>
  <si>
    <t>Dave Meyers</t>
  </si>
  <si>
    <t>Sarah Polley</t>
  </si>
  <si>
    <t>Hiroshi Abe</t>
  </si>
  <si>
    <t>Takao Okawara</t>
  </si>
  <si>
    <t>Ally Walker</t>
  </si>
  <si>
    <t>Mark Illsley</t>
  </si>
  <si>
    <t>Barry Corbin</t>
  </si>
  <si>
    <t>Jeffrey Combs</t>
  </si>
  <si>
    <t>William Malone</t>
  </si>
  <si>
    <t>Danny Dyer</t>
  </si>
  <si>
    <t>Justin Kerrigan</t>
  </si>
  <si>
    <t>Rodman Flender</t>
  </si>
  <si>
    <t>Michael Rymer</t>
  </si>
  <si>
    <t>David Kellogg</t>
  </si>
  <si>
    <t>Peter Kassovitz</t>
  </si>
  <si>
    <t>Julie Benz</t>
  </si>
  <si>
    <t>Darren Stein</t>
  </si>
  <si>
    <t>Billy Crudup</t>
  </si>
  <si>
    <t>Alison Maclean</t>
  </si>
  <si>
    <t>Gretchen Mol</t>
  </si>
  <si>
    <t>Jason Alexander</t>
  </si>
  <si>
    <t>Craig Bolotin</t>
  </si>
  <si>
    <t>Mary Elizabeth Mastrantonio</t>
  </si>
  <si>
    <t>Ivana Milicevic</t>
  </si>
  <si>
    <t>Jeff Franklin</t>
  </si>
  <si>
    <t>Patton Oswalt</t>
  </si>
  <si>
    <t>Matt Price</t>
  </si>
  <si>
    <t>Luis Mandoki</t>
  </si>
  <si>
    <t>Kelly Makin</t>
  </si>
  <si>
    <t>Elaine Hendrix</t>
  </si>
  <si>
    <t>John Duigan</t>
  </si>
  <si>
    <t>Zooey Deschanel</t>
  </si>
  <si>
    <t>Josh Charles</t>
  </si>
  <si>
    <t>Tim Hill</t>
  </si>
  <si>
    <t>Steven Anthony Lawrence</t>
  </si>
  <si>
    <t>Kinka Usher</t>
  </si>
  <si>
    <t>Scott Grimes</t>
  </si>
  <si>
    <t>Roger Michell</t>
  </si>
  <si>
    <t>Lance Hool</t>
  </si>
  <si>
    <t>Jonathan Brandis</t>
  </si>
  <si>
    <t>Michael Corrente</t>
  </si>
  <si>
    <t>Brian Helgeland</t>
  </si>
  <si>
    <t>Jeremy Davies</t>
  </si>
  <si>
    <t>Antonia Bird</t>
  </si>
  <si>
    <t>Jeremy W. Auman</t>
  </si>
  <si>
    <t>Robert Iscove</t>
  </si>
  <si>
    <t>Mark Tarlov</t>
  </si>
  <si>
    <t>Derick Martini</t>
  </si>
  <si>
    <t>Kevin Jordan</t>
  </si>
  <si>
    <t>Rick Yune</t>
  </si>
  <si>
    <t>Rupert Wainwright</t>
  </si>
  <si>
    <t>David Koepp</t>
  </si>
  <si>
    <t>Rob Minkoff</t>
  </si>
  <si>
    <t>Ally Sheedy</t>
  </si>
  <si>
    <t>Bruce McCulloch</t>
  </si>
  <si>
    <t>Franco Zeffirelli</t>
  </si>
  <si>
    <t>Tony Curran</t>
  </si>
  <si>
    <t>Gary Halvorson</t>
  </si>
  <si>
    <t>Rand Ravich</t>
  </si>
  <si>
    <t>Eric Dane</t>
  </si>
  <si>
    <t>Rich Cowan</t>
  </si>
  <si>
    <t>Malcolm D. Lee</t>
  </si>
  <si>
    <t>Craig Ferguson</t>
  </si>
  <si>
    <t>Kevin Allen</t>
  </si>
  <si>
    <t>Heather Donahue</t>
  </si>
  <si>
    <t>Daniel Myrick</t>
  </si>
  <si>
    <t>Byron Mann</t>
  </si>
  <si>
    <t>Ulu Grosbard</t>
  </si>
  <si>
    <t>Stephen Rea</t>
  </si>
  <si>
    <t>Daniel von Bargen</t>
  </si>
  <si>
    <t>Vin Diesel</t>
  </si>
  <si>
    <t>Brad Bird</t>
  </si>
  <si>
    <t>Paul Brooke</t>
  </si>
  <si>
    <t>Roman Polanski</t>
  </si>
  <si>
    <t>George Coe</t>
  </si>
  <si>
    <t>Robert Marcarelli</t>
  </si>
  <si>
    <t>Oliver Hudson</t>
  </si>
  <si>
    <t>Jason London</t>
  </si>
  <si>
    <t>Katt Shea</t>
  </si>
  <si>
    <t>M. Night Shyamalan</t>
  </si>
  <si>
    <t>Sissy Spacek</t>
  </si>
  <si>
    <t>Josef Rusnak</t>
  </si>
  <si>
    <t>Sofia Coppola</t>
  </si>
  <si>
    <t>Marilyn Rising</t>
  </si>
  <si>
    <t>Robinson Devor</t>
  </si>
  <si>
    <t>Rick Famuyiwa</t>
  </si>
  <si>
    <t>Colin Salmon</t>
  </si>
  <si>
    <t>Judy Greer</t>
  </si>
  <si>
    <t>Matthew Perry</t>
  </si>
  <si>
    <t>Damon Santostefano</t>
  </si>
  <si>
    <t>Mike Leigh</t>
  </si>
  <si>
    <t>Kimberly J. Brown</t>
  </si>
  <si>
    <t>Gavin O'Connor</t>
  </si>
  <si>
    <t>Sasha Alexander</t>
  </si>
  <si>
    <t>Michael Polish</t>
  </si>
  <si>
    <t>Mic Rodgers</t>
  </si>
  <si>
    <t>Brian Robbins</t>
  </si>
  <si>
    <t>Saffron Burrows</t>
  </si>
  <si>
    <t>Chris Roberts</t>
  </si>
  <si>
    <t>Ioan Gruffudd</t>
  </si>
  <si>
    <t>Kevin Lima</t>
  </si>
  <si>
    <t>Mo'Nique</t>
  </si>
  <si>
    <t>DJ Pooh</t>
  </si>
  <si>
    <t>Hans Petter Moland</t>
  </si>
  <si>
    <t>Mary Harron</t>
  </si>
  <si>
    <t>Adriana Barraza</t>
  </si>
  <si>
    <t>Alejandro G. IÃ±Ã¡rritu</t>
  </si>
  <si>
    <t>Anna Friel</t>
  </si>
  <si>
    <t>Benno FÃ¼rmann</t>
  </si>
  <si>
    <t>Stefan Ruzowitzky</t>
  </si>
  <si>
    <t>Joan Chen</t>
  </si>
  <si>
    <t>Gillian White</t>
  </si>
  <si>
    <t>Roger Christian</t>
  </si>
  <si>
    <t>John Michael Higgins</t>
  </si>
  <si>
    <t>Raja Gosnell</t>
  </si>
  <si>
    <t>Julie Walters</t>
  </si>
  <si>
    <t>Stephen Daldry</t>
  </si>
  <si>
    <t>Ben Younger</t>
  </si>
  <si>
    <t>Kim Director</t>
  </si>
  <si>
    <t>Joe Berlinger</t>
  </si>
  <si>
    <t>Peyton Reed</t>
  </si>
  <si>
    <t>Takeshi Kitano</t>
  </si>
  <si>
    <t>Amanda Schull</t>
  </si>
  <si>
    <t>McG</t>
  </si>
  <si>
    <t>Imelda Staunton</t>
  </si>
  <si>
    <t>Peter Lord</t>
  </si>
  <si>
    <t>Lena Olin</t>
  </si>
  <si>
    <t>Miguel Arteta</t>
  </si>
  <si>
    <t>Adam Garcia</t>
  </si>
  <si>
    <t>David McNally</t>
  </si>
  <si>
    <t>Chen Chang</t>
  </si>
  <si>
    <t>Lars von Trier</t>
  </si>
  <si>
    <t>Lara Jill Miller</t>
  </si>
  <si>
    <t>Mamoru Hosoda</t>
  </si>
  <si>
    <t>Eric Leighton</t>
  </si>
  <si>
    <t>Kris Isacsson</t>
  </si>
  <si>
    <t>Gerard Butler</t>
  </si>
  <si>
    <t>Patrick Lussier</t>
  </si>
  <si>
    <t>Nick Gomez</t>
  </si>
  <si>
    <t>Jennifer Garner</t>
  </si>
  <si>
    <t>Danny Leiner</t>
  </si>
  <si>
    <t>Lochlyn Munro</t>
  </si>
  <si>
    <t>Bruce Paltrow</t>
  </si>
  <si>
    <t>Daniel Roebuck</t>
  </si>
  <si>
    <t>James Wong</t>
  </si>
  <si>
    <t>Karisma Kapoor</t>
  </si>
  <si>
    <t>Khalid Mohamed</t>
  </si>
  <si>
    <t>Gregory Hoblit</t>
  </si>
  <si>
    <t>Paul Schneider</t>
  </si>
  <si>
    <t>David Gordon Green</t>
  </si>
  <si>
    <t>Dominic Sena</t>
  </si>
  <si>
    <t>Norman Reedus</t>
  </si>
  <si>
    <t>Davis Guggenheim</t>
  </si>
  <si>
    <t>Rachel True</t>
  </si>
  <si>
    <t>Greg Harrison</t>
  </si>
  <si>
    <t>Eric Blakeney</t>
  </si>
  <si>
    <t>Adam Arkin</t>
  </si>
  <si>
    <t>Diane Keaton</t>
  </si>
  <si>
    <t>Mark Piznarski</t>
  </si>
  <si>
    <t>Drake Bell</t>
  </si>
  <si>
    <t>Douglas Aarniokoski</t>
  </si>
  <si>
    <t>Greg Grunberg</t>
  </si>
  <si>
    <t>Lisa Edelstein</t>
  </si>
  <si>
    <t>Edward Norton</t>
  </si>
  <si>
    <t>Steven Brill</t>
  </si>
  <si>
    <t>Andy Dick</t>
  </si>
  <si>
    <t>Philip Baker Hall</t>
  </si>
  <si>
    <t>Janusz Kaminski</t>
  </si>
  <si>
    <t>Gina Prince-Bythewood</t>
  </si>
  <si>
    <t>Michael Rapaport</t>
  </si>
  <si>
    <t>Cheech Marin</t>
  </si>
  <si>
    <t>JosÃ© Luis Valenzuela</t>
  </si>
  <si>
    <t>Robert Forster</t>
  </si>
  <si>
    <t>Callum Rennie</t>
  </si>
  <si>
    <t>Christopher Nolan</t>
  </si>
  <si>
    <t>Stacy Keach</t>
  </si>
  <si>
    <t>Jon Gunn</t>
  </si>
  <si>
    <t>Candice Bergen</t>
  </si>
  <si>
    <t>Jay Russell</t>
  </si>
  <si>
    <t>Steve Carr</t>
  </si>
  <si>
    <t>Ricardo DarÃ­n</t>
  </si>
  <si>
    <t>FabiÃ¡n Bielinsky</t>
  </si>
  <si>
    <t>Larry Miller</t>
  </si>
  <si>
    <t>David Twohy</t>
  </si>
  <si>
    <t>John Heard</t>
  </si>
  <si>
    <t>Ed Harris</t>
  </si>
  <si>
    <t>Pamela Reed</t>
  </si>
  <si>
    <t>Lauren Ambrose</t>
  </si>
  <si>
    <t>Robert Lee King</t>
  </si>
  <si>
    <t>Bob Neill</t>
  </si>
  <si>
    <t>Antony Hoffman</t>
  </si>
  <si>
    <t>Ryan Gosling</t>
  </si>
  <si>
    <t>Boaz Yakin</t>
  </si>
  <si>
    <t>Bonnie Hunt</t>
  </si>
  <si>
    <t>Todd Phillips</t>
  </si>
  <si>
    <t>Andrzej Bartkowiak</t>
  </si>
  <si>
    <t>Stig Bergqvist</t>
  </si>
  <si>
    <t>Kelly Rutherford</t>
  </si>
  <si>
    <t>Scott Alexander</t>
  </si>
  <si>
    <t>Eddie Izzard</t>
  </si>
  <si>
    <t>E. Elias Merhige</t>
  </si>
  <si>
    <t>Xander Berkeley</t>
  </si>
  <si>
    <t>Tom Dey</t>
  </si>
  <si>
    <t>Chris Elliott</t>
  </si>
  <si>
    <t>Chris Koch</t>
  </si>
  <si>
    <t>Aidan Quinn</t>
  </si>
  <si>
    <t>Maggie Greenwald</t>
  </si>
  <si>
    <t>Walter Hill</t>
  </si>
  <si>
    <t>Bebe Neuwirth</t>
  </si>
  <si>
    <t>Gary Winick</t>
  </si>
  <si>
    <t>Des McAnuff</t>
  </si>
  <si>
    <t>Christian Duguay</t>
  </si>
  <si>
    <t>Justin Theroux</t>
  </si>
  <si>
    <t>Greg Berlanti</t>
  </si>
  <si>
    <t>Dylan Baker</t>
  </si>
  <si>
    <t>Tarsem Singh</t>
  </si>
  <si>
    <t>Fereshteh Sadre Orafaiy</t>
  </si>
  <si>
    <t>Jafar Panahi</t>
  </si>
  <si>
    <t>Michael Winterbottom</t>
  </si>
  <si>
    <t>Michael Dinner</t>
  </si>
  <si>
    <t>Eartha Kitt</t>
  </si>
  <si>
    <t>Terence Davies</t>
  </si>
  <si>
    <t>Matthew Settle</t>
  </si>
  <si>
    <t>Uli Edel</t>
  </si>
  <si>
    <t>Mark Valley</t>
  </si>
  <si>
    <t>Heath Ledger</t>
  </si>
  <si>
    <t>Karen Allen</t>
  </si>
  <si>
    <t>Howard Deutch</t>
  </si>
  <si>
    <t>Bibo Bergeron</t>
  </si>
  <si>
    <t>Craig Mazin</t>
  </si>
  <si>
    <t>Kath Soucie</t>
  </si>
  <si>
    <t>Jun Falkenstein</t>
  </si>
  <si>
    <t>Joe Charbanic</t>
  </si>
  <si>
    <t>Kristin Lehman</t>
  </si>
  <si>
    <t>Christopher McQuarrie</t>
  </si>
  <si>
    <t>Emir Kusturica</t>
  </si>
  <si>
    <t>Patrice Leconte</t>
  </si>
  <si>
    <t>James Gray</t>
  </si>
  <si>
    <t>Britt Allcroft</t>
  </si>
  <si>
    <t>Michael O'Neill</t>
  </si>
  <si>
    <t>Loretta Devine</t>
  </si>
  <si>
    <t>John Ottman</t>
  </si>
  <si>
    <t>Dan Futterman</t>
  </si>
  <si>
    <t>Jon Shear</t>
  </si>
  <si>
    <t>Nicholas Lea</t>
  </si>
  <si>
    <t>Nancy Meyers</t>
  </si>
  <si>
    <t>James Franco</t>
  </si>
  <si>
    <t>David Raynr</t>
  </si>
  <si>
    <t>Matt Williams</t>
  </si>
  <si>
    <t>Callie Thorne</t>
  </si>
  <si>
    <t>Peter M. Cohen</t>
  </si>
  <si>
    <t>Fina Torres</t>
  </si>
  <si>
    <t>Hugh Jackman</t>
  </si>
  <si>
    <t>Kenneth Lonergan</t>
  </si>
  <si>
    <t>John Herzfeld</t>
  </si>
  <si>
    <t>Demian Lichtenstein</t>
  </si>
  <si>
    <t>Sandrine Kiberlain</t>
  </si>
  <si>
    <t>Claude Miller</t>
  </si>
  <si>
    <t>Lee Tamahori</t>
  </si>
  <si>
    <t>Mathieu Kassovitz</t>
  </si>
  <si>
    <t>Purva Bedi</t>
  </si>
  <si>
    <t>Piyush Dinker Pandya</t>
  </si>
  <si>
    <t>J.B. Rogers</t>
  </si>
  <si>
    <t>Joe Roth</t>
  </si>
  <si>
    <t>Sonia Braga</t>
  </si>
  <si>
    <t>Tyler Labine</t>
  </si>
  <si>
    <t>TRIM</t>
  </si>
  <si>
    <t>FIND</t>
  </si>
  <si>
    <t>First Name</t>
  </si>
  <si>
    <t>Last Name</t>
  </si>
  <si>
    <t>CONCAT</t>
  </si>
  <si>
    <t>CONCATENATE</t>
  </si>
  <si>
    <t>REPT</t>
  </si>
  <si>
    <t>LEN</t>
  </si>
  <si>
    <t xml:space="preserve">           Stephen              Carr</t>
  </si>
  <si>
    <t>Harry             F. Millarde</t>
  </si>
  <si>
    <t>Stephen</t>
  </si>
  <si>
    <t>Carr</t>
  </si>
  <si>
    <t>Fritz Lan  g</t>
  </si>
  <si>
    <t>Brigitte</t>
  </si>
  <si>
    <t>Helm</t>
  </si>
  <si>
    <t xml:space="preserve">Anita                Page       </t>
  </si>
  <si>
    <t>HarryBeaumont</t>
  </si>
  <si>
    <t>Anita</t>
  </si>
  <si>
    <t>Page</t>
  </si>
  <si>
    <t>REPLACE</t>
  </si>
  <si>
    <t>Substitute</t>
  </si>
  <si>
    <t>susan@abc.com</t>
  </si>
  <si>
    <t>Nested SUBSTITUTE functions</t>
  </si>
  <si>
    <t>Original text</t>
  </si>
  <si>
    <t>Nested REPLACE functions</t>
  </si>
  <si>
    <t>Replacing domains</t>
  </si>
  <si>
    <t>PR1, ML1, T1</t>
  </si>
  <si>
    <t>Original email</t>
  </si>
  <si>
    <t>PR1, ML2, T2</t>
  </si>
  <si>
    <t>PR2, ML1, T3</t>
  </si>
  <si>
    <t>paul.k@abc.com</t>
  </si>
  <si>
    <t>PR3, ML3, T1</t>
  </si>
  <si>
    <t>susan@gmail.com</t>
  </si>
  <si>
    <t>PR1, ML1, T4</t>
  </si>
  <si>
    <t>nick.smith@abc.uk</t>
  </si>
  <si>
    <t>PR2, ML2, T3</t>
  </si>
  <si>
    <t>nick@outlook.com</t>
  </si>
  <si>
    <t>Current Date:</t>
  </si>
  <si>
    <t>Current Time:</t>
  </si>
  <si>
    <t>Project Due Date:</t>
  </si>
  <si>
    <t>Current Year:</t>
  </si>
  <si>
    <t>Days until due:</t>
  </si>
  <si>
    <t>Current Month:</t>
  </si>
  <si>
    <t># Workdays until Due:</t>
  </si>
  <si>
    <t>Current Day:</t>
  </si>
  <si>
    <t>Day of Week:</t>
  </si>
  <si>
    <t>Current Hour:</t>
  </si>
  <si>
    <t>Current Minute:</t>
  </si>
  <si>
    <t>Months Remaining:</t>
  </si>
  <si>
    <t>Current Second:</t>
  </si>
  <si>
    <t>Years Remaining:</t>
  </si>
  <si>
    <t>Name of the Day today</t>
  </si>
  <si>
    <t>Last day of Month:</t>
  </si>
  <si>
    <t>First day of Month:</t>
  </si>
  <si>
    <t>First day of Year:</t>
  </si>
  <si>
    <t>Name of the Month today</t>
  </si>
  <si>
    <t>% through year:</t>
  </si>
  <si>
    <t>ISO Week Num</t>
  </si>
  <si>
    <t>yyyymm ??</t>
  </si>
  <si>
    <t>Year</t>
  </si>
  <si>
    <t>Month</t>
  </si>
  <si>
    <t>Revenue(Cr.)</t>
  </si>
  <si>
    <t>Cost(Cr.)</t>
  </si>
  <si>
    <t>Profit</t>
  </si>
  <si>
    <t>% Profit</t>
  </si>
  <si>
    <t>Revenue - Cost</t>
  </si>
  <si>
    <t>Profit/Revenue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</si>
  <si>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</si>
  <si>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</si>
  <si>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</si>
  <si>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</si>
  <si>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</si>
  <si>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</si>
  <si>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</si>
  <si>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</si>
  <si>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</si>
  <si>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</si>
  <si>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</si>
  <si>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</si>
  <si>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Revenue</t>
  </si>
  <si>
    <t>Total Cost</t>
  </si>
  <si>
    <t>Total Profit</t>
  </si>
  <si>
    <t>Average Revenue</t>
  </si>
  <si>
    <t>Round off  average</t>
  </si>
  <si>
    <t>Ceiling Average</t>
  </si>
  <si>
    <t>Floor Average</t>
  </si>
  <si>
    <t>Total</t>
  </si>
  <si>
    <t>MOD</t>
  </si>
  <si>
    <t>RAND()</t>
  </si>
  <si>
    <t>SUBTOTAL()</t>
  </si>
  <si>
    <t>LOG</t>
  </si>
  <si>
    <t>RANDBETWEEN()</t>
  </si>
  <si>
    <t>Average</t>
  </si>
  <si>
    <t>Count</t>
  </si>
  <si>
    <t>POWER</t>
  </si>
  <si>
    <t>PRODUCT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</si>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</sst>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_-;\-* #,##0_-;_-* &quot;-&quot;??_-;_-@"/>
    <numFmt numFmtId="165" formatCode="[$-409]m/d/yy\ h\.mm\ AM/PM"/>
    <numFmt numFmtId="166" formatCode="yyyy/mm/dd"/>
    <numFmt numFmtId="167" formatCode="_ &quot;₹&quot;\ * #,##0_ ;_ &quot;₹&quot;\ * \-#,##0_ ;_ &quot;₹&quot;\ * &quot;-&quot;??_ ;_ @_ "/>
    <numFmt numFmtId="168" formatCode="_ &quot;₹&quot;\ * #,##0.00_ ;_ &quot;₹&quot;\ * \-#,##0.00_ ;_ &quot;₹&quot;\ * &quot;-&quot;??_ ;_ @_ "/>
  </numFmts>
  <fonts count="11">
    <font>
      <sz val="11.0"/>
      <color theme="1"/>
      <name val="Lustria"/>
      <scheme val="minor"/>
    </font>
    <font>
      <b/>
      <sz val="11.0"/>
      <color theme="1"/>
      <name val="Lustria"/>
    </font>
    <font>
      <sz val="11.0"/>
      <color theme="1"/>
      <name val="Lustria"/>
    </font>
    <font>
      <color theme="1"/>
      <name val="Lustria"/>
    </font>
    <font>
      <sz val="11.0"/>
      <color rgb="FF000000"/>
      <name val="Lustria"/>
    </font>
    <font/>
    <font>
      <b/>
      <sz val="11.0"/>
      <color theme="0"/>
      <name val="Lustria"/>
    </font>
    <font>
      <b/>
      <i/>
      <sz val="11.0"/>
      <color theme="1"/>
      <name val="Lustria"/>
    </font>
    <font>
      <i/>
      <sz val="11.0"/>
      <color theme="1"/>
      <name val="Lustria"/>
    </font>
    <font>
      <color theme="1"/>
      <name val="Lustria"/>
      <scheme val="minor"/>
    </font>
    <font>
      <sz val="16.0"/>
      <color theme="1"/>
      <name val="Lustria"/>
    </font>
  </fonts>
  <fills count="16">
    <fill>
      <patternFill patternType="none"/>
    </fill>
    <fill>
      <patternFill patternType="lightGray"/>
    </fill>
    <fill>
      <patternFill patternType="solid">
        <fgColor rgb="FFF6F1E0"/>
        <bgColor rgb="FFF6F1E0"/>
      </patternFill>
    </fill>
    <fill>
      <patternFill patternType="solid">
        <fgColor rgb="FFE4CEB1"/>
        <bgColor rgb="FFE4CEB1"/>
      </patternFill>
    </fill>
    <fill>
      <patternFill patternType="solid">
        <fgColor rgb="FFD1D1D4"/>
        <bgColor rgb="FFD1D1D4"/>
      </patternFill>
    </fill>
    <fill>
      <patternFill patternType="solid">
        <fgColor rgb="FFCDC4AF"/>
        <bgColor rgb="FFCDC4AF"/>
      </patternFill>
    </fill>
    <fill>
      <patternFill patternType="solid">
        <fgColor theme="4"/>
        <bgColor theme="4"/>
      </patternFill>
    </fill>
    <fill>
      <patternFill patternType="solid">
        <fgColor rgb="FFDED3C8"/>
        <bgColor rgb="FFDED3C8"/>
      </patternFill>
    </fill>
    <fill>
      <patternFill patternType="solid">
        <fgColor theme="6"/>
        <bgColor theme="6"/>
      </patternFill>
    </fill>
    <fill>
      <patternFill patternType="solid">
        <fgColor rgb="FF212123"/>
        <bgColor rgb="FF212123"/>
      </patternFill>
    </fill>
    <fill>
      <patternFill patternType="solid">
        <fgColor rgb="FFF0AE97"/>
        <bgColor rgb="FFF0AE97"/>
      </patternFill>
    </fill>
    <fill>
      <patternFill patternType="solid">
        <fgColor rgb="FFF1E6D8"/>
        <bgColor rgb="FFF1E6D8"/>
      </patternFill>
    </fill>
    <fill>
      <patternFill patternType="solid">
        <fgColor rgb="FFA6F0A6"/>
        <bgColor rgb="FFA6F0A6"/>
      </patternFill>
    </fill>
    <fill>
      <patternFill patternType="solid">
        <fgColor rgb="FFE8E8E9"/>
        <bgColor rgb="FFE8E8E9"/>
      </patternFill>
    </fill>
    <fill>
      <patternFill patternType="solid">
        <fgColor rgb="FFEEE9E3"/>
        <bgColor rgb="FFEEE9E3"/>
      </patternFill>
    </fill>
    <fill>
      <patternFill patternType="solid">
        <fgColor rgb="FFDED7CA"/>
        <bgColor rgb="FFDED7CA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 style="thin">
        <color theme="6"/>
      </left>
      <top style="thin">
        <color theme="6"/>
      </top>
    </border>
    <border>
      <bottom style="thin">
        <color theme="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theme="6"/>
      </bottom>
    </border>
    <border>
      <top/>
      <bottom style="thin">
        <color theme="6"/>
      </bottom>
    </border>
    <border>
      <right style="thin">
        <color theme="6"/>
      </right>
    </border>
    <border>
      <left style="thin">
        <color theme="6"/>
      </left>
      <right/>
      <top style="thin">
        <color theme="6"/>
      </top>
      <bottom/>
    </border>
    <border>
      <left/>
      <right style="thin">
        <color theme="6"/>
      </right>
      <top style="thin">
        <color theme="6"/>
      </top>
      <bottom/>
    </border>
    <border>
      <right style="thin">
        <color theme="6"/>
      </right>
      <top style="thin">
        <color theme="6"/>
      </top>
    </border>
    <border>
      <left style="thin">
        <color theme="6"/>
      </left>
      <top style="thin">
        <color theme="6"/>
      </top>
      <bottom style="thin">
        <color theme="6"/>
      </bottom>
    </border>
    <border>
      <right style="thin">
        <color theme="6"/>
      </right>
      <top style="thin">
        <color theme="6"/>
      </top>
      <bottom style="thin">
        <color theme="6"/>
      </bottom>
    </border>
    <border>
      <left/>
      <right/>
      <top/>
      <bottom style="medium">
        <color theme="0"/>
      </bottom>
    </border>
    <border>
      <left/>
      <right style="double">
        <color theme="0"/>
      </right>
      <top/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top style="medium">
        <color theme="0"/>
      </top>
    </border>
    <border>
      <bottom style="double">
        <color theme="0"/>
      </bottom>
    </border>
    <border>
      <bottom style="medium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vertical="center"/>
    </xf>
    <xf borderId="0" fillId="0" fontId="3" numFmtId="0" xfId="0" applyFont="1"/>
    <xf borderId="0" fillId="0" fontId="2" numFmtId="164" xfId="0" applyFont="1" applyNumberFormat="1"/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/>
    </xf>
    <xf borderId="2" fillId="4" fontId="1" numFmtId="0" xfId="0" applyAlignment="1" applyBorder="1" applyFont="1">
      <alignment readingOrder="0"/>
    </xf>
    <xf borderId="2" fillId="4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Font="1"/>
    <xf borderId="2" fillId="4" fontId="1" numFmtId="0" xfId="0" applyBorder="1" applyFont="1"/>
    <xf borderId="1" fillId="5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/>
    </xf>
    <xf borderId="1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vertical="center"/>
    </xf>
    <xf borderId="2" fillId="6" fontId="1" numFmtId="0" xfId="0" applyBorder="1" applyFont="1"/>
    <xf borderId="1" fillId="0" fontId="2" numFmtId="0" xfId="0" applyAlignment="1" applyBorder="1" applyFont="1">
      <alignment horizontal="left"/>
    </xf>
    <xf borderId="1" fillId="5" fontId="2" numFmtId="0" xfId="0" applyBorder="1" applyFont="1"/>
    <xf borderId="1" fillId="7" fontId="2" numFmtId="0" xfId="0" applyAlignment="1" applyBorder="1" applyFill="1" applyFont="1">
      <alignment horizontal="center" vertical="center"/>
    </xf>
    <xf borderId="1" fillId="7" fontId="2" numFmtId="0" xfId="0" applyBorder="1" applyFont="1"/>
    <xf borderId="2" fillId="6" fontId="2" numFmtId="0" xfId="0" applyAlignment="1" applyBorder="1" applyFont="1">
      <alignment horizontal="center"/>
    </xf>
    <xf borderId="3" fillId="6" fontId="1" numFmtId="0" xfId="0" applyAlignment="1" applyBorder="1" applyFont="1">
      <alignment horizontal="center"/>
    </xf>
    <xf borderId="4" fillId="0" fontId="5" numFmtId="0" xfId="0" applyBorder="1" applyFont="1"/>
    <xf borderId="5" fillId="0" fontId="2" numFmtId="0" xfId="0" applyAlignment="1" applyBorder="1" applyFont="1">
      <alignment horizontal="center" vertical="center"/>
    </xf>
    <xf borderId="0" fillId="0" fontId="1" numFmtId="0" xfId="0" applyFont="1"/>
    <xf borderId="6" fillId="0" fontId="1" numFmtId="0" xfId="0" applyBorder="1" applyFont="1"/>
    <xf borderId="1" fillId="8" fontId="6" numFmtId="0" xfId="0" applyBorder="1" applyFill="1" applyFont="1"/>
    <xf borderId="7" fillId="8" fontId="6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6" fontId="1" numFmtId="0" xfId="0" applyAlignment="1" applyBorder="1" applyFont="1">
      <alignment horizontal="center" vertical="center"/>
    </xf>
    <xf borderId="11" fillId="0" fontId="5" numFmtId="0" xfId="0" applyBorder="1" applyFont="1"/>
    <xf borderId="12" fillId="0" fontId="2" numFmtId="0" xfId="0" applyBorder="1" applyFont="1"/>
    <xf borderId="13" fillId="8" fontId="6" numFmtId="0" xfId="0" applyAlignment="1" applyBorder="1" applyFont="1">
      <alignment horizontal="center" vertical="center"/>
    </xf>
    <xf borderId="14" fillId="8" fontId="6" numFmtId="0" xfId="0" applyAlignment="1" applyBorder="1" applyFont="1">
      <alignment horizontal="center" vertical="center"/>
    </xf>
    <xf borderId="15" fillId="0" fontId="2" numFmtId="0" xfId="0" applyBorder="1" applyFont="1"/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right"/>
    </xf>
    <xf borderId="18" fillId="9" fontId="6" numFmtId="14" xfId="0" applyAlignment="1" applyBorder="1" applyFill="1" applyFont="1" applyNumberFormat="1">
      <alignment horizontal="center"/>
    </xf>
    <xf borderId="2" fillId="9" fontId="6" numFmtId="165" xfId="0" applyAlignment="1" applyBorder="1" applyFont="1" applyNumberFormat="1">
      <alignment horizontal="center"/>
    </xf>
    <xf borderId="0" fillId="0" fontId="8" numFmtId="0" xfId="0" applyAlignment="1" applyFont="1">
      <alignment horizontal="right"/>
    </xf>
    <xf borderId="18" fillId="4" fontId="2" numFmtId="0" xfId="0" applyAlignment="1" applyBorder="1" applyFont="1">
      <alignment horizontal="center"/>
    </xf>
    <xf borderId="19" fillId="4" fontId="2" numFmtId="0" xfId="0" applyAlignment="1" applyBorder="1" applyFont="1">
      <alignment horizontal="center"/>
    </xf>
    <xf borderId="20" fillId="4" fontId="2" numFmtId="0" xfId="0" applyAlignment="1" applyBorder="1" applyFont="1">
      <alignment horizontal="center"/>
    </xf>
    <xf borderId="21" fillId="0" fontId="2" numFmtId="0" xfId="0" applyBorder="1" applyFont="1"/>
    <xf borderId="2" fillId="4" fontId="2" numFmtId="0" xfId="0" applyAlignment="1" applyBorder="1" applyFont="1">
      <alignment horizontal="center"/>
    </xf>
    <xf borderId="0" fillId="0" fontId="2" numFmtId="49" xfId="0" applyFont="1" applyNumberFormat="1"/>
    <xf borderId="22" fillId="0" fontId="2" numFmtId="0" xfId="0" applyBorder="1" applyFont="1"/>
    <xf borderId="0" fillId="0" fontId="8" numFmtId="0" xfId="0" applyFont="1"/>
    <xf borderId="18" fillId="4" fontId="2" numFmtId="166" xfId="0" applyAlignment="1" applyBorder="1" applyFont="1" applyNumberFormat="1">
      <alignment horizontal="center"/>
    </xf>
    <xf borderId="23" fillId="0" fontId="2" numFmtId="0" xfId="0" applyBorder="1" applyFont="1"/>
    <xf borderId="18" fillId="4" fontId="2" numFmtId="14" xfId="0" applyAlignment="1" applyBorder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2" fillId="4" fontId="2" numFmtId="10" xfId="0" applyAlignment="1" applyBorder="1" applyFont="1" applyNumberFormat="1">
      <alignment horizontal="center"/>
    </xf>
    <xf borderId="0" fillId="0" fontId="9" numFmtId="0" xfId="0" applyAlignment="1" applyFont="1">
      <alignment readingOrder="0"/>
    </xf>
    <xf borderId="24" fillId="4" fontId="1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/>
    </xf>
    <xf borderId="25" fillId="0" fontId="5" numFmtId="0" xfId="0" applyBorder="1" applyFont="1"/>
    <xf borderId="1" fillId="10" fontId="6" numFmtId="0" xfId="0" applyAlignment="1" applyBorder="1" applyFill="1" applyFont="1">
      <alignment horizontal="center"/>
    </xf>
    <xf borderId="26" fillId="11" fontId="2" numFmtId="0" xfId="0" applyAlignment="1" applyBorder="1" applyFill="1" applyFont="1">
      <alignment vertical="center"/>
    </xf>
    <xf borderId="1" fillId="11" fontId="2" numFmtId="0" xfId="0" applyAlignment="1" applyBorder="1" applyFont="1">
      <alignment horizontal="center"/>
    </xf>
    <xf borderId="1" fillId="11" fontId="1" numFmtId="167" xfId="0" applyAlignment="1" applyBorder="1" applyFont="1" applyNumberFormat="1">
      <alignment horizontal="left" vertical="center"/>
    </xf>
    <xf borderId="1" fillId="11" fontId="1" numFmtId="10" xfId="0" applyAlignment="1" applyBorder="1" applyFont="1" applyNumberFormat="1">
      <alignment horizontal="left" vertical="center"/>
    </xf>
    <xf borderId="0" fillId="0" fontId="2" numFmtId="10" xfId="0" applyFont="1" applyNumberFormat="1"/>
    <xf borderId="0" fillId="0" fontId="2" numFmtId="167" xfId="0" applyFont="1" applyNumberFormat="1"/>
    <xf borderId="26" fillId="12" fontId="2" numFmtId="0" xfId="0" applyAlignment="1" applyBorder="1" applyFill="1" applyFont="1">
      <alignment vertical="center"/>
    </xf>
    <xf borderId="1" fillId="12" fontId="2" numFmtId="0" xfId="0" applyAlignment="1" applyBorder="1" applyFont="1">
      <alignment horizontal="center"/>
    </xf>
    <xf borderId="1" fillId="12" fontId="1" numFmtId="167" xfId="0" applyAlignment="1" applyBorder="1" applyFont="1" applyNumberFormat="1">
      <alignment horizontal="left" vertical="center"/>
    </xf>
    <xf borderId="1" fillId="12" fontId="1" numFmtId="10" xfId="0" applyAlignment="1" applyBorder="1" applyFont="1" applyNumberFormat="1">
      <alignment horizontal="left" vertical="center"/>
    </xf>
    <xf borderId="1" fillId="10" fontId="10" numFmtId="0" xfId="0" applyAlignment="1" applyBorder="1" applyFont="1">
      <alignment horizontal="center" vertical="center"/>
    </xf>
    <xf borderId="1" fillId="13" fontId="10" numFmtId="0" xfId="0" applyAlignment="1" applyBorder="1" applyFill="1" applyFont="1">
      <alignment horizontal="center" vertical="center"/>
    </xf>
    <xf borderId="1" fillId="13" fontId="10" numFmtId="168" xfId="0" applyAlignment="1" applyBorder="1" applyFont="1" applyNumberFormat="1">
      <alignment horizontal="center" vertical="center"/>
    </xf>
    <xf borderId="0" fillId="0" fontId="2" numFmtId="168" xfId="0" applyFont="1" applyNumberFormat="1"/>
    <xf borderId="26" fillId="13" fontId="2" numFmtId="0" xfId="0" applyAlignment="1" applyBorder="1" applyFont="1">
      <alignment vertical="center"/>
    </xf>
    <xf borderId="1" fillId="13" fontId="2" numFmtId="0" xfId="0" applyAlignment="1" applyBorder="1" applyFont="1">
      <alignment horizontal="center"/>
    </xf>
    <xf borderId="1" fillId="13" fontId="1" numFmtId="167" xfId="0" applyAlignment="1" applyBorder="1" applyFont="1" applyNumberFormat="1">
      <alignment horizontal="left" vertical="center"/>
    </xf>
    <xf borderId="1" fillId="13" fontId="1" numFmtId="10" xfId="0" applyAlignment="1" applyBorder="1" applyFont="1" applyNumberFormat="1">
      <alignment horizontal="left" vertical="center"/>
    </xf>
    <xf borderId="2" fillId="12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horizontal="center"/>
    </xf>
    <xf borderId="27" fillId="14" fontId="2" numFmtId="168" xfId="0" applyAlignment="1" applyBorder="1" applyFill="1" applyFont="1" applyNumberFormat="1">
      <alignment horizontal="center"/>
    </xf>
    <xf borderId="28" fillId="11" fontId="1" numFmtId="0" xfId="0" applyAlignment="1" applyBorder="1" applyFont="1">
      <alignment horizontal="center"/>
    </xf>
    <xf borderId="29" fillId="14" fontId="2" numFmtId="168" xfId="0" applyAlignment="1" applyBorder="1" applyFont="1" applyNumberFormat="1">
      <alignment horizontal="center"/>
    </xf>
    <xf borderId="1" fillId="12" fontId="1" numFmtId="0" xfId="0" applyAlignment="1" applyBorder="1" applyFont="1">
      <alignment horizontal="center" vertical="center"/>
    </xf>
    <xf borderId="1" fillId="12" fontId="1" numFmtId="168" xfId="0" applyAlignment="1" applyBorder="1" applyFont="1" applyNumberFormat="1">
      <alignment horizontal="center" vertical="center"/>
    </xf>
    <xf borderId="1" fillId="15" fontId="2" numFmtId="0" xfId="0" applyAlignment="1" applyBorder="1" applyFill="1" applyFont="1">
      <alignment vertical="center"/>
    </xf>
    <xf borderId="1" fillId="15" fontId="2" numFmtId="0" xfId="0" applyAlignment="1" applyBorder="1" applyFont="1">
      <alignment horizontal="center"/>
    </xf>
    <xf borderId="1" fillId="15" fontId="1" numFmtId="167" xfId="0" applyAlignment="1" applyBorder="1" applyFont="1" applyNumberFormat="1">
      <alignment horizontal="left" vertical="center"/>
    </xf>
    <xf borderId="1" fillId="15" fontId="1" numFmtId="10" xfId="0" applyAlignment="1" applyBorder="1" applyFont="1" applyNumberFormat="1">
      <alignment horizontal="left" vertical="center"/>
    </xf>
    <xf borderId="3" fillId="12" fontId="2" numFmtId="0" xfId="0" applyAlignment="1" applyBorder="1" applyFont="1">
      <alignment horizontal="center"/>
    </xf>
    <xf borderId="3" fillId="12" fontId="2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247650</xdr:colOff>
      <xdr:row>0</xdr:row>
      <xdr:rowOff>95250</xdr:rowOff>
    </xdr:from>
    <xdr:ext cx="6477000" cy="819150"/>
    <xdr:sp>
      <xdr:nvSpPr>
        <xdr:cNvPr id="3" name="Shape 3"/>
        <xdr:cNvSpPr txBox="1"/>
      </xdr:nvSpPr>
      <xdr:spPr>
        <a:xfrm>
          <a:off x="2112263" y="3375188"/>
          <a:ext cx="6467475" cy="809625"/>
        </a:xfrm>
        <a:prstGeom prst="rect">
          <a:avLst/>
        </a:prstGeom>
        <a:solidFill>
          <a:srgbClr val="EFDCD6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1. If Marks in the subject is greater than or equal to 50 Then Pass Otherwise Fail </a:t>
          </a:r>
          <a:b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</a:br>
          <a:b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</a:b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2. If Pass in all subjects then calculate the Percentage of the marks Otherwise Fail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6524625" cy="1571625"/>
    <xdr:sp>
      <xdr:nvSpPr>
        <xdr:cNvPr id="4" name="Shape 4"/>
        <xdr:cNvSpPr txBox="1"/>
      </xdr:nvSpPr>
      <xdr:spPr>
        <a:xfrm>
          <a:off x="2088450" y="2998950"/>
          <a:ext cx="6515100" cy="1562100"/>
        </a:xfrm>
        <a:prstGeom prst="rect">
          <a:avLst/>
        </a:prstGeom>
        <a:solidFill>
          <a:srgbClr val="F7D5CA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1) Populate column F If marks&gt;=50  in all subjects then calculate the Percentage of the marks Otherwise Fail</a:t>
          </a:r>
          <a:b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</a:br>
          <a:b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</a:b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2) Populate column G to return a letter grade based on the score in column F, using the logic below: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b="1"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A</a:t>
          </a: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 - &gt;=80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b="1"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B</a:t>
          </a: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 - 70-79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b="1"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C</a:t>
          </a: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 - 60-69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b="1"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D</a:t>
          </a: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 - 50-59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Lustria"/>
            <a:buNone/>
          </a:pPr>
          <a:r>
            <a:rPr b="1"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F</a:t>
          </a:r>
          <a:r>
            <a:rPr lang="en-US" sz="1100">
              <a:solidFill>
                <a:schemeClr val="dk1"/>
              </a:solidFill>
              <a:latin typeface="Lustria"/>
              <a:ea typeface="Lustria"/>
              <a:cs typeface="Lustria"/>
              <a:sym typeface="Lustria"/>
            </a:rPr>
            <a:t> - Fail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114300</xdr:rowOff>
    </xdr:from>
    <xdr:ext cx="8601075" cy="38100"/>
    <xdr:grpSp>
      <xdr:nvGrpSpPr>
        <xdr:cNvPr id="2" name="Shape 2"/>
        <xdr:cNvGrpSpPr/>
      </xdr:nvGrpSpPr>
      <xdr:grpSpPr>
        <a:xfrm>
          <a:off x="1045463" y="3760950"/>
          <a:ext cx="8601075" cy="38100"/>
          <a:chOff x="1045463" y="3760950"/>
          <a:chExt cx="8601075" cy="38100"/>
        </a:xfrm>
      </xdr:grpSpPr>
      <xdr:grpSp>
        <xdr:nvGrpSpPr>
          <xdr:cNvPr id="5" name="Shape 5"/>
          <xdr:cNvGrpSpPr/>
        </xdr:nvGrpSpPr>
        <xdr:grpSpPr>
          <a:xfrm>
            <a:off x="1045463" y="3760950"/>
            <a:ext cx="8601075" cy="38100"/>
            <a:chOff x="1045463" y="3775238"/>
            <a:chExt cx="8601075" cy="9525"/>
          </a:xfrm>
        </xdr:grpSpPr>
        <xdr:sp>
          <xdr:nvSpPr>
            <xdr:cNvPr id="6" name="Shape 6"/>
            <xdr:cNvSpPr/>
          </xdr:nvSpPr>
          <xdr:spPr>
            <a:xfrm>
              <a:off x="1045463" y="3775238"/>
              <a:ext cx="8601075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1045463" y="3775238"/>
              <a:ext cx="8601075" cy="9525"/>
            </a:xfrm>
            <a:prstGeom prst="straightConnector1">
              <a:avLst/>
            </a:prstGeom>
            <a:noFill/>
            <a:ln cap="rnd" cmpd="sng" w="9525">
              <a:solidFill>
                <a:srgbClr val="7F7F7F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152400</xdr:rowOff>
    </xdr:from>
    <xdr:ext cx="8315325" cy="2447925"/>
    <xdr:sp>
      <xdr:nvSpPr>
        <xdr:cNvPr id="8" name="Shape 8"/>
        <xdr:cNvSpPr/>
      </xdr:nvSpPr>
      <xdr:spPr>
        <a:xfrm>
          <a:off x="1193100" y="2560800"/>
          <a:ext cx="8305800" cy="2438400"/>
        </a:xfrm>
        <a:prstGeom prst="rect">
          <a:avLst/>
        </a:prstGeom>
        <a:solidFill>
          <a:srgbClr val="CFCFD5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b="1" lang="en-US" sz="1100" u="sng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INSTRUCTIONS: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1) Use </a:t>
          </a:r>
          <a:r>
            <a:rPr b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SUMIF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to populate cell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I24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, which calculates the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Total Profit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based on the Month in cell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I22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i="1" sz="1100" u="none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2) Use </a:t>
          </a:r>
          <a:r>
            <a:rPr b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SUMIFS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formulas to populate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Total Revenue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,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Total Cost ,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and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Total Profit 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in the table below, based on the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Year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in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column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H 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and the Month in cell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I22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(</a:t>
          </a:r>
          <a:r>
            <a:rPr b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HINT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: practice using reference types)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none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3) Use a </a:t>
          </a:r>
          <a:r>
            <a:rPr b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AVERAGE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formula to calculate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Avearge Revenue </a:t>
          </a:r>
          <a:r>
            <a:rPr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by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Year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i="1" sz="1100" u="none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4) Use </a:t>
          </a:r>
          <a:r>
            <a:rPr b="1"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ROUND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formula to round off the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Average Revenue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i="0" sz="1100" u="none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5) Use </a:t>
          </a:r>
          <a:r>
            <a:rPr b="1"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CEIL.MATH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formula to round off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Average Revenue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to higher limit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i="0" sz="1100" u="none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Lustria"/>
            <a:buNone/>
          </a:pP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6) Use </a:t>
          </a:r>
          <a:r>
            <a:rPr b="1"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FLOOR.MATH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formula to round off 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Average Revenue </a:t>
          </a:r>
          <a:r>
            <a:rPr i="0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to lower limit</a:t>
          </a:r>
          <a:r>
            <a:rPr i="1" lang="en-US" sz="1100" u="none">
              <a:solidFill>
                <a:srgbClr val="000000"/>
              </a:solidFill>
              <a:latin typeface="Lustria"/>
              <a:ea typeface="Lustria"/>
              <a:cs typeface="Lustria"/>
              <a:sym typeface="Lustria"/>
            </a:rPr>
            <a:t> 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E98052"/>
      </a:folHlink>
    </a:clrScheme>
    <a:fontScheme name="Sheets">
      <a:majorFont>
        <a:latin typeface="Lustria"/>
        <a:ea typeface="Lustria"/>
        <a:cs typeface="Lustria"/>
      </a:majorFont>
      <a:minorFont>
        <a:latin typeface="Lustria"/>
        <a:ea typeface="Lustria"/>
        <a:cs typeface="Lust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3" width="6.63"/>
    <col customWidth="1" min="4" max="24" width="8.63"/>
  </cols>
  <sheetData>
    <row r="1" ht="13.5" customHeight="1">
      <c r="A1" s="1" t="s">
        <v>0</v>
      </c>
      <c r="B1" s="1" t="s">
        <v>1</v>
      </c>
      <c r="C1" s="1" t="s">
        <v>2</v>
      </c>
      <c r="G1" s="2" t="s">
        <v>3</v>
      </c>
      <c r="H1" s="2" t="s">
        <v>4</v>
      </c>
    </row>
    <row r="2" ht="13.5" customHeight="1">
      <c r="A2" s="3" t="s">
        <v>5</v>
      </c>
      <c r="B2" s="3">
        <v>1.0</v>
      </c>
      <c r="C2" s="4">
        <v>5182.0</v>
      </c>
      <c r="G2" s="3" t="b">
        <f>AND(A2="Big Brococoli Bake",C2&gt;=4000)</f>
        <v>0</v>
      </c>
      <c r="H2" s="3" t="b">
        <f>OR(A2="Big Brococoli Bake",C2&gt;=4000)</f>
        <v>1</v>
      </c>
    </row>
    <row r="3" ht="13.5" customHeight="1">
      <c r="A3" s="3" t="s">
        <v>6</v>
      </c>
      <c r="B3" s="3">
        <v>1.0</v>
      </c>
      <c r="C3" s="4">
        <v>5613.0</v>
      </c>
      <c r="G3" s="3"/>
    </row>
    <row r="4" ht="13.5" customHeight="1">
      <c r="A4" s="3" t="s">
        <v>7</v>
      </c>
      <c r="B4" s="3">
        <v>1.0</v>
      </c>
      <c r="C4" s="4">
        <v>4399.0</v>
      </c>
      <c r="G4" s="3"/>
    </row>
    <row r="5" ht="13.5" customHeight="1">
      <c r="A5" s="3" t="s">
        <v>8</v>
      </c>
      <c r="B5" s="3">
        <v>1.0</v>
      </c>
      <c r="C5" s="4">
        <v>4677.0</v>
      </c>
      <c r="G5" s="3"/>
    </row>
    <row r="6" ht="13.5" customHeight="1">
      <c r="A6" s="3" t="s">
        <v>5</v>
      </c>
      <c r="B6" s="3">
        <v>2.0</v>
      </c>
      <c r="C6" s="4">
        <v>3449.0</v>
      </c>
      <c r="G6" s="3"/>
    </row>
    <row r="7" ht="13.5" customHeight="1">
      <c r="A7" s="3" t="s">
        <v>6</v>
      </c>
      <c r="B7" s="3">
        <v>2.0</v>
      </c>
      <c r="C7" s="4">
        <v>2927.0</v>
      </c>
      <c r="G7" s="3"/>
    </row>
    <row r="8" ht="13.5" customHeight="1">
      <c r="A8" s="3" t="s">
        <v>7</v>
      </c>
      <c r="B8" s="3">
        <v>2.0</v>
      </c>
      <c r="C8" s="4">
        <v>3139.0</v>
      </c>
      <c r="G8" s="3"/>
    </row>
    <row r="9" ht="13.5" customHeight="1">
      <c r="A9" s="3" t="s">
        <v>8</v>
      </c>
      <c r="B9" s="3">
        <v>2.0</v>
      </c>
      <c r="C9" s="4">
        <v>1702.0</v>
      </c>
      <c r="G9" s="3"/>
    </row>
    <row r="10" ht="13.5" customHeight="1">
      <c r="A10" s="3" t="s">
        <v>5</v>
      </c>
      <c r="B10" s="3">
        <v>3.0</v>
      </c>
      <c r="C10" s="4">
        <v>3867.0</v>
      </c>
      <c r="G10" s="3"/>
    </row>
    <row r="11" ht="13.5" customHeight="1">
      <c r="A11" s="3" t="s">
        <v>6</v>
      </c>
      <c r="B11" s="3">
        <v>3.0</v>
      </c>
      <c r="C11" s="4">
        <v>1873.0</v>
      </c>
      <c r="G11" s="3"/>
    </row>
    <row r="12" ht="13.5" customHeight="1">
      <c r="A12" s="3" t="s">
        <v>7</v>
      </c>
      <c r="B12" s="3">
        <v>3.0</v>
      </c>
      <c r="C12" s="4">
        <v>5859.0</v>
      </c>
      <c r="G12" s="3"/>
    </row>
    <row r="13" ht="13.5" customHeight="1">
      <c r="A13" s="3" t="s">
        <v>8</v>
      </c>
      <c r="B13" s="3">
        <v>3.0</v>
      </c>
      <c r="C13" s="4">
        <v>4811.0</v>
      </c>
      <c r="G13" s="3"/>
    </row>
    <row r="14" ht="13.5" customHeight="1">
      <c r="A14" s="3" t="s">
        <v>5</v>
      </c>
      <c r="B14" s="3">
        <v>4.0</v>
      </c>
      <c r="C14" s="4">
        <v>3628.0</v>
      </c>
      <c r="G14" s="3"/>
    </row>
    <row r="15" ht="13.5" customHeight="1">
      <c r="A15" s="3" t="s">
        <v>6</v>
      </c>
      <c r="B15" s="3">
        <v>4.0</v>
      </c>
      <c r="C15" s="4">
        <v>3698.0</v>
      </c>
      <c r="G15" s="3"/>
    </row>
    <row r="16" ht="13.5" customHeight="1">
      <c r="A16" s="3" t="s">
        <v>7</v>
      </c>
      <c r="B16" s="3">
        <v>4.0</v>
      </c>
      <c r="C16" s="4">
        <v>3267.0</v>
      </c>
      <c r="G16" s="3"/>
    </row>
    <row r="17" ht="13.5" customHeight="1">
      <c r="A17" s="3" t="s">
        <v>8</v>
      </c>
      <c r="B17" s="3">
        <v>4.0</v>
      </c>
      <c r="C17" s="4">
        <v>2946.0</v>
      </c>
      <c r="G17" s="3"/>
    </row>
    <row r="18" ht="13.5" customHeight="1">
      <c r="A18" s="3" t="s">
        <v>5</v>
      </c>
      <c r="B18" s="3">
        <v>5.0</v>
      </c>
      <c r="C18" s="4">
        <v>3296.0</v>
      </c>
      <c r="G18" s="3"/>
    </row>
    <row r="19" ht="13.5" customHeight="1">
      <c r="A19" s="3" t="s">
        <v>6</v>
      </c>
      <c r="B19" s="3">
        <v>5.0</v>
      </c>
      <c r="C19" s="4">
        <v>4510.0</v>
      </c>
      <c r="G19" s="3"/>
    </row>
    <row r="20" ht="13.5" customHeight="1">
      <c r="A20" s="3" t="s">
        <v>7</v>
      </c>
      <c r="B20" s="3">
        <v>5.0</v>
      </c>
      <c r="C20" s="4">
        <v>2339.0</v>
      </c>
      <c r="G20" s="3"/>
    </row>
    <row r="21" ht="13.5" customHeight="1">
      <c r="A21" s="3" t="s">
        <v>8</v>
      </c>
      <c r="B21" s="3">
        <v>5.0</v>
      </c>
      <c r="C21" s="4">
        <v>2415.0</v>
      </c>
      <c r="G21" s="3"/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38"/>
    <col customWidth="1" min="3" max="4" width="6.88"/>
    <col customWidth="1" min="5" max="5" width="10.38"/>
    <col customWidth="1" min="6" max="8" width="8.63"/>
    <col customWidth="1" min="9" max="9" width="9.88"/>
    <col customWidth="1" min="10" max="27" width="8.63"/>
  </cols>
  <sheetData>
    <row r="1" ht="13.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</row>
    <row r="2" ht="13.5" customHeight="1">
      <c r="A2" s="6" t="s">
        <v>15</v>
      </c>
      <c r="B2" s="6">
        <v>95.0</v>
      </c>
      <c r="C2" s="6">
        <v>60.0</v>
      </c>
      <c r="D2" s="6">
        <v>47.0</v>
      </c>
      <c r="E2" s="6">
        <v>62.0</v>
      </c>
      <c r="I2" s="6" t="s">
        <v>15</v>
      </c>
      <c r="J2" s="3"/>
      <c r="K2" s="3"/>
      <c r="L2" s="3"/>
      <c r="M2" s="3"/>
      <c r="N2" s="7"/>
    </row>
    <row r="3" ht="13.5" customHeight="1">
      <c r="A3" s="6" t="s">
        <v>16</v>
      </c>
      <c r="B3" s="6">
        <v>84.0</v>
      </c>
      <c r="C3" s="6">
        <v>73.0</v>
      </c>
      <c r="D3" s="6">
        <v>69.0</v>
      </c>
      <c r="E3" s="6">
        <v>59.0</v>
      </c>
      <c r="I3" s="6" t="s">
        <v>16</v>
      </c>
      <c r="N3" s="7"/>
    </row>
    <row r="4" ht="13.5" customHeight="1">
      <c r="A4" s="6" t="s">
        <v>17</v>
      </c>
      <c r="B4" s="6">
        <v>77.0</v>
      </c>
      <c r="C4" s="6">
        <v>78.0</v>
      </c>
      <c r="D4" s="6">
        <v>70.0</v>
      </c>
      <c r="E4" s="6">
        <v>85.0</v>
      </c>
      <c r="I4" s="6" t="s">
        <v>17</v>
      </c>
      <c r="N4" s="7"/>
    </row>
    <row r="5" ht="13.5" customHeight="1">
      <c r="A5" s="6" t="s">
        <v>18</v>
      </c>
      <c r="B5" s="6">
        <v>100.0</v>
      </c>
      <c r="C5" s="6">
        <v>70.0</v>
      </c>
      <c r="D5" s="6">
        <v>95.0</v>
      </c>
      <c r="E5" s="6">
        <v>80.0</v>
      </c>
      <c r="I5" s="6" t="s">
        <v>18</v>
      </c>
      <c r="N5" s="7"/>
    </row>
    <row r="6" ht="13.5" customHeight="1">
      <c r="A6" s="6" t="s">
        <v>19</v>
      </c>
      <c r="B6" s="6">
        <v>49.0</v>
      </c>
      <c r="C6" s="6">
        <v>85.0</v>
      </c>
      <c r="D6" s="6">
        <v>49.0</v>
      </c>
      <c r="E6" s="6">
        <v>81.0</v>
      </c>
      <c r="I6" s="6" t="s">
        <v>19</v>
      </c>
      <c r="N6" s="7"/>
    </row>
    <row r="7" ht="13.5" customHeight="1">
      <c r="A7" s="6" t="s">
        <v>20</v>
      </c>
      <c r="B7" s="6">
        <v>93.0</v>
      </c>
      <c r="C7" s="6">
        <v>46.0</v>
      </c>
      <c r="D7" s="6">
        <v>74.0</v>
      </c>
      <c r="E7" s="6">
        <v>60.0</v>
      </c>
      <c r="I7" s="6" t="s">
        <v>20</v>
      </c>
      <c r="N7" s="7"/>
    </row>
    <row r="8" ht="13.5" customHeight="1">
      <c r="A8" s="6" t="s">
        <v>21</v>
      </c>
      <c r="B8" s="6">
        <v>51.0</v>
      </c>
      <c r="C8" s="6">
        <v>68.0</v>
      </c>
      <c r="D8" s="6">
        <v>83.0</v>
      </c>
      <c r="E8" s="6">
        <v>73.0</v>
      </c>
      <c r="I8" s="6" t="s">
        <v>21</v>
      </c>
      <c r="N8" s="7"/>
    </row>
    <row r="9" ht="13.5" customHeight="1">
      <c r="A9" s="6" t="s">
        <v>22</v>
      </c>
      <c r="B9" s="6">
        <v>75.0</v>
      </c>
      <c r="C9" s="6">
        <v>49.0</v>
      </c>
      <c r="D9" s="6">
        <v>90.0</v>
      </c>
      <c r="E9" s="6">
        <v>56.0</v>
      </c>
      <c r="I9" s="6" t="s">
        <v>22</v>
      </c>
      <c r="N9" s="7"/>
    </row>
    <row r="10" ht="13.5" customHeight="1">
      <c r="A10" s="6" t="s">
        <v>23</v>
      </c>
      <c r="B10" s="6">
        <v>85.0</v>
      </c>
      <c r="C10" s="6">
        <v>60.0</v>
      </c>
      <c r="D10" s="6">
        <v>69.0</v>
      </c>
      <c r="E10" s="6">
        <v>87.0</v>
      </c>
      <c r="I10" s="6" t="s">
        <v>23</v>
      </c>
      <c r="N10" s="7"/>
    </row>
    <row r="11" ht="13.5" customHeight="1">
      <c r="A11" s="6" t="s">
        <v>24</v>
      </c>
      <c r="B11" s="6">
        <v>81.0</v>
      </c>
      <c r="C11" s="6">
        <v>79.0</v>
      </c>
      <c r="D11" s="6">
        <v>68.0</v>
      </c>
      <c r="E11" s="6">
        <v>67.0</v>
      </c>
      <c r="I11" s="6" t="s">
        <v>24</v>
      </c>
      <c r="N11" s="7"/>
    </row>
    <row r="12" ht="13.5" customHeight="1">
      <c r="A12" s="6" t="s">
        <v>25</v>
      </c>
      <c r="B12" s="6">
        <v>88.0</v>
      </c>
      <c r="C12" s="6">
        <v>89.0</v>
      </c>
      <c r="D12" s="6">
        <v>52.0</v>
      </c>
      <c r="E12" s="6">
        <v>84.0</v>
      </c>
      <c r="I12" s="6" t="s">
        <v>25</v>
      </c>
      <c r="N12" s="7"/>
    </row>
    <row r="13" ht="13.5" customHeight="1">
      <c r="A13" s="6" t="s">
        <v>26</v>
      </c>
      <c r="B13" s="6">
        <v>46.0</v>
      </c>
      <c r="C13" s="6">
        <v>62.0</v>
      </c>
      <c r="D13" s="6">
        <v>58.0</v>
      </c>
      <c r="E13" s="6">
        <v>47.0</v>
      </c>
      <c r="I13" s="6" t="s">
        <v>26</v>
      </c>
      <c r="N13" s="7"/>
    </row>
    <row r="14" ht="13.5" customHeight="1">
      <c r="A14" s="6" t="s">
        <v>27</v>
      </c>
      <c r="B14" s="6">
        <v>61.0</v>
      </c>
      <c r="C14" s="6">
        <v>96.0</v>
      </c>
      <c r="D14" s="6">
        <v>78.0</v>
      </c>
      <c r="E14" s="6">
        <v>79.0</v>
      </c>
      <c r="I14" s="6" t="s">
        <v>27</v>
      </c>
      <c r="N14" s="7"/>
    </row>
    <row r="15" ht="13.5" customHeight="1">
      <c r="A15" s="6" t="s">
        <v>28</v>
      </c>
      <c r="B15" s="6">
        <v>65.0</v>
      </c>
      <c r="C15" s="6">
        <v>82.0</v>
      </c>
      <c r="D15" s="6">
        <v>55.0</v>
      </c>
      <c r="E15" s="6">
        <v>65.0</v>
      </c>
      <c r="I15" s="6" t="s">
        <v>28</v>
      </c>
      <c r="N15" s="7"/>
    </row>
    <row r="16" ht="13.5" customHeight="1">
      <c r="A16" s="6" t="s">
        <v>29</v>
      </c>
      <c r="B16" s="6">
        <v>91.0</v>
      </c>
      <c r="C16" s="6">
        <v>85.0</v>
      </c>
      <c r="D16" s="6">
        <v>45.0</v>
      </c>
      <c r="E16" s="6">
        <v>72.0</v>
      </c>
      <c r="I16" s="6" t="s">
        <v>29</v>
      </c>
      <c r="N16" s="7"/>
    </row>
    <row r="17" ht="13.5" customHeight="1">
      <c r="A17" s="6" t="s">
        <v>30</v>
      </c>
      <c r="B17" s="6">
        <v>97.0</v>
      </c>
      <c r="C17" s="6">
        <v>89.0</v>
      </c>
      <c r="D17" s="6">
        <v>100.0</v>
      </c>
      <c r="E17" s="6">
        <v>60.0</v>
      </c>
      <c r="I17" s="6" t="s">
        <v>30</v>
      </c>
      <c r="N17" s="7"/>
    </row>
    <row r="18" ht="13.5" customHeight="1">
      <c r="A18" s="6" t="s">
        <v>31</v>
      </c>
      <c r="B18" s="6">
        <v>80.0</v>
      </c>
      <c r="C18" s="6">
        <v>79.0</v>
      </c>
      <c r="D18" s="6">
        <v>90.0</v>
      </c>
      <c r="E18" s="6">
        <v>100.0</v>
      </c>
      <c r="I18" s="6" t="s">
        <v>31</v>
      </c>
      <c r="N18" s="7"/>
    </row>
    <row r="19" ht="13.5" customHeight="1">
      <c r="A19" s="6" t="s">
        <v>32</v>
      </c>
      <c r="B19" s="6">
        <v>49.0</v>
      </c>
      <c r="C19" s="6">
        <v>63.0</v>
      </c>
      <c r="D19" s="6">
        <v>95.0</v>
      </c>
      <c r="E19" s="6">
        <v>56.0</v>
      </c>
      <c r="I19" s="6" t="s">
        <v>32</v>
      </c>
      <c r="N19" s="7"/>
    </row>
    <row r="20" ht="13.5" customHeight="1">
      <c r="A20" s="6" t="s">
        <v>33</v>
      </c>
      <c r="B20" s="6">
        <v>52.0</v>
      </c>
      <c r="C20" s="6">
        <v>60.0</v>
      </c>
      <c r="D20" s="6">
        <v>98.0</v>
      </c>
      <c r="E20" s="6">
        <v>100.0</v>
      </c>
      <c r="I20" s="6" t="s">
        <v>33</v>
      </c>
      <c r="N20" s="7"/>
    </row>
    <row r="21" ht="13.5" customHeight="1">
      <c r="A21" s="6" t="s">
        <v>34</v>
      </c>
      <c r="B21" s="6">
        <v>82.0</v>
      </c>
      <c r="C21" s="6">
        <v>99.0</v>
      </c>
      <c r="D21" s="6">
        <v>86.0</v>
      </c>
      <c r="E21" s="6">
        <v>92.0</v>
      </c>
      <c r="I21" s="6" t="s">
        <v>34</v>
      </c>
      <c r="N21" s="7"/>
    </row>
    <row r="22" ht="13.5" customHeight="1">
      <c r="A22" s="6" t="s">
        <v>35</v>
      </c>
      <c r="B22" s="6">
        <v>50.0</v>
      </c>
      <c r="C22" s="6">
        <v>67.0</v>
      </c>
      <c r="D22" s="6">
        <v>71.0</v>
      </c>
      <c r="E22" s="6">
        <v>66.0</v>
      </c>
      <c r="I22" s="6" t="s">
        <v>35</v>
      </c>
      <c r="N22" s="7"/>
    </row>
    <row r="23" ht="13.5" customHeight="1">
      <c r="A23" s="6" t="s">
        <v>36</v>
      </c>
      <c r="B23" s="6">
        <v>84.0</v>
      </c>
      <c r="C23" s="6">
        <v>99.0</v>
      </c>
      <c r="D23" s="6">
        <v>59.0</v>
      </c>
      <c r="E23" s="6">
        <v>51.0</v>
      </c>
      <c r="I23" s="6" t="s">
        <v>36</v>
      </c>
      <c r="N23" s="7"/>
    </row>
    <row r="24" ht="13.5" customHeight="1">
      <c r="A24" s="6" t="s">
        <v>37</v>
      </c>
      <c r="B24" s="6">
        <v>86.0</v>
      </c>
      <c r="C24" s="6">
        <v>100.0</v>
      </c>
      <c r="D24" s="6">
        <v>53.0</v>
      </c>
      <c r="E24" s="6">
        <v>100.0</v>
      </c>
      <c r="I24" s="6" t="s">
        <v>37</v>
      </c>
      <c r="N24" s="7"/>
    </row>
    <row r="25" ht="13.5" customHeight="1">
      <c r="A25" s="6" t="s">
        <v>38</v>
      </c>
      <c r="B25" s="6">
        <v>67.0</v>
      </c>
      <c r="C25" s="6">
        <v>83.0</v>
      </c>
      <c r="D25" s="6">
        <v>98.0</v>
      </c>
      <c r="E25" s="6">
        <v>80.0</v>
      </c>
      <c r="I25" s="6" t="s">
        <v>38</v>
      </c>
      <c r="N25" s="7"/>
    </row>
    <row r="26" ht="13.5" customHeight="1">
      <c r="A26" s="6" t="s">
        <v>39</v>
      </c>
      <c r="B26" s="6">
        <v>84.0</v>
      </c>
      <c r="C26" s="6">
        <v>54.0</v>
      </c>
      <c r="D26" s="6">
        <v>95.0</v>
      </c>
      <c r="E26" s="6">
        <v>80.0</v>
      </c>
      <c r="I26" s="6" t="s">
        <v>39</v>
      </c>
      <c r="N26" s="7"/>
    </row>
    <row r="27" ht="13.5" customHeight="1">
      <c r="A27" s="6" t="s">
        <v>40</v>
      </c>
      <c r="B27" s="6">
        <v>76.0</v>
      </c>
      <c r="C27" s="6">
        <v>61.0</v>
      </c>
      <c r="D27" s="6">
        <v>81.0</v>
      </c>
      <c r="E27" s="6">
        <v>90.0</v>
      </c>
      <c r="I27" s="6" t="s">
        <v>40</v>
      </c>
      <c r="N27" s="7"/>
    </row>
    <row r="28" ht="13.5" customHeight="1">
      <c r="A28" s="6" t="s">
        <v>41</v>
      </c>
      <c r="B28" s="6">
        <v>92.0</v>
      </c>
      <c r="C28" s="6">
        <v>82.0</v>
      </c>
      <c r="D28" s="6">
        <v>50.0</v>
      </c>
      <c r="E28" s="6">
        <v>77.0</v>
      </c>
      <c r="I28" s="6" t="s">
        <v>41</v>
      </c>
      <c r="N28" s="7"/>
    </row>
    <row r="29" ht="13.5" customHeight="1">
      <c r="A29" s="6" t="s">
        <v>42</v>
      </c>
      <c r="B29" s="6">
        <v>50.0</v>
      </c>
      <c r="C29" s="6">
        <v>95.0</v>
      </c>
      <c r="D29" s="6">
        <v>79.0</v>
      </c>
      <c r="E29" s="6">
        <v>91.0</v>
      </c>
      <c r="I29" s="6" t="s">
        <v>42</v>
      </c>
      <c r="N29" s="7"/>
    </row>
    <row r="30" ht="13.5" customHeight="1">
      <c r="A30" s="6" t="s">
        <v>43</v>
      </c>
      <c r="B30" s="6">
        <v>74.0</v>
      </c>
      <c r="C30" s="6">
        <v>67.0</v>
      </c>
      <c r="D30" s="6">
        <v>82.0</v>
      </c>
      <c r="E30" s="6">
        <v>98.0</v>
      </c>
      <c r="I30" s="6" t="s">
        <v>43</v>
      </c>
      <c r="N30" s="7"/>
    </row>
    <row r="31" ht="13.5" customHeight="1">
      <c r="A31" s="6" t="s">
        <v>44</v>
      </c>
      <c r="B31" s="6">
        <v>57.0</v>
      </c>
      <c r="C31" s="6">
        <v>69.0</v>
      </c>
      <c r="D31" s="6">
        <v>84.0</v>
      </c>
      <c r="E31" s="6">
        <v>63.0</v>
      </c>
      <c r="I31" s="6" t="s">
        <v>44</v>
      </c>
      <c r="N31" s="7"/>
    </row>
    <row r="32" ht="13.5" customHeight="1">
      <c r="A32" s="6" t="s">
        <v>45</v>
      </c>
      <c r="B32" s="6">
        <v>83.0</v>
      </c>
      <c r="C32" s="6">
        <v>90.0</v>
      </c>
      <c r="D32" s="6">
        <v>46.0</v>
      </c>
      <c r="E32" s="6">
        <v>98.0</v>
      </c>
      <c r="I32" s="6" t="s">
        <v>45</v>
      </c>
      <c r="N32" s="7"/>
    </row>
    <row r="33" ht="13.5" customHeight="1">
      <c r="A33" s="6" t="s">
        <v>46</v>
      </c>
      <c r="B33" s="6">
        <v>80.0</v>
      </c>
      <c r="C33" s="6">
        <v>87.0</v>
      </c>
      <c r="D33" s="6">
        <v>91.0</v>
      </c>
      <c r="E33" s="6">
        <v>57.0</v>
      </c>
      <c r="I33" s="6" t="s">
        <v>46</v>
      </c>
      <c r="N33" s="7"/>
    </row>
    <row r="34" ht="13.5" customHeight="1">
      <c r="A34" s="6" t="s">
        <v>47</v>
      </c>
      <c r="B34" s="6">
        <v>50.0</v>
      </c>
      <c r="C34" s="6">
        <v>70.0</v>
      </c>
      <c r="D34" s="6">
        <v>83.0</v>
      </c>
      <c r="E34" s="6">
        <v>69.0</v>
      </c>
      <c r="I34" s="6" t="s">
        <v>47</v>
      </c>
      <c r="N34" s="7"/>
    </row>
    <row r="35" ht="13.5" customHeight="1">
      <c r="A35" s="6" t="s">
        <v>48</v>
      </c>
      <c r="B35" s="6">
        <v>63.0</v>
      </c>
      <c r="C35" s="6">
        <v>62.0</v>
      </c>
      <c r="D35" s="6">
        <v>58.0</v>
      </c>
      <c r="E35" s="6">
        <v>97.0</v>
      </c>
      <c r="I35" s="6" t="s">
        <v>48</v>
      </c>
      <c r="N35" s="7"/>
    </row>
    <row r="36" ht="13.5" customHeight="1">
      <c r="A36" s="6" t="s">
        <v>49</v>
      </c>
      <c r="B36" s="6">
        <v>73.0</v>
      </c>
      <c r="C36" s="6">
        <v>73.0</v>
      </c>
      <c r="D36" s="6">
        <v>81.0</v>
      </c>
      <c r="E36" s="6">
        <v>54.0</v>
      </c>
      <c r="I36" s="6" t="s">
        <v>49</v>
      </c>
      <c r="N36" s="7"/>
    </row>
    <row r="37" ht="13.5" customHeight="1">
      <c r="A37" s="6" t="s">
        <v>50</v>
      </c>
      <c r="B37" s="6">
        <v>52.0</v>
      </c>
      <c r="C37" s="6">
        <v>50.0</v>
      </c>
      <c r="D37" s="6">
        <v>50.0</v>
      </c>
      <c r="E37" s="6">
        <v>58.0</v>
      </c>
      <c r="I37" s="6" t="s">
        <v>50</v>
      </c>
      <c r="N37" s="7"/>
    </row>
    <row r="38" ht="13.5" customHeight="1">
      <c r="A38" s="6" t="s">
        <v>51</v>
      </c>
      <c r="B38" s="6">
        <v>70.0</v>
      </c>
      <c r="C38" s="6">
        <v>45.0</v>
      </c>
      <c r="D38" s="6">
        <v>59.0</v>
      </c>
      <c r="E38" s="6">
        <v>90.0</v>
      </c>
      <c r="I38" s="6" t="s">
        <v>51</v>
      </c>
      <c r="N38" s="7"/>
    </row>
    <row r="39" ht="13.5" customHeight="1">
      <c r="A39" s="6" t="s">
        <v>52</v>
      </c>
      <c r="B39" s="6">
        <v>81.0</v>
      </c>
      <c r="C39" s="6">
        <v>66.0</v>
      </c>
      <c r="D39" s="6">
        <v>62.0</v>
      </c>
      <c r="E39" s="6">
        <v>63.0</v>
      </c>
      <c r="I39" s="6" t="s">
        <v>52</v>
      </c>
      <c r="N39" s="7"/>
    </row>
    <row r="40" ht="13.5" customHeight="1">
      <c r="A40" s="6" t="s">
        <v>53</v>
      </c>
      <c r="B40" s="6">
        <v>63.0</v>
      </c>
      <c r="C40" s="6">
        <v>91.0</v>
      </c>
      <c r="D40" s="6">
        <v>46.0</v>
      </c>
      <c r="E40" s="6">
        <v>76.0</v>
      </c>
      <c r="I40" s="6" t="s">
        <v>53</v>
      </c>
      <c r="N40" s="7"/>
    </row>
    <row r="41" ht="13.5" customHeight="1">
      <c r="A41" s="6" t="s">
        <v>54</v>
      </c>
      <c r="B41" s="6">
        <v>53.0</v>
      </c>
      <c r="C41" s="6">
        <v>74.0</v>
      </c>
      <c r="D41" s="6">
        <v>95.0</v>
      </c>
      <c r="E41" s="6">
        <v>54.0</v>
      </c>
      <c r="I41" s="6" t="s">
        <v>54</v>
      </c>
      <c r="N41" s="7"/>
    </row>
    <row r="42" ht="13.5" customHeight="1">
      <c r="A42" s="6" t="s">
        <v>55</v>
      </c>
      <c r="B42" s="6">
        <v>95.0</v>
      </c>
      <c r="C42" s="6">
        <v>70.0</v>
      </c>
      <c r="D42" s="6">
        <v>55.0</v>
      </c>
      <c r="E42" s="6">
        <v>88.0</v>
      </c>
      <c r="I42" s="6" t="s">
        <v>55</v>
      </c>
      <c r="N42" s="7"/>
    </row>
    <row r="43" ht="13.5" customHeight="1">
      <c r="A43" s="6" t="s">
        <v>56</v>
      </c>
      <c r="B43" s="6">
        <v>69.0</v>
      </c>
      <c r="C43" s="6">
        <v>53.0</v>
      </c>
      <c r="D43" s="6">
        <v>64.0</v>
      </c>
      <c r="E43" s="6">
        <v>60.0</v>
      </c>
      <c r="I43" s="6" t="s">
        <v>56</v>
      </c>
      <c r="N43" s="7"/>
    </row>
    <row r="44" ht="13.5" customHeight="1">
      <c r="A44" s="6" t="s">
        <v>57</v>
      </c>
      <c r="B44" s="6">
        <v>52.0</v>
      </c>
      <c r="C44" s="6">
        <v>45.0</v>
      </c>
      <c r="D44" s="6">
        <v>57.0</v>
      </c>
      <c r="E44" s="6">
        <v>98.0</v>
      </c>
      <c r="I44" s="6" t="s">
        <v>57</v>
      </c>
      <c r="N44" s="7"/>
    </row>
    <row r="45" ht="13.5" customHeight="1">
      <c r="A45" s="6" t="s">
        <v>58</v>
      </c>
      <c r="B45" s="6">
        <v>87.0</v>
      </c>
      <c r="C45" s="6">
        <v>79.0</v>
      </c>
      <c r="D45" s="6">
        <v>78.0</v>
      </c>
      <c r="E45" s="6">
        <v>85.0</v>
      </c>
      <c r="I45" s="6" t="s">
        <v>58</v>
      </c>
      <c r="N45" s="7"/>
    </row>
    <row r="46" ht="13.5" customHeight="1">
      <c r="A46" s="6" t="s">
        <v>59</v>
      </c>
      <c r="B46" s="6">
        <v>99.0</v>
      </c>
      <c r="C46" s="6">
        <v>62.0</v>
      </c>
      <c r="D46" s="6">
        <v>64.0</v>
      </c>
      <c r="E46" s="6">
        <v>97.0</v>
      </c>
      <c r="I46" s="6" t="s">
        <v>59</v>
      </c>
      <c r="N46" s="7"/>
    </row>
    <row r="47" ht="13.5" customHeight="1">
      <c r="A47" s="6" t="s">
        <v>60</v>
      </c>
      <c r="B47" s="6">
        <v>68.0</v>
      </c>
      <c r="C47" s="6">
        <v>89.0</v>
      </c>
      <c r="D47" s="6">
        <v>58.0</v>
      </c>
      <c r="E47" s="6">
        <v>99.0</v>
      </c>
      <c r="I47" s="6" t="s">
        <v>60</v>
      </c>
      <c r="N47" s="7"/>
    </row>
    <row r="48" ht="13.5" customHeight="1">
      <c r="A48" s="6" t="s">
        <v>61</v>
      </c>
      <c r="B48" s="6">
        <v>63.0</v>
      </c>
      <c r="C48" s="6">
        <v>85.0</v>
      </c>
      <c r="D48" s="6">
        <v>89.0</v>
      </c>
      <c r="E48" s="6">
        <v>69.0</v>
      </c>
      <c r="I48" s="6" t="s">
        <v>61</v>
      </c>
      <c r="N48" s="7"/>
    </row>
    <row r="49" ht="13.5" customHeight="1">
      <c r="A49" s="6" t="s">
        <v>62</v>
      </c>
      <c r="B49" s="6">
        <v>49.0</v>
      </c>
      <c r="C49" s="6">
        <v>67.0</v>
      </c>
      <c r="D49" s="6">
        <v>89.0</v>
      </c>
      <c r="E49" s="6">
        <v>62.0</v>
      </c>
      <c r="I49" s="6" t="s">
        <v>62</v>
      </c>
      <c r="N49" s="7"/>
    </row>
    <row r="50" ht="13.5" customHeight="1">
      <c r="A50" s="6" t="s">
        <v>63</v>
      </c>
      <c r="B50" s="6">
        <v>82.0</v>
      </c>
      <c r="C50" s="6">
        <v>75.0</v>
      </c>
      <c r="D50" s="6">
        <v>67.0</v>
      </c>
      <c r="E50" s="6">
        <v>67.0</v>
      </c>
      <c r="I50" s="6" t="s">
        <v>63</v>
      </c>
      <c r="N50" s="7"/>
    </row>
    <row r="51" ht="13.5" customHeight="1">
      <c r="A51" s="6" t="s">
        <v>64</v>
      </c>
      <c r="B51" s="6">
        <v>86.0</v>
      </c>
      <c r="C51" s="6">
        <v>53.0</v>
      </c>
      <c r="D51" s="6">
        <v>48.0</v>
      </c>
      <c r="E51" s="6">
        <v>87.0</v>
      </c>
      <c r="I51" s="6" t="s">
        <v>64</v>
      </c>
      <c r="N51" s="7"/>
    </row>
    <row r="52" ht="13.5" customHeight="1">
      <c r="A52" s="6" t="s">
        <v>65</v>
      </c>
      <c r="B52" s="6">
        <v>76.0</v>
      </c>
      <c r="C52" s="6">
        <v>98.0</v>
      </c>
      <c r="D52" s="6">
        <v>84.0</v>
      </c>
      <c r="E52" s="6">
        <v>70.0</v>
      </c>
      <c r="I52" s="6" t="s">
        <v>65</v>
      </c>
      <c r="N52" s="7"/>
    </row>
    <row r="53" ht="13.5" customHeight="1">
      <c r="A53" s="6" t="s">
        <v>66</v>
      </c>
      <c r="B53" s="6">
        <v>78.0</v>
      </c>
      <c r="C53" s="6">
        <v>46.0</v>
      </c>
      <c r="D53" s="6">
        <v>83.0</v>
      </c>
      <c r="E53" s="6">
        <v>93.0</v>
      </c>
      <c r="I53" s="6" t="s">
        <v>66</v>
      </c>
      <c r="N53" s="7"/>
    </row>
    <row r="54" ht="13.5" customHeight="1">
      <c r="A54" s="6" t="s">
        <v>67</v>
      </c>
      <c r="B54" s="6">
        <v>51.0</v>
      </c>
      <c r="C54" s="6">
        <v>84.0</v>
      </c>
      <c r="D54" s="6">
        <v>46.0</v>
      </c>
      <c r="E54" s="6">
        <v>63.0</v>
      </c>
      <c r="I54" s="6" t="s">
        <v>67</v>
      </c>
      <c r="N54" s="7"/>
    </row>
    <row r="55" ht="13.5" customHeight="1">
      <c r="A55" s="6" t="s">
        <v>68</v>
      </c>
      <c r="B55" s="6">
        <v>48.0</v>
      </c>
      <c r="C55" s="6">
        <v>57.0</v>
      </c>
      <c r="D55" s="6">
        <v>89.0</v>
      </c>
      <c r="E55" s="6">
        <v>58.0</v>
      </c>
      <c r="I55" s="6" t="s">
        <v>68</v>
      </c>
      <c r="N55" s="7"/>
    </row>
    <row r="56" ht="13.5" customHeight="1">
      <c r="A56" s="6" t="s">
        <v>69</v>
      </c>
      <c r="B56" s="6">
        <v>55.0</v>
      </c>
      <c r="C56" s="6">
        <v>92.0</v>
      </c>
      <c r="D56" s="6">
        <v>100.0</v>
      </c>
      <c r="E56" s="6">
        <v>48.0</v>
      </c>
      <c r="I56" s="6" t="s">
        <v>69</v>
      </c>
      <c r="N56" s="7"/>
    </row>
    <row r="57" ht="13.5" customHeight="1">
      <c r="A57" s="6" t="s">
        <v>70</v>
      </c>
      <c r="B57" s="6">
        <v>90.0</v>
      </c>
      <c r="C57" s="6">
        <v>48.0</v>
      </c>
      <c r="D57" s="6">
        <v>77.0</v>
      </c>
      <c r="E57" s="6">
        <v>61.0</v>
      </c>
      <c r="I57" s="6" t="s">
        <v>70</v>
      </c>
      <c r="N57" s="7"/>
    </row>
    <row r="58" ht="13.5" customHeight="1">
      <c r="A58" s="6" t="s">
        <v>71</v>
      </c>
      <c r="B58" s="6">
        <v>78.0</v>
      </c>
      <c r="C58" s="6">
        <v>74.0</v>
      </c>
      <c r="D58" s="6">
        <v>98.0</v>
      </c>
      <c r="E58" s="6">
        <v>73.0</v>
      </c>
      <c r="I58" s="6" t="s">
        <v>71</v>
      </c>
      <c r="N58" s="7"/>
    </row>
    <row r="59" ht="13.5" customHeight="1">
      <c r="A59" s="6" t="s">
        <v>72</v>
      </c>
      <c r="B59" s="6">
        <v>61.0</v>
      </c>
      <c r="C59" s="6">
        <v>80.0</v>
      </c>
      <c r="D59" s="6">
        <v>46.0</v>
      </c>
      <c r="E59" s="6">
        <v>93.0</v>
      </c>
      <c r="I59" s="6" t="s">
        <v>72</v>
      </c>
      <c r="N59" s="7"/>
    </row>
    <row r="60" ht="13.5" customHeight="1">
      <c r="A60" s="6" t="s">
        <v>73</v>
      </c>
      <c r="B60" s="6">
        <v>91.0</v>
      </c>
      <c r="C60" s="6">
        <v>47.0</v>
      </c>
      <c r="D60" s="6">
        <v>94.0</v>
      </c>
      <c r="E60" s="6">
        <v>74.0</v>
      </c>
      <c r="I60" s="6" t="s">
        <v>73</v>
      </c>
      <c r="N60" s="7"/>
    </row>
    <row r="61" ht="13.5" customHeight="1">
      <c r="A61" s="6" t="s">
        <v>74</v>
      </c>
      <c r="B61" s="6">
        <v>46.0</v>
      </c>
      <c r="C61" s="6">
        <v>66.0</v>
      </c>
      <c r="D61" s="6">
        <v>90.0</v>
      </c>
      <c r="E61" s="6">
        <v>51.0</v>
      </c>
      <c r="I61" s="6" t="s">
        <v>74</v>
      </c>
      <c r="N61" s="7"/>
    </row>
    <row r="62" ht="13.5" customHeight="1">
      <c r="A62" s="6" t="s">
        <v>75</v>
      </c>
      <c r="B62" s="6">
        <v>45.0</v>
      </c>
      <c r="C62" s="6">
        <v>87.0</v>
      </c>
      <c r="D62" s="6">
        <v>76.0</v>
      </c>
      <c r="E62" s="6">
        <v>66.0</v>
      </c>
      <c r="I62" s="6" t="s">
        <v>75</v>
      </c>
      <c r="N62" s="7"/>
    </row>
    <row r="63" ht="13.5" customHeight="1">
      <c r="A63" s="6" t="s">
        <v>76</v>
      </c>
      <c r="B63" s="6">
        <v>99.0</v>
      </c>
      <c r="C63" s="6">
        <v>56.0</v>
      </c>
      <c r="D63" s="6">
        <v>57.0</v>
      </c>
      <c r="E63" s="6">
        <v>85.0</v>
      </c>
      <c r="I63" s="6" t="s">
        <v>76</v>
      </c>
      <c r="N63" s="7"/>
    </row>
    <row r="64" ht="13.5" customHeight="1">
      <c r="A64" s="6" t="s">
        <v>77</v>
      </c>
      <c r="B64" s="6">
        <v>70.0</v>
      </c>
      <c r="C64" s="6">
        <v>53.0</v>
      </c>
      <c r="D64" s="6">
        <v>94.0</v>
      </c>
      <c r="E64" s="6">
        <v>98.0</v>
      </c>
      <c r="I64" s="6" t="s">
        <v>77</v>
      </c>
      <c r="N64" s="7"/>
    </row>
    <row r="65" ht="13.5" customHeight="1">
      <c r="A65" s="6" t="s">
        <v>78</v>
      </c>
      <c r="B65" s="6">
        <v>54.0</v>
      </c>
      <c r="C65" s="6">
        <v>75.0</v>
      </c>
      <c r="D65" s="6">
        <v>49.0</v>
      </c>
      <c r="E65" s="6">
        <v>93.0</v>
      </c>
      <c r="I65" s="6" t="s">
        <v>78</v>
      </c>
      <c r="N65" s="7"/>
    </row>
    <row r="66" ht="13.5" customHeight="1">
      <c r="A66" s="6" t="s">
        <v>79</v>
      </c>
      <c r="B66" s="6">
        <v>87.0</v>
      </c>
      <c r="C66" s="6">
        <v>53.0</v>
      </c>
      <c r="D66" s="6">
        <v>71.0</v>
      </c>
      <c r="E66" s="6">
        <v>57.0</v>
      </c>
      <c r="I66" s="6" t="s">
        <v>79</v>
      </c>
      <c r="N66" s="7"/>
    </row>
    <row r="67" ht="13.5" customHeight="1">
      <c r="A67" s="6" t="s">
        <v>80</v>
      </c>
      <c r="B67" s="6">
        <v>46.0</v>
      </c>
      <c r="C67" s="6">
        <v>81.0</v>
      </c>
      <c r="D67" s="6">
        <v>93.0</v>
      </c>
      <c r="E67" s="6">
        <v>71.0</v>
      </c>
      <c r="I67" s="6" t="s">
        <v>80</v>
      </c>
      <c r="N67" s="7"/>
    </row>
    <row r="68" ht="13.5" customHeight="1">
      <c r="A68" s="6" t="s">
        <v>81</v>
      </c>
      <c r="B68" s="6">
        <v>94.0</v>
      </c>
      <c r="C68" s="6">
        <v>60.0</v>
      </c>
      <c r="D68" s="6">
        <v>75.0</v>
      </c>
      <c r="E68" s="6">
        <v>91.0</v>
      </c>
      <c r="I68" s="6" t="s">
        <v>81</v>
      </c>
      <c r="N68" s="7"/>
    </row>
    <row r="69" ht="13.5" customHeight="1">
      <c r="A69" s="6" t="s">
        <v>82</v>
      </c>
      <c r="B69" s="6">
        <v>45.0</v>
      </c>
      <c r="C69" s="6">
        <v>95.0</v>
      </c>
      <c r="D69" s="6">
        <v>46.0</v>
      </c>
      <c r="E69" s="6">
        <v>89.0</v>
      </c>
      <c r="I69" s="6" t="s">
        <v>82</v>
      </c>
      <c r="N69" s="7"/>
    </row>
    <row r="70" ht="13.5" customHeight="1">
      <c r="A70" s="6" t="s">
        <v>83</v>
      </c>
      <c r="B70" s="6">
        <v>56.0</v>
      </c>
      <c r="C70" s="6">
        <v>47.0</v>
      </c>
      <c r="D70" s="6">
        <v>68.0</v>
      </c>
      <c r="E70" s="6">
        <v>54.0</v>
      </c>
      <c r="I70" s="6" t="s">
        <v>83</v>
      </c>
      <c r="N70" s="7"/>
    </row>
    <row r="71" ht="13.5" customHeight="1">
      <c r="A71" s="6" t="s">
        <v>84</v>
      </c>
      <c r="B71" s="6">
        <v>54.0</v>
      </c>
      <c r="C71" s="6">
        <v>94.0</v>
      </c>
      <c r="D71" s="6">
        <v>77.0</v>
      </c>
      <c r="E71" s="6">
        <v>46.0</v>
      </c>
      <c r="I71" s="6" t="s">
        <v>84</v>
      </c>
      <c r="N71" s="7"/>
    </row>
    <row r="72" ht="13.5" customHeight="1">
      <c r="A72" s="6" t="s">
        <v>85</v>
      </c>
      <c r="B72" s="6">
        <v>71.0</v>
      </c>
      <c r="C72" s="6">
        <v>72.0</v>
      </c>
      <c r="D72" s="6">
        <v>81.0</v>
      </c>
      <c r="E72" s="6">
        <v>62.0</v>
      </c>
      <c r="I72" s="6" t="s">
        <v>85</v>
      </c>
      <c r="N72" s="7"/>
    </row>
    <row r="73" ht="13.5" customHeight="1">
      <c r="A73" s="6" t="s">
        <v>86</v>
      </c>
      <c r="B73" s="6">
        <v>97.0</v>
      </c>
      <c r="C73" s="6">
        <v>48.0</v>
      </c>
      <c r="D73" s="6">
        <v>61.0</v>
      </c>
      <c r="E73" s="6">
        <v>99.0</v>
      </c>
      <c r="I73" s="6" t="s">
        <v>86</v>
      </c>
      <c r="N73" s="7"/>
    </row>
    <row r="74" ht="13.5" customHeight="1">
      <c r="A74" s="6" t="s">
        <v>87</v>
      </c>
      <c r="B74" s="6">
        <v>76.0</v>
      </c>
      <c r="C74" s="6">
        <v>74.0</v>
      </c>
      <c r="D74" s="6">
        <v>80.0</v>
      </c>
      <c r="E74" s="6">
        <v>86.0</v>
      </c>
      <c r="I74" s="6" t="s">
        <v>87</v>
      </c>
      <c r="N74" s="7"/>
    </row>
    <row r="75" ht="13.5" customHeight="1">
      <c r="A75" s="6" t="s">
        <v>88</v>
      </c>
      <c r="B75" s="6">
        <v>94.0</v>
      </c>
      <c r="C75" s="6">
        <v>49.0</v>
      </c>
      <c r="D75" s="6">
        <v>83.0</v>
      </c>
      <c r="E75" s="6">
        <v>78.0</v>
      </c>
      <c r="I75" s="6" t="s">
        <v>88</v>
      </c>
      <c r="N75" s="7"/>
    </row>
    <row r="76" ht="13.5" customHeight="1">
      <c r="A76" s="6" t="s">
        <v>89</v>
      </c>
      <c r="B76" s="6">
        <v>57.0</v>
      </c>
      <c r="C76" s="6">
        <v>59.0</v>
      </c>
      <c r="D76" s="6">
        <v>90.0</v>
      </c>
      <c r="E76" s="6">
        <v>48.0</v>
      </c>
      <c r="I76" s="6" t="s">
        <v>89</v>
      </c>
      <c r="N76" s="7"/>
    </row>
    <row r="77" ht="13.5" customHeight="1">
      <c r="A77" s="6" t="s">
        <v>90</v>
      </c>
      <c r="B77" s="6">
        <v>46.0</v>
      </c>
      <c r="C77" s="6">
        <v>49.0</v>
      </c>
      <c r="D77" s="6">
        <v>93.0</v>
      </c>
      <c r="E77" s="6">
        <v>87.0</v>
      </c>
      <c r="I77" s="6" t="s">
        <v>90</v>
      </c>
      <c r="N77" s="7"/>
    </row>
    <row r="78" ht="13.5" customHeight="1">
      <c r="A78" s="6" t="s">
        <v>91</v>
      </c>
      <c r="B78" s="6">
        <v>98.0</v>
      </c>
      <c r="C78" s="6">
        <v>55.0</v>
      </c>
      <c r="D78" s="6">
        <v>50.0</v>
      </c>
      <c r="E78" s="6">
        <v>66.0</v>
      </c>
      <c r="I78" s="6" t="s">
        <v>91</v>
      </c>
      <c r="N78" s="7"/>
    </row>
    <row r="79" ht="13.5" customHeight="1">
      <c r="A79" s="6" t="s">
        <v>92</v>
      </c>
      <c r="B79" s="6">
        <v>78.0</v>
      </c>
      <c r="C79" s="6">
        <v>64.0</v>
      </c>
      <c r="D79" s="6">
        <v>82.0</v>
      </c>
      <c r="E79" s="6">
        <v>47.0</v>
      </c>
      <c r="I79" s="6" t="s">
        <v>92</v>
      </c>
      <c r="N79" s="7"/>
    </row>
    <row r="80" ht="13.5" customHeight="1">
      <c r="A80" s="6" t="s">
        <v>93</v>
      </c>
      <c r="B80" s="6">
        <v>76.0</v>
      </c>
      <c r="C80" s="6">
        <v>91.0</v>
      </c>
      <c r="D80" s="6">
        <v>46.0</v>
      </c>
      <c r="E80" s="6">
        <v>53.0</v>
      </c>
      <c r="I80" s="6" t="s">
        <v>93</v>
      </c>
      <c r="N80" s="7"/>
    </row>
    <row r="81" ht="13.5" customHeight="1">
      <c r="A81" s="6" t="s">
        <v>94</v>
      </c>
      <c r="B81" s="6">
        <v>57.0</v>
      </c>
      <c r="C81" s="6">
        <v>84.0</v>
      </c>
      <c r="D81" s="6">
        <v>58.0</v>
      </c>
      <c r="E81" s="6">
        <v>71.0</v>
      </c>
      <c r="I81" s="6" t="s">
        <v>94</v>
      </c>
      <c r="N81" s="7"/>
    </row>
    <row r="82" ht="13.5" customHeight="1">
      <c r="A82" s="6" t="s">
        <v>95</v>
      </c>
      <c r="B82" s="6">
        <v>87.0</v>
      </c>
      <c r="C82" s="6">
        <v>54.0</v>
      </c>
      <c r="D82" s="6">
        <v>92.0</v>
      </c>
      <c r="E82" s="6">
        <v>55.0</v>
      </c>
      <c r="I82" s="6" t="s">
        <v>95</v>
      </c>
      <c r="N82" s="7"/>
    </row>
    <row r="83" ht="13.5" customHeight="1">
      <c r="A83" s="6" t="s">
        <v>96</v>
      </c>
      <c r="B83" s="6">
        <v>83.0</v>
      </c>
      <c r="C83" s="6">
        <v>99.0</v>
      </c>
      <c r="D83" s="6">
        <v>96.0</v>
      </c>
      <c r="E83" s="6">
        <v>83.0</v>
      </c>
      <c r="I83" s="6" t="s">
        <v>96</v>
      </c>
      <c r="N83" s="7"/>
    </row>
    <row r="84" ht="13.5" customHeight="1">
      <c r="A84" s="6" t="s">
        <v>97</v>
      </c>
      <c r="B84" s="6">
        <v>74.0</v>
      </c>
      <c r="C84" s="6">
        <v>54.0</v>
      </c>
      <c r="D84" s="6">
        <v>63.0</v>
      </c>
      <c r="E84" s="6">
        <v>99.0</v>
      </c>
      <c r="I84" s="6" t="s">
        <v>97</v>
      </c>
      <c r="N84" s="7"/>
    </row>
    <row r="85" ht="13.5" customHeight="1">
      <c r="A85" s="6" t="s">
        <v>98</v>
      </c>
      <c r="B85" s="6">
        <v>72.0</v>
      </c>
      <c r="C85" s="6">
        <v>83.0</v>
      </c>
      <c r="D85" s="6">
        <v>47.0</v>
      </c>
      <c r="E85" s="6">
        <v>67.0</v>
      </c>
      <c r="I85" s="6" t="s">
        <v>98</v>
      </c>
      <c r="N85" s="7"/>
    </row>
    <row r="86" ht="13.5" customHeight="1">
      <c r="A86" s="6" t="s">
        <v>99</v>
      </c>
      <c r="B86" s="6">
        <v>67.0</v>
      </c>
      <c r="C86" s="6">
        <v>76.0</v>
      </c>
      <c r="D86" s="6">
        <v>75.0</v>
      </c>
      <c r="E86" s="6">
        <v>52.0</v>
      </c>
      <c r="I86" s="6" t="s">
        <v>99</v>
      </c>
      <c r="N86" s="7"/>
    </row>
    <row r="87" ht="13.5" customHeight="1">
      <c r="A87" s="6" t="s">
        <v>100</v>
      </c>
      <c r="B87" s="6">
        <v>86.0</v>
      </c>
      <c r="C87" s="6">
        <v>47.0</v>
      </c>
      <c r="D87" s="6">
        <v>93.0</v>
      </c>
      <c r="E87" s="6">
        <v>73.0</v>
      </c>
      <c r="I87" s="6" t="s">
        <v>100</v>
      </c>
      <c r="N87" s="7"/>
    </row>
    <row r="88" ht="13.5" customHeight="1">
      <c r="A88" s="6" t="s">
        <v>101</v>
      </c>
      <c r="B88" s="6">
        <v>54.0</v>
      </c>
      <c r="C88" s="6">
        <v>86.0</v>
      </c>
      <c r="D88" s="6">
        <v>98.0</v>
      </c>
      <c r="E88" s="6">
        <v>99.0</v>
      </c>
      <c r="I88" s="6" t="s">
        <v>101</v>
      </c>
      <c r="N88" s="7"/>
    </row>
    <row r="89" ht="13.5" customHeight="1">
      <c r="A89" s="6" t="s">
        <v>102</v>
      </c>
      <c r="B89" s="6">
        <v>74.0</v>
      </c>
      <c r="C89" s="6">
        <v>78.0</v>
      </c>
      <c r="D89" s="6">
        <v>67.0</v>
      </c>
      <c r="E89" s="6">
        <v>98.0</v>
      </c>
      <c r="I89" s="6" t="s">
        <v>102</v>
      </c>
      <c r="N89" s="7"/>
    </row>
    <row r="90" ht="13.5" customHeight="1">
      <c r="A90" s="6" t="s">
        <v>103</v>
      </c>
      <c r="B90" s="6">
        <v>68.0</v>
      </c>
      <c r="C90" s="6">
        <v>60.0</v>
      </c>
      <c r="D90" s="6">
        <v>87.0</v>
      </c>
      <c r="E90" s="6">
        <v>99.0</v>
      </c>
      <c r="I90" s="6" t="s">
        <v>103</v>
      </c>
      <c r="N90" s="7"/>
    </row>
    <row r="91" ht="13.5" customHeight="1">
      <c r="A91" s="6" t="s">
        <v>104</v>
      </c>
      <c r="B91" s="6">
        <v>61.0</v>
      </c>
      <c r="C91" s="6">
        <v>93.0</v>
      </c>
      <c r="D91" s="6">
        <v>54.0</v>
      </c>
      <c r="E91" s="6">
        <v>73.0</v>
      </c>
      <c r="I91" s="6" t="s">
        <v>104</v>
      </c>
      <c r="N91" s="7"/>
    </row>
    <row r="92" ht="13.5" customHeight="1">
      <c r="A92" s="6" t="s">
        <v>105</v>
      </c>
      <c r="B92" s="6">
        <v>60.0</v>
      </c>
      <c r="C92" s="6">
        <v>55.0</v>
      </c>
      <c r="D92" s="6">
        <v>82.0</v>
      </c>
      <c r="E92" s="6">
        <v>71.0</v>
      </c>
      <c r="I92" s="6" t="s">
        <v>105</v>
      </c>
      <c r="N92" s="7"/>
    </row>
    <row r="93" ht="13.5" customHeight="1">
      <c r="A93" s="6" t="s">
        <v>106</v>
      </c>
      <c r="B93" s="6">
        <v>82.0</v>
      </c>
      <c r="C93" s="6">
        <v>52.0</v>
      </c>
      <c r="D93" s="6">
        <v>89.0</v>
      </c>
      <c r="E93" s="6">
        <v>65.0</v>
      </c>
      <c r="I93" s="6" t="s">
        <v>106</v>
      </c>
      <c r="N93" s="7"/>
    </row>
    <row r="94" ht="13.5" customHeight="1">
      <c r="A94" s="6" t="s">
        <v>107</v>
      </c>
      <c r="B94" s="6">
        <v>96.0</v>
      </c>
      <c r="C94" s="6">
        <v>83.0</v>
      </c>
      <c r="D94" s="6">
        <v>63.0</v>
      </c>
      <c r="E94" s="6">
        <v>46.0</v>
      </c>
      <c r="I94" s="6" t="s">
        <v>107</v>
      </c>
      <c r="N94" s="7"/>
    </row>
    <row r="95" ht="13.5" customHeight="1">
      <c r="A95" s="6" t="s">
        <v>108</v>
      </c>
      <c r="B95" s="6">
        <v>45.0</v>
      </c>
      <c r="C95" s="6">
        <v>51.0</v>
      </c>
      <c r="D95" s="6">
        <v>81.0</v>
      </c>
      <c r="E95" s="6">
        <v>74.0</v>
      </c>
      <c r="I95" s="6" t="s">
        <v>108</v>
      </c>
      <c r="N95" s="7"/>
    </row>
    <row r="96" ht="13.5" customHeight="1">
      <c r="A96" s="6" t="s">
        <v>109</v>
      </c>
      <c r="B96" s="6">
        <v>51.0</v>
      </c>
      <c r="C96" s="6">
        <v>46.0</v>
      </c>
      <c r="D96" s="6">
        <v>63.0</v>
      </c>
      <c r="E96" s="6">
        <v>54.0</v>
      </c>
      <c r="I96" s="6" t="s">
        <v>109</v>
      </c>
      <c r="N96" s="7"/>
    </row>
    <row r="97" ht="13.5" customHeight="1">
      <c r="A97" s="6" t="s">
        <v>110</v>
      </c>
      <c r="B97" s="6">
        <v>87.0</v>
      </c>
      <c r="C97" s="6">
        <v>57.0</v>
      </c>
      <c r="D97" s="6">
        <v>60.0</v>
      </c>
      <c r="E97" s="6">
        <v>60.0</v>
      </c>
      <c r="I97" s="6" t="s">
        <v>110</v>
      </c>
      <c r="N97" s="7"/>
    </row>
    <row r="98" ht="13.5" customHeight="1">
      <c r="A98" s="6" t="s">
        <v>111</v>
      </c>
      <c r="B98" s="6">
        <v>80.0</v>
      </c>
      <c r="C98" s="6">
        <v>47.0</v>
      </c>
      <c r="D98" s="6">
        <v>47.0</v>
      </c>
      <c r="E98" s="6">
        <v>50.0</v>
      </c>
      <c r="I98" s="6" t="s">
        <v>111</v>
      </c>
      <c r="N98" s="7"/>
    </row>
    <row r="99" ht="13.5" customHeight="1">
      <c r="A99" s="6" t="s">
        <v>112</v>
      </c>
      <c r="B99" s="6">
        <v>78.0</v>
      </c>
      <c r="C99" s="6">
        <v>65.0</v>
      </c>
      <c r="D99" s="6">
        <v>87.0</v>
      </c>
      <c r="E99" s="6">
        <v>45.0</v>
      </c>
      <c r="I99" s="6" t="s">
        <v>112</v>
      </c>
      <c r="N99" s="7"/>
    </row>
    <row r="100" ht="13.5" customHeight="1">
      <c r="A100" s="6" t="s">
        <v>113</v>
      </c>
      <c r="B100" s="6">
        <v>92.0</v>
      </c>
      <c r="C100" s="6">
        <v>87.0</v>
      </c>
      <c r="D100" s="6">
        <v>60.0</v>
      </c>
      <c r="E100" s="6">
        <v>47.0</v>
      </c>
      <c r="I100" s="6" t="s">
        <v>113</v>
      </c>
      <c r="N100" s="7"/>
    </row>
    <row r="101" ht="13.5" customHeight="1">
      <c r="A101" s="6" t="s">
        <v>114</v>
      </c>
      <c r="B101" s="6">
        <v>99.0</v>
      </c>
      <c r="C101" s="6">
        <v>99.0</v>
      </c>
      <c r="D101" s="6">
        <v>49.0</v>
      </c>
      <c r="E101" s="6">
        <v>64.0</v>
      </c>
      <c r="I101" s="6" t="s">
        <v>114</v>
      </c>
      <c r="N101" s="7"/>
    </row>
    <row r="102" ht="13.5" customHeight="1">
      <c r="A102" s="6" t="s">
        <v>115</v>
      </c>
      <c r="B102" s="6">
        <v>89.0</v>
      </c>
      <c r="C102" s="6">
        <v>57.0</v>
      </c>
      <c r="D102" s="6">
        <v>52.0</v>
      </c>
      <c r="E102" s="6">
        <v>53.0</v>
      </c>
      <c r="I102" s="6" t="s">
        <v>115</v>
      </c>
      <c r="N102" s="7"/>
    </row>
    <row r="103" ht="13.5" customHeight="1">
      <c r="A103" s="6" t="s">
        <v>116</v>
      </c>
      <c r="B103" s="6">
        <v>48.0</v>
      </c>
      <c r="C103" s="6">
        <v>45.0</v>
      </c>
      <c r="D103" s="6">
        <v>47.0</v>
      </c>
      <c r="E103" s="6">
        <v>83.0</v>
      </c>
      <c r="I103" s="6" t="s">
        <v>116</v>
      </c>
      <c r="N103" s="7"/>
    </row>
    <row r="104" ht="13.5" customHeight="1">
      <c r="A104" s="6" t="s">
        <v>117</v>
      </c>
      <c r="B104" s="6">
        <v>73.0</v>
      </c>
      <c r="C104" s="6">
        <v>87.0</v>
      </c>
      <c r="D104" s="6">
        <v>68.0</v>
      </c>
      <c r="E104" s="6">
        <v>51.0</v>
      </c>
      <c r="I104" s="6" t="s">
        <v>117</v>
      </c>
      <c r="N104" s="7"/>
    </row>
    <row r="105" ht="13.5" customHeight="1">
      <c r="A105" s="6" t="s">
        <v>118</v>
      </c>
      <c r="B105" s="6">
        <v>64.0</v>
      </c>
      <c r="C105" s="6">
        <v>52.0</v>
      </c>
      <c r="D105" s="6">
        <v>100.0</v>
      </c>
      <c r="E105" s="6">
        <v>60.0</v>
      </c>
      <c r="I105" s="6" t="s">
        <v>118</v>
      </c>
      <c r="N105" s="7"/>
    </row>
    <row r="106" ht="13.5" customHeight="1">
      <c r="A106" s="6" t="s">
        <v>119</v>
      </c>
      <c r="B106" s="6">
        <v>93.0</v>
      </c>
      <c r="C106" s="6">
        <v>80.0</v>
      </c>
      <c r="D106" s="6">
        <v>56.0</v>
      </c>
      <c r="E106" s="6">
        <v>76.0</v>
      </c>
      <c r="I106" s="6" t="s">
        <v>119</v>
      </c>
      <c r="N106" s="7"/>
    </row>
    <row r="107" ht="13.5" customHeight="1">
      <c r="A107" s="6" t="s">
        <v>120</v>
      </c>
      <c r="B107" s="6">
        <v>48.0</v>
      </c>
      <c r="C107" s="6">
        <v>64.0</v>
      </c>
      <c r="D107" s="6">
        <v>58.0</v>
      </c>
      <c r="E107" s="6">
        <v>95.0</v>
      </c>
      <c r="I107" s="6" t="s">
        <v>120</v>
      </c>
      <c r="N107" s="7"/>
    </row>
    <row r="108" ht="13.5" customHeight="1">
      <c r="A108" s="6" t="s">
        <v>121</v>
      </c>
      <c r="B108" s="6">
        <v>53.0</v>
      </c>
      <c r="C108" s="6">
        <v>60.0</v>
      </c>
      <c r="D108" s="6">
        <v>48.0</v>
      </c>
      <c r="E108" s="6">
        <v>61.0</v>
      </c>
      <c r="I108" s="6" t="s">
        <v>121</v>
      </c>
      <c r="N108" s="7"/>
    </row>
    <row r="109" ht="13.5" customHeight="1">
      <c r="A109" s="6" t="s">
        <v>122</v>
      </c>
      <c r="B109" s="6">
        <v>94.0</v>
      </c>
      <c r="C109" s="6">
        <v>63.0</v>
      </c>
      <c r="D109" s="6">
        <v>46.0</v>
      </c>
      <c r="E109" s="6">
        <v>88.0</v>
      </c>
      <c r="I109" s="6" t="s">
        <v>122</v>
      </c>
      <c r="N109" s="7"/>
    </row>
    <row r="110" ht="13.5" customHeight="1">
      <c r="A110" s="6" t="s">
        <v>123</v>
      </c>
      <c r="B110" s="6">
        <v>45.0</v>
      </c>
      <c r="C110" s="6">
        <v>98.0</v>
      </c>
      <c r="D110" s="6">
        <v>49.0</v>
      </c>
      <c r="E110" s="6">
        <v>45.0</v>
      </c>
      <c r="I110" s="6" t="s">
        <v>123</v>
      </c>
      <c r="N110" s="7"/>
    </row>
    <row r="111" ht="13.5" customHeight="1">
      <c r="A111" s="6" t="s">
        <v>124</v>
      </c>
      <c r="B111" s="6">
        <v>48.0</v>
      </c>
      <c r="C111" s="6">
        <v>93.0</v>
      </c>
      <c r="D111" s="6">
        <v>88.0</v>
      </c>
      <c r="E111" s="6">
        <v>47.0</v>
      </c>
      <c r="I111" s="6" t="s">
        <v>124</v>
      </c>
      <c r="N111" s="7"/>
    </row>
    <row r="112" ht="13.5" customHeight="1">
      <c r="A112" s="6" t="s">
        <v>125</v>
      </c>
      <c r="B112" s="6">
        <v>68.0</v>
      </c>
      <c r="C112" s="6">
        <v>71.0</v>
      </c>
      <c r="D112" s="6">
        <v>46.0</v>
      </c>
      <c r="E112" s="6">
        <v>66.0</v>
      </c>
      <c r="I112" s="6" t="s">
        <v>125</v>
      </c>
      <c r="N112" s="7"/>
    </row>
    <row r="113" ht="13.5" customHeight="1">
      <c r="A113" s="6" t="s">
        <v>126</v>
      </c>
      <c r="B113" s="6">
        <v>63.0</v>
      </c>
      <c r="C113" s="6">
        <v>71.0</v>
      </c>
      <c r="D113" s="6">
        <v>64.0</v>
      </c>
      <c r="E113" s="6">
        <v>80.0</v>
      </c>
      <c r="I113" s="6" t="s">
        <v>126</v>
      </c>
      <c r="N113" s="7"/>
    </row>
    <row r="114" ht="13.5" customHeight="1">
      <c r="A114" s="6" t="s">
        <v>127</v>
      </c>
      <c r="B114" s="6">
        <v>86.0</v>
      </c>
      <c r="C114" s="6">
        <v>53.0</v>
      </c>
      <c r="D114" s="6">
        <v>99.0</v>
      </c>
      <c r="E114" s="6">
        <v>62.0</v>
      </c>
      <c r="I114" s="6" t="s">
        <v>127</v>
      </c>
      <c r="N114" s="7"/>
    </row>
    <row r="115" ht="13.5" customHeight="1">
      <c r="A115" s="6" t="s">
        <v>128</v>
      </c>
      <c r="B115" s="6">
        <v>93.0</v>
      </c>
      <c r="C115" s="6">
        <v>49.0</v>
      </c>
      <c r="D115" s="6">
        <v>68.0</v>
      </c>
      <c r="E115" s="6">
        <v>87.0</v>
      </c>
      <c r="I115" s="6" t="s">
        <v>128</v>
      </c>
      <c r="N115" s="7"/>
    </row>
    <row r="116" ht="13.5" customHeight="1">
      <c r="A116" s="6" t="s">
        <v>129</v>
      </c>
      <c r="B116" s="6">
        <v>70.0</v>
      </c>
      <c r="C116" s="6">
        <v>80.0</v>
      </c>
      <c r="D116" s="6">
        <v>49.0</v>
      </c>
      <c r="E116" s="6">
        <v>67.0</v>
      </c>
      <c r="I116" s="6" t="s">
        <v>129</v>
      </c>
      <c r="N116" s="7"/>
    </row>
    <row r="117" ht="13.5" customHeight="1">
      <c r="A117" s="6" t="s">
        <v>130</v>
      </c>
      <c r="B117" s="6">
        <v>88.0</v>
      </c>
      <c r="C117" s="6">
        <v>80.0</v>
      </c>
      <c r="D117" s="6">
        <v>79.0</v>
      </c>
      <c r="E117" s="6">
        <v>52.0</v>
      </c>
      <c r="I117" s="6" t="s">
        <v>130</v>
      </c>
      <c r="N117" s="7"/>
    </row>
    <row r="118" ht="13.5" customHeight="1">
      <c r="A118" s="6" t="s">
        <v>131</v>
      </c>
      <c r="B118" s="6">
        <v>81.0</v>
      </c>
      <c r="C118" s="6">
        <v>90.0</v>
      </c>
      <c r="D118" s="6">
        <v>58.0</v>
      </c>
      <c r="E118" s="6">
        <v>52.0</v>
      </c>
      <c r="I118" s="6" t="s">
        <v>131</v>
      </c>
      <c r="N118" s="7"/>
    </row>
    <row r="119" ht="13.5" customHeight="1">
      <c r="A119" s="6" t="s">
        <v>132</v>
      </c>
      <c r="B119" s="6">
        <v>87.0</v>
      </c>
      <c r="C119" s="6">
        <v>79.0</v>
      </c>
      <c r="D119" s="6">
        <v>81.0</v>
      </c>
      <c r="E119" s="6">
        <v>61.0</v>
      </c>
      <c r="I119" s="6" t="s">
        <v>132</v>
      </c>
      <c r="N119" s="7"/>
    </row>
    <row r="120" ht="13.5" customHeight="1">
      <c r="A120" s="6" t="s">
        <v>133</v>
      </c>
      <c r="B120" s="6">
        <v>55.0</v>
      </c>
      <c r="C120" s="6">
        <v>85.0</v>
      </c>
      <c r="D120" s="6">
        <v>82.0</v>
      </c>
      <c r="E120" s="6">
        <v>87.0</v>
      </c>
      <c r="I120" s="6" t="s">
        <v>133</v>
      </c>
      <c r="N120" s="7"/>
    </row>
    <row r="121" ht="13.5" customHeight="1">
      <c r="A121" s="6" t="s">
        <v>134</v>
      </c>
      <c r="B121" s="6">
        <v>49.0</v>
      </c>
      <c r="C121" s="6">
        <v>75.0</v>
      </c>
      <c r="D121" s="6">
        <v>77.0</v>
      </c>
      <c r="E121" s="6">
        <v>95.0</v>
      </c>
      <c r="I121" s="6" t="s">
        <v>134</v>
      </c>
      <c r="N121" s="7"/>
    </row>
    <row r="122" ht="13.5" customHeight="1">
      <c r="A122" s="6" t="s">
        <v>135</v>
      </c>
      <c r="B122" s="6">
        <v>66.0</v>
      </c>
      <c r="C122" s="6">
        <v>76.0</v>
      </c>
      <c r="D122" s="6">
        <v>89.0</v>
      </c>
      <c r="E122" s="6">
        <v>78.0</v>
      </c>
      <c r="I122" s="6" t="s">
        <v>135</v>
      </c>
      <c r="N122" s="7"/>
    </row>
    <row r="123" ht="13.5" customHeight="1">
      <c r="A123" s="6" t="s">
        <v>136</v>
      </c>
      <c r="B123" s="6">
        <v>54.0</v>
      </c>
      <c r="C123" s="6">
        <v>64.0</v>
      </c>
      <c r="D123" s="6">
        <v>52.0</v>
      </c>
      <c r="E123" s="6">
        <v>98.0</v>
      </c>
      <c r="I123" s="6" t="s">
        <v>136</v>
      </c>
      <c r="N123" s="7"/>
    </row>
    <row r="124" ht="13.5" customHeight="1">
      <c r="A124" s="6" t="s">
        <v>137</v>
      </c>
      <c r="B124" s="6">
        <v>55.0</v>
      </c>
      <c r="C124" s="6">
        <v>52.0</v>
      </c>
      <c r="D124" s="6">
        <v>93.0</v>
      </c>
      <c r="E124" s="6">
        <v>80.0</v>
      </c>
      <c r="I124" s="6" t="s">
        <v>137</v>
      </c>
      <c r="N124" s="7"/>
    </row>
    <row r="125" ht="13.5" customHeight="1">
      <c r="A125" s="6" t="s">
        <v>138</v>
      </c>
      <c r="B125" s="6">
        <v>79.0</v>
      </c>
      <c r="C125" s="6">
        <v>63.0</v>
      </c>
      <c r="D125" s="6">
        <v>58.0</v>
      </c>
      <c r="E125" s="6">
        <v>97.0</v>
      </c>
      <c r="I125" s="6" t="s">
        <v>138</v>
      </c>
      <c r="N125" s="7"/>
    </row>
    <row r="126" ht="13.5" customHeight="1">
      <c r="A126" s="6" t="s">
        <v>139</v>
      </c>
      <c r="B126" s="6">
        <v>82.0</v>
      </c>
      <c r="C126" s="6">
        <v>66.0</v>
      </c>
      <c r="D126" s="6">
        <v>91.0</v>
      </c>
      <c r="E126" s="6">
        <v>100.0</v>
      </c>
      <c r="I126" s="6" t="s">
        <v>139</v>
      </c>
      <c r="N126" s="7"/>
    </row>
    <row r="127" ht="13.5" customHeight="1">
      <c r="A127" s="6" t="s">
        <v>140</v>
      </c>
      <c r="B127" s="6">
        <v>73.0</v>
      </c>
      <c r="C127" s="6">
        <v>54.0</v>
      </c>
      <c r="D127" s="6">
        <v>64.0</v>
      </c>
      <c r="E127" s="6">
        <v>50.0</v>
      </c>
      <c r="I127" s="6" t="s">
        <v>140</v>
      </c>
      <c r="N127" s="7"/>
    </row>
    <row r="128" ht="13.5" customHeight="1">
      <c r="A128" s="6" t="s">
        <v>141</v>
      </c>
      <c r="B128" s="6">
        <v>47.0</v>
      </c>
      <c r="C128" s="6">
        <v>49.0</v>
      </c>
      <c r="D128" s="6">
        <v>65.0</v>
      </c>
      <c r="E128" s="6">
        <v>60.0</v>
      </c>
      <c r="I128" s="6" t="s">
        <v>141</v>
      </c>
      <c r="N128" s="7"/>
    </row>
    <row r="129" ht="13.5" customHeight="1">
      <c r="A129" s="6" t="s">
        <v>142</v>
      </c>
      <c r="B129" s="6">
        <v>91.0</v>
      </c>
      <c r="C129" s="6">
        <v>59.0</v>
      </c>
      <c r="D129" s="6">
        <v>57.0</v>
      </c>
      <c r="E129" s="6">
        <v>100.0</v>
      </c>
      <c r="I129" s="6" t="s">
        <v>142</v>
      </c>
      <c r="N129" s="7"/>
    </row>
    <row r="130" ht="13.5" customHeight="1">
      <c r="A130" s="6" t="s">
        <v>143</v>
      </c>
      <c r="B130" s="6">
        <v>100.0</v>
      </c>
      <c r="C130" s="6">
        <v>80.0</v>
      </c>
      <c r="D130" s="6">
        <v>62.0</v>
      </c>
      <c r="E130" s="6">
        <v>52.0</v>
      </c>
      <c r="I130" s="6" t="s">
        <v>143</v>
      </c>
      <c r="N130" s="7"/>
    </row>
    <row r="131" ht="13.5" customHeight="1">
      <c r="A131" s="6" t="s">
        <v>144</v>
      </c>
      <c r="B131" s="6">
        <v>100.0</v>
      </c>
      <c r="C131" s="6">
        <v>51.0</v>
      </c>
      <c r="D131" s="6">
        <v>60.0</v>
      </c>
      <c r="E131" s="6">
        <v>54.0</v>
      </c>
      <c r="I131" s="6" t="s">
        <v>144</v>
      </c>
      <c r="N131" s="7"/>
    </row>
    <row r="132" ht="13.5" customHeight="1">
      <c r="A132" s="6" t="s">
        <v>145</v>
      </c>
      <c r="B132" s="6">
        <v>87.0</v>
      </c>
      <c r="C132" s="6">
        <v>50.0</v>
      </c>
      <c r="D132" s="6">
        <v>76.0</v>
      </c>
      <c r="E132" s="6">
        <v>62.0</v>
      </c>
      <c r="I132" s="6" t="s">
        <v>145</v>
      </c>
      <c r="N132" s="7"/>
    </row>
    <row r="133" ht="13.5" customHeight="1">
      <c r="A133" s="6" t="s">
        <v>17</v>
      </c>
      <c r="B133" s="6">
        <v>83.0</v>
      </c>
      <c r="C133" s="6">
        <v>97.0</v>
      </c>
      <c r="D133" s="6">
        <v>73.0</v>
      </c>
      <c r="E133" s="6">
        <v>83.0</v>
      </c>
      <c r="I133" s="6" t="s">
        <v>17</v>
      </c>
      <c r="N133" s="7"/>
    </row>
    <row r="134" ht="13.5" customHeight="1">
      <c r="A134" s="6" t="s">
        <v>146</v>
      </c>
      <c r="B134" s="6">
        <v>77.0</v>
      </c>
      <c r="C134" s="6">
        <v>93.0</v>
      </c>
      <c r="D134" s="6">
        <v>86.0</v>
      </c>
      <c r="E134" s="6">
        <v>84.0</v>
      </c>
      <c r="I134" s="6" t="s">
        <v>146</v>
      </c>
      <c r="N134" s="7"/>
    </row>
    <row r="135" ht="13.5" customHeight="1">
      <c r="A135" s="6" t="s">
        <v>147</v>
      </c>
      <c r="B135" s="6">
        <v>64.0</v>
      </c>
      <c r="C135" s="6">
        <v>97.0</v>
      </c>
      <c r="D135" s="6">
        <v>89.0</v>
      </c>
      <c r="E135" s="6">
        <v>47.0</v>
      </c>
      <c r="I135" s="6" t="s">
        <v>147</v>
      </c>
      <c r="N135" s="7"/>
    </row>
    <row r="136" ht="13.5" customHeight="1">
      <c r="A136" s="6" t="s">
        <v>148</v>
      </c>
      <c r="B136" s="6">
        <v>63.0</v>
      </c>
      <c r="C136" s="6">
        <v>86.0</v>
      </c>
      <c r="D136" s="6">
        <v>71.0</v>
      </c>
      <c r="E136" s="6">
        <v>57.0</v>
      </c>
      <c r="I136" s="6" t="s">
        <v>148</v>
      </c>
      <c r="N136" s="7"/>
    </row>
    <row r="137" ht="13.5" customHeight="1">
      <c r="A137" s="6" t="s">
        <v>149</v>
      </c>
      <c r="B137" s="6">
        <v>61.0</v>
      </c>
      <c r="C137" s="6">
        <v>55.0</v>
      </c>
      <c r="D137" s="6">
        <v>78.0</v>
      </c>
      <c r="E137" s="6">
        <v>82.0</v>
      </c>
      <c r="I137" s="6" t="s">
        <v>149</v>
      </c>
      <c r="N137" s="7"/>
    </row>
    <row r="138" ht="13.5" customHeight="1">
      <c r="A138" s="6" t="s">
        <v>150</v>
      </c>
      <c r="B138" s="6">
        <v>89.0</v>
      </c>
      <c r="C138" s="6">
        <v>53.0</v>
      </c>
      <c r="D138" s="6">
        <v>97.0</v>
      </c>
      <c r="E138" s="6">
        <v>61.0</v>
      </c>
      <c r="I138" s="6" t="s">
        <v>150</v>
      </c>
      <c r="N138" s="7"/>
    </row>
    <row r="139" ht="13.5" customHeight="1">
      <c r="A139" s="6" t="s">
        <v>151</v>
      </c>
      <c r="B139" s="6">
        <v>77.0</v>
      </c>
      <c r="C139" s="6">
        <v>92.0</v>
      </c>
      <c r="D139" s="6">
        <v>54.0</v>
      </c>
      <c r="E139" s="6">
        <v>60.0</v>
      </c>
      <c r="I139" s="6" t="s">
        <v>151</v>
      </c>
      <c r="N139" s="7"/>
    </row>
    <row r="140" ht="13.5" customHeight="1">
      <c r="A140" s="6" t="s">
        <v>152</v>
      </c>
      <c r="B140" s="6">
        <v>91.0</v>
      </c>
      <c r="C140" s="6">
        <v>52.0</v>
      </c>
      <c r="D140" s="6">
        <v>98.0</v>
      </c>
      <c r="E140" s="6">
        <v>92.0</v>
      </c>
      <c r="I140" s="6" t="s">
        <v>152</v>
      </c>
      <c r="N140" s="7"/>
    </row>
    <row r="141" ht="13.5" customHeight="1">
      <c r="A141" s="6" t="s">
        <v>153</v>
      </c>
      <c r="B141" s="6">
        <v>93.0</v>
      </c>
      <c r="C141" s="6">
        <v>81.0</v>
      </c>
      <c r="D141" s="6">
        <v>70.0</v>
      </c>
      <c r="E141" s="6">
        <v>80.0</v>
      </c>
      <c r="I141" s="6" t="s">
        <v>153</v>
      </c>
      <c r="N141" s="7"/>
    </row>
    <row r="142" ht="13.5" customHeight="1">
      <c r="A142" s="6" t="s">
        <v>154</v>
      </c>
      <c r="B142" s="6">
        <v>67.0</v>
      </c>
      <c r="C142" s="6">
        <v>70.0</v>
      </c>
      <c r="D142" s="6">
        <v>76.0</v>
      </c>
      <c r="E142" s="6">
        <v>55.0</v>
      </c>
      <c r="I142" s="6" t="s">
        <v>154</v>
      </c>
      <c r="N142" s="7"/>
    </row>
    <row r="143" ht="13.5" customHeight="1">
      <c r="A143" s="6" t="s">
        <v>155</v>
      </c>
      <c r="B143" s="6">
        <v>94.0</v>
      </c>
      <c r="C143" s="6">
        <v>85.0</v>
      </c>
      <c r="D143" s="6">
        <v>48.0</v>
      </c>
      <c r="E143" s="6">
        <v>69.0</v>
      </c>
      <c r="I143" s="6" t="s">
        <v>155</v>
      </c>
      <c r="N143" s="7"/>
    </row>
    <row r="144" ht="13.5" customHeight="1">
      <c r="A144" s="6" t="s">
        <v>156</v>
      </c>
      <c r="B144" s="6">
        <v>56.0</v>
      </c>
      <c r="C144" s="6">
        <v>75.0</v>
      </c>
      <c r="D144" s="6">
        <v>52.0</v>
      </c>
      <c r="E144" s="6">
        <v>51.0</v>
      </c>
      <c r="I144" s="6" t="s">
        <v>156</v>
      </c>
      <c r="N144" s="7"/>
    </row>
    <row r="145" ht="13.5" customHeight="1">
      <c r="A145" s="6" t="s">
        <v>157</v>
      </c>
      <c r="B145" s="6">
        <v>78.0</v>
      </c>
      <c r="C145" s="6">
        <v>51.0</v>
      </c>
      <c r="D145" s="6">
        <v>94.0</v>
      </c>
      <c r="E145" s="6">
        <v>78.0</v>
      </c>
      <c r="I145" s="6" t="s">
        <v>157</v>
      </c>
      <c r="N145" s="7"/>
    </row>
    <row r="146" ht="13.5" customHeight="1">
      <c r="A146" s="6" t="s">
        <v>158</v>
      </c>
      <c r="B146" s="6">
        <v>75.0</v>
      </c>
      <c r="C146" s="6">
        <v>77.0</v>
      </c>
      <c r="D146" s="6">
        <v>64.0</v>
      </c>
      <c r="E146" s="6">
        <v>75.0</v>
      </c>
      <c r="I146" s="6" t="s">
        <v>158</v>
      </c>
      <c r="N146" s="7"/>
    </row>
    <row r="147" ht="13.5" customHeight="1">
      <c r="A147" s="6" t="s">
        <v>159</v>
      </c>
      <c r="B147" s="6">
        <v>52.0</v>
      </c>
      <c r="C147" s="6">
        <v>89.0</v>
      </c>
      <c r="D147" s="6">
        <v>66.0</v>
      </c>
      <c r="E147" s="6">
        <v>80.0</v>
      </c>
      <c r="I147" s="6" t="s">
        <v>159</v>
      </c>
      <c r="N147" s="7"/>
    </row>
    <row r="148" ht="13.5" customHeight="1">
      <c r="A148" s="6" t="s">
        <v>160</v>
      </c>
      <c r="B148" s="6">
        <v>61.0</v>
      </c>
      <c r="C148" s="6">
        <v>74.0</v>
      </c>
      <c r="D148" s="6">
        <v>71.0</v>
      </c>
      <c r="E148" s="6">
        <v>77.0</v>
      </c>
      <c r="I148" s="6" t="s">
        <v>160</v>
      </c>
      <c r="N148" s="7"/>
    </row>
    <row r="149" ht="13.5" customHeight="1">
      <c r="A149" s="6" t="s">
        <v>161</v>
      </c>
      <c r="B149" s="6">
        <v>53.0</v>
      </c>
      <c r="C149" s="6">
        <v>62.0</v>
      </c>
      <c r="D149" s="6">
        <v>68.0</v>
      </c>
      <c r="E149" s="6">
        <v>63.0</v>
      </c>
      <c r="I149" s="6" t="s">
        <v>161</v>
      </c>
      <c r="N149" s="7"/>
    </row>
    <row r="150" ht="13.5" customHeight="1">
      <c r="A150" s="6" t="s">
        <v>162</v>
      </c>
      <c r="B150" s="6">
        <v>100.0</v>
      </c>
      <c r="C150" s="6">
        <v>69.0</v>
      </c>
      <c r="D150" s="6">
        <v>48.0</v>
      </c>
      <c r="E150" s="6">
        <v>75.0</v>
      </c>
      <c r="I150" s="6" t="s">
        <v>162</v>
      </c>
      <c r="N150" s="7"/>
    </row>
    <row r="151" ht="13.5" customHeight="1">
      <c r="A151" s="6" t="s">
        <v>163</v>
      </c>
      <c r="B151" s="6">
        <v>75.0</v>
      </c>
      <c r="C151" s="6">
        <v>87.0</v>
      </c>
      <c r="D151" s="6">
        <v>49.0</v>
      </c>
      <c r="E151" s="6">
        <v>56.0</v>
      </c>
      <c r="I151" s="6" t="s">
        <v>163</v>
      </c>
      <c r="N151" s="7"/>
    </row>
    <row r="152" ht="13.5" customHeight="1">
      <c r="A152" s="6" t="s">
        <v>164</v>
      </c>
      <c r="B152" s="6">
        <v>62.0</v>
      </c>
      <c r="C152" s="6">
        <v>73.0</v>
      </c>
      <c r="D152" s="6">
        <v>52.0</v>
      </c>
      <c r="E152" s="6">
        <v>46.0</v>
      </c>
      <c r="I152" s="6" t="s">
        <v>164</v>
      </c>
      <c r="N152" s="7"/>
    </row>
    <row r="153" ht="13.5" customHeight="1">
      <c r="A153" s="6" t="s">
        <v>165</v>
      </c>
      <c r="B153" s="6">
        <v>69.0</v>
      </c>
      <c r="C153" s="6">
        <v>77.0</v>
      </c>
      <c r="D153" s="6">
        <v>96.0</v>
      </c>
      <c r="E153" s="6">
        <v>85.0</v>
      </c>
      <c r="I153" s="6" t="s">
        <v>165</v>
      </c>
      <c r="N153" s="7"/>
    </row>
    <row r="154" ht="13.5" customHeight="1">
      <c r="A154" s="6" t="s">
        <v>111</v>
      </c>
      <c r="B154" s="6">
        <v>63.0</v>
      </c>
      <c r="C154" s="6">
        <v>73.0</v>
      </c>
      <c r="D154" s="6">
        <v>95.0</v>
      </c>
      <c r="E154" s="6">
        <v>65.0</v>
      </c>
      <c r="I154" s="6" t="s">
        <v>111</v>
      </c>
      <c r="N154" s="7"/>
    </row>
    <row r="155" ht="13.5" customHeight="1">
      <c r="A155" s="6" t="s">
        <v>166</v>
      </c>
      <c r="B155" s="6">
        <v>96.0</v>
      </c>
      <c r="C155" s="6">
        <v>56.0</v>
      </c>
      <c r="D155" s="6">
        <v>77.0</v>
      </c>
      <c r="E155" s="6">
        <v>61.0</v>
      </c>
      <c r="I155" s="6" t="s">
        <v>166</v>
      </c>
      <c r="N155" s="7"/>
    </row>
    <row r="156" ht="13.5" customHeight="1">
      <c r="A156" s="6" t="s">
        <v>167</v>
      </c>
      <c r="B156" s="6">
        <v>86.0</v>
      </c>
      <c r="C156" s="6">
        <v>89.0</v>
      </c>
      <c r="D156" s="6">
        <v>65.0</v>
      </c>
      <c r="E156" s="6">
        <v>78.0</v>
      </c>
      <c r="I156" s="6" t="s">
        <v>167</v>
      </c>
      <c r="N156" s="7"/>
    </row>
    <row r="157" ht="13.5" customHeight="1">
      <c r="A157" s="6" t="s">
        <v>168</v>
      </c>
      <c r="B157" s="6">
        <v>93.0</v>
      </c>
      <c r="C157" s="6">
        <v>88.0</v>
      </c>
      <c r="D157" s="6">
        <v>55.0</v>
      </c>
      <c r="E157" s="6">
        <v>75.0</v>
      </c>
      <c r="I157" s="6" t="s">
        <v>168</v>
      </c>
      <c r="N157" s="7"/>
    </row>
    <row r="158" ht="13.5" customHeight="1">
      <c r="A158" s="6" t="s">
        <v>169</v>
      </c>
      <c r="B158" s="6">
        <v>64.0</v>
      </c>
      <c r="C158" s="6">
        <v>58.0</v>
      </c>
      <c r="D158" s="6">
        <v>94.0</v>
      </c>
      <c r="E158" s="6">
        <v>64.0</v>
      </c>
      <c r="I158" s="6" t="s">
        <v>169</v>
      </c>
      <c r="N158" s="7"/>
    </row>
    <row r="159" ht="13.5" customHeight="1">
      <c r="A159" s="6" t="s">
        <v>170</v>
      </c>
      <c r="B159" s="6">
        <v>69.0</v>
      </c>
      <c r="C159" s="6">
        <v>63.0</v>
      </c>
      <c r="D159" s="6">
        <v>91.0</v>
      </c>
      <c r="E159" s="6">
        <v>67.0</v>
      </c>
      <c r="I159" s="6" t="s">
        <v>170</v>
      </c>
      <c r="N159" s="7"/>
    </row>
    <row r="160" ht="13.5" customHeight="1">
      <c r="A160" s="6" t="s">
        <v>171</v>
      </c>
      <c r="B160" s="6">
        <v>96.0</v>
      </c>
      <c r="C160" s="6">
        <v>78.0</v>
      </c>
      <c r="D160" s="6">
        <v>58.0</v>
      </c>
      <c r="E160" s="6">
        <v>48.0</v>
      </c>
      <c r="I160" s="6" t="s">
        <v>171</v>
      </c>
      <c r="N160" s="7"/>
    </row>
    <row r="161" ht="13.5" customHeight="1">
      <c r="A161" s="6" t="s">
        <v>172</v>
      </c>
      <c r="B161" s="6">
        <v>54.0</v>
      </c>
      <c r="C161" s="6">
        <v>63.0</v>
      </c>
      <c r="D161" s="6">
        <v>61.0</v>
      </c>
      <c r="E161" s="6">
        <v>98.0</v>
      </c>
      <c r="I161" s="6" t="s">
        <v>172</v>
      </c>
      <c r="N161" s="7"/>
    </row>
    <row r="162" ht="13.5" customHeight="1">
      <c r="A162" s="6" t="s">
        <v>173</v>
      </c>
      <c r="B162" s="6">
        <v>70.0</v>
      </c>
      <c r="C162" s="6">
        <v>74.0</v>
      </c>
      <c r="D162" s="6">
        <v>80.0</v>
      </c>
      <c r="E162" s="6">
        <v>55.0</v>
      </c>
      <c r="I162" s="6" t="s">
        <v>173</v>
      </c>
      <c r="N162" s="7"/>
    </row>
    <row r="163" ht="13.5" customHeight="1">
      <c r="A163" s="6" t="s">
        <v>174</v>
      </c>
      <c r="B163" s="6">
        <v>93.0</v>
      </c>
      <c r="C163" s="6">
        <v>51.0</v>
      </c>
      <c r="D163" s="6">
        <v>67.0</v>
      </c>
      <c r="E163" s="6">
        <v>53.0</v>
      </c>
      <c r="I163" s="6" t="s">
        <v>174</v>
      </c>
      <c r="N163" s="7"/>
    </row>
    <row r="164" ht="13.5" customHeight="1">
      <c r="A164" s="6" t="s">
        <v>175</v>
      </c>
      <c r="B164" s="6">
        <v>97.0</v>
      </c>
      <c r="C164" s="6">
        <v>78.0</v>
      </c>
      <c r="D164" s="6">
        <v>81.0</v>
      </c>
      <c r="E164" s="6">
        <v>78.0</v>
      </c>
      <c r="I164" s="6" t="s">
        <v>175</v>
      </c>
      <c r="N164" s="7"/>
    </row>
    <row r="165" ht="13.5" customHeight="1">
      <c r="A165" s="6" t="s">
        <v>176</v>
      </c>
      <c r="B165" s="6">
        <v>63.0</v>
      </c>
      <c r="C165" s="6">
        <v>53.0</v>
      </c>
      <c r="D165" s="6">
        <v>76.0</v>
      </c>
      <c r="E165" s="6">
        <v>55.0</v>
      </c>
      <c r="I165" s="6" t="s">
        <v>176</v>
      </c>
      <c r="N165" s="7"/>
    </row>
    <row r="166" ht="13.5" customHeight="1">
      <c r="A166" s="6" t="s">
        <v>177</v>
      </c>
      <c r="B166" s="6">
        <v>63.0</v>
      </c>
      <c r="C166" s="6">
        <v>95.0</v>
      </c>
      <c r="D166" s="6">
        <v>48.0</v>
      </c>
      <c r="E166" s="6">
        <v>68.0</v>
      </c>
      <c r="I166" s="6" t="s">
        <v>177</v>
      </c>
      <c r="N166" s="7"/>
    </row>
    <row r="167" ht="13.5" customHeight="1">
      <c r="A167" s="6" t="s">
        <v>178</v>
      </c>
      <c r="B167" s="6">
        <v>87.0</v>
      </c>
      <c r="C167" s="6">
        <v>59.0</v>
      </c>
      <c r="D167" s="6">
        <v>96.0</v>
      </c>
      <c r="E167" s="6">
        <v>64.0</v>
      </c>
      <c r="I167" s="6" t="s">
        <v>178</v>
      </c>
      <c r="N167" s="7"/>
    </row>
    <row r="168" ht="13.5" customHeight="1">
      <c r="A168" s="6" t="s">
        <v>179</v>
      </c>
      <c r="B168" s="6">
        <v>61.0</v>
      </c>
      <c r="C168" s="6">
        <v>69.0</v>
      </c>
      <c r="D168" s="6">
        <v>64.0</v>
      </c>
      <c r="E168" s="6">
        <v>66.0</v>
      </c>
      <c r="I168" s="6" t="s">
        <v>179</v>
      </c>
      <c r="N168" s="7"/>
    </row>
    <row r="169" ht="13.5" customHeight="1">
      <c r="A169" s="6" t="s">
        <v>180</v>
      </c>
      <c r="B169" s="6">
        <v>47.0</v>
      </c>
      <c r="C169" s="6">
        <v>45.0</v>
      </c>
      <c r="D169" s="6">
        <v>100.0</v>
      </c>
      <c r="E169" s="6">
        <v>61.0</v>
      </c>
      <c r="I169" s="6" t="s">
        <v>180</v>
      </c>
      <c r="N169" s="7"/>
    </row>
    <row r="170" ht="13.5" customHeight="1">
      <c r="A170" s="6" t="s">
        <v>181</v>
      </c>
      <c r="B170" s="6">
        <v>99.0</v>
      </c>
      <c r="C170" s="6">
        <v>66.0</v>
      </c>
      <c r="D170" s="6">
        <v>58.0</v>
      </c>
      <c r="E170" s="6">
        <v>51.0</v>
      </c>
      <c r="I170" s="6" t="s">
        <v>181</v>
      </c>
      <c r="N170" s="7"/>
    </row>
    <row r="171" ht="13.5" customHeight="1">
      <c r="A171" s="6" t="s">
        <v>182</v>
      </c>
      <c r="B171" s="6">
        <v>79.0</v>
      </c>
      <c r="C171" s="6">
        <v>72.0</v>
      </c>
      <c r="D171" s="6">
        <v>86.0</v>
      </c>
      <c r="E171" s="6">
        <v>100.0</v>
      </c>
      <c r="I171" s="6" t="s">
        <v>182</v>
      </c>
      <c r="N171" s="7"/>
    </row>
    <row r="172" ht="13.5" customHeight="1">
      <c r="A172" s="6" t="s">
        <v>93</v>
      </c>
      <c r="B172" s="6">
        <v>58.0</v>
      </c>
      <c r="C172" s="6">
        <v>81.0</v>
      </c>
      <c r="D172" s="6">
        <v>54.0</v>
      </c>
      <c r="E172" s="6">
        <v>79.0</v>
      </c>
      <c r="I172" s="6" t="s">
        <v>93</v>
      </c>
      <c r="N172" s="7"/>
    </row>
    <row r="173" ht="13.5" customHeight="1">
      <c r="A173" s="6" t="s">
        <v>183</v>
      </c>
      <c r="B173" s="6">
        <v>74.0</v>
      </c>
      <c r="C173" s="6">
        <v>94.0</v>
      </c>
      <c r="D173" s="6">
        <v>84.0</v>
      </c>
      <c r="E173" s="6">
        <v>76.0</v>
      </c>
      <c r="I173" s="6" t="s">
        <v>183</v>
      </c>
      <c r="N173" s="7"/>
    </row>
    <row r="174" ht="13.5" customHeight="1">
      <c r="A174" s="6" t="s">
        <v>184</v>
      </c>
      <c r="B174" s="6">
        <v>55.0</v>
      </c>
      <c r="C174" s="6">
        <v>81.0</v>
      </c>
      <c r="D174" s="6">
        <v>55.0</v>
      </c>
      <c r="E174" s="6">
        <v>52.0</v>
      </c>
      <c r="I174" s="6" t="s">
        <v>184</v>
      </c>
      <c r="N174" s="7"/>
    </row>
    <row r="175" ht="13.5" customHeight="1">
      <c r="A175" s="6" t="s">
        <v>185</v>
      </c>
      <c r="B175" s="6">
        <v>58.0</v>
      </c>
      <c r="C175" s="6">
        <v>94.0</v>
      </c>
      <c r="D175" s="6">
        <v>77.0</v>
      </c>
      <c r="E175" s="6">
        <v>84.0</v>
      </c>
      <c r="I175" s="6" t="s">
        <v>185</v>
      </c>
      <c r="N175" s="7"/>
    </row>
    <row r="176" ht="13.5" customHeight="1">
      <c r="A176" s="6" t="s">
        <v>186</v>
      </c>
      <c r="B176" s="6">
        <v>50.0</v>
      </c>
      <c r="C176" s="6">
        <v>96.0</v>
      </c>
      <c r="D176" s="6">
        <v>82.0</v>
      </c>
      <c r="E176" s="6">
        <v>63.0</v>
      </c>
      <c r="I176" s="6" t="s">
        <v>186</v>
      </c>
      <c r="N176" s="7"/>
    </row>
    <row r="177" ht="13.5" customHeight="1">
      <c r="A177" s="6" t="s">
        <v>131</v>
      </c>
      <c r="B177" s="6">
        <v>46.0</v>
      </c>
      <c r="C177" s="6">
        <v>45.0</v>
      </c>
      <c r="D177" s="6">
        <v>97.0</v>
      </c>
      <c r="E177" s="6">
        <v>71.0</v>
      </c>
      <c r="I177" s="6" t="s">
        <v>131</v>
      </c>
      <c r="N177" s="7"/>
    </row>
    <row r="178" ht="13.5" customHeight="1">
      <c r="A178" s="6" t="s">
        <v>187</v>
      </c>
      <c r="B178" s="6">
        <v>84.0</v>
      </c>
      <c r="C178" s="6">
        <v>91.0</v>
      </c>
      <c r="D178" s="6">
        <v>65.0</v>
      </c>
      <c r="E178" s="6">
        <v>60.0</v>
      </c>
      <c r="I178" s="6" t="s">
        <v>187</v>
      </c>
      <c r="N178" s="7"/>
    </row>
    <row r="179" ht="13.5" customHeight="1">
      <c r="A179" s="6" t="s">
        <v>188</v>
      </c>
      <c r="B179" s="6">
        <v>62.0</v>
      </c>
      <c r="C179" s="6">
        <v>82.0</v>
      </c>
      <c r="D179" s="6">
        <v>92.0</v>
      </c>
      <c r="E179" s="6">
        <v>56.0</v>
      </c>
      <c r="I179" s="6" t="s">
        <v>188</v>
      </c>
      <c r="N179" s="7"/>
    </row>
    <row r="180" ht="13.5" customHeight="1">
      <c r="A180" s="6" t="s">
        <v>189</v>
      </c>
      <c r="B180" s="6">
        <v>63.0</v>
      </c>
      <c r="C180" s="6">
        <v>53.0</v>
      </c>
      <c r="D180" s="6">
        <v>45.0</v>
      </c>
      <c r="E180" s="6">
        <v>87.0</v>
      </c>
      <c r="I180" s="6" t="s">
        <v>189</v>
      </c>
      <c r="N180" s="7"/>
    </row>
    <row r="181" ht="13.5" customHeight="1">
      <c r="A181" s="6" t="s">
        <v>190</v>
      </c>
      <c r="B181" s="6">
        <v>71.0</v>
      </c>
      <c r="C181" s="6">
        <v>88.0</v>
      </c>
      <c r="D181" s="6">
        <v>95.0</v>
      </c>
      <c r="E181" s="6">
        <v>70.0</v>
      </c>
      <c r="I181" s="6" t="s">
        <v>190</v>
      </c>
      <c r="N181" s="7"/>
    </row>
    <row r="182" ht="13.5" customHeight="1">
      <c r="A182" s="6" t="s">
        <v>191</v>
      </c>
      <c r="B182" s="6">
        <v>74.0</v>
      </c>
      <c r="C182" s="6">
        <v>59.0</v>
      </c>
      <c r="D182" s="6">
        <v>76.0</v>
      </c>
      <c r="E182" s="6">
        <v>85.0</v>
      </c>
      <c r="I182" s="6" t="s">
        <v>191</v>
      </c>
      <c r="N182" s="7"/>
    </row>
    <row r="183" ht="13.5" customHeight="1">
      <c r="A183" s="6" t="s">
        <v>192</v>
      </c>
      <c r="B183" s="6">
        <v>91.0</v>
      </c>
      <c r="C183" s="6">
        <v>58.0</v>
      </c>
      <c r="D183" s="6">
        <v>98.0</v>
      </c>
      <c r="E183" s="6">
        <v>89.0</v>
      </c>
      <c r="I183" s="6" t="s">
        <v>192</v>
      </c>
      <c r="N183" s="7"/>
    </row>
    <row r="184" ht="13.5" customHeight="1">
      <c r="A184" s="6" t="s">
        <v>193</v>
      </c>
      <c r="B184" s="6">
        <v>78.0</v>
      </c>
      <c r="C184" s="6">
        <v>73.0</v>
      </c>
      <c r="D184" s="6">
        <v>91.0</v>
      </c>
      <c r="E184" s="6">
        <v>84.0</v>
      </c>
      <c r="I184" s="6" t="s">
        <v>193</v>
      </c>
      <c r="N184" s="7"/>
    </row>
    <row r="185" ht="13.5" customHeight="1">
      <c r="A185" s="6" t="s">
        <v>194</v>
      </c>
      <c r="B185" s="6">
        <v>65.0</v>
      </c>
      <c r="C185" s="6">
        <v>56.0</v>
      </c>
      <c r="D185" s="6">
        <v>67.0</v>
      </c>
      <c r="E185" s="6">
        <v>61.0</v>
      </c>
      <c r="I185" s="6" t="s">
        <v>194</v>
      </c>
      <c r="N185" s="7"/>
    </row>
    <row r="186" ht="13.5" customHeight="1">
      <c r="A186" s="6" t="s">
        <v>195</v>
      </c>
      <c r="B186" s="6">
        <v>86.0</v>
      </c>
      <c r="C186" s="6">
        <v>72.0</v>
      </c>
      <c r="D186" s="6">
        <v>50.0</v>
      </c>
      <c r="E186" s="6">
        <v>77.0</v>
      </c>
      <c r="I186" s="6" t="s">
        <v>195</v>
      </c>
      <c r="N186" s="7"/>
    </row>
    <row r="187" ht="13.5" customHeight="1">
      <c r="A187" s="6" t="s">
        <v>196</v>
      </c>
      <c r="B187" s="6">
        <v>97.0</v>
      </c>
      <c r="C187" s="6">
        <v>81.0</v>
      </c>
      <c r="D187" s="6">
        <v>71.0</v>
      </c>
      <c r="E187" s="6">
        <v>62.0</v>
      </c>
      <c r="I187" s="6" t="s">
        <v>196</v>
      </c>
      <c r="N187" s="7"/>
    </row>
    <row r="188" ht="13.5" customHeight="1">
      <c r="A188" s="6" t="s">
        <v>197</v>
      </c>
      <c r="B188" s="6">
        <v>88.0</v>
      </c>
      <c r="C188" s="6">
        <v>56.0</v>
      </c>
      <c r="D188" s="6">
        <v>49.0</v>
      </c>
      <c r="E188" s="6">
        <v>63.0</v>
      </c>
      <c r="I188" s="6" t="s">
        <v>197</v>
      </c>
      <c r="N188" s="7"/>
    </row>
    <row r="189" ht="13.5" customHeight="1">
      <c r="A189" s="6" t="s">
        <v>198</v>
      </c>
      <c r="B189" s="6">
        <v>58.0</v>
      </c>
      <c r="C189" s="6">
        <v>75.0</v>
      </c>
      <c r="D189" s="6">
        <v>89.0</v>
      </c>
      <c r="E189" s="6">
        <v>50.0</v>
      </c>
      <c r="I189" s="6" t="s">
        <v>198</v>
      </c>
      <c r="N189" s="7"/>
    </row>
    <row r="190" ht="13.5" customHeight="1">
      <c r="A190" s="6" t="s">
        <v>199</v>
      </c>
      <c r="B190" s="6">
        <v>98.0</v>
      </c>
      <c r="C190" s="6">
        <v>78.0</v>
      </c>
      <c r="D190" s="6">
        <v>88.0</v>
      </c>
      <c r="E190" s="6">
        <v>49.0</v>
      </c>
      <c r="I190" s="6" t="s">
        <v>199</v>
      </c>
      <c r="N190" s="7"/>
    </row>
    <row r="191" ht="13.5" customHeight="1">
      <c r="A191" s="6" t="s">
        <v>200</v>
      </c>
      <c r="B191" s="6">
        <v>86.0</v>
      </c>
      <c r="C191" s="6">
        <v>57.0</v>
      </c>
      <c r="D191" s="6">
        <v>64.0</v>
      </c>
      <c r="E191" s="6">
        <v>47.0</v>
      </c>
      <c r="I191" s="6" t="s">
        <v>200</v>
      </c>
      <c r="N191" s="7"/>
    </row>
    <row r="192" ht="13.5" customHeight="1">
      <c r="A192" s="6" t="s">
        <v>201</v>
      </c>
      <c r="B192" s="6">
        <v>58.0</v>
      </c>
      <c r="C192" s="6">
        <v>46.0</v>
      </c>
      <c r="D192" s="6">
        <v>82.0</v>
      </c>
      <c r="E192" s="6">
        <v>65.0</v>
      </c>
      <c r="I192" s="6" t="s">
        <v>201</v>
      </c>
      <c r="N192" s="7"/>
    </row>
    <row r="193" ht="13.5" customHeight="1">
      <c r="A193" s="6" t="s">
        <v>202</v>
      </c>
      <c r="B193" s="6">
        <v>69.0</v>
      </c>
      <c r="C193" s="6">
        <v>83.0</v>
      </c>
      <c r="D193" s="6">
        <v>93.0</v>
      </c>
      <c r="E193" s="6">
        <v>95.0</v>
      </c>
      <c r="I193" s="6" t="s">
        <v>202</v>
      </c>
      <c r="N193" s="7"/>
    </row>
    <row r="194" ht="13.5" customHeight="1">
      <c r="A194" s="6" t="s">
        <v>203</v>
      </c>
      <c r="B194" s="6">
        <v>100.0</v>
      </c>
      <c r="C194" s="6">
        <v>64.0</v>
      </c>
      <c r="D194" s="6">
        <v>89.0</v>
      </c>
      <c r="E194" s="6">
        <v>64.0</v>
      </c>
      <c r="I194" s="6" t="s">
        <v>203</v>
      </c>
      <c r="N194" s="7"/>
    </row>
    <row r="195" ht="13.5" customHeight="1">
      <c r="A195" s="6" t="s">
        <v>204</v>
      </c>
      <c r="B195" s="6">
        <v>46.0</v>
      </c>
      <c r="C195" s="6">
        <v>58.0</v>
      </c>
      <c r="D195" s="6">
        <v>88.0</v>
      </c>
      <c r="E195" s="6">
        <v>91.0</v>
      </c>
      <c r="I195" s="6" t="s">
        <v>204</v>
      </c>
      <c r="N195" s="7"/>
    </row>
    <row r="196" ht="13.5" customHeight="1">
      <c r="A196" s="6" t="s">
        <v>205</v>
      </c>
      <c r="B196" s="6">
        <v>50.0</v>
      </c>
      <c r="C196" s="6">
        <v>62.0</v>
      </c>
      <c r="D196" s="6">
        <v>82.0</v>
      </c>
      <c r="E196" s="6">
        <v>59.0</v>
      </c>
      <c r="I196" s="6" t="s">
        <v>205</v>
      </c>
      <c r="N196" s="7"/>
    </row>
    <row r="197" ht="13.5" customHeight="1">
      <c r="A197" s="6" t="s">
        <v>206</v>
      </c>
      <c r="B197" s="6">
        <v>67.0</v>
      </c>
      <c r="C197" s="6">
        <v>82.0</v>
      </c>
      <c r="D197" s="6">
        <v>64.0</v>
      </c>
      <c r="E197" s="6">
        <v>85.0</v>
      </c>
      <c r="I197" s="6" t="s">
        <v>206</v>
      </c>
      <c r="N197" s="7"/>
    </row>
    <row r="198" ht="13.5" customHeight="1">
      <c r="A198" s="6" t="s">
        <v>207</v>
      </c>
      <c r="B198" s="6">
        <v>73.0</v>
      </c>
      <c r="C198" s="6">
        <v>71.0</v>
      </c>
      <c r="D198" s="6">
        <v>74.0</v>
      </c>
      <c r="E198" s="6">
        <v>92.0</v>
      </c>
      <c r="I198" s="6" t="s">
        <v>207</v>
      </c>
      <c r="N198" s="7"/>
    </row>
    <row r="199" ht="13.5" customHeight="1">
      <c r="A199" s="6" t="s">
        <v>208</v>
      </c>
      <c r="B199" s="6">
        <v>74.0</v>
      </c>
      <c r="C199" s="6">
        <v>81.0</v>
      </c>
      <c r="D199" s="6">
        <v>91.0</v>
      </c>
      <c r="E199" s="6">
        <v>59.0</v>
      </c>
      <c r="I199" s="6" t="s">
        <v>208</v>
      </c>
      <c r="N199" s="7"/>
    </row>
    <row r="200" ht="13.5" customHeight="1">
      <c r="A200" s="6" t="s">
        <v>209</v>
      </c>
      <c r="B200" s="6">
        <v>65.0</v>
      </c>
      <c r="C200" s="6">
        <v>72.0</v>
      </c>
      <c r="D200" s="6">
        <v>67.0</v>
      </c>
      <c r="E200" s="6">
        <v>63.0</v>
      </c>
      <c r="I200" s="6" t="s">
        <v>209</v>
      </c>
      <c r="N200" s="7"/>
    </row>
    <row r="201" ht="13.5" customHeight="1">
      <c r="A201" s="6" t="s">
        <v>210</v>
      </c>
      <c r="B201" s="6">
        <v>54.0</v>
      </c>
      <c r="C201" s="6">
        <v>83.0</v>
      </c>
      <c r="D201" s="6">
        <v>50.0</v>
      </c>
      <c r="E201" s="6">
        <v>72.0</v>
      </c>
      <c r="I201" s="6" t="s">
        <v>210</v>
      </c>
      <c r="N201" s="7"/>
    </row>
    <row r="202" ht="13.5" customHeight="1">
      <c r="A202" s="6" t="s">
        <v>211</v>
      </c>
      <c r="B202" s="6">
        <v>73.0</v>
      </c>
      <c r="C202" s="6">
        <v>82.0</v>
      </c>
      <c r="D202" s="6">
        <v>68.0</v>
      </c>
      <c r="E202" s="6">
        <v>87.0</v>
      </c>
      <c r="I202" s="6" t="s">
        <v>211</v>
      </c>
      <c r="N202" s="7"/>
    </row>
    <row r="203" ht="13.5" customHeight="1">
      <c r="A203" s="6" t="s">
        <v>212</v>
      </c>
      <c r="B203" s="6">
        <v>49.0</v>
      </c>
      <c r="C203" s="6">
        <v>47.0</v>
      </c>
      <c r="D203" s="6">
        <v>76.0</v>
      </c>
      <c r="E203" s="6">
        <v>89.0</v>
      </c>
      <c r="I203" s="6" t="s">
        <v>212</v>
      </c>
      <c r="N203" s="7"/>
    </row>
    <row r="204" ht="13.5" customHeight="1">
      <c r="A204" s="6" t="s">
        <v>213</v>
      </c>
      <c r="B204" s="6">
        <v>81.0</v>
      </c>
      <c r="C204" s="6">
        <v>94.0</v>
      </c>
      <c r="D204" s="6">
        <v>82.0</v>
      </c>
      <c r="E204" s="6">
        <v>51.0</v>
      </c>
      <c r="I204" s="6" t="s">
        <v>213</v>
      </c>
      <c r="N204" s="7"/>
    </row>
    <row r="205" ht="13.5" customHeight="1">
      <c r="A205" s="6" t="s">
        <v>214</v>
      </c>
      <c r="B205" s="6">
        <v>62.0</v>
      </c>
      <c r="C205" s="6">
        <v>77.0</v>
      </c>
      <c r="D205" s="6">
        <v>76.0</v>
      </c>
      <c r="E205" s="6">
        <v>57.0</v>
      </c>
      <c r="I205" s="6" t="s">
        <v>214</v>
      </c>
      <c r="N205" s="7"/>
    </row>
    <row r="206" ht="13.5" customHeight="1">
      <c r="A206" s="6" t="s">
        <v>215</v>
      </c>
      <c r="B206" s="6">
        <v>70.0</v>
      </c>
      <c r="C206" s="6">
        <v>84.0</v>
      </c>
      <c r="D206" s="6">
        <v>81.0</v>
      </c>
      <c r="E206" s="6">
        <v>69.0</v>
      </c>
      <c r="I206" s="6" t="s">
        <v>215</v>
      </c>
      <c r="N206" s="7"/>
    </row>
    <row r="207" ht="13.5" customHeight="1">
      <c r="A207" s="6" t="s">
        <v>216</v>
      </c>
      <c r="B207" s="6">
        <v>54.0</v>
      </c>
      <c r="C207" s="6">
        <v>62.0</v>
      </c>
      <c r="D207" s="6">
        <v>83.0</v>
      </c>
      <c r="E207" s="6">
        <v>77.0</v>
      </c>
      <c r="I207" s="6" t="s">
        <v>216</v>
      </c>
      <c r="N207" s="7"/>
    </row>
    <row r="208" ht="13.5" customHeight="1">
      <c r="A208" s="6" t="s">
        <v>217</v>
      </c>
      <c r="B208" s="6">
        <v>77.0</v>
      </c>
      <c r="C208" s="6">
        <v>52.0</v>
      </c>
      <c r="D208" s="6">
        <v>81.0</v>
      </c>
      <c r="E208" s="6">
        <v>98.0</v>
      </c>
      <c r="I208" s="6" t="s">
        <v>217</v>
      </c>
      <c r="N208" s="7"/>
    </row>
    <row r="209" ht="13.5" customHeight="1">
      <c r="A209" s="6" t="s">
        <v>218</v>
      </c>
      <c r="B209" s="6">
        <v>51.0</v>
      </c>
      <c r="C209" s="6">
        <v>77.0</v>
      </c>
      <c r="D209" s="6">
        <v>54.0</v>
      </c>
      <c r="E209" s="6">
        <v>84.0</v>
      </c>
      <c r="I209" s="6" t="s">
        <v>218</v>
      </c>
      <c r="N209" s="7"/>
    </row>
    <row r="210" ht="13.5" customHeight="1">
      <c r="A210" s="6" t="s">
        <v>219</v>
      </c>
      <c r="B210" s="6">
        <v>48.0</v>
      </c>
      <c r="C210" s="6">
        <v>91.0</v>
      </c>
      <c r="D210" s="6">
        <v>53.0</v>
      </c>
      <c r="E210" s="6">
        <v>93.0</v>
      </c>
      <c r="I210" s="6" t="s">
        <v>219</v>
      </c>
      <c r="N210" s="7"/>
    </row>
    <row r="211" ht="13.5" customHeight="1">
      <c r="A211" s="6" t="s">
        <v>220</v>
      </c>
      <c r="B211" s="6">
        <v>68.0</v>
      </c>
      <c r="C211" s="6">
        <v>50.0</v>
      </c>
      <c r="D211" s="6">
        <v>47.0</v>
      </c>
      <c r="E211" s="6">
        <v>87.0</v>
      </c>
      <c r="I211" s="6" t="s">
        <v>220</v>
      </c>
      <c r="N211" s="7"/>
    </row>
    <row r="212" ht="13.5" customHeight="1">
      <c r="A212" s="6" t="s">
        <v>221</v>
      </c>
      <c r="B212" s="6">
        <v>45.0</v>
      </c>
      <c r="C212" s="6">
        <v>59.0</v>
      </c>
      <c r="D212" s="6">
        <v>46.0</v>
      </c>
      <c r="E212" s="6">
        <v>73.0</v>
      </c>
      <c r="I212" s="6" t="s">
        <v>221</v>
      </c>
      <c r="N212" s="7"/>
    </row>
    <row r="213" ht="13.5" customHeight="1">
      <c r="A213" s="6" t="s">
        <v>222</v>
      </c>
      <c r="B213" s="6">
        <v>83.0</v>
      </c>
      <c r="C213" s="6">
        <v>72.0</v>
      </c>
      <c r="D213" s="6">
        <v>87.0</v>
      </c>
      <c r="E213" s="6">
        <v>93.0</v>
      </c>
      <c r="I213" s="6" t="s">
        <v>222</v>
      </c>
      <c r="N213" s="7"/>
    </row>
    <row r="214" ht="13.5" customHeight="1">
      <c r="A214" s="6" t="s">
        <v>223</v>
      </c>
      <c r="B214" s="6">
        <v>96.0</v>
      </c>
      <c r="C214" s="6">
        <v>79.0</v>
      </c>
      <c r="D214" s="6">
        <v>46.0</v>
      </c>
      <c r="E214" s="6">
        <v>48.0</v>
      </c>
      <c r="I214" s="6" t="s">
        <v>223</v>
      </c>
      <c r="N214" s="7"/>
    </row>
    <row r="215" ht="13.5" customHeight="1">
      <c r="A215" s="6" t="s">
        <v>224</v>
      </c>
      <c r="B215" s="6">
        <v>79.0</v>
      </c>
      <c r="C215" s="6">
        <v>66.0</v>
      </c>
      <c r="D215" s="6">
        <v>94.0</v>
      </c>
      <c r="E215" s="6">
        <v>54.0</v>
      </c>
      <c r="I215" s="6" t="s">
        <v>224</v>
      </c>
      <c r="N215" s="7"/>
    </row>
    <row r="216" ht="13.5" customHeight="1">
      <c r="A216" s="6" t="s">
        <v>225</v>
      </c>
      <c r="B216" s="6">
        <v>93.0</v>
      </c>
      <c r="C216" s="6">
        <v>68.0</v>
      </c>
      <c r="D216" s="6">
        <v>72.0</v>
      </c>
      <c r="E216" s="6">
        <v>48.0</v>
      </c>
      <c r="I216" s="6" t="s">
        <v>225</v>
      </c>
      <c r="N216" s="7"/>
    </row>
    <row r="217" ht="13.5" customHeight="1">
      <c r="A217" s="6" t="s">
        <v>226</v>
      </c>
      <c r="B217" s="6">
        <v>65.0</v>
      </c>
      <c r="C217" s="6">
        <v>59.0</v>
      </c>
      <c r="D217" s="6">
        <v>68.0</v>
      </c>
      <c r="E217" s="6">
        <v>92.0</v>
      </c>
      <c r="I217" s="6" t="s">
        <v>226</v>
      </c>
      <c r="N217" s="7"/>
    </row>
    <row r="218" ht="13.5" customHeight="1">
      <c r="A218" s="6" t="s">
        <v>227</v>
      </c>
      <c r="B218" s="6">
        <v>54.0</v>
      </c>
      <c r="C218" s="6">
        <v>68.0</v>
      </c>
      <c r="D218" s="6">
        <v>61.0</v>
      </c>
      <c r="E218" s="6">
        <v>78.0</v>
      </c>
      <c r="I218" s="6" t="s">
        <v>227</v>
      </c>
      <c r="N218" s="7"/>
    </row>
    <row r="219" ht="13.5" customHeight="1">
      <c r="A219" s="6" t="s">
        <v>228</v>
      </c>
      <c r="B219" s="6">
        <v>50.0</v>
      </c>
      <c r="C219" s="6">
        <v>61.0</v>
      </c>
      <c r="D219" s="6">
        <v>60.0</v>
      </c>
      <c r="E219" s="6">
        <v>67.0</v>
      </c>
      <c r="I219" s="6" t="s">
        <v>228</v>
      </c>
      <c r="N219" s="7"/>
    </row>
    <row r="220" ht="13.5" customHeight="1">
      <c r="A220" s="6" t="s">
        <v>229</v>
      </c>
      <c r="B220" s="6">
        <v>74.0</v>
      </c>
      <c r="C220" s="6">
        <v>75.0</v>
      </c>
      <c r="D220" s="6">
        <v>98.0</v>
      </c>
      <c r="E220" s="6">
        <v>95.0</v>
      </c>
      <c r="I220" s="6" t="s">
        <v>229</v>
      </c>
      <c r="N220" s="7"/>
    </row>
    <row r="221" ht="13.5" customHeight="1">
      <c r="A221" s="6" t="s">
        <v>230</v>
      </c>
      <c r="B221" s="6">
        <v>70.0</v>
      </c>
      <c r="C221" s="6">
        <v>91.0</v>
      </c>
      <c r="D221" s="6">
        <v>79.0</v>
      </c>
      <c r="E221" s="6">
        <v>80.0</v>
      </c>
      <c r="I221" s="6" t="s">
        <v>230</v>
      </c>
      <c r="N221" s="7"/>
    </row>
    <row r="222" ht="13.5" customHeight="1">
      <c r="A222" s="6" t="s">
        <v>231</v>
      </c>
      <c r="B222" s="6">
        <v>82.0</v>
      </c>
      <c r="C222" s="6">
        <v>56.0</v>
      </c>
      <c r="D222" s="6">
        <v>70.0</v>
      </c>
      <c r="E222" s="6">
        <v>98.0</v>
      </c>
      <c r="I222" s="6" t="s">
        <v>231</v>
      </c>
      <c r="N222" s="7"/>
    </row>
    <row r="223" ht="13.5" customHeight="1">
      <c r="A223" s="6" t="s">
        <v>232</v>
      </c>
      <c r="B223" s="6">
        <v>48.0</v>
      </c>
      <c r="C223" s="6">
        <v>76.0</v>
      </c>
      <c r="D223" s="6">
        <v>65.0</v>
      </c>
      <c r="E223" s="6">
        <v>71.0</v>
      </c>
      <c r="I223" s="6" t="s">
        <v>232</v>
      </c>
      <c r="N223" s="7"/>
    </row>
    <row r="224" ht="13.5" customHeight="1">
      <c r="A224" s="6" t="s">
        <v>233</v>
      </c>
      <c r="B224" s="6">
        <v>62.0</v>
      </c>
      <c r="C224" s="6">
        <v>86.0</v>
      </c>
      <c r="D224" s="6">
        <v>50.0</v>
      </c>
      <c r="E224" s="6">
        <v>94.0</v>
      </c>
      <c r="I224" s="6" t="s">
        <v>233</v>
      </c>
      <c r="N224" s="7"/>
    </row>
    <row r="225" ht="13.5" customHeight="1">
      <c r="A225" s="6" t="s">
        <v>234</v>
      </c>
      <c r="B225" s="6">
        <v>75.0</v>
      </c>
      <c r="C225" s="6">
        <v>96.0</v>
      </c>
      <c r="D225" s="6">
        <v>96.0</v>
      </c>
      <c r="E225" s="6">
        <v>87.0</v>
      </c>
      <c r="I225" s="6" t="s">
        <v>234</v>
      </c>
      <c r="N225" s="7"/>
    </row>
    <row r="226" ht="13.5" customHeight="1">
      <c r="A226" s="6" t="s">
        <v>235</v>
      </c>
      <c r="B226" s="6">
        <v>68.0</v>
      </c>
      <c r="C226" s="6">
        <v>73.0</v>
      </c>
      <c r="D226" s="6">
        <v>49.0</v>
      </c>
      <c r="E226" s="6">
        <v>59.0</v>
      </c>
      <c r="I226" s="6" t="s">
        <v>235</v>
      </c>
      <c r="N226" s="7"/>
    </row>
    <row r="227" ht="13.5" customHeight="1">
      <c r="A227" s="6" t="s">
        <v>236</v>
      </c>
      <c r="B227" s="6">
        <v>49.0</v>
      </c>
      <c r="C227" s="6">
        <v>97.0</v>
      </c>
      <c r="D227" s="6">
        <v>100.0</v>
      </c>
      <c r="E227" s="6">
        <v>72.0</v>
      </c>
      <c r="I227" s="6" t="s">
        <v>236</v>
      </c>
      <c r="N227" s="7"/>
    </row>
    <row r="228" ht="13.5" customHeight="1">
      <c r="A228" s="6" t="s">
        <v>237</v>
      </c>
      <c r="B228" s="6">
        <v>89.0</v>
      </c>
      <c r="C228" s="6">
        <v>47.0</v>
      </c>
      <c r="D228" s="6">
        <v>70.0</v>
      </c>
      <c r="E228" s="6">
        <v>96.0</v>
      </c>
      <c r="I228" s="6" t="s">
        <v>237</v>
      </c>
      <c r="N228" s="7"/>
    </row>
    <row r="229" ht="13.5" customHeight="1">
      <c r="A229" s="6" t="s">
        <v>238</v>
      </c>
      <c r="B229" s="6">
        <v>52.0</v>
      </c>
      <c r="C229" s="6">
        <v>52.0</v>
      </c>
      <c r="D229" s="6">
        <v>82.0</v>
      </c>
      <c r="E229" s="6">
        <v>83.0</v>
      </c>
      <c r="I229" s="6" t="s">
        <v>238</v>
      </c>
      <c r="N229" s="7"/>
    </row>
    <row r="230" ht="13.5" customHeight="1">
      <c r="A230" s="6" t="s">
        <v>239</v>
      </c>
      <c r="B230" s="6">
        <v>93.0</v>
      </c>
      <c r="C230" s="6">
        <v>95.0</v>
      </c>
      <c r="D230" s="6">
        <v>94.0</v>
      </c>
      <c r="E230" s="6">
        <v>76.0</v>
      </c>
      <c r="I230" s="6" t="s">
        <v>239</v>
      </c>
      <c r="N230" s="7"/>
    </row>
    <row r="231" ht="13.5" customHeight="1">
      <c r="A231" s="6" t="s">
        <v>240</v>
      </c>
      <c r="B231" s="6">
        <v>81.0</v>
      </c>
      <c r="C231" s="6">
        <v>91.0</v>
      </c>
      <c r="D231" s="6">
        <v>62.0</v>
      </c>
      <c r="E231" s="6">
        <v>69.0</v>
      </c>
      <c r="I231" s="6" t="s">
        <v>240</v>
      </c>
      <c r="N231" s="7"/>
    </row>
    <row r="232" ht="13.5" customHeight="1">
      <c r="A232" s="6" t="s">
        <v>241</v>
      </c>
      <c r="B232" s="6">
        <v>52.0</v>
      </c>
      <c r="C232" s="6">
        <v>51.0</v>
      </c>
      <c r="D232" s="6">
        <v>71.0</v>
      </c>
      <c r="E232" s="6">
        <v>70.0</v>
      </c>
      <c r="I232" s="6" t="s">
        <v>241</v>
      </c>
      <c r="N232" s="7"/>
    </row>
    <row r="233" ht="13.5" customHeight="1">
      <c r="A233" s="6" t="s">
        <v>242</v>
      </c>
      <c r="B233" s="6">
        <v>87.0</v>
      </c>
      <c r="C233" s="6">
        <v>74.0</v>
      </c>
      <c r="D233" s="6">
        <v>58.0</v>
      </c>
      <c r="E233" s="6">
        <v>72.0</v>
      </c>
      <c r="I233" s="6" t="s">
        <v>242</v>
      </c>
      <c r="N233" s="7"/>
    </row>
    <row r="234" ht="13.5" customHeight="1">
      <c r="A234" s="6" t="s">
        <v>243</v>
      </c>
      <c r="B234" s="6">
        <v>54.0</v>
      </c>
      <c r="C234" s="6">
        <v>89.0</v>
      </c>
      <c r="D234" s="6">
        <v>74.0</v>
      </c>
      <c r="E234" s="6">
        <v>47.0</v>
      </c>
      <c r="I234" s="6" t="s">
        <v>243</v>
      </c>
      <c r="N234" s="7"/>
    </row>
    <row r="235" ht="13.5" customHeight="1">
      <c r="A235" s="6" t="s">
        <v>244</v>
      </c>
      <c r="B235" s="6">
        <v>58.0</v>
      </c>
      <c r="C235" s="6">
        <v>55.0</v>
      </c>
      <c r="D235" s="6">
        <v>73.0</v>
      </c>
      <c r="E235" s="6">
        <v>79.0</v>
      </c>
      <c r="I235" s="6" t="s">
        <v>244</v>
      </c>
      <c r="N235" s="7"/>
    </row>
    <row r="236" ht="13.5" customHeight="1">
      <c r="A236" s="6" t="s">
        <v>245</v>
      </c>
      <c r="B236" s="6">
        <v>57.0</v>
      </c>
      <c r="C236" s="6">
        <v>69.0</v>
      </c>
      <c r="D236" s="6">
        <v>57.0</v>
      </c>
      <c r="E236" s="6">
        <v>62.0</v>
      </c>
      <c r="I236" s="6" t="s">
        <v>245</v>
      </c>
      <c r="N236" s="7"/>
    </row>
    <row r="237" ht="13.5" customHeight="1">
      <c r="A237" s="6" t="s">
        <v>246</v>
      </c>
      <c r="B237" s="6">
        <v>97.0</v>
      </c>
      <c r="C237" s="6">
        <v>48.0</v>
      </c>
      <c r="D237" s="6">
        <v>54.0</v>
      </c>
      <c r="E237" s="6">
        <v>97.0</v>
      </c>
      <c r="I237" s="6" t="s">
        <v>246</v>
      </c>
      <c r="N237" s="7"/>
    </row>
    <row r="238" ht="13.5" customHeight="1">
      <c r="A238" s="6" t="s">
        <v>247</v>
      </c>
      <c r="B238" s="6">
        <v>89.0</v>
      </c>
      <c r="C238" s="6">
        <v>59.0</v>
      </c>
      <c r="D238" s="6">
        <v>48.0</v>
      </c>
      <c r="E238" s="6">
        <v>69.0</v>
      </c>
      <c r="I238" s="6" t="s">
        <v>247</v>
      </c>
      <c r="N238" s="7"/>
    </row>
    <row r="239" ht="13.5" customHeight="1">
      <c r="A239" s="6" t="s">
        <v>248</v>
      </c>
      <c r="B239" s="6">
        <v>98.0</v>
      </c>
      <c r="C239" s="6">
        <v>53.0</v>
      </c>
      <c r="D239" s="6">
        <v>59.0</v>
      </c>
      <c r="E239" s="6">
        <v>75.0</v>
      </c>
      <c r="I239" s="6" t="s">
        <v>248</v>
      </c>
      <c r="N239" s="7"/>
    </row>
    <row r="240" ht="13.5" customHeight="1">
      <c r="A240" s="6" t="s">
        <v>249</v>
      </c>
      <c r="B240" s="6">
        <v>91.0</v>
      </c>
      <c r="C240" s="6">
        <v>50.0</v>
      </c>
      <c r="D240" s="6">
        <v>61.0</v>
      </c>
      <c r="E240" s="6">
        <v>49.0</v>
      </c>
      <c r="I240" s="6" t="s">
        <v>249</v>
      </c>
      <c r="N240" s="7"/>
    </row>
    <row r="241" ht="13.5" customHeight="1">
      <c r="A241" s="6" t="s">
        <v>250</v>
      </c>
      <c r="B241" s="6">
        <v>65.0</v>
      </c>
      <c r="C241" s="6">
        <v>78.0</v>
      </c>
      <c r="D241" s="6">
        <v>46.0</v>
      </c>
      <c r="E241" s="6">
        <v>79.0</v>
      </c>
      <c r="I241" s="6" t="s">
        <v>250</v>
      </c>
      <c r="N241" s="7"/>
    </row>
    <row r="242" ht="13.5" customHeight="1">
      <c r="A242" s="6" t="s">
        <v>251</v>
      </c>
      <c r="B242" s="6">
        <v>87.0</v>
      </c>
      <c r="C242" s="6">
        <v>83.0</v>
      </c>
      <c r="D242" s="6">
        <v>50.0</v>
      </c>
      <c r="E242" s="6">
        <v>84.0</v>
      </c>
      <c r="I242" s="6" t="s">
        <v>251</v>
      </c>
      <c r="N242" s="7"/>
    </row>
    <row r="243" ht="13.5" customHeight="1">
      <c r="A243" s="6" t="s">
        <v>252</v>
      </c>
      <c r="B243" s="6">
        <v>60.0</v>
      </c>
      <c r="C243" s="6">
        <v>91.0</v>
      </c>
      <c r="D243" s="6">
        <v>51.0</v>
      </c>
      <c r="E243" s="6">
        <v>75.0</v>
      </c>
      <c r="I243" s="6" t="s">
        <v>252</v>
      </c>
      <c r="N243" s="7"/>
    </row>
    <row r="244" ht="13.5" customHeight="1">
      <c r="A244" s="6" t="s">
        <v>253</v>
      </c>
      <c r="B244" s="6">
        <v>97.0</v>
      </c>
      <c r="C244" s="6">
        <v>66.0</v>
      </c>
      <c r="D244" s="6">
        <v>82.0</v>
      </c>
      <c r="E244" s="6">
        <v>95.0</v>
      </c>
      <c r="I244" s="6" t="s">
        <v>253</v>
      </c>
      <c r="N244" s="7"/>
    </row>
    <row r="245" ht="13.5" customHeight="1">
      <c r="A245" s="6" t="s">
        <v>254</v>
      </c>
      <c r="B245" s="6">
        <v>96.0</v>
      </c>
      <c r="C245" s="6">
        <v>51.0</v>
      </c>
      <c r="D245" s="6">
        <v>93.0</v>
      </c>
      <c r="E245" s="6">
        <v>80.0</v>
      </c>
      <c r="I245" s="6" t="s">
        <v>254</v>
      </c>
      <c r="N245" s="7"/>
    </row>
    <row r="246" ht="13.5" customHeight="1">
      <c r="A246" s="6" t="s">
        <v>255</v>
      </c>
      <c r="B246" s="6">
        <v>65.0</v>
      </c>
      <c r="C246" s="6">
        <v>63.0</v>
      </c>
      <c r="D246" s="6">
        <v>99.0</v>
      </c>
      <c r="E246" s="6">
        <v>60.0</v>
      </c>
      <c r="I246" s="6" t="s">
        <v>255</v>
      </c>
      <c r="N246" s="7"/>
    </row>
    <row r="247" ht="13.5" customHeight="1">
      <c r="A247" s="6" t="s">
        <v>256</v>
      </c>
      <c r="B247" s="6">
        <v>51.0</v>
      </c>
      <c r="C247" s="6">
        <v>94.0</v>
      </c>
      <c r="D247" s="6">
        <v>79.0</v>
      </c>
      <c r="E247" s="6">
        <v>45.0</v>
      </c>
      <c r="I247" s="6" t="s">
        <v>256</v>
      </c>
      <c r="N247" s="7"/>
    </row>
    <row r="248" ht="13.5" customHeight="1">
      <c r="A248" s="6" t="s">
        <v>257</v>
      </c>
      <c r="B248" s="6">
        <v>46.0</v>
      </c>
      <c r="C248" s="6">
        <v>93.0</v>
      </c>
      <c r="D248" s="6">
        <v>49.0</v>
      </c>
      <c r="E248" s="6">
        <v>84.0</v>
      </c>
      <c r="I248" s="6" t="s">
        <v>257</v>
      </c>
      <c r="N248" s="7"/>
    </row>
    <row r="249" ht="13.5" customHeight="1">
      <c r="A249" s="6" t="s">
        <v>258</v>
      </c>
      <c r="B249" s="6">
        <v>76.0</v>
      </c>
      <c r="C249" s="6">
        <v>86.0</v>
      </c>
      <c r="D249" s="6">
        <v>53.0</v>
      </c>
      <c r="E249" s="6">
        <v>47.0</v>
      </c>
      <c r="I249" s="6" t="s">
        <v>258</v>
      </c>
      <c r="N249" s="7"/>
    </row>
    <row r="250" ht="13.5" customHeight="1">
      <c r="A250" s="6" t="s">
        <v>259</v>
      </c>
      <c r="B250" s="6">
        <v>99.0</v>
      </c>
      <c r="C250" s="6">
        <v>82.0</v>
      </c>
      <c r="D250" s="6">
        <v>99.0</v>
      </c>
      <c r="E250" s="6">
        <v>98.0</v>
      </c>
      <c r="I250" s="6" t="s">
        <v>259</v>
      </c>
      <c r="N250" s="7"/>
    </row>
    <row r="251" ht="13.5" customHeight="1">
      <c r="A251" s="6" t="s">
        <v>260</v>
      </c>
      <c r="B251" s="6">
        <v>80.0</v>
      </c>
      <c r="C251" s="6">
        <v>93.0</v>
      </c>
      <c r="D251" s="6">
        <v>76.0</v>
      </c>
      <c r="E251" s="6">
        <v>93.0</v>
      </c>
      <c r="I251" s="6" t="s">
        <v>260</v>
      </c>
      <c r="N251" s="7"/>
    </row>
    <row r="252" ht="13.5" customHeight="1">
      <c r="A252" s="6" t="s">
        <v>261</v>
      </c>
      <c r="B252" s="6">
        <v>86.0</v>
      </c>
      <c r="C252" s="6">
        <v>53.0</v>
      </c>
      <c r="D252" s="6">
        <v>62.0</v>
      </c>
      <c r="E252" s="6">
        <v>65.0</v>
      </c>
      <c r="I252" s="6" t="s">
        <v>261</v>
      </c>
      <c r="N252" s="7"/>
    </row>
    <row r="253" ht="13.5" customHeight="1">
      <c r="A253" s="6" t="s">
        <v>262</v>
      </c>
      <c r="B253" s="6">
        <v>63.0</v>
      </c>
      <c r="C253" s="6">
        <v>52.0</v>
      </c>
      <c r="D253" s="6">
        <v>99.0</v>
      </c>
      <c r="E253" s="6">
        <v>78.0</v>
      </c>
      <c r="I253" s="6" t="s">
        <v>262</v>
      </c>
      <c r="N253" s="7"/>
    </row>
    <row r="254" ht="13.5" customHeight="1">
      <c r="A254" s="6" t="s">
        <v>263</v>
      </c>
      <c r="B254" s="6">
        <v>70.0</v>
      </c>
      <c r="C254" s="6">
        <v>98.0</v>
      </c>
      <c r="D254" s="6">
        <v>69.0</v>
      </c>
      <c r="E254" s="6">
        <v>77.0</v>
      </c>
      <c r="I254" s="6" t="s">
        <v>263</v>
      </c>
      <c r="N254" s="7"/>
    </row>
    <row r="255" ht="13.5" customHeight="1">
      <c r="A255" s="6" t="s">
        <v>264</v>
      </c>
      <c r="B255" s="6">
        <v>68.0</v>
      </c>
      <c r="C255" s="6">
        <v>68.0</v>
      </c>
      <c r="D255" s="6">
        <v>50.0</v>
      </c>
      <c r="E255" s="6">
        <v>78.0</v>
      </c>
      <c r="I255" s="6" t="s">
        <v>264</v>
      </c>
      <c r="N255" s="7"/>
    </row>
    <row r="256" ht="13.5" customHeight="1">
      <c r="A256" s="6" t="s">
        <v>265</v>
      </c>
      <c r="B256" s="6">
        <v>88.0</v>
      </c>
      <c r="C256" s="6">
        <v>93.0</v>
      </c>
      <c r="D256" s="6">
        <v>100.0</v>
      </c>
      <c r="E256" s="6">
        <v>99.0</v>
      </c>
      <c r="I256" s="6" t="s">
        <v>265</v>
      </c>
      <c r="N256" s="7"/>
    </row>
    <row r="257" ht="13.5" customHeight="1">
      <c r="A257" s="6" t="s">
        <v>266</v>
      </c>
      <c r="B257" s="6">
        <v>83.0</v>
      </c>
      <c r="C257" s="6">
        <v>49.0</v>
      </c>
      <c r="D257" s="6">
        <v>96.0</v>
      </c>
      <c r="E257" s="6">
        <v>92.0</v>
      </c>
      <c r="I257" s="6" t="s">
        <v>266</v>
      </c>
      <c r="N257" s="7"/>
    </row>
    <row r="258" ht="13.5" customHeight="1">
      <c r="A258" s="6" t="s">
        <v>267</v>
      </c>
      <c r="B258" s="6">
        <v>67.0</v>
      </c>
      <c r="C258" s="6">
        <v>94.0</v>
      </c>
      <c r="D258" s="6">
        <v>86.0</v>
      </c>
      <c r="E258" s="6">
        <v>100.0</v>
      </c>
      <c r="I258" s="6" t="s">
        <v>267</v>
      </c>
      <c r="N258" s="7"/>
    </row>
    <row r="259" ht="13.5" customHeight="1">
      <c r="A259" s="6" t="s">
        <v>268</v>
      </c>
      <c r="B259" s="6">
        <v>64.0</v>
      </c>
      <c r="C259" s="6">
        <v>70.0</v>
      </c>
      <c r="D259" s="6">
        <v>64.0</v>
      </c>
      <c r="E259" s="6">
        <v>73.0</v>
      </c>
      <c r="I259" s="6" t="s">
        <v>268</v>
      </c>
      <c r="N259" s="7"/>
    </row>
    <row r="260" ht="13.5" customHeight="1">
      <c r="A260" s="6" t="s">
        <v>269</v>
      </c>
      <c r="B260" s="6">
        <v>68.0</v>
      </c>
      <c r="C260" s="6">
        <v>96.0</v>
      </c>
      <c r="D260" s="6">
        <v>70.0</v>
      </c>
      <c r="E260" s="6">
        <v>74.0</v>
      </c>
      <c r="I260" s="6" t="s">
        <v>269</v>
      </c>
      <c r="N260" s="7"/>
    </row>
    <row r="261" ht="13.5" customHeight="1">
      <c r="A261" s="6" t="s">
        <v>270</v>
      </c>
      <c r="B261" s="6">
        <v>70.0</v>
      </c>
      <c r="C261" s="6">
        <v>58.0</v>
      </c>
      <c r="D261" s="6">
        <v>67.0</v>
      </c>
      <c r="E261" s="6">
        <v>99.0</v>
      </c>
      <c r="I261" s="6" t="s">
        <v>270</v>
      </c>
      <c r="N261" s="7"/>
    </row>
    <row r="262" ht="13.5" customHeight="1">
      <c r="A262" s="6" t="s">
        <v>271</v>
      </c>
      <c r="B262" s="6">
        <v>76.0</v>
      </c>
      <c r="C262" s="6">
        <v>69.0</v>
      </c>
      <c r="D262" s="6">
        <v>59.0</v>
      </c>
      <c r="E262" s="6">
        <v>82.0</v>
      </c>
      <c r="I262" s="6" t="s">
        <v>271</v>
      </c>
      <c r="N262" s="7"/>
    </row>
    <row r="263" ht="13.5" customHeight="1">
      <c r="A263" s="6" t="s">
        <v>272</v>
      </c>
      <c r="B263" s="6">
        <v>53.0</v>
      </c>
      <c r="C263" s="6">
        <v>83.0</v>
      </c>
      <c r="D263" s="6">
        <v>73.0</v>
      </c>
      <c r="E263" s="6">
        <v>89.0</v>
      </c>
      <c r="I263" s="6" t="s">
        <v>272</v>
      </c>
      <c r="N263" s="7"/>
    </row>
    <row r="264" ht="13.5" customHeight="1">
      <c r="A264" s="6" t="s">
        <v>273</v>
      </c>
      <c r="B264" s="6">
        <v>61.0</v>
      </c>
      <c r="C264" s="6">
        <v>70.0</v>
      </c>
      <c r="D264" s="6">
        <v>51.0</v>
      </c>
      <c r="E264" s="6">
        <v>78.0</v>
      </c>
      <c r="I264" s="6" t="s">
        <v>273</v>
      </c>
      <c r="N264" s="7"/>
    </row>
    <row r="265" ht="13.5" customHeight="1">
      <c r="A265" s="6" t="s">
        <v>274</v>
      </c>
      <c r="B265" s="6">
        <v>93.0</v>
      </c>
      <c r="C265" s="6">
        <v>80.0</v>
      </c>
      <c r="D265" s="6">
        <v>55.0</v>
      </c>
      <c r="E265" s="6">
        <v>57.0</v>
      </c>
      <c r="I265" s="6" t="s">
        <v>274</v>
      </c>
      <c r="N265" s="7"/>
    </row>
    <row r="266" ht="13.5" customHeight="1">
      <c r="A266" s="6" t="s">
        <v>275</v>
      </c>
      <c r="B266" s="6">
        <v>76.0</v>
      </c>
      <c r="C266" s="6">
        <v>67.0</v>
      </c>
      <c r="D266" s="6">
        <v>72.0</v>
      </c>
      <c r="E266" s="6">
        <v>47.0</v>
      </c>
      <c r="I266" s="6" t="s">
        <v>275</v>
      </c>
      <c r="N266" s="7"/>
    </row>
    <row r="267" ht="13.5" customHeight="1">
      <c r="A267" s="6" t="s">
        <v>276</v>
      </c>
      <c r="B267" s="6">
        <v>84.0</v>
      </c>
      <c r="C267" s="6">
        <v>46.0</v>
      </c>
      <c r="D267" s="6">
        <v>50.0</v>
      </c>
      <c r="E267" s="6">
        <v>46.0</v>
      </c>
      <c r="I267" s="6" t="s">
        <v>276</v>
      </c>
      <c r="N267" s="7"/>
    </row>
    <row r="268" ht="13.5" customHeight="1">
      <c r="A268" s="6" t="s">
        <v>277</v>
      </c>
      <c r="B268" s="6">
        <v>92.0</v>
      </c>
      <c r="C268" s="6">
        <v>55.0</v>
      </c>
      <c r="D268" s="6">
        <v>87.0</v>
      </c>
      <c r="E268" s="6">
        <v>85.0</v>
      </c>
      <c r="I268" s="6" t="s">
        <v>277</v>
      </c>
      <c r="N268" s="7"/>
    </row>
    <row r="269" ht="13.5" customHeight="1">
      <c r="A269" s="6" t="s">
        <v>278</v>
      </c>
      <c r="B269" s="6">
        <v>64.0</v>
      </c>
      <c r="C269" s="6">
        <v>57.0</v>
      </c>
      <c r="D269" s="6">
        <v>97.0</v>
      </c>
      <c r="E269" s="6">
        <v>47.0</v>
      </c>
      <c r="I269" s="6" t="s">
        <v>278</v>
      </c>
      <c r="N269" s="7"/>
    </row>
    <row r="270" ht="13.5" customHeight="1">
      <c r="A270" s="6" t="s">
        <v>279</v>
      </c>
      <c r="B270" s="6">
        <v>72.0</v>
      </c>
      <c r="C270" s="6">
        <v>55.0</v>
      </c>
      <c r="D270" s="6">
        <v>94.0</v>
      </c>
      <c r="E270" s="6">
        <v>71.0</v>
      </c>
      <c r="I270" s="6" t="s">
        <v>279</v>
      </c>
      <c r="N270" s="7"/>
    </row>
    <row r="271" ht="13.5" customHeight="1">
      <c r="A271" s="6" t="s">
        <v>280</v>
      </c>
      <c r="B271" s="6">
        <v>93.0</v>
      </c>
      <c r="C271" s="6">
        <v>46.0</v>
      </c>
      <c r="D271" s="6">
        <v>57.0</v>
      </c>
      <c r="E271" s="6">
        <v>54.0</v>
      </c>
      <c r="I271" s="6" t="s">
        <v>280</v>
      </c>
      <c r="N271" s="7"/>
    </row>
    <row r="272" ht="13.5" customHeight="1">
      <c r="A272" s="6" t="s">
        <v>281</v>
      </c>
      <c r="B272" s="6">
        <v>55.0</v>
      </c>
      <c r="C272" s="6">
        <v>61.0</v>
      </c>
      <c r="D272" s="6">
        <v>81.0</v>
      </c>
      <c r="E272" s="6">
        <v>61.0</v>
      </c>
      <c r="I272" s="6" t="s">
        <v>281</v>
      </c>
      <c r="N272" s="7"/>
    </row>
    <row r="273" ht="13.5" customHeight="1">
      <c r="A273" s="6" t="s">
        <v>282</v>
      </c>
      <c r="B273" s="6">
        <v>77.0</v>
      </c>
      <c r="C273" s="6">
        <v>98.0</v>
      </c>
      <c r="D273" s="6">
        <v>47.0</v>
      </c>
      <c r="E273" s="6">
        <v>90.0</v>
      </c>
      <c r="I273" s="6" t="s">
        <v>282</v>
      </c>
      <c r="N273" s="7"/>
    </row>
    <row r="274" ht="13.5" customHeight="1">
      <c r="A274" s="6" t="s">
        <v>283</v>
      </c>
      <c r="B274" s="6">
        <v>73.0</v>
      </c>
      <c r="C274" s="6">
        <v>71.0</v>
      </c>
      <c r="D274" s="6">
        <v>96.0</v>
      </c>
      <c r="E274" s="6">
        <v>83.0</v>
      </c>
      <c r="I274" s="6" t="s">
        <v>283</v>
      </c>
      <c r="N274" s="7"/>
    </row>
    <row r="275" ht="13.5" customHeight="1">
      <c r="A275" s="6" t="s">
        <v>86</v>
      </c>
      <c r="B275" s="6">
        <v>51.0</v>
      </c>
      <c r="C275" s="6">
        <v>47.0</v>
      </c>
      <c r="D275" s="6">
        <v>52.0</v>
      </c>
      <c r="E275" s="6">
        <v>87.0</v>
      </c>
      <c r="I275" s="6" t="s">
        <v>86</v>
      </c>
      <c r="N275" s="7"/>
    </row>
    <row r="276" ht="13.5" customHeight="1">
      <c r="A276" s="6" t="s">
        <v>284</v>
      </c>
      <c r="B276" s="6">
        <v>47.0</v>
      </c>
      <c r="C276" s="6">
        <v>46.0</v>
      </c>
      <c r="D276" s="6">
        <v>80.0</v>
      </c>
      <c r="E276" s="6">
        <v>57.0</v>
      </c>
      <c r="I276" s="6" t="s">
        <v>284</v>
      </c>
      <c r="N276" s="7"/>
    </row>
    <row r="277" ht="13.5" customHeight="1">
      <c r="A277" s="6" t="s">
        <v>285</v>
      </c>
      <c r="B277" s="6">
        <v>45.0</v>
      </c>
      <c r="C277" s="6">
        <v>50.0</v>
      </c>
      <c r="D277" s="6">
        <v>76.0</v>
      </c>
      <c r="E277" s="6">
        <v>47.0</v>
      </c>
      <c r="I277" s="6" t="s">
        <v>285</v>
      </c>
      <c r="N277" s="7"/>
    </row>
    <row r="278" ht="13.5" customHeight="1">
      <c r="A278" s="6" t="s">
        <v>286</v>
      </c>
      <c r="B278" s="6">
        <v>57.0</v>
      </c>
      <c r="C278" s="6">
        <v>47.0</v>
      </c>
      <c r="D278" s="6">
        <v>62.0</v>
      </c>
      <c r="E278" s="6">
        <v>59.0</v>
      </c>
      <c r="I278" s="6" t="s">
        <v>286</v>
      </c>
      <c r="N278" s="7"/>
    </row>
    <row r="279" ht="13.5" customHeight="1">
      <c r="A279" s="6" t="s">
        <v>287</v>
      </c>
      <c r="B279" s="6">
        <v>94.0</v>
      </c>
      <c r="C279" s="6">
        <v>45.0</v>
      </c>
      <c r="D279" s="6">
        <v>51.0</v>
      </c>
      <c r="E279" s="6">
        <v>73.0</v>
      </c>
      <c r="I279" s="6" t="s">
        <v>287</v>
      </c>
      <c r="N279" s="7"/>
    </row>
    <row r="280" ht="13.5" customHeight="1">
      <c r="A280" s="6" t="s">
        <v>288</v>
      </c>
      <c r="B280" s="6">
        <v>56.0</v>
      </c>
      <c r="C280" s="6">
        <v>62.0</v>
      </c>
      <c r="D280" s="6">
        <v>83.0</v>
      </c>
      <c r="E280" s="6">
        <v>97.0</v>
      </c>
      <c r="I280" s="6" t="s">
        <v>288</v>
      </c>
      <c r="N280" s="7"/>
    </row>
    <row r="281" ht="13.5" customHeight="1">
      <c r="A281" s="6" t="s">
        <v>289</v>
      </c>
      <c r="B281" s="6">
        <v>92.0</v>
      </c>
      <c r="C281" s="6">
        <v>71.0</v>
      </c>
      <c r="D281" s="6">
        <v>51.0</v>
      </c>
      <c r="E281" s="6">
        <v>78.0</v>
      </c>
      <c r="I281" s="6" t="s">
        <v>289</v>
      </c>
      <c r="N281" s="7"/>
    </row>
    <row r="282" ht="13.5" customHeight="1">
      <c r="A282" s="6" t="s">
        <v>290</v>
      </c>
      <c r="B282" s="6">
        <v>75.0</v>
      </c>
      <c r="C282" s="6">
        <v>96.0</v>
      </c>
      <c r="D282" s="6">
        <v>91.0</v>
      </c>
      <c r="E282" s="6">
        <v>47.0</v>
      </c>
      <c r="I282" s="6" t="s">
        <v>290</v>
      </c>
      <c r="N282" s="7"/>
    </row>
    <row r="283" ht="13.5" customHeight="1">
      <c r="A283" s="6" t="s">
        <v>291</v>
      </c>
      <c r="B283" s="6">
        <v>86.0</v>
      </c>
      <c r="C283" s="6">
        <v>49.0</v>
      </c>
      <c r="D283" s="6">
        <v>76.0</v>
      </c>
      <c r="E283" s="6">
        <v>92.0</v>
      </c>
      <c r="I283" s="6" t="s">
        <v>291</v>
      </c>
      <c r="N283" s="7"/>
    </row>
    <row r="284" ht="13.5" customHeight="1">
      <c r="A284" s="6" t="s">
        <v>292</v>
      </c>
      <c r="B284" s="6">
        <v>57.0</v>
      </c>
      <c r="C284" s="6">
        <v>82.0</v>
      </c>
      <c r="D284" s="6">
        <v>55.0</v>
      </c>
      <c r="E284" s="6">
        <v>79.0</v>
      </c>
      <c r="I284" s="6" t="s">
        <v>292</v>
      </c>
      <c r="N284" s="7"/>
    </row>
    <row r="285" ht="13.5" customHeight="1">
      <c r="A285" s="6" t="s">
        <v>293</v>
      </c>
      <c r="B285" s="6">
        <v>89.0</v>
      </c>
      <c r="C285" s="6">
        <v>84.0</v>
      </c>
      <c r="D285" s="6">
        <v>53.0</v>
      </c>
      <c r="E285" s="6">
        <v>74.0</v>
      </c>
      <c r="I285" s="6" t="s">
        <v>293</v>
      </c>
      <c r="N285" s="7"/>
    </row>
    <row r="286" ht="13.5" customHeight="1">
      <c r="A286" s="6" t="s">
        <v>294</v>
      </c>
      <c r="B286" s="6">
        <v>90.0</v>
      </c>
      <c r="C286" s="6">
        <v>73.0</v>
      </c>
      <c r="D286" s="6">
        <v>56.0</v>
      </c>
      <c r="E286" s="6">
        <v>71.0</v>
      </c>
      <c r="I286" s="6" t="s">
        <v>294</v>
      </c>
      <c r="N286" s="7"/>
    </row>
    <row r="287" ht="13.5" customHeight="1">
      <c r="A287" s="6" t="s">
        <v>295</v>
      </c>
      <c r="B287" s="6">
        <v>76.0</v>
      </c>
      <c r="C287" s="6">
        <v>62.0</v>
      </c>
      <c r="D287" s="6">
        <v>98.0</v>
      </c>
      <c r="E287" s="6">
        <v>96.0</v>
      </c>
      <c r="I287" s="6" t="s">
        <v>295</v>
      </c>
      <c r="N287" s="7"/>
    </row>
    <row r="288" ht="13.5" customHeight="1">
      <c r="A288" s="6" t="s">
        <v>296</v>
      </c>
      <c r="B288" s="6">
        <v>80.0</v>
      </c>
      <c r="C288" s="6">
        <v>64.0</v>
      </c>
      <c r="D288" s="6">
        <v>55.0</v>
      </c>
      <c r="E288" s="6">
        <v>99.0</v>
      </c>
      <c r="I288" s="6" t="s">
        <v>296</v>
      </c>
      <c r="N288" s="7"/>
    </row>
    <row r="289" ht="13.5" customHeight="1">
      <c r="A289" s="6" t="s">
        <v>297</v>
      </c>
      <c r="B289" s="6">
        <v>65.0</v>
      </c>
      <c r="C289" s="6">
        <v>88.0</v>
      </c>
      <c r="D289" s="6">
        <v>96.0</v>
      </c>
      <c r="E289" s="6">
        <v>88.0</v>
      </c>
      <c r="I289" s="6" t="s">
        <v>297</v>
      </c>
      <c r="N289" s="7"/>
    </row>
    <row r="290" ht="13.5" customHeight="1">
      <c r="A290" s="6" t="s">
        <v>298</v>
      </c>
      <c r="B290" s="6">
        <v>45.0</v>
      </c>
      <c r="C290" s="6">
        <v>62.0</v>
      </c>
      <c r="D290" s="6">
        <v>79.0</v>
      </c>
      <c r="E290" s="6">
        <v>55.0</v>
      </c>
      <c r="I290" s="6" t="s">
        <v>298</v>
      </c>
      <c r="N290" s="7"/>
    </row>
    <row r="291" ht="13.5" customHeight="1">
      <c r="A291" s="6" t="s">
        <v>299</v>
      </c>
      <c r="B291" s="6">
        <v>73.0</v>
      </c>
      <c r="C291" s="6">
        <v>80.0</v>
      </c>
      <c r="D291" s="6">
        <v>54.0</v>
      </c>
      <c r="E291" s="6">
        <v>83.0</v>
      </c>
      <c r="I291" s="6" t="s">
        <v>299</v>
      </c>
      <c r="N291" s="7"/>
    </row>
    <row r="292" ht="13.5" customHeight="1">
      <c r="A292" s="6" t="s">
        <v>300</v>
      </c>
      <c r="B292" s="6">
        <v>49.0</v>
      </c>
      <c r="C292" s="6">
        <v>70.0</v>
      </c>
      <c r="D292" s="6">
        <v>50.0</v>
      </c>
      <c r="E292" s="6">
        <v>53.0</v>
      </c>
      <c r="I292" s="6" t="s">
        <v>300</v>
      </c>
      <c r="N292" s="7"/>
    </row>
    <row r="293" ht="13.5" customHeight="1">
      <c r="A293" s="6" t="s">
        <v>301</v>
      </c>
      <c r="B293" s="6">
        <v>89.0</v>
      </c>
      <c r="C293" s="6">
        <v>80.0</v>
      </c>
      <c r="D293" s="6">
        <v>82.0</v>
      </c>
      <c r="E293" s="6">
        <v>47.0</v>
      </c>
      <c r="I293" s="6" t="s">
        <v>301</v>
      </c>
      <c r="N293" s="7"/>
    </row>
    <row r="294" ht="13.5" customHeight="1">
      <c r="A294" s="6" t="s">
        <v>302</v>
      </c>
      <c r="B294" s="6">
        <v>98.0</v>
      </c>
      <c r="C294" s="6">
        <v>49.0</v>
      </c>
      <c r="D294" s="6">
        <v>84.0</v>
      </c>
      <c r="E294" s="6">
        <v>78.0</v>
      </c>
      <c r="I294" s="6" t="s">
        <v>302</v>
      </c>
      <c r="N294" s="7"/>
    </row>
    <row r="295" ht="13.5" customHeight="1">
      <c r="A295" s="6" t="s">
        <v>303</v>
      </c>
      <c r="B295" s="6">
        <v>85.0</v>
      </c>
      <c r="C295" s="6">
        <v>87.0</v>
      </c>
      <c r="D295" s="6">
        <v>49.0</v>
      </c>
      <c r="E295" s="6">
        <v>65.0</v>
      </c>
      <c r="I295" s="6" t="s">
        <v>303</v>
      </c>
      <c r="N295" s="7"/>
    </row>
    <row r="296" ht="13.5" customHeight="1">
      <c r="A296" s="6" t="s">
        <v>304</v>
      </c>
      <c r="B296" s="6">
        <v>47.0</v>
      </c>
      <c r="C296" s="6">
        <v>74.0</v>
      </c>
      <c r="D296" s="6">
        <v>88.0</v>
      </c>
      <c r="E296" s="6">
        <v>99.0</v>
      </c>
      <c r="I296" s="6" t="s">
        <v>304</v>
      </c>
      <c r="N296" s="7"/>
    </row>
    <row r="297" ht="13.5" customHeight="1">
      <c r="A297" s="6" t="s">
        <v>305</v>
      </c>
      <c r="B297" s="6">
        <v>54.0</v>
      </c>
      <c r="C297" s="6">
        <v>56.0</v>
      </c>
      <c r="D297" s="6">
        <v>52.0</v>
      </c>
      <c r="E297" s="6">
        <v>95.0</v>
      </c>
      <c r="I297" s="6" t="s">
        <v>305</v>
      </c>
      <c r="N297" s="7"/>
    </row>
    <row r="298" ht="13.5" customHeight="1">
      <c r="A298" s="6" t="s">
        <v>306</v>
      </c>
      <c r="B298" s="6">
        <v>89.0</v>
      </c>
      <c r="C298" s="6">
        <v>62.0</v>
      </c>
      <c r="D298" s="6">
        <v>92.0</v>
      </c>
      <c r="E298" s="6">
        <v>79.0</v>
      </c>
      <c r="I298" s="6" t="s">
        <v>306</v>
      </c>
      <c r="N298" s="7"/>
    </row>
    <row r="299" ht="13.5" customHeight="1">
      <c r="A299" s="6" t="s">
        <v>307</v>
      </c>
      <c r="B299" s="6">
        <v>71.0</v>
      </c>
      <c r="C299" s="6">
        <v>89.0</v>
      </c>
      <c r="D299" s="6">
        <v>95.0</v>
      </c>
      <c r="E299" s="6">
        <v>49.0</v>
      </c>
      <c r="I299" s="6" t="s">
        <v>307</v>
      </c>
      <c r="N299" s="7"/>
    </row>
    <row r="300" ht="13.5" customHeight="1">
      <c r="A300" s="6" t="s">
        <v>308</v>
      </c>
      <c r="B300" s="6">
        <v>62.0</v>
      </c>
      <c r="C300" s="6">
        <v>51.0</v>
      </c>
      <c r="D300" s="6">
        <v>72.0</v>
      </c>
      <c r="E300" s="6">
        <v>56.0</v>
      </c>
      <c r="I300" s="6" t="s">
        <v>308</v>
      </c>
      <c r="N300" s="7"/>
    </row>
    <row r="301" ht="13.5" customHeight="1">
      <c r="A301" s="6" t="s">
        <v>309</v>
      </c>
      <c r="B301" s="6">
        <v>57.0</v>
      </c>
      <c r="C301" s="6">
        <v>83.0</v>
      </c>
      <c r="D301" s="6">
        <v>70.0</v>
      </c>
      <c r="E301" s="6">
        <v>100.0</v>
      </c>
      <c r="I301" s="6" t="s">
        <v>309</v>
      </c>
      <c r="N301" s="7"/>
    </row>
    <row r="302" ht="13.5" customHeight="1">
      <c r="A302" s="6" t="s">
        <v>310</v>
      </c>
      <c r="B302" s="6">
        <v>94.0</v>
      </c>
      <c r="C302" s="6">
        <v>67.0</v>
      </c>
      <c r="D302" s="6">
        <v>92.0</v>
      </c>
      <c r="E302" s="6">
        <v>84.0</v>
      </c>
      <c r="I302" s="6" t="s">
        <v>310</v>
      </c>
      <c r="N302" s="7"/>
    </row>
    <row r="303" ht="13.5" customHeight="1">
      <c r="A303" s="6" t="s">
        <v>311</v>
      </c>
      <c r="B303" s="6">
        <v>66.0</v>
      </c>
      <c r="C303" s="6">
        <v>99.0</v>
      </c>
      <c r="D303" s="6">
        <v>92.0</v>
      </c>
      <c r="E303" s="6">
        <v>79.0</v>
      </c>
      <c r="I303" s="6" t="s">
        <v>311</v>
      </c>
      <c r="N303" s="7"/>
    </row>
    <row r="304" ht="13.5" customHeight="1">
      <c r="A304" s="6" t="s">
        <v>312</v>
      </c>
      <c r="B304" s="6">
        <v>87.0</v>
      </c>
      <c r="C304" s="6">
        <v>79.0</v>
      </c>
      <c r="D304" s="6">
        <v>56.0</v>
      </c>
      <c r="E304" s="6">
        <v>57.0</v>
      </c>
      <c r="I304" s="6" t="s">
        <v>312</v>
      </c>
      <c r="N304" s="7"/>
    </row>
    <row r="305" ht="13.5" customHeight="1">
      <c r="A305" s="6" t="s">
        <v>313</v>
      </c>
      <c r="B305" s="6">
        <v>92.0</v>
      </c>
      <c r="C305" s="6">
        <v>83.0</v>
      </c>
      <c r="D305" s="6">
        <v>85.0</v>
      </c>
      <c r="E305" s="6">
        <v>55.0</v>
      </c>
      <c r="I305" s="6" t="s">
        <v>313</v>
      </c>
      <c r="N305" s="7"/>
    </row>
    <row r="306" ht="13.5" customHeight="1">
      <c r="A306" s="6" t="s">
        <v>314</v>
      </c>
      <c r="B306" s="6">
        <v>47.0</v>
      </c>
      <c r="C306" s="6">
        <v>87.0</v>
      </c>
      <c r="D306" s="6">
        <v>56.0</v>
      </c>
      <c r="E306" s="6">
        <v>59.0</v>
      </c>
      <c r="I306" s="6" t="s">
        <v>314</v>
      </c>
      <c r="N306" s="7"/>
    </row>
    <row r="307" ht="13.5" customHeight="1">
      <c r="A307" s="6" t="s">
        <v>315</v>
      </c>
      <c r="B307" s="6">
        <v>88.0</v>
      </c>
      <c r="C307" s="6">
        <v>64.0</v>
      </c>
      <c r="D307" s="6">
        <v>67.0</v>
      </c>
      <c r="E307" s="6">
        <v>64.0</v>
      </c>
      <c r="I307" s="6" t="s">
        <v>315</v>
      </c>
      <c r="N307" s="7"/>
    </row>
    <row r="308" ht="13.5" customHeight="1">
      <c r="A308" s="6" t="s">
        <v>316</v>
      </c>
      <c r="B308" s="6">
        <v>96.0</v>
      </c>
      <c r="C308" s="6">
        <v>57.0</v>
      </c>
      <c r="D308" s="6">
        <v>89.0</v>
      </c>
      <c r="E308" s="6">
        <v>73.0</v>
      </c>
      <c r="I308" s="6" t="s">
        <v>316</v>
      </c>
      <c r="N308" s="7"/>
    </row>
    <row r="309" ht="13.5" customHeight="1">
      <c r="A309" s="6" t="s">
        <v>317</v>
      </c>
      <c r="B309" s="6">
        <v>82.0</v>
      </c>
      <c r="C309" s="6">
        <v>99.0</v>
      </c>
      <c r="D309" s="6">
        <v>83.0</v>
      </c>
      <c r="E309" s="6">
        <v>52.0</v>
      </c>
      <c r="I309" s="6" t="s">
        <v>317</v>
      </c>
      <c r="N309" s="7"/>
    </row>
    <row r="310" ht="13.5" customHeight="1">
      <c r="A310" s="6" t="s">
        <v>318</v>
      </c>
      <c r="B310" s="6">
        <v>95.0</v>
      </c>
      <c r="C310" s="6">
        <v>91.0</v>
      </c>
      <c r="D310" s="6">
        <v>63.0</v>
      </c>
      <c r="E310" s="6">
        <v>72.0</v>
      </c>
      <c r="I310" s="6" t="s">
        <v>318</v>
      </c>
      <c r="N310" s="7"/>
    </row>
    <row r="311" ht="13.5" customHeight="1">
      <c r="A311" s="6" t="s">
        <v>319</v>
      </c>
      <c r="B311" s="6">
        <v>99.0</v>
      </c>
      <c r="C311" s="6">
        <v>53.0</v>
      </c>
      <c r="D311" s="6">
        <v>99.0</v>
      </c>
      <c r="E311" s="6">
        <v>84.0</v>
      </c>
      <c r="I311" s="6" t="s">
        <v>319</v>
      </c>
      <c r="N311" s="7"/>
    </row>
    <row r="312" ht="13.5" customHeight="1">
      <c r="A312" s="6" t="s">
        <v>320</v>
      </c>
      <c r="B312" s="6">
        <v>58.0</v>
      </c>
      <c r="C312" s="6">
        <v>80.0</v>
      </c>
      <c r="D312" s="6">
        <v>87.0</v>
      </c>
      <c r="E312" s="6">
        <v>70.0</v>
      </c>
      <c r="I312" s="6" t="s">
        <v>320</v>
      </c>
      <c r="N312" s="7"/>
    </row>
    <row r="313" ht="13.5" customHeight="1">
      <c r="A313" s="6" t="s">
        <v>321</v>
      </c>
      <c r="B313" s="6">
        <v>76.0</v>
      </c>
      <c r="C313" s="6">
        <v>77.0</v>
      </c>
      <c r="D313" s="6">
        <v>77.0</v>
      </c>
      <c r="E313" s="6">
        <v>93.0</v>
      </c>
      <c r="I313" s="6" t="s">
        <v>321</v>
      </c>
      <c r="N313" s="7"/>
    </row>
    <row r="314" ht="13.5" customHeight="1">
      <c r="A314" s="6" t="s">
        <v>322</v>
      </c>
      <c r="B314" s="6">
        <v>80.0</v>
      </c>
      <c r="C314" s="6">
        <v>86.0</v>
      </c>
      <c r="D314" s="6">
        <v>64.0</v>
      </c>
      <c r="E314" s="6">
        <v>52.0</v>
      </c>
      <c r="I314" s="6" t="s">
        <v>322</v>
      </c>
      <c r="N314" s="7"/>
    </row>
    <row r="315" ht="13.5" customHeight="1">
      <c r="A315" s="6" t="s">
        <v>323</v>
      </c>
      <c r="B315" s="6">
        <v>55.0</v>
      </c>
      <c r="C315" s="6">
        <v>80.0</v>
      </c>
      <c r="D315" s="6">
        <v>60.0</v>
      </c>
      <c r="E315" s="6">
        <v>86.0</v>
      </c>
      <c r="I315" s="6" t="s">
        <v>323</v>
      </c>
      <c r="N315" s="7"/>
    </row>
    <row r="316" ht="13.5" customHeight="1">
      <c r="A316" s="6" t="s">
        <v>324</v>
      </c>
      <c r="B316" s="6">
        <v>68.0</v>
      </c>
      <c r="C316" s="6">
        <v>99.0</v>
      </c>
      <c r="D316" s="6">
        <v>74.0</v>
      </c>
      <c r="E316" s="6">
        <v>66.0</v>
      </c>
      <c r="I316" s="6" t="s">
        <v>324</v>
      </c>
      <c r="N316" s="7"/>
    </row>
    <row r="317" ht="13.5" customHeight="1">
      <c r="A317" s="6" t="s">
        <v>325</v>
      </c>
      <c r="B317" s="6">
        <v>49.0</v>
      </c>
      <c r="C317" s="6">
        <v>96.0</v>
      </c>
      <c r="D317" s="6">
        <v>47.0</v>
      </c>
      <c r="E317" s="6">
        <v>71.0</v>
      </c>
      <c r="I317" s="6" t="s">
        <v>325</v>
      </c>
      <c r="N317" s="7"/>
    </row>
    <row r="318" ht="13.5" customHeight="1">
      <c r="A318" s="6" t="s">
        <v>326</v>
      </c>
      <c r="B318" s="6">
        <v>74.0</v>
      </c>
      <c r="C318" s="6">
        <v>59.0</v>
      </c>
      <c r="D318" s="6">
        <v>62.0</v>
      </c>
      <c r="E318" s="6">
        <v>83.0</v>
      </c>
      <c r="I318" s="6" t="s">
        <v>326</v>
      </c>
      <c r="N318" s="7"/>
    </row>
    <row r="319" ht="13.5" customHeight="1">
      <c r="A319" s="6" t="s">
        <v>327</v>
      </c>
      <c r="B319" s="6">
        <v>52.0</v>
      </c>
      <c r="C319" s="6">
        <v>48.0</v>
      </c>
      <c r="D319" s="6">
        <v>89.0</v>
      </c>
      <c r="E319" s="6">
        <v>84.0</v>
      </c>
      <c r="I319" s="6" t="s">
        <v>327</v>
      </c>
      <c r="N319" s="7"/>
    </row>
    <row r="320" ht="13.5" customHeight="1">
      <c r="A320" s="6" t="s">
        <v>328</v>
      </c>
      <c r="B320" s="6">
        <v>80.0</v>
      </c>
      <c r="C320" s="6">
        <v>45.0</v>
      </c>
      <c r="D320" s="6">
        <v>95.0</v>
      </c>
      <c r="E320" s="6">
        <v>62.0</v>
      </c>
      <c r="I320" s="6" t="s">
        <v>328</v>
      </c>
      <c r="N320" s="7"/>
    </row>
    <row r="321" ht="13.5" customHeight="1">
      <c r="A321" s="6" t="s">
        <v>329</v>
      </c>
      <c r="B321" s="6">
        <v>80.0</v>
      </c>
      <c r="C321" s="6">
        <v>51.0</v>
      </c>
      <c r="D321" s="6">
        <v>47.0</v>
      </c>
      <c r="E321" s="6">
        <v>54.0</v>
      </c>
      <c r="I321" s="6" t="s">
        <v>329</v>
      </c>
      <c r="N321" s="7"/>
    </row>
    <row r="322" ht="13.5" customHeight="1">
      <c r="A322" s="6" t="s">
        <v>330</v>
      </c>
      <c r="B322" s="6">
        <v>73.0</v>
      </c>
      <c r="C322" s="6">
        <v>60.0</v>
      </c>
      <c r="D322" s="6">
        <v>90.0</v>
      </c>
      <c r="E322" s="6">
        <v>54.0</v>
      </c>
      <c r="I322" s="6" t="s">
        <v>330</v>
      </c>
      <c r="N322" s="7"/>
    </row>
    <row r="323" ht="13.5" customHeight="1">
      <c r="A323" s="6" t="s">
        <v>331</v>
      </c>
      <c r="B323" s="6">
        <v>52.0</v>
      </c>
      <c r="C323" s="6">
        <v>76.0</v>
      </c>
      <c r="D323" s="6">
        <v>59.0</v>
      </c>
      <c r="E323" s="6">
        <v>100.0</v>
      </c>
      <c r="I323" s="6" t="s">
        <v>331</v>
      </c>
      <c r="N323" s="7"/>
    </row>
    <row r="324" ht="13.5" customHeight="1">
      <c r="A324" s="6" t="s">
        <v>172</v>
      </c>
      <c r="B324" s="6">
        <v>91.0</v>
      </c>
      <c r="C324" s="6">
        <v>59.0</v>
      </c>
      <c r="D324" s="6">
        <v>77.0</v>
      </c>
      <c r="E324" s="6">
        <v>82.0</v>
      </c>
      <c r="I324" s="6" t="s">
        <v>172</v>
      </c>
      <c r="N324" s="7"/>
    </row>
    <row r="325" ht="13.5" customHeight="1">
      <c r="A325" s="6" t="s">
        <v>332</v>
      </c>
      <c r="B325" s="6">
        <v>98.0</v>
      </c>
      <c r="C325" s="6">
        <v>49.0</v>
      </c>
      <c r="D325" s="6">
        <v>100.0</v>
      </c>
      <c r="E325" s="6">
        <v>92.0</v>
      </c>
      <c r="I325" s="6" t="s">
        <v>332</v>
      </c>
      <c r="N325" s="7"/>
    </row>
    <row r="326" ht="13.5" customHeight="1">
      <c r="A326" s="6" t="s">
        <v>333</v>
      </c>
      <c r="B326" s="6">
        <v>53.0</v>
      </c>
      <c r="C326" s="6">
        <v>100.0</v>
      </c>
      <c r="D326" s="6">
        <v>51.0</v>
      </c>
      <c r="E326" s="6">
        <v>99.0</v>
      </c>
      <c r="I326" s="6" t="s">
        <v>333</v>
      </c>
      <c r="N326" s="7"/>
    </row>
    <row r="327" ht="13.5" customHeight="1">
      <c r="A327" s="6" t="s">
        <v>334</v>
      </c>
      <c r="B327" s="6">
        <v>94.0</v>
      </c>
      <c r="C327" s="6">
        <v>70.0</v>
      </c>
      <c r="D327" s="6">
        <v>57.0</v>
      </c>
      <c r="E327" s="6">
        <v>97.0</v>
      </c>
      <c r="I327" s="6" t="s">
        <v>334</v>
      </c>
      <c r="N327" s="7"/>
    </row>
    <row r="328" ht="13.5" customHeight="1">
      <c r="A328" s="6" t="s">
        <v>335</v>
      </c>
      <c r="B328" s="6">
        <v>84.0</v>
      </c>
      <c r="C328" s="6">
        <v>51.0</v>
      </c>
      <c r="D328" s="6">
        <v>100.0</v>
      </c>
      <c r="E328" s="6">
        <v>57.0</v>
      </c>
      <c r="I328" s="6" t="s">
        <v>335</v>
      </c>
      <c r="N328" s="7"/>
    </row>
    <row r="329" ht="13.5" customHeight="1">
      <c r="A329" s="6" t="s">
        <v>336</v>
      </c>
      <c r="B329" s="6">
        <v>54.0</v>
      </c>
      <c r="C329" s="6">
        <v>81.0</v>
      </c>
      <c r="D329" s="6">
        <v>86.0</v>
      </c>
      <c r="E329" s="6">
        <v>94.0</v>
      </c>
      <c r="I329" s="6" t="s">
        <v>336</v>
      </c>
      <c r="N329" s="7"/>
    </row>
    <row r="330" ht="13.5" customHeight="1">
      <c r="A330" s="6" t="s">
        <v>337</v>
      </c>
      <c r="B330" s="6">
        <v>47.0</v>
      </c>
      <c r="C330" s="6">
        <v>90.0</v>
      </c>
      <c r="D330" s="6">
        <v>93.0</v>
      </c>
      <c r="E330" s="6">
        <v>45.0</v>
      </c>
      <c r="I330" s="6" t="s">
        <v>337</v>
      </c>
      <c r="N330" s="7"/>
    </row>
    <row r="331" ht="13.5" customHeight="1">
      <c r="A331" s="6" t="s">
        <v>338</v>
      </c>
      <c r="B331" s="6">
        <v>52.0</v>
      </c>
      <c r="C331" s="6">
        <v>97.0</v>
      </c>
      <c r="D331" s="6">
        <v>52.0</v>
      </c>
      <c r="E331" s="6">
        <v>97.0</v>
      </c>
      <c r="I331" s="6" t="s">
        <v>338</v>
      </c>
      <c r="N331" s="7"/>
    </row>
    <row r="332" ht="13.5" customHeight="1">
      <c r="A332" s="6" t="s">
        <v>339</v>
      </c>
      <c r="B332" s="6">
        <v>82.0</v>
      </c>
      <c r="C332" s="6">
        <v>99.0</v>
      </c>
      <c r="D332" s="6">
        <v>48.0</v>
      </c>
      <c r="E332" s="6">
        <v>53.0</v>
      </c>
      <c r="I332" s="6" t="s">
        <v>339</v>
      </c>
      <c r="N332" s="7"/>
    </row>
    <row r="333" ht="13.5" customHeight="1">
      <c r="A333" s="6" t="s">
        <v>340</v>
      </c>
      <c r="B333" s="6">
        <v>62.0</v>
      </c>
      <c r="C333" s="6">
        <v>69.0</v>
      </c>
      <c r="D333" s="6">
        <v>95.0</v>
      </c>
      <c r="E333" s="6">
        <v>81.0</v>
      </c>
      <c r="I333" s="6" t="s">
        <v>340</v>
      </c>
      <c r="N333" s="7"/>
    </row>
    <row r="334" ht="13.5" customHeight="1">
      <c r="A334" s="6" t="s">
        <v>341</v>
      </c>
      <c r="B334" s="6">
        <v>52.0</v>
      </c>
      <c r="C334" s="6">
        <v>47.0</v>
      </c>
      <c r="D334" s="6">
        <v>53.0</v>
      </c>
      <c r="E334" s="6">
        <v>76.0</v>
      </c>
      <c r="I334" s="6" t="s">
        <v>341</v>
      </c>
      <c r="N334" s="7"/>
    </row>
    <row r="335" ht="13.5" customHeight="1">
      <c r="A335" s="6" t="s">
        <v>342</v>
      </c>
      <c r="B335" s="6">
        <v>81.0</v>
      </c>
      <c r="C335" s="6">
        <v>95.0</v>
      </c>
      <c r="D335" s="6">
        <v>88.0</v>
      </c>
      <c r="E335" s="6">
        <v>48.0</v>
      </c>
      <c r="I335" s="6" t="s">
        <v>342</v>
      </c>
      <c r="N335" s="7"/>
    </row>
    <row r="336" ht="13.5" customHeight="1">
      <c r="A336" s="6" t="s">
        <v>343</v>
      </c>
      <c r="B336" s="6">
        <v>71.0</v>
      </c>
      <c r="C336" s="6">
        <v>78.0</v>
      </c>
      <c r="D336" s="6">
        <v>55.0</v>
      </c>
      <c r="E336" s="6">
        <v>79.0</v>
      </c>
      <c r="I336" s="6" t="s">
        <v>343</v>
      </c>
      <c r="N336" s="7"/>
    </row>
    <row r="337" ht="13.5" customHeight="1">
      <c r="A337" s="6" t="s">
        <v>344</v>
      </c>
      <c r="B337" s="6">
        <v>95.0</v>
      </c>
      <c r="C337" s="6">
        <v>57.0</v>
      </c>
      <c r="D337" s="6">
        <v>88.0</v>
      </c>
      <c r="E337" s="6">
        <v>66.0</v>
      </c>
      <c r="I337" s="6" t="s">
        <v>344</v>
      </c>
      <c r="N337" s="7"/>
    </row>
    <row r="338" ht="13.5" customHeight="1">
      <c r="A338" s="6" t="s">
        <v>345</v>
      </c>
      <c r="B338" s="6">
        <v>49.0</v>
      </c>
      <c r="C338" s="6">
        <v>85.0</v>
      </c>
      <c r="D338" s="6">
        <v>93.0</v>
      </c>
      <c r="E338" s="6">
        <v>76.0</v>
      </c>
      <c r="I338" s="6" t="s">
        <v>345</v>
      </c>
      <c r="N338" s="7"/>
    </row>
    <row r="339" ht="13.5" customHeight="1">
      <c r="A339" s="6" t="s">
        <v>346</v>
      </c>
      <c r="B339" s="6">
        <v>70.0</v>
      </c>
      <c r="C339" s="6">
        <v>77.0</v>
      </c>
      <c r="D339" s="6">
        <v>78.0</v>
      </c>
      <c r="E339" s="6">
        <v>69.0</v>
      </c>
      <c r="I339" s="6" t="s">
        <v>346</v>
      </c>
      <c r="N339" s="7"/>
    </row>
    <row r="340" ht="13.5" customHeight="1">
      <c r="A340" s="6" t="s">
        <v>347</v>
      </c>
      <c r="B340" s="6">
        <v>99.0</v>
      </c>
      <c r="C340" s="6">
        <v>97.0</v>
      </c>
      <c r="D340" s="6">
        <v>93.0</v>
      </c>
      <c r="E340" s="6">
        <v>78.0</v>
      </c>
      <c r="I340" s="6" t="s">
        <v>347</v>
      </c>
      <c r="N340" s="7"/>
    </row>
    <row r="341" ht="13.5" customHeight="1">
      <c r="A341" s="6" t="s">
        <v>348</v>
      </c>
      <c r="B341" s="6">
        <v>78.0</v>
      </c>
      <c r="C341" s="6">
        <v>55.0</v>
      </c>
      <c r="D341" s="6">
        <v>68.0</v>
      </c>
      <c r="E341" s="6">
        <v>52.0</v>
      </c>
      <c r="I341" s="6" t="s">
        <v>348</v>
      </c>
      <c r="N341" s="7"/>
    </row>
    <row r="342" ht="13.5" customHeight="1">
      <c r="A342" s="6" t="s">
        <v>349</v>
      </c>
      <c r="B342" s="6">
        <v>51.0</v>
      </c>
      <c r="C342" s="6">
        <v>76.0</v>
      </c>
      <c r="D342" s="6">
        <v>71.0</v>
      </c>
      <c r="E342" s="6">
        <v>95.0</v>
      </c>
      <c r="I342" s="6" t="s">
        <v>349</v>
      </c>
      <c r="N342" s="7"/>
    </row>
    <row r="343" ht="13.5" customHeight="1">
      <c r="A343" s="6" t="s">
        <v>350</v>
      </c>
      <c r="B343" s="6">
        <v>85.0</v>
      </c>
      <c r="C343" s="6">
        <v>81.0</v>
      </c>
      <c r="D343" s="6">
        <v>53.0</v>
      </c>
      <c r="E343" s="6">
        <v>65.0</v>
      </c>
      <c r="I343" s="6" t="s">
        <v>350</v>
      </c>
      <c r="N343" s="7"/>
    </row>
    <row r="344" ht="13.5" customHeight="1">
      <c r="A344" s="6" t="s">
        <v>351</v>
      </c>
      <c r="B344" s="6">
        <v>63.0</v>
      </c>
      <c r="C344" s="6">
        <v>85.0</v>
      </c>
      <c r="D344" s="6">
        <v>89.0</v>
      </c>
      <c r="E344" s="6">
        <v>56.0</v>
      </c>
      <c r="I344" s="6" t="s">
        <v>351</v>
      </c>
      <c r="N344" s="7"/>
    </row>
    <row r="345" ht="13.5" customHeight="1">
      <c r="A345" s="6" t="s">
        <v>352</v>
      </c>
      <c r="B345" s="6">
        <v>64.0</v>
      </c>
      <c r="C345" s="6">
        <v>54.0</v>
      </c>
      <c r="D345" s="6">
        <v>62.0</v>
      </c>
      <c r="E345" s="6">
        <v>74.0</v>
      </c>
      <c r="I345" s="6" t="s">
        <v>352</v>
      </c>
      <c r="N345" s="7"/>
    </row>
    <row r="346" ht="13.5" customHeight="1">
      <c r="A346" s="6" t="s">
        <v>353</v>
      </c>
      <c r="B346" s="6">
        <v>88.0</v>
      </c>
      <c r="C346" s="6">
        <v>59.0</v>
      </c>
      <c r="D346" s="6">
        <v>71.0</v>
      </c>
      <c r="E346" s="6">
        <v>91.0</v>
      </c>
      <c r="I346" s="6" t="s">
        <v>353</v>
      </c>
      <c r="N346" s="7"/>
    </row>
    <row r="347" ht="13.5" customHeight="1">
      <c r="A347" s="6" t="s">
        <v>354</v>
      </c>
      <c r="B347" s="6">
        <v>87.0</v>
      </c>
      <c r="C347" s="6">
        <v>89.0</v>
      </c>
      <c r="D347" s="6">
        <v>90.0</v>
      </c>
      <c r="E347" s="6">
        <v>61.0</v>
      </c>
      <c r="I347" s="6" t="s">
        <v>354</v>
      </c>
      <c r="N347" s="7"/>
    </row>
    <row r="348" ht="13.5" customHeight="1">
      <c r="A348" s="6" t="s">
        <v>355</v>
      </c>
      <c r="B348" s="6">
        <v>91.0</v>
      </c>
      <c r="C348" s="6">
        <v>50.0</v>
      </c>
      <c r="D348" s="6">
        <v>74.0</v>
      </c>
      <c r="E348" s="6">
        <v>72.0</v>
      </c>
      <c r="I348" s="6" t="s">
        <v>355</v>
      </c>
      <c r="N348" s="7"/>
    </row>
    <row r="349" ht="13.5" customHeight="1">
      <c r="A349" s="6" t="s">
        <v>356</v>
      </c>
      <c r="B349" s="6">
        <v>95.0</v>
      </c>
      <c r="C349" s="6">
        <v>70.0</v>
      </c>
      <c r="D349" s="6">
        <v>82.0</v>
      </c>
      <c r="E349" s="6">
        <v>56.0</v>
      </c>
      <c r="I349" s="6" t="s">
        <v>356</v>
      </c>
      <c r="N349" s="7"/>
    </row>
    <row r="350" ht="13.5" customHeight="1">
      <c r="A350" s="6" t="s">
        <v>357</v>
      </c>
      <c r="B350" s="6">
        <v>98.0</v>
      </c>
      <c r="C350" s="6">
        <v>100.0</v>
      </c>
      <c r="D350" s="6">
        <v>74.0</v>
      </c>
      <c r="E350" s="6">
        <v>64.0</v>
      </c>
      <c r="I350" s="6" t="s">
        <v>357</v>
      </c>
      <c r="N350" s="7"/>
    </row>
    <row r="351" ht="13.5" customHeight="1">
      <c r="A351" s="6" t="s">
        <v>358</v>
      </c>
      <c r="B351" s="6">
        <v>67.0</v>
      </c>
      <c r="C351" s="6">
        <v>86.0</v>
      </c>
      <c r="D351" s="6">
        <v>96.0</v>
      </c>
      <c r="E351" s="6">
        <v>48.0</v>
      </c>
      <c r="I351" s="6" t="s">
        <v>358</v>
      </c>
      <c r="N351" s="7"/>
    </row>
    <row r="352" ht="13.5" customHeight="1">
      <c r="A352" s="6" t="s">
        <v>359</v>
      </c>
      <c r="B352" s="6">
        <v>63.0</v>
      </c>
      <c r="C352" s="6">
        <v>49.0</v>
      </c>
      <c r="D352" s="6">
        <v>92.0</v>
      </c>
      <c r="E352" s="6">
        <v>64.0</v>
      </c>
      <c r="I352" s="6" t="s">
        <v>359</v>
      </c>
      <c r="N352" s="7"/>
    </row>
    <row r="353" ht="13.5" customHeight="1">
      <c r="A353" s="6" t="s">
        <v>312</v>
      </c>
      <c r="B353" s="6">
        <v>68.0</v>
      </c>
      <c r="C353" s="6">
        <v>95.0</v>
      </c>
      <c r="D353" s="6">
        <v>87.0</v>
      </c>
      <c r="E353" s="6">
        <v>67.0</v>
      </c>
      <c r="I353" s="6" t="s">
        <v>312</v>
      </c>
      <c r="N353" s="7"/>
    </row>
    <row r="354" ht="13.5" customHeight="1">
      <c r="A354" s="6" t="s">
        <v>360</v>
      </c>
      <c r="B354" s="6">
        <v>47.0</v>
      </c>
      <c r="C354" s="6">
        <v>50.0</v>
      </c>
      <c r="D354" s="6">
        <v>99.0</v>
      </c>
      <c r="E354" s="6">
        <v>50.0</v>
      </c>
      <c r="I354" s="6" t="s">
        <v>360</v>
      </c>
      <c r="N354" s="7"/>
    </row>
    <row r="355" ht="13.5" customHeight="1">
      <c r="A355" s="6" t="s">
        <v>361</v>
      </c>
      <c r="B355" s="6">
        <v>80.0</v>
      </c>
      <c r="C355" s="6">
        <v>95.0</v>
      </c>
      <c r="D355" s="6">
        <v>96.0</v>
      </c>
      <c r="E355" s="6">
        <v>85.0</v>
      </c>
      <c r="I355" s="6" t="s">
        <v>361</v>
      </c>
      <c r="N355" s="7"/>
    </row>
    <row r="356" ht="13.5" customHeight="1">
      <c r="A356" s="6" t="s">
        <v>362</v>
      </c>
      <c r="B356" s="6">
        <v>75.0</v>
      </c>
      <c r="C356" s="6">
        <v>77.0</v>
      </c>
      <c r="D356" s="6">
        <v>52.0</v>
      </c>
      <c r="E356" s="6">
        <v>98.0</v>
      </c>
      <c r="I356" s="6" t="s">
        <v>362</v>
      </c>
      <c r="N356" s="7"/>
    </row>
    <row r="357" ht="13.5" customHeight="1">
      <c r="A357" s="6" t="s">
        <v>363</v>
      </c>
      <c r="B357" s="6">
        <v>95.0</v>
      </c>
      <c r="C357" s="6">
        <v>100.0</v>
      </c>
      <c r="D357" s="6">
        <v>67.0</v>
      </c>
      <c r="E357" s="6">
        <v>91.0</v>
      </c>
      <c r="I357" s="6" t="s">
        <v>363</v>
      </c>
      <c r="N357" s="7"/>
    </row>
    <row r="358" ht="13.5" customHeight="1">
      <c r="A358" s="6" t="s">
        <v>311</v>
      </c>
      <c r="B358" s="6">
        <v>56.0</v>
      </c>
      <c r="C358" s="6">
        <v>52.0</v>
      </c>
      <c r="D358" s="6">
        <v>51.0</v>
      </c>
      <c r="E358" s="6">
        <v>73.0</v>
      </c>
      <c r="I358" s="6" t="s">
        <v>311</v>
      </c>
      <c r="N358" s="7"/>
    </row>
    <row r="359" ht="13.5" customHeight="1">
      <c r="A359" s="6" t="s">
        <v>364</v>
      </c>
      <c r="B359" s="6">
        <v>72.0</v>
      </c>
      <c r="C359" s="6">
        <v>66.0</v>
      </c>
      <c r="D359" s="6">
        <v>95.0</v>
      </c>
      <c r="E359" s="6">
        <v>84.0</v>
      </c>
      <c r="I359" s="6" t="s">
        <v>364</v>
      </c>
      <c r="N359" s="7"/>
    </row>
    <row r="360" ht="13.5" customHeight="1">
      <c r="A360" s="6" t="s">
        <v>365</v>
      </c>
      <c r="B360" s="6">
        <v>64.0</v>
      </c>
      <c r="C360" s="6">
        <v>78.0</v>
      </c>
      <c r="D360" s="6">
        <v>90.0</v>
      </c>
      <c r="E360" s="6">
        <v>82.0</v>
      </c>
      <c r="I360" s="6" t="s">
        <v>365</v>
      </c>
      <c r="N360" s="7"/>
    </row>
    <row r="361" ht="13.5" customHeight="1">
      <c r="A361" s="6" t="s">
        <v>366</v>
      </c>
      <c r="B361" s="6">
        <v>77.0</v>
      </c>
      <c r="C361" s="6">
        <v>73.0</v>
      </c>
      <c r="D361" s="6">
        <v>52.0</v>
      </c>
      <c r="E361" s="6">
        <v>51.0</v>
      </c>
      <c r="I361" s="6" t="s">
        <v>366</v>
      </c>
      <c r="N361" s="7"/>
    </row>
    <row r="362" ht="13.5" customHeight="1">
      <c r="A362" s="6" t="s">
        <v>367</v>
      </c>
      <c r="B362" s="6">
        <v>66.0</v>
      </c>
      <c r="C362" s="6">
        <v>49.0</v>
      </c>
      <c r="D362" s="6">
        <v>45.0</v>
      </c>
      <c r="E362" s="6">
        <v>83.0</v>
      </c>
      <c r="I362" s="6" t="s">
        <v>367</v>
      </c>
      <c r="N362" s="7"/>
    </row>
    <row r="363" ht="13.5" customHeight="1">
      <c r="A363" s="6" t="s">
        <v>368</v>
      </c>
      <c r="B363" s="6">
        <v>99.0</v>
      </c>
      <c r="C363" s="6">
        <v>86.0</v>
      </c>
      <c r="D363" s="6">
        <v>74.0</v>
      </c>
      <c r="E363" s="6">
        <v>73.0</v>
      </c>
      <c r="I363" s="6" t="s">
        <v>368</v>
      </c>
      <c r="N363" s="7"/>
    </row>
    <row r="364" ht="13.5" customHeight="1">
      <c r="A364" s="6" t="s">
        <v>369</v>
      </c>
      <c r="B364" s="6">
        <v>76.0</v>
      </c>
      <c r="C364" s="6">
        <v>57.0</v>
      </c>
      <c r="D364" s="6">
        <v>60.0</v>
      </c>
      <c r="E364" s="6">
        <v>77.0</v>
      </c>
      <c r="I364" s="6" t="s">
        <v>369</v>
      </c>
      <c r="N364" s="7"/>
    </row>
    <row r="365" ht="13.5" customHeight="1">
      <c r="A365" s="6" t="s">
        <v>370</v>
      </c>
      <c r="B365" s="6">
        <v>56.0</v>
      </c>
      <c r="C365" s="6">
        <v>84.0</v>
      </c>
      <c r="D365" s="6">
        <v>45.0</v>
      </c>
      <c r="E365" s="6">
        <v>96.0</v>
      </c>
      <c r="I365" s="6" t="s">
        <v>370</v>
      </c>
      <c r="N365" s="7"/>
    </row>
    <row r="366" ht="13.5" customHeight="1">
      <c r="A366" s="6" t="s">
        <v>298</v>
      </c>
      <c r="B366" s="6">
        <v>77.0</v>
      </c>
      <c r="C366" s="6">
        <v>73.0</v>
      </c>
      <c r="D366" s="6">
        <v>49.0</v>
      </c>
      <c r="E366" s="6">
        <v>92.0</v>
      </c>
      <c r="I366" s="6" t="s">
        <v>298</v>
      </c>
      <c r="N366" s="7"/>
    </row>
    <row r="367" ht="13.5" customHeight="1">
      <c r="A367" s="6" t="s">
        <v>371</v>
      </c>
      <c r="B367" s="6">
        <v>45.0</v>
      </c>
      <c r="C367" s="6">
        <v>63.0</v>
      </c>
      <c r="D367" s="6">
        <v>95.0</v>
      </c>
      <c r="E367" s="6">
        <v>96.0</v>
      </c>
      <c r="I367" s="6" t="s">
        <v>371</v>
      </c>
      <c r="N367" s="7"/>
    </row>
    <row r="368" ht="13.5" customHeight="1">
      <c r="A368" s="6" t="s">
        <v>372</v>
      </c>
      <c r="B368" s="6">
        <v>79.0</v>
      </c>
      <c r="C368" s="6">
        <v>99.0</v>
      </c>
      <c r="D368" s="6">
        <v>99.0</v>
      </c>
      <c r="E368" s="6">
        <v>65.0</v>
      </c>
      <c r="I368" s="6" t="s">
        <v>372</v>
      </c>
      <c r="N368" s="7"/>
    </row>
    <row r="369" ht="13.5" customHeight="1">
      <c r="A369" s="6" t="s">
        <v>373</v>
      </c>
      <c r="B369" s="6">
        <v>63.0</v>
      </c>
      <c r="C369" s="6">
        <v>77.0</v>
      </c>
      <c r="D369" s="6">
        <v>95.0</v>
      </c>
      <c r="E369" s="6">
        <v>74.0</v>
      </c>
      <c r="I369" s="6" t="s">
        <v>373</v>
      </c>
      <c r="N369" s="7"/>
    </row>
    <row r="370" ht="13.5" customHeight="1">
      <c r="A370" s="6" t="s">
        <v>374</v>
      </c>
      <c r="B370" s="6">
        <v>99.0</v>
      </c>
      <c r="C370" s="6">
        <v>52.0</v>
      </c>
      <c r="D370" s="6">
        <v>94.0</v>
      </c>
      <c r="E370" s="6">
        <v>72.0</v>
      </c>
      <c r="I370" s="6" t="s">
        <v>374</v>
      </c>
      <c r="N370" s="7"/>
    </row>
    <row r="371" ht="13.5" customHeight="1">
      <c r="A371" s="6" t="s">
        <v>375</v>
      </c>
      <c r="B371" s="6">
        <v>54.0</v>
      </c>
      <c r="C371" s="6">
        <v>90.0</v>
      </c>
      <c r="D371" s="6">
        <v>53.0</v>
      </c>
      <c r="E371" s="6">
        <v>60.0</v>
      </c>
      <c r="I371" s="6" t="s">
        <v>375</v>
      </c>
      <c r="N371" s="7"/>
    </row>
    <row r="372" ht="13.5" customHeight="1">
      <c r="A372" s="6" t="s">
        <v>376</v>
      </c>
      <c r="B372" s="6">
        <v>54.0</v>
      </c>
      <c r="C372" s="6">
        <v>78.0</v>
      </c>
      <c r="D372" s="6">
        <v>92.0</v>
      </c>
      <c r="E372" s="6">
        <v>85.0</v>
      </c>
      <c r="I372" s="6" t="s">
        <v>376</v>
      </c>
      <c r="N372" s="7"/>
    </row>
    <row r="373" ht="13.5" customHeight="1">
      <c r="A373" s="6" t="s">
        <v>377</v>
      </c>
      <c r="B373" s="6">
        <v>51.0</v>
      </c>
      <c r="C373" s="6">
        <v>66.0</v>
      </c>
      <c r="D373" s="6">
        <v>92.0</v>
      </c>
      <c r="E373" s="6">
        <v>74.0</v>
      </c>
      <c r="I373" s="6" t="s">
        <v>377</v>
      </c>
      <c r="N373" s="7"/>
    </row>
    <row r="374" ht="13.5" customHeight="1">
      <c r="A374" s="6" t="s">
        <v>378</v>
      </c>
      <c r="B374" s="6">
        <v>56.0</v>
      </c>
      <c r="C374" s="6">
        <v>76.0</v>
      </c>
      <c r="D374" s="6">
        <v>52.0</v>
      </c>
      <c r="E374" s="6">
        <v>66.0</v>
      </c>
      <c r="I374" s="6" t="s">
        <v>378</v>
      </c>
      <c r="N374" s="7"/>
    </row>
    <row r="375" ht="13.5" customHeight="1">
      <c r="A375" s="6" t="s">
        <v>379</v>
      </c>
      <c r="B375" s="6">
        <v>84.0</v>
      </c>
      <c r="C375" s="6">
        <v>46.0</v>
      </c>
      <c r="D375" s="6">
        <v>68.0</v>
      </c>
      <c r="E375" s="6">
        <v>98.0</v>
      </c>
      <c r="I375" s="6" t="s">
        <v>379</v>
      </c>
      <c r="N375" s="7"/>
    </row>
    <row r="376" ht="13.5" customHeight="1">
      <c r="A376" s="6" t="s">
        <v>380</v>
      </c>
      <c r="B376" s="6">
        <v>81.0</v>
      </c>
      <c r="C376" s="6">
        <v>89.0</v>
      </c>
      <c r="D376" s="6">
        <v>57.0</v>
      </c>
      <c r="E376" s="6">
        <v>75.0</v>
      </c>
      <c r="I376" s="6" t="s">
        <v>380</v>
      </c>
      <c r="N376" s="7"/>
    </row>
    <row r="377" ht="13.5" customHeight="1">
      <c r="A377" s="6" t="s">
        <v>381</v>
      </c>
      <c r="B377" s="6">
        <v>68.0</v>
      </c>
      <c r="C377" s="6">
        <v>78.0</v>
      </c>
      <c r="D377" s="6">
        <v>87.0</v>
      </c>
      <c r="E377" s="6">
        <v>53.0</v>
      </c>
      <c r="I377" s="6" t="s">
        <v>381</v>
      </c>
      <c r="N377" s="7"/>
    </row>
    <row r="378" ht="13.5" customHeight="1">
      <c r="A378" s="6" t="s">
        <v>382</v>
      </c>
      <c r="B378" s="6">
        <v>83.0</v>
      </c>
      <c r="C378" s="6">
        <v>55.0</v>
      </c>
      <c r="D378" s="6">
        <v>52.0</v>
      </c>
      <c r="E378" s="6">
        <v>75.0</v>
      </c>
      <c r="I378" s="6" t="s">
        <v>382</v>
      </c>
      <c r="N378" s="7"/>
    </row>
    <row r="379" ht="13.5" customHeight="1">
      <c r="A379" s="6" t="s">
        <v>383</v>
      </c>
      <c r="B379" s="6">
        <v>54.0</v>
      </c>
      <c r="C379" s="6">
        <v>50.0</v>
      </c>
      <c r="D379" s="6">
        <v>75.0</v>
      </c>
      <c r="E379" s="6">
        <v>65.0</v>
      </c>
      <c r="I379" s="6" t="s">
        <v>383</v>
      </c>
      <c r="N379" s="7"/>
    </row>
    <row r="380" ht="13.5" customHeight="1">
      <c r="A380" s="6" t="s">
        <v>384</v>
      </c>
      <c r="B380" s="6">
        <v>45.0</v>
      </c>
      <c r="C380" s="6">
        <v>60.0</v>
      </c>
      <c r="D380" s="6">
        <v>73.0</v>
      </c>
      <c r="E380" s="6">
        <v>55.0</v>
      </c>
      <c r="I380" s="6" t="s">
        <v>384</v>
      </c>
      <c r="N380" s="7"/>
    </row>
    <row r="381" ht="13.5" customHeight="1">
      <c r="A381" s="6" t="s">
        <v>385</v>
      </c>
      <c r="B381" s="6">
        <v>87.0</v>
      </c>
      <c r="C381" s="6">
        <v>65.0</v>
      </c>
      <c r="D381" s="6">
        <v>82.0</v>
      </c>
      <c r="E381" s="6">
        <v>53.0</v>
      </c>
      <c r="I381" s="6" t="s">
        <v>385</v>
      </c>
      <c r="N381" s="7"/>
    </row>
    <row r="382" ht="13.5" customHeight="1">
      <c r="A382" s="6" t="s">
        <v>386</v>
      </c>
      <c r="B382" s="6">
        <v>80.0</v>
      </c>
      <c r="C382" s="6">
        <v>45.0</v>
      </c>
      <c r="D382" s="6">
        <v>47.0</v>
      </c>
      <c r="E382" s="6">
        <v>97.0</v>
      </c>
      <c r="I382" s="6" t="s">
        <v>386</v>
      </c>
      <c r="N382" s="7"/>
    </row>
    <row r="383" ht="13.5" customHeight="1">
      <c r="A383" s="6" t="s">
        <v>175</v>
      </c>
      <c r="B383" s="6">
        <v>48.0</v>
      </c>
      <c r="C383" s="6">
        <v>69.0</v>
      </c>
      <c r="D383" s="6">
        <v>85.0</v>
      </c>
      <c r="E383" s="6">
        <v>86.0</v>
      </c>
      <c r="I383" s="6" t="s">
        <v>175</v>
      </c>
      <c r="N383" s="7"/>
    </row>
    <row r="384" ht="13.5" customHeight="1">
      <c r="A384" s="6" t="s">
        <v>387</v>
      </c>
      <c r="B384" s="6">
        <v>88.0</v>
      </c>
      <c r="C384" s="6">
        <v>83.0</v>
      </c>
      <c r="D384" s="6">
        <v>92.0</v>
      </c>
      <c r="E384" s="6">
        <v>64.0</v>
      </c>
      <c r="I384" s="6" t="s">
        <v>387</v>
      </c>
      <c r="N384" s="7"/>
    </row>
    <row r="385" ht="13.5" customHeight="1">
      <c r="A385" s="6" t="s">
        <v>388</v>
      </c>
      <c r="B385" s="6">
        <v>64.0</v>
      </c>
      <c r="C385" s="6">
        <v>89.0</v>
      </c>
      <c r="D385" s="6">
        <v>58.0</v>
      </c>
      <c r="E385" s="6">
        <v>57.0</v>
      </c>
      <c r="I385" s="6" t="s">
        <v>388</v>
      </c>
      <c r="N385" s="7"/>
    </row>
    <row r="386" ht="13.5" customHeight="1">
      <c r="A386" s="6" t="s">
        <v>389</v>
      </c>
      <c r="B386" s="6">
        <v>55.0</v>
      </c>
      <c r="C386" s="6">
        <v>91.0</v>
      </c>
      <c r="D386" s="6">
        <v>81.0</v>
      </c>
      <c r="E386" s="6">
        <v>92.0</v>
      </c>
      <c r="I386" s="6" t="s">
        <v>389</v>
      </c>
      <c r="N386" s="7"/>
    </row>
    <row r="387" ht="13.5" customHeight="1">
      <c r="A387" s="6" t="s">
        <v>390</v>
      </c>
      <c r="B387" s="6">
        <v>92.0</v>
      </c>
      <c r="C387" s="6">
        <v>90.0</v>
      </c>
      <c r="D387" s="6">
        <v>62.0</v>
      </c>
      <c r="E387" s="6">
        <v>61.0</v>
      </c>
      <c r="I387" s="6" t="s">
        <v>390</v>
      </c>
      <c r="N387" s="7"/>
    </row>
    <row r="388" ht="13.5" customHeight="1">
      <c r="A388" s="6" t="s">
        <v>391</v>
      </c>
      <c r="B388" s="6">
        <v>98.0</v>
      </c>
      <c r="C388" s="6">
        <v>48.0</v>
      </c>
      <c r="D388" s="6">
        <v>68.0</v>
      </c>
      <c r="E388" s="6">
        <v>57.0</v>
      </c>
      <c r="I388" s="6" t="s">
        <v>391</v>
      </c>
      <c r="N388" s="7"/>
    </row>
    <row r="389" ht="13.5" customHeight="1">
      <c r="A389" s="6" t="s">
        <v>392</v>
      </c>
      <c r="B389" s="6">
        <v>69.0</v>
      </c>
      <c r="C389" s="6">
        <v>78.0</v>
      </c>
      <c r="D389" s="6">
        <v>72.0</v>
      </c>
      <c r="E389" s="6">
        <v>66.0</v>
      </c>
      <c r="I389" s="6" t="s">
        <v>392</v>
      </c>
      <c r="N389" s="7"/>
    </row>
    <row r="390" ht="13.5" customHeight="1">
      <c r="A390" s="6" t="s">
        <v>393</v>
      </c>
      <c r="B390" s="6">
        <v>93.0</v>
      </c>
      <c r="C390" s="6">
        <v>73.0</v>
      </c>
      <c r="D390" s="6">
        <v>74.0</v>
      </c>
      <c r="E390" s="6">
        <v>92.0</v>
      </c>
      <c r="I390" s="6" t="s">
        <v>393</v>
      </c>
      <c r="N390" s="7"/>
    </row>
    <row r="391" ht="13.5" customHeight="1">
      <c r="A391" s="6" t="s">
        <v>394</v>
      </c>
      <c r="B391" s="6">
        <v>94.0</v>
      </c>
      <c r="C391" s="6">
        <v>58.0</v>
      </c>
      <c r="D391" s="6">
        <v>71.0</v>
      </c>
      <c r="E391" s="6">
        <v>58.0</v>
      </c>
      <c r="I391" s="6" t="s">
        <v>394</v>
      </c>
      <c r="N391" s="7"/>
    </row>
    <row r="392" ht="13.5" customHeight="1">
      <c r="A392" s="6" t="s">
        <v>395</v>
      </c>
      <c r="B392" s="6">
        <v>78.0</v>
      </c>
      <c r="C392" s="6">
        <v>89.0</v>
      </c>
      <c r="D392" s="6">
        <v>98.0</v>
      </c>
      <c r="E392" s="6">
        <v>88.0</v>
      </c>
      <c r="I392" s="6" t="s">
        <v>395</v>
      </c>
      <c r="N392" s="7"/>
    </row>
    <row r="393" ht="13.5" customHeight="1">
      <c r="A393" s="6" t="s">
        <v>396</v>
      </c>
      <c r="B393" s="6">
        <v>96.0</v>
      </c>
      <c r="C393" s="6">
        <v>70.0</v>
      </c>
      <c r="D393" s="6">
        <v>78.0</v>
      </c>
      <c r="E393" s="6">
        <v>50.0</v>
      </c>
      <c r="I393" s="6" t="s">
        <v>396</v>
      </c>
      <c r="N393" s="7"/>
    </row>
    <row r="394" ht="13.5" customHeight="1">
      <c r="A394" s="6" t="s">
        <v>397</v>
      </c>
      <c r="B394" s="6">
        <v>71.0</v>
      </c>
      <c r="C394" s="6">
        <v>70.0</v>
      </c>
      <c r="D394" s="6">
        <v>47.0</v>
      </c>
      <c r="E394" s="6">
        <v>55.0</v>
      </c>
      <c r="I394" s="6" t="s">
        <v>397</v>
      </c>
      <c r="N394" s="7"/>
    </row>
    <row r="395" ht="13.5" customHeight="1">
      <c r="A395" s="6" t="s">
        <v>398</v>
      </c>
      <c r="B395" s="6">
        <v>63.0</v>
      </c>
      <c r="C395" s="6">
        <v>79.0</v>
      </c>
      <c r="D395" s="6">
        <v>89.0</v>
      </c>
      <c r="E395" s="6">
        <v>81.0</v>
      </c>
      <c r="I395" s="6" t="s">
        <v>398</v>
      </c>
      <c r="N395" s="7"/>
    </row>
    <row r="396" ht="13.5" customHeight="1">
      <c r="A396" s="6" t="s">
        <v>399</v>
      </c>
      <c r="B396" s="6">
        <v>60.0</v>
      </c>
      <c r="C396" s="6">
        <v>48.0</v>
      </c>
      <c r="D396" s="6">
        <v>70.0</v>
      </c>
      <c r="E396" s="6">
        <v>81.0</v>
      </c>
      <c r="I396" s="6" t="s">
        <v>399</v>
      </c>
      <c r="N396" s="7"/>
    </row>
    <row r="397" ht="13.5" customHeight="1">
      <c r="A397" s="6" t="s">
        <v>400</v>
      </c>
      <c r="B397" s="6">
        <v>85.0</v>
      </c>
      <c r="C397" s="6">
        <v>63.0</v>
      </c>
      <c r="D397" s="6">
        <v>53.0</v>
      </c>
      <c r="E397" s="6">
        <v>99.0</v>
      </c>
      <c r="I397" s="6" t="s">
        <v>400</v>
      </c>
      <c r="N397" s="7"/>
    </row>
    <row r="398" ht="13.5" customHeight="1">
      <c r="A398" s="6" t="s">
        <v>401</v>
      </c>
      <c r="B398" s="6">
        <v>73.0</v>
      </c>
      <c r="C398" s="6">
        <v>99.0</v>
      </c>
      <c r="D398" s="6">
        <v>50.0</v>
      </c>
      <c r="E398" s="6">
        <v>68.0</v>
      </c>
      <c r="I398" s="6" t="s">
        <v>401</v>
      </c>
      <c r="N398" s="7"/>
    </row>
    <row r="399" ht="13.5" customHeight="1">
      <c r="A399" s="6" t="s">
        <v>402</v>
      </c>
      <c r="B399" s="6">
        <v>72.0</v>
      </c>
      <c r="C399" s="6">
        <v>82.0</v>
      </c>
      <c r="D399" s="6">
        <v>99.0</v>
      </c>
      <c r="E399" s="6">
        <v>79.0</v>
      </c>
      <c r="I399" s="6" t="s">
        <v>402</v>
      </c>
      <c r="N399" s="7"/>
    </row>
    <row r="400" ht="13.5" customHeight="1">
      <c r="A400" s="6" t="s">
        <v>403</v>
      </c>
      <c r="B400" s="6">
        <v>48.0</v>
      </c>
      <c r="C400" s="6">
        <v>62.0</v>
      </c>
      <c r="D400" s="6">
        <v>60.0</v>
      </c>
      <c r="E400" s="6">
        <v>90.0</v>
      </c>
      <c r="I400" s="6" t="s">
        <v>403</v>
      </c>
      <c r="N400" s="7"/>
    </row>
    <row r="401" ht="13.5" customHeight="1">
      <c r="A401" s="6" t="s">
        <v>404</v>
      </c>
      <c r="B401" s="6">
        <v>65.0</v>
      </c>
      <c r="C401" s="6">
        <v>47.0</v>
      </c>
      <c r="D401" s="6">
        <v>49.0</v>
      </c>
      <c r="E401" s="6">
        <v>71.0</v>
      </c>
      <c r="I401" s="6" t="s">
        <v>404</v>
      </c>
      <c r="N401" s="7"/>
    </row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6.38"/>
    <col customWidth="1" min="3" max="4" width="7.13"/>
    <col customWidth="1" min="5" max="6" width="10.5"/>
    <col customWidth="1" min="7" max="25" width="8.63"/>
  </cols>
  <sheetData>
    <row r="1" ht="13.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405</v>
      </c>
      <c r="G1" s="5" t="s">
        <v>406</v>
      </c>
    </row>
    <row r="2" ht="13.5" customHeight="1">
      <c r="A2" s="6" t="s">
        <v>15</v>
      </c>
      <c r="B2" s="6">
        <v>95.0</v>
      </c>
      <c r="C2" s="6">
        <v>60.0</v>
      </c>
      <c r="D2" s="6">
        <v>47.0</v>
      </c>
      <c r="E2" s="6">
        <v>62.0</v>
      </c>
      <c r="F2" s="8"/>
      <c r="G2" s="8"/>
    </row>
    <row r="3" ht="13.5" customHeight="1">
      <c r="A3" s="6" t="s">
        <v>16</v>
      </c>
      <c r="B3" s="6">
        <v>84.0</v>
      </c>
      <c r="C3" s="6">
        <v>73.0</v>
      </c>
      <c r="D3" s="6">
        <v>69.0</v>
      </c>
      <c r="E3" s="6">
        <v>59.0</v>
      </c>
      <c r="F3" s="8"/>
      <c r="G3" s="8"/>
    </row>
    <row r="4" ht="13.5" customHeight="1">
      <c r="A4" s="6" t="s">
        <v>17</v>
      </c>
      <c r="B4" s="6">
        <v>77.0</v>
      </c>
      <c r="C4" s="6">
        <v>78.0</v>
      </c>
      <c r="D4" s="6">
        <v>70.0</v>
      </c>
      <c r="E4" s="6">
        <v>85.0</v>
      </c>
      <c r="F4" s="8"/>
      <c r="G4" s="8"/>
    </row>
    <row r="5" ht="13.5" customHeight="1">
      <c r="A5" s="6" t="s">
        <v>18</v>
      </c>
      <c r="B5" s="6">
        <v>100.0</v>
      </c>
      <c r="C5" s="6">
        <v>70.0</v>
      </c>
      <c r="D5" s="6">
        <v>95.0</v>
      </c>
      <c r="E5" s="6">
        <v>80.0</v>
      </c>
      <c r="F5" s="8"/>
      <c r="G5" s="8"/>
    </row>
    <row r="6" ht="13.5" customHeight="1">
      <c r="A6" s="6" t="s">
        <v>19</v>
      </c>
      <c r="B6" s="6">
        <v>49.0</v>
      </c>
      <c r="C6" s="6">
        <v>85.0</v>
      </c>
      <c r="D6" s="6">
        <v>49.0</v>
      </c>
      <c r="E6" s="6">
        <v>81.0</v>
      </c>
      <c r="F6" s="8"/>
      <c r="G6" s="8"/>
    </row>
    <row r="7" ht="13.5" customHeight="1">
      <c r="A7" s="6" t="s">
        <v>20</v>
      </c>
      <c r="B7" s="6">
        <v>93.0</v>
      </c>
      <c r="C7" s="6">
        <v>46.0</v>
      </c>
      <c r="D7" s="6">
        <v>74.0</v>
      </c>
      <c r="E7" s="6">
        <v>60.0</v>
      </c>
      <c r="F7" s="8"/>
      <c r="G7" s="8"/>
    </row>
    <row r="8" ht="13.5" customHeight="1">
      <c r="A8" s="6" t="s">
        <v>21</v>
      </c>
      <c r="B8" s="6">
        <v>51.0</v>
      </c>
      <c r="C8" s="6">
        <v>68.0</v>
      </c>
      <c r="D8" s="6">
        <v>83.0</v>
      </c>
      <c r="E8" s="6">
        <v>73.0</v>
      </c>
      <c r="F8" s="8"/>
      <c r="G8" s="8"/>
    </row>
    <row r="9" ht="13.5" customHeight="1">
      <c r="A9" s="6" t="s">
        <v>22</v>
      </c>
      <c r="B9" s="6">
        <v>75.0</v>
      </c>
      <c r="C9" s="6">
        <v>49.0</v>
      </c>
      <c r="D9" s="6">
        <v>90.0</v>
      </c>
      <c r="E9" s="6">
        <v>56.0</v>
      </c>
      <c r="F9" s="8"/>
      <c r="G9" s="8"/>
    </row>
    <row r="10" ht="13.5" customHeight="1">
      <c r="A10" s="6" t="s">
        <v>23</v>
      </c>
      <c r="B10" s="6">
        <v>85.0</v>
      </c>
      <c r="C10" s="6">
        <v>60.0</v>
      </c>
      <c r="D10" s="6">
        <v>69.0</v>
      </c>
      <c r="E10" s="6">
        <v>87.0</v>
      </c>
      <c r="F10" s="8"/>
      <c r="G10" s="8"/>
    </row>
    <row r="11" ht="13.5" customHeight="1">
      <c r="A11" s="6" t="s">
        <v>24</v>
      </c>
      <c r="B11" s="6">
        <v>81.0</v>
      </c>
      <c r="C11" s="6">
        <v>79.0</v>
      </c>
      <c r="D11" s="6">
        <v>68.0</v>
      </c>
      <c r="E11" s="6">
        <v>67.0</v>
      </c>
      <c r="F11" s="8"/>
      <c r="G11" s="8"/>
    </row>
    <row r="12" ht="13.5" customHeight="1">
      <c r="A12" s="6" t="s">
        <v>25</v>
      </c>
      <c r="B12" s="6">
        <v>88.0</v>
      </c>
      <c r="C12" s="6">
        <v>89.0</v>
      </c>
      <c r="D12" s="6">
        <v>52.0</v>
      </c>
      <c r="E12" s="6">
        <v>84.0</v>
      </c>
      <c r="F12" s="8"/>
      <c r="G12" s="8"/>
    </row>
    <row r="13" ht="13.5" customHeight="1">
      <c r="A13" s="6" t="s">
        <v>26</v>
      </c>
      <c r="B13" s="6">
        <v>46.0</v>
      </c>
      <c r="C13" s="6">
        <v>62.0</v>
      </c>
      <c r="D13" s="6">
        <v>58.0</v>
      </c>
      <c r="E13" s="6">
        <v>47.0</v>
      </c>
      <c r="F13" s="8"/>
      <c r="G13" s="8"/>
    </row>
    <row r="14" ht="13.5" customHeight="1">
      <c r="A14" s="6" t="s">
        <v>27</v>
      </c>
      <c r="B14" s="6">
        <v>61.0</v>
      </c>
      <c r="C14" s="6">
        <v>96.0</v>
      </c>
      <c r="D14" s="6">
        <v>78.0</v>
      </c>
      <c r="E14" s="6">
        <v>79.0</v>
      </c>
      <c r="F14" s="8"/>
      <c r="G14" s="8"/>
    </row>
    <row r="15" ht="13.5" customHeight="1">
      <c r="A15" s="6" t="s">
        <v>28</v>
      </c>
      <c r="B15" s="6">
        <v>65.0</v>
      </c>
      <c r="C15" s="6">
        <v>82.0</v>
      </c>
      <c r="D15" s="6">
        <v>55.0</v>
      </c>
      <c r="E15" s="6">
        <v>65.0</v>
      </c>
      <c r="F15" s="8"/>
      <c r="G15" s="8"/>
    </row>
    <row r="16" ht="13.5" customHeight="1">
      <c r="A16" s="6" t="s">
        <v>29</v>
      </c>
      <c r="B16" s="6">
        <v>91.0</v>
      </c>
      <c r="C16" s="6">
        <v>85.0</v>
      </c>
      <c r="D16" s="6">
        <v>45.0</v>
      </c>
      <c r="E16" s="6">
        <v>72.0</v>
      </c>
      <c r="F16" s="8"/>
      <c r="G16" s="8"/>
    </row>
    <row r="17" ht="13.5" customHeight="1">
      <c r="A17" s="6" t="s">
        <v>30</v>
      </c>
      <c r="B17" s="6">
        <v>97.0</v>
      </c>
      <c r="C17" s="6">
        <v>89.0</v>
      </c>
      <c r="D17" s="6">
        <v>100.0</v>
      </c>
      <c r="E17" s="6">
        <v>60.0</v>
      </c>
      <c r="F17" s="8"/>
      <c r="G17" s="8"/>
    </row>
    <row r="18" ht="13.5" customHeight="1">
      <c r="A18" s="6" t="s">
        <v>31</v>
      </c>
      <c r="B18" s="6">
        <v>80.0</v>
      </c>
      <c r="C18" s="6">
        <v>79.0</v>
      </c>
      <c r="D18" s="6">
        <v>90.0</v>
      </c>
      <c r="E18" s="6">
        <v>100.0</v>
      </c>
      <c r="F18" s="8"/>
      <c r="G18" s="8"/>
    </row>
    <row r="19" ht="13.5" customHeight="1">
      <c r="A19" s="6" t="s">
        <v>32</v>
      </c>
      <c r="B19" s="6">
        <v>49.0</v>
      </c>
      <c r="C19" s="6">
        <v>63.0</v>
      </c>
      <c r="D19" s="6">
        <v>95.0</v>
      </c>
      <c r="E19" s="6">
        <v>56.0</v>
      </c>
      <c r="F19" s="8"/>
      <c r="G19" s="8"/>
    </row>
    <row r="20" ht="13.5" customHeight="1">
      <c r="A20" s="6" t="s">
        <v>33</v>
      </c>
      <c r="B20" s="6">
        <v>52.0</v>
      </c>
      <c r="C20" s="6">
        <v>60.0</v>
      </c>
      <c r="D20" s="6">
        <v>98.0</v>
      </c>
      <c r="E20" s="6">
        <v>100.0</v>
      </c>
      <c r="F20" s="8"/>
      <c r="G20" s="8"/>
    </row>
    <row r="21" ht="13.5" customHeight="1">
      <c r="A21" s="6" t="s">
        <v>34</v>
      </c>
      <c r="B21" s="6">
        <v>82.0</v>
      </c>
      <c r="C21" s="6">
        <v>99.0</v>
      </c>
      <c r="D21" s="6">
        <v>86.0</v>
      </c>
      <c r="E21" s="6">
        <v>92.0</v>
      </c>
      <c r="F21" s="8"/>
      <c r="G21" s="8"/>
    </row>
    <row r="22" ht="13.5" customHeight="1">
      <c r="A22" s="6" t="s">
        <v>35</v>
      </c>
      <c r="B22" s="6">
        <v>50.0</v>
      </c>
      <c r="C22" s="6">
        <v>67.0</v>
      </c>
      <c r="D22" s="6">
        <v>71.0</v>
      </c>
      <c r="E22" s="6">
        <v>66.0</v>
      </c>
      <c r="F22" s="8"/>
      <c r="G22" s="8"/>
    </row>
    <row r="23" ht="13.5" customHeight="1">
      <c r="A23" s="6" t="s">
        <v>36</v>
      </c>
      <c r="B23" s="6">
        <v>84.0</v>
      </c>
      <c r="C23" s="6">
        <v>99.0</v>
      </c>
      <c r="D23" s="6">
        <v>59.0</v>
      </c>
      <c r="E23" s="6">
        <v>51.0</v>
      </c>
      <c r="F23" s="8"/>
      <c r="G23" s="8"/>
    </row>
    <row r="24" ht="13.5" customHeight="1">
      <c r="A24" s="6" t="s">
        <v>37</v>
      </c>
      <c r="B24" s="6">
        <v>86.0</v>
      </c>
      <c r="C24" s="6">
        <v>100.0</v>
      </c>
      <c r="D24" s="6">
        <v>53.0</v>
      </c>
      <c r="E24" s="6">
        <v>100.0</v>
      </c>
      <c r="F24" s="8"/>
      <c r="G24" s="8"/>
    </row>
    <row r="25" ht="13.5" customHeight="1">
      <c r="A25" s="6" t="s">
        <v>38</v>
      </c>
      <c r="B25" s="6">
        <v>67.0</v>
      </c>
      <c r="C25" s="6">
        <v>83.0</v>
      </c>
      <c r="D25" s="6">
        <v>98.0</v>
      </c>
      <c r="E25" s="6">
        <v>80.0</v>
      </c>
      <c r="F25" s="8"/>
      <c r="G25" s="8"/>
    </row>
    <row r="26" ht="13.5" customHeight="1">
      <c r="A26" s="6" t="s">
        <v>39</v>
      </c>
      <c r="B26" s="6">
        <v>84.0</v>
      </c>
      <c r="C26" s="6">
        <v>54.0</v>
      </c>
      <c r="D26" s="6">
        <v>95.0</v>
      </c>
      <c r="E26" s="6">
        <v>80.0</v>
      </c>
      <c r="F26" s="8"/>
      <c r="G26" s="8"/>
    </row>
    <row r="27" ht="13.5" customHeight="1">
      <c r="A27" s="6" t="s">
        <v>40</v>
      </c>
      <c r="B27" s="6">
        <v>76.0</v>
      </c>
      <c r="C27" s="6">
        <v>61.0</v>
      </c>
      <c r="D27" s="6">
        <v>81.0</v>
      </c>
      <c r="E27" s="6">
        <v>90.0</v>
      </c>
      <c r="F27" s="8"/>
      <c r="G27" s="8"/>
    </row>
    <row r="28" ht="13.5" customHeight="1">
      <c r="A28" s="6" t="s">
        <v>41</v>
      </c>
      <c r="B28" s="6">
        <v>92.0</v>
      </c>
      <c r="C28" s="6">
        <v>82.0</v>
      </c>
      <c r="D28" s="6">
        <v>50.0</v>
      </c>
      <c r="E28" s="6">
        <v>77.0</v>
      </c>
      <c r="F28" s="8"/>
      <c r="G28" s="8"/>
    </row>
    <row r="29" ht="13.5" customHeight="1">
      <c r="A29" s="6" t="s">
        <v>42</v>
      </c>
      <c r="B29" s="6">
        <v>50.0</v>
      </c>
      <c r="C29" s="6">
        <v>95.0</v>
      </c>
      <c r="D29" s="6">
        <v>79.0</v>
      </c>
      <c r="E29" s="6">
        <v>91.0</v>
      </c>
      <c r="F29" s="8"/>
      <c r="G29" s="8"/>
    </row>
    <row r="30" ht="13.5" customHeight="1">
      <c r="A30" s="6" t="s">
        <v>43</v>
      </c>
      <c r="B30" s="6">
        <v>74.0</v>
      </c>
      <c r="C30" s="6">
        <v>67.0</v>
      </c>
      <c r="D30" s="6">
        <v>82.0</v>
      </c>
      <c r="E30" s="6">
        <v>98.0</v>
      </c>
      <c r="F30" s="8"/>
      <c r="G30" s="8"/>
    </row>
    <row r="31" ht="13.5" customHeight="1">
      <c r="A31" s="6" t="s">
        <v>44</v>
      </c>
      <c r="B31" s="6">
        <v>57.0</v>
      </c>
      <c r="C31" s="6">
        <v>69.0</v>
      </c>
      <c r="D31" s="6">
        <v>84.0</v>
      </c>
      <c r="E31" s="6">
        <v>63.0</v>
      </c>
      <c r="F31" s="8"/>
      <c r="G31" s="8"/>
    </row>
    <row r="32" ht="13.5" customHeight="1">
      <c r="A32" s="6" t="s">
        <v>45</v>
      </c>
      <c r="B32" s="6">
        <v>83.0</v>
      </c>
      <c r="C32" s="6">
        <v>90.0</v>
      </c>
      <c r="D32" s="6">
        <v>46.0</v>
      </c>
      <c r="E32" s="6">
        <v>98.0</v>
      </c>
      <c r="F32" s="8"/>
      <c r="G32" s="8"/>
    </row>
    <row r="33" ht="13.5" customHeight="1">
      <c r="A33" s="6" t="s">
        <v>46</v>
      </c>
      <c r="B33" s="6">
        <v>80.0</v>
      </c>
      <c r="C33" s="6">
        <v>87.0</v>
      </c>
      <c r="D33" s="6">
        <v>91.0</v>
      </c>
      <c r="E33" s="6">
        <v>57.0</v>
      </c>
      <c r="F33" s="8"/>
      <c r="G33" s="8"/>
    </row>
    <row r="34" ht="13.5" customHeight="1">
      <c r="A34" s="6" t="s">
        <v>47</v>
      </c>
      <c r="B34" s="6">
        <v>50.0</v>
      </c>
      <c r="C34" s="6">
        <v>70.0</v>
      </c>
      <c r="D34" s="6">
        <v>83.0</v>
      </c>
      <c r="E34" s="6">
        <v>69.0</v>
      </c>
      <c r="F34" s="8"/>
      <c r="G34" s="8"/>
    </row>
    <row r="35" ht="13.5" customHeight="1">
      <c r="A35" s="6" t="s">
        <v>48</v>
      </c>
      <c r="B35" s="6">
        <v>63.0</v>
      </c>
      <c r="C35" s="6">
        <v>62.0</v>
      </c>
      <c r="D35" s="6">
        <v>58.0</v>
      </c>
      <c r="E35" s="6">
        <v>97.0</v>
      </c>
      <c r="F35" s="8"/>
      <c r="G35" s="8"/>
    </row>
    <row r="36" ht="13.5" customHeight="1">
      <c r="A36" s="6" t="s">
        <v>49</v>
      </c>
      <c r="B36" s="6">
        <v>73.0</v>
      </c>
      <c r="C36" s="6">
        <v>73.0</v>
      </c>
      <c r="D36" s="6">
        <v>81.0</v>
      </c>
      <c r="E36" s="6">
        <v>54.0</v>
      </c>
      <c r="F36" s="8"/>
      <c r="G36" s="8"/>
    </row>
    <row r="37" ht="13.5" customHeight="1">
      <c r="A37" s="6" t="s">
        <v>50</v>
      </c>
      <c r="B37" s="6">
        <v>52.0</v>
      </c>
      <c r="C37" s="6">
        <v>50.0</v>
      </c>
      <c r="D37" s="6">
        <v>50.0</v>
      </c>
      <c r="E37" s="6">
        <v>58.0</v>
      </c>
      <c r="F37" s="8"/>
      <c r="G37" s="8"/>
    </row>
    <row r="38" ht="13.5" customHeight="1">
      <c r="A38" s="6" t="s">
        <v>51</v>
      </c>
      <c r="B38" s="6">
        <v>70.0</v>
      </c>
      <c r="C38" s="6">
        <v>45.0</v>
      </c>
      <c r="D38" s="6">
        <v>59.0</v>
      </c>
      <c r="E38" s="6">
        <v>90.0</v>
      </c>
      <c r="F38" s="8"/>
      <c r="G38" s="8"/>
    </row>
    <row r="39" ht="13.5" customHeight="1">
      <c r="A39" s="6" t="s">
        <v>52</v>
      </c>
      <c r="B39" s="6">
        <v>81.0</v>
      </c>
      <c r="C39" s="6">
        <v>66.0</v>
      </c>
      <c r="D39" s="6">
        <v>62.0</v>
      </c>
      <c r="E39" s="6">
        <v>63.0</v>
      </c>
      <c r="F39" s="8"/>
      <c r="G39" s="8"/>
    </row>
    <row r="40" ht="13.5" customHeight="1">
      <c r="A40" s="6" t="s">
        <v>53</v>
      </c>
      <c r="B40" s="6">
        <v>63.0</v>
      </c>
      <c r="C40" s="6">
        <v>91.0</v>
      </c>
      <c r="D40" s="6">
        <v>46.0</v>
      </c>
      <c r="E40" s="6">
        <v>76.0</v>
      </c>
      <c r="F40" s="8"/>
      <c r="G40" s="8"/>
    </row>
    <row r="41" ht="13.5" customHeight="1">
      <c r="A41" s="6" t="s">
        <v>54</v>
      </c>
      <c r="B41" s="6">
        <v>53.0</v>
      </c>
      <c r="C41" s="6">
        <v>74.0</v>
      </c>
      <c r="D41" s="6">
        <v>95.0</v>
      </c>
      <c r="E41" s="6">
        <v>54.0</v>
      </c>
      <c r="F41" s="8"/>
      <c r="G41" s="8"/>
    </row>
    <row r="42" ht="13.5" customHeight="1">
      <c r="A42" s="6" t="s">
        <v>55</v>
      </c>
      <c r="B42" s="6">
        <v>95.0</v>
      </c>
      <c r="C42" s="6">
        <v>70.0</v>
      </c>
      <c r="D42" s="6">
        <v>55.0</v>
      </c>
      <c r="E42" s="6">
        <v>88.0</v>
      </c>
      <c r="F42" s="8"/>
      <c r="G42" s="8"/>
    </row>
    <row r="43" ht="13.5" customHeight="1">
      <c r="A43" s="6" t="s">
        <v>56</v>
      </c>
      <c r="B43" s="6">
        <v>69.0</v>
      </c>
      <c r="C43" s="6">
        <v>53.0</v>
      </c>
      <c r="D43" s="6">
        <v>64.0</v>
      </c>
      <c r="E43" s="6">
        <v>60.0</v>
      </c>
      <c r="F43" s="8"/>
      <c r="G43" s="8"/>
    </row>
    <row r="44" ht="13.5" customHeight="1">
      <c r="A44" s="6" t="s">
        <v>57</v>
      </c>
      <c r="B44" s="6">
        <v>52.0</v>
      </c>
      <c r="C44" s="6">
        <v>45.0</v>
      </c>
      <c r="D44" s="6">
        <v>57.0</v>
      </c>
      <c r="E44" s="6">
        <v>98.0</v>
      </c>
      <c r="F44" s="8"/>
      <c r="G44" s="8"/>
    </row>
    <row r="45" ht="13.5" customHeight="1">
      <c r="A45" s="6" t="s">
        <v>58</v>
      </c>
      <c r="B45" s="6">
        <v>87.0</v>
      </c>
      <c r="C45" s="6">
        <v>79.0</v>
      </c>
      <c r="D45" s="6">
        <v>78.0</v>
      </c>
      <c r="E45" s="6">
        <v>85.0</v>
      </c>
      <c r="F45" s="8"/>
      <c r="G45" s="8"/>
    </row>
    <row r="46" ht="13.5" customHeight="1">
      <c r="A46" s="6" t="s">
        <v>59</v>
      </c>
      <c r="B46" s="6">
        <v>99.0</v>
      </c>
      <c r="C46" s="6">
        <v>62.0</v>
      </c>
      <c r="D46" s="6">
        <v>64.0</v>
      </c>
      <c r="E46" s="6">
        <v>97.0</v>
      </c>
      <c r="F46" s="8"/>
      <c r="G46" s="8"/>
    </row>
    <row r="47" ht="13.5" customHeight="1">
      <c r="A47" s="6" t="s">
        <v>60</v>
      </c>
      <c r="B47" s="6">
        <v>68.0</v>
      </c>
      <c r="C47" s="6">
        <v>89.0</v>
      </c>
      <c r="D47" s="6">
        <v>58.0</v>
      </c>
      <c r="E47" s="6">
        <v>99.0</v>
      </c>
      <c r="F47" s="8"/>
      <c r="G47" s="8"/>
    </row>
    <row r="48" ht="13.5" customHeight="1">
      <c r="A48" s="6" t="s">
        <v>61</v>
      </c>
      <c r="B48" s="6">
        <v>63.0</v>
      </c>
      <c r="C48" s="6">
        <v>85.0</v>
      </c>
      <c r="D48" s="6">
        <v>89.0</v>
      </c>
      <c r="E48" s="6">
        <v>69.0</v>
      </c>
      <c r="F48" s="8"/>
      <c r="G48" s="8"/>
    </row>
    <row r="49" ht="13.5" customHeight="1">
      <c r="A49" s="6" t="s">
        <v>62</v>
      </c>
      <c r="B49" s="6">
        <v>49.0</v>
      </c>
      <c r="C49" s="6">
        <v>67.0</v>
      </c>
      <c r="D49" s="6">
        <v>89.0</v>
      </c>
      <c r="E49" s="6">
        <v>62.0</v>
      </c>
      <c r="F49" s="8"/>
      <c r="G49" s="8"/>
    </row>
    <row r="50" ht="13.5" customHeight="1">
      <c r="A50" s="6" t="s">
        <v>63</v>
      </c>
      <c r="B50" s="6">
        <v>82.0</v>
      </c>
      <c r="C50" s="6">
        <v>75.0</v>
      </c>
      <c r="D50" s="6">
        <v>67.0</v>
      </c>
      <c r="E50" s="6">
        <v>67.0</v>
      </c>
      <c r="F50" s="8"/>
      <c r="G50" s="8"/>
    </row>
    <row r="51" ht="13.5" customHeight="1">
      <c r="A51" s="6" t="s">
        <v>64</v>
      </c>
      <c r="B51" s="6">
        <v>86.0</v>
      </c>
      <c r="C51" s="6">
        <v>53.0</v>
      </c>
      <c r="D51" s="6">
        <v>48.0</v>
      </c>
      <c r="E51" s="6">
        <v>87.0</v>
      </c>
      <c r="F51" s="8"/>
      <c r="G51" s="8"/>
    </row>
    <row r="52" ht="13.5" customHeight="1">
      <c r="A52" s="6" t="s">
        <v>65</v>
      </c>
      <c r="B52" s="6">
        <v>76.0</v>
      </c>
      <c r="C52" s="6">
        <v>98.0</v>
      </c>
      <c r="D52" s="6">
        <v>84.0</v>
      </c>
      <c r="E52" s="6">
        <v>70.0</v>
      </c>
      <c r="F52" s="8"/>
      <c r="G52" s="8"/>
    </row>
    <row r="53" ht="13.5" customHeight="1">
      <c r="A53" s="6" t="s">
        <v>66</v>
      </c>
      <c r="B53" s="6">
        <v>78.0</v>
      </c>
      <c r="C53" s="6">
        <v>46.0</v>
      </c>
      <c r="D53" s="6">
        <v>83.0</v>
      </c>
      <c r="E53" s="6">
        <v>93.0</v>
      </c>
      <c r="F53" s="8"/>
      <c r="G53" s="8"/>
    </row>
    <row r="54" ht="13.5" customHeight="1">
      <c r="A54" s="6" t="s">
        <v>67</v>
      </c>
      <c r="B54" s="6">
        <v>51.0</v>
      </c>
      <c r="C54" s="6">
        <v>84.0</v>
      </c>
      <c r="D54" s="6">
        <v>46.0</v>
      </c>
      <c r="E54" s="6">
        <v>63.0</v>
      </c>
      <c r="F54" s="8"/>
      <c r="G54" s="8"/>
    </row>
    <row r="55" ht="13.5" customHeight="1">
      <c r="A55" s="6" t="s">
        <v>68</v>
      </c>
      <c r="B55" s="6">
        <v>48.0</v>
      </c>
      <c r="C55" s="6">
        <v>57.0</v>
      </c>
      <c r="D55" s="6">
        <v>89.0</v>
      </c>
      <c r="E55" s="6">
        <v>58.0</v>
      </c>
      <c r="F55" s="8"/>
      <c r="G55" s="8"/>
    </row>
    <row r="56" ht="13.5" customHeight="1">
      <c r="A56" s="6" t="s">
        <v>69</v>
      </c>
      <c r="B56" s="6">
        <v>55.0</v>
      </c>
      <c r="C56" s="6">
        <v>92.0</v>
      </c>
      <c r="D56" s="6">
        <v>100.0</v>
      </c>
      <c r="E56" s="6">
        <v>48.0</v>
      </c>
      <c r="F56" s="8"/>
      <c r="G56" s="8"/>
    </row>
    <row r="57" ht="13.5" customHeight="1">
      <c r="A57" s="6" t="s">
        <v>70</v>
      </c>
      <c r="B57" s="6">
        <v>90.0</v>
      </c>
      <c r="C57" s="6">
        <v>48.0</v>
      </c>
      <c r="D57" s="6">
        <v>77.0</v>
      </c>
      <c r="E57" s="6">
        <v>61.0</v>
      </c>
      <c r="F57" s="8"/>
      <c r="G57" s="8"/>
    </row>
    <row r="58" ht="13.5" customHeight="1">
      <c r="A58" s="6" t="s">
        <v>71</v>
      </c>
      <c r="B58" s="6">
        <v>78.0</v>
      </c>
      <c r="C58" s="6">
        <v>74.0</v>
      </c>
      <c r="D58" s="6">
        <v>98.0</v>
      </c>
      <c r="E58" s="6">
        <v>73.0</v>
      </c>
      <c r="F58" s="8"/>
      <c r="G58" s="8"/>
    </row>
    <row r="59" ht="13.5" customHeight="1">
      <c r="A59" s="6" t="s">
        <v>72</v>
      </c>
      <c r="B59" s="6">
        <v>61.0</v>
      </c>
      <c r="C59" s="6">
        <v>80.0</v>
      </c>
      <c r="D59" s="6">
        <v>46.0</v>
      </c>
      <c r="E59" s="6">
        <v>93.0</v>
      </c>
      <c r="F59" s="8"/>
      <c r="G59" s="8"/>
    </row>
    <row r="60" ht="13.5" customHeight="1">
      <c r="A60" s="6" t="s">
        <v>73</v>
      </c>
      <c r="B60" s="6">
        <v>91.0</v>
      </c>
      <c r="C60" s="6">
        <v>47.0</v>
      </c>
      <c r="D60" s="6">
        <v>94.0</v>
      </c>
      <c r="E60" s="6">
        <v>74.0</v>
      </c>
      <c r="F60" s="8"/>
      <c r="G60" s="8"/>
    </row>
    <row r="61" ht="13.5" customHeight="1">
      <c r="A61" s="6" t="s">
        <v>74</v>
      </c>
      <c r="B61" s="6">
        <v>46.0</v>
      </c>
      <c r="C61" s="6">
        <v>66.0</v>
      </c>
      <c r="D61" s="6">
        <v>90.0</v>
      </c>
      <c r="E61" s="6">
        <v>51.0</v>
      </c>
      <c r="F61" s="8"/>
      <c r="G61" s="8"/>
    </row>
    <row r="62" ht="13.5" customHeight="1">
      <c r="A62" s="6" t="s">
        <v>75</v>
      </c>
      <c r="B62" s="6">
        <v>45.0</v>
      </c>
      <c r="C62" s="6">
        <v>87.0</v>
      </c>
      <c r="D62" s="6">
        <v>76.0</v>
      </c>
      <c r="E62" s="6">
        <v>66.0</v>
      </c>
      <c r="F62" s="8"/>
      <c r="G62" s="8"/>
    </row>
    <row r="63" ht="13.5" customHeight="1">
      <c r="A63" s="6" t="s">
        <v>76</v>
      </c>
      <c r="B63" s="6">
        <v>99.0</v>
      </c>
      <c r="C63" s="6">
        <v>56.0</v>
      </c>
      <c r="D63" s="6">
        <v>57.0</v>
      </c>
      <c r="E63" s="6">
        <v>85.0</v>
      </c>
      <c r="F63" s="8"/>
      <c r="G63" s="8"/>
    </row>
    <row r="64" ht="13.5" customHeight="1">
      <c r="A64" s="6" t="s">
        <v>77</v>
      </c>
      <c r="B64" s="6">
        <v>70.0</v>
      </c>
      <c r="C64" s="6">
        <v>53.0</v>
      </c>
      <c r="D64" s="6">
        <v>94.0</v>
      </c>
      <c r="E64" s="6">
        <v>98.0</v>
      </c>
      <c r="F64" s="8"/>
      <c r="G64" s="8"/>
    </row>
    <row r="65" ht="13.5" customHeight="1">
      <c r="A65" s="6" t="s">
        <v>78</v>
      </c>
      <c r="B65" s="6">
        <v>54.0</v>
      </c>
      <c r="C65" s="6">
        <v>75.0</v>
      </c>
      <c r="D65" s="6">
        <v>49.0</v>
      </c>
      <c r="E65" s="6">
        <v>93.0</v>
      </c>
      <c r="F65" s="8"/>
      <c r="G65" s="8"/>
    </row>
    <row r="66" ht="13.5" customHeight="1">
      <c r="A66" s="6" t="s">
        <v>79</v>
      </c>
      <c r="B66" s="6">
        <v>87.0</v>
      </c>
      <c r="C66" s="6">
        <v>53.0</v>
      </c>
      <c r="D66" s="6">
        <v>71.0</v>
      </c>
      <c r="E66" s="6">
        <v>57.0</v>
      </c>
      <c r="F66" s="8"/>
      <c r="G66" s="8"/>
    </row>
    <row r="67" ht="13.5" customHeight="1">
      <c r="A67" s="6" t="s">
        <v>80</v>
      </c>
      <c r="B67" s="6">
        <v>46.0</v>
      </c>
      <c r="C67" s="6">
        <v>81.0</v>
      </c>
      <c r="D67" s="6">
        <v>93.0</v>
      </c>
      <c r="E67" s="6">
        <v>71.0</v>
      </c>
      <c r="F67" s="8"/>
      <c r="G67" s="8"/>
    </row>
    <row r="68" ht="13.5" customHeight="1">
      <c r="A68" s="6" t="s">
        <v>81</v>
      </c>
      <c r="B68" s="6">
        <v>94.0</v>
      </c>
      <c r="C68" s="6">
        <v>60.0</v>
      </c>
      <c r="D68" s="6">
        <v>75.0</v>
      </c>
      <c r="E68" s="6">
        <v>91.0</v>
      </c>
      <c r="F68" s="8"/>
      <c r="G68" s="8"/>
    </row>
    <row r="69" ht="13.5" customHeight="1">
      <c r="A69" s="6" t="s">
        <v>82</v>
      </c>
      <c r="B69" s="6">
        <v>45.0</v>
      </c>
      <c r="C69" s="6">
        <v>95.0</v>
      </c>
      <c r="D69" s="6">
        <v>46.0</v>
      </c>
      <c r="E69" s="6">
        <v>89.0</v>
      </c>
      <c r="F69" s="8"/>
      <c r="G69" s="8"/>
    </row>
    <row r="70" ht="13.5" customHeight="1">
      <c r="A70" s="6" t="s">
        <v>83</v>
      </c>
      <c r="B70" s="6">
        <v>56.0</v>
      </c>
      <c r="C70" s="6">
        <v>47.0</v>
      </c>
      <c r="D70" s="6">
        <v>68.0</v>
      </c>
      <c r="E70" s="6">
        <v>54.0</v>
      </c>
      <c r="F70" s="8"/>
      <c r="G70" s="8"/>
    </row>
    <row r="71" ht="13.5" customHeight="1">
      <c r="A71" s="6" t="s">
        <v>84</v>
      </c>
      <c r="B71" s="6">
        <v>54.0</v>
      </c>
      <c r="C71" s="6">
        <v>94.0</v>
      </c>
      <c r="D71" s="6">
        <v>77.0</v>
      </c>
      <c r="E71" s="6">
        <v>46.0</v>
      </c>
      <c r="F71" s="8"/>
      <c r="G71" s="8"/>
    </row>
    <row r="72" ht="13.5" customHeight="1">
      <c r="A72" s="6" t="s">
        <v>85</v>
      </c>
      <c r="B72" s="6">
        <v>71.0</v>
      </c>
      <c r="C72" s="6">
        <v>72.0</v>
      </c>
      <c r="D72" s="6">
        <v>81.0</v>
      </c>
      <c r="E72" s="6">
        <v>62.0</v>
      </c>
      <c r="F72" s="8"/>
      <c r="G72" s="8"/>
    </row>
    <row r="73" ht="13.5" customHeight="1">
      <c r="A73" s="6" t="s">
        <v>86</v>
      </c>
      <c r="B73" s="6">
        <v>97.0</v>
      </c>
      <c r="C73" s="6">
        <v>48.0</v>
      </c>
      <c r="D73" s="6">
        <v>61.0</v>
      </c>
      <c r="E73" s="6">
        <v>99.0</v>
      </c>
      <c r="F73" s="8"/>
      <c r="G73" s="8"/>
    </row>
    <row r="74" ht="13.5" customHeight="1">
      <c r="A74" s="6" t="s">
        <v>87</v>
      </c>
      <c r="B74" s="6">
        <v>76.0</v>
      </c>
      <c r="C74" s="6">
        <v>74.0</v>
      </c>
      <c r="D74" s="6">
        <v>80.0</v>
      </c>
      <c r="E74" s="6">
        <v>86.0</v>
      </c>
      <c r="F74" s="8"/>
      <c r="G74" s="8"/>
    </row>
    <row r="75" ht="13.5" customHeight="1">
      <c r="A75" s="6" t="s">
        <v>88</v>
      </c>
      <c r="B75" s="6">
        <v>94.0</v>
      </c>
      <c r="C75" s="6">
        <v>49.0</v>
      </c>
      <c r="D75" s="6">
        <v>83.0</v>
      </c>
      <c r="E75" s="6">
        <v>78.0</v>
      </c>
      <c r="F75" s="8"/>
      <c r="G75" s="8"/>
    </row>
    <row r="76" ht="13.5" customHeight="1">
      <c r="A76" s="6" t="s">
        <v>89</v>
      </c>
      <c r="B76" s="6">
        <v>57.0</v>
      </c>
      <c r="C76" s="6">
        <v>59.0</v>
      </c>
      <c r="D76" s="6">
        <v>90.0</v>
      </c>
      <c r="E76" s="6">
        <v>48.0</v>
      </c>
      <c r="F76" s="8"/>
      <c r="G76" s="8"/>
    </row>
    <row r="77" ht="13.5" customHeight="1">
      <c r="A77" s="6" t="s">
        <v>90</v>
      </c>
      <c r="B77" s="6">
        <v>46.0</v>
      </c>
      <c r="C77" s="6">
        <v>49.0</v>
      </c>
      <c r="D77" s="6">
        <v>93.0</v>
      </c>
      <c r="E77" s="6">
        <v>87.0</v>
      </c>
      <c r="F77" s="8"/>
      <c r="G77" s="8"/>
    </row>
    <row r="78" ht="13.5" customHeight="1">
      <c r="A78" s="6" t="s">
        <v>91</v>
      </c>
      <c r="B78" s="6">
        <v>98.0</v>
      </c>
      <c r="C78" s="6">
        <v>55.0</v>
      </c>
      <c r="D78" s="6">
        <v>50.0</v>
      </c>
      <c r="E78" s="6">
        <v>66.0</v>
      </c>
      <c r="F78" s="8"/>
      <c r="G78" s="8"/>
    </row>
    <row r="79" ht="13.5" customHeight="1">
      <c r="A79" s="6" t="s">
        <v>92</v>
      </c>
      <c r="B79" s="6">
        <v>78.0</v>
      </c>
      <c r="C79" s="6">
        <v>64.0</v>
      </c>
      <c r="D79" s="6">
        <v>82.0</v>
      </c>
      <c r="E79" s="6">
        <v>47.0</v>
      </c>
      <c r="F79" s="8"/>
      <c r="G79" s="8"/>
    </row>
    <row r="80" ht="13.5" customHeight="1">
      <c r="A80" s="6" t="s">
        <v>93</v>
      </c>
      <c r="B80" s="6">
        <v>76.0</v>
      </c>
      <c r="C80" s="6">
        <v>91.0</v>
      </c>
      <c r="D80" s="6">
        <v>46.0</v>
      </c>
      <c r="E80" s="6">
        <v>53.0</v>
      </c>
      <c r="F80" s="8"/>
      <c r="G80" s="8"/>
    </row>
    <row r="81" ht="13.5" customHeight="1">
      <c r="A81" s="6" t="s">
        <v>94</v>
      </c>
      <c r="B81" s="6">
        <v>57.0</v>
      </c>
      <c r="C81" s="6">
        <v>84.0</v>
      </c>
      <c r="D81" s="6">
        <v>58.0</v>
      </c>
      <c r="E81" s="6">
        <v>71.0</v>
      </c>
      <c r="F81" s="8"/>
      <c r="G81" s="8"/>
    </row>
    <row r="82" ht="13.5" customHeight="1">
      <c r="A82" s="6" t="s">
        <v>95</v>
      </c>
      <c r="B82" s="6">
        <v>87.0</v>
      </c>
      <c r="C82" s="6">
        <v>54.0</v>
      </c>
      <c r="D82" s="6">
        <v>92.0</v>
      </c>
      <c r="E82" s="6">
        <v>55.0</v>
      </c>
      <c r="F82" s="8"/>
      <c r="G82" s="8"/>
    </row>
    <row r="83" ht="13.5" customHeight="1">
      <c r="A83" s="6" t="s">
        <v>96</v>
      </c>
      <c r="B83" s="6">
        <v>83.0</v>
      </c>
      <c r="C83" s="6">
        <v>99.0</v>
      </c>
      <c r="D83" s="6">
        <v>96.0</v>
      </c>
      <c r="E83" s="6">
        <v>83.0</v>
      </c>
      <c r="F83" s="8"/>
      <c r="G83" s="8"/>
    </row>
    <row r="84" ht="13.5" customHeight="1">
      <c r="A84" s="6" t="s">
        <v>97</v>
      </c>
      <c r="B84" s="6">
        <v>74.0</v>
      </c>
      <c r="C84" s="6">
        <v>54.0</v>
      </c>
      <c r="D84" s="6">
        <v>63.0</v>
      </c>
      <c r="E84" s="6">
        <v>99.0</v>
      </c>
      <c r="F84" s="8"/>
      <c r="G84" s="8"/>
    </row>
    <row r="85" ht="13.5" customHeight="1">
      <c r="A85" s="6" t="s">
        <v>98</v>
      </c>
      <c r="B85" s="6">
        <v>72.0</v>
      </c>
      <c r="C85" s="6">
        <v>83.0</v>
      </c>
      <c r="D85" s="6">
        <v>47.0</v>
      </c>
      <c r="E85" s="6">
        <v>67.0</v>
      </c>
      <c r="F85" s="8"/>
      <c r="G85" s="8"/>
    </row>
    <row r="86" ht="13.5" customHeight="1">
      <c r="A86" s="6" t="s">
        <v>99</v>
      </c>
      <c r="B86" s="6">
        <v>67.0</v>
      </c>
      <c r="C86" s="6">
        <v>76.0</v>
      </c>
      <c r="D86" s="6">
        <v>75.0</v>
      </c>
      <c r="E86" s="6">
        <v>52.0</v>
      </c>
      <c r="F86" s="8"/>
      <c r="G86" s="8"/>
    </row>
    <row r="87" ht="13.5" customHeight="1">
      <c r="A87" s="6" t="s">
        <v>100</v>
      </c>
      <c r="B87" s="6">
        <v>86.0</v>
      </c>
      <c r="C87" s="6">
        <v>47.0</v>
      </c>
      <c r="D87" s="6">
        <v>93.0</v>
      </c>
      <c r="E87" s="6">
        <v>73.0</v>
      </c>
      <c r="F87" s="8"/>
      <c r="G87" s="8"/>
    </row>
    <row r="88" ht="13.5" customHeight="1">
      <c r="A88" s="6" t="s">
        <v>101</v>
      </c>
      <c r="B88" s="6">
        <v>54.0</v>
      </c>
      <c r="C88" s="6">
        <v>86.0</v>
      </c>
      <c r="D88" s="6">
        <v>98.0</v>
      </c>
      <c r="E88" s="6">
        <v>99.0</v>
      </c>
      <c r="F88" s="8"/>
      <c r="G88" s="8"/>
    </row>
    <row r="89" ht="13.5" customHeight="1">
      <c r="A89" s="6" t="s">
        <v>102</v>
      </c>
      <c r="B89" s="6">
        <v>74.0</v>
      </c>
      <c r="C89" s="6">
        <v>78.0</v>
      </c>
      <c r="D89" s="6">
        <v>67.0</v>
      </c>
      <c r="E89" s="6">
        <v>98.0</v>
      </c>
      <c r="F89" s="8"/>
      <c r="G89" s="8"/>
    </row>
    <row r="90" ht="13.5" customHeight="1">
      <c r="A90" s="6" t="s">
        <v>103</v>
      </c>
      <c r="B90" s="6">
        <v>68.0</v>
      </c>
      <c r="C90" s="6">
        <v>60.0</v>
      </c>
      <c r="D90" s="6">
        <v>87.0</v>
      </c>
      <c r="E90" s="6">
        <v>99.0</v>
      </c>
      <c r="F90" s="8"/>
      <c r="G90" s="8"/>
    </row>
    <row r="91" ht="13.5" customHeight="1">
      <c r="A91" s="6" t="s">
        <v>104</v>
      </c>
      <c r="B91" s="6">
        <v>61.0</v>
      </c>
      <c r="C91" s="6">
        <v>93.0</v>
      </c>
      <c r="D91" s="6">
        <v>54.0</v>
      </c>
      <c r="E91" s="6">
        <v>73.0</v>
      </c>
      <c r="F91" s="8"/>
      <c r="G91" s="8"/>
    </row>
    <row r="92" ht="13.5" customHeight="1">
      <c r="A92" s="6" t="s">
        <v>105</v>
      </c>
      <c r="B92" s="6">
        <v>60.0</v>
      </c>
      <c r="C92" s="6">
        <v>55.0</v>
      </c>
      <c r="D92" s="6">
        <v>82.0</v>
      </c>
      <c r="E92" s="6">
        <v>71.0</v>
      </c>
      <c r="F92" s="8"/>
      <c r="G92" s="8"/>
    </row>
    <row r="93" ht="13.5" customHeight="1">
      <c r="A93" s="6" t="s">
        <v>106</v>
      </c>
      <c r="B93" s="6">
        <v>82.0</v>
      </c>
      <c r="C93" s="6">
        <v>52.0</v>
      </c>
      <c r="D93" s="6">
        <v>89.0</v>
      </c>
      <c r="E93" s="6">
        <v>65.0</v>
      </c>
      <c r="F93" s="8"/>
      <c r="G93" s="8"/>
    </row>
    <row r="94" ht="13.5" customHeight="1">
      <c r="A94" s="6" t="s">
        <v>107</v>
      </c>
      <c r="B94" s="6">
        <v>96.0</v>
      </c>
      <c r="C94" s="6">
        <v>83.0</v>
      </c>
      <c r="D94" s="6">
        <v>63.0</v>
      </c>
      <c r="E94" s="6">
        <v>46.0</v>
      </c>
      <c r="F94" s="8"/>
      <c r="G94" s="8"/>
    </row>
    <row r="95" ht="13.5" customHeight="1">
      <c r="A95" s="6" t="s">
        <v>108</v>
      </c>
      <c r="B95" s="6">
        <v>45.0</v>
      </c>
      <c r="C95" s="6">
        <v>51.0</v>
      </c>
      <c r="D95" s="6">
        <v>81.0</v>
      </c>
      <c r="E95" s="6">
        <v>74.0</v>
      </c>
      <c r="F95" s="8"/>
      <c r="G95" s="8"/>
    </row>
    <row r="96" ht="13.5" customHeight="1">
      <c r="A96" s="6" t="s">
        <v>109</v>
      </c>
      <c r="B96" s="6">
        <v>51.0</v>
      </c>
      <c r="C96" s="6">
        <v>46.0</v>
      </c>
      <c r="D96" s="6">
        <v>63.0</v>
      </c>
      <c r="E96" s="6">
        <v>54.0</v>
      </c>
      <c r="F96" s="8"/>
      <c r="G96" s="8"/>
    </row>
    <row r="97" ht="13.5" customHeight="1">
      <c r="A97" s="6" t="s">
        <v>110</v>
      </c>
      <c r="B97" s="6">
        <v>87.0</v>
      </c>
      <c r="C97" s="6">
        <v>57.0</v>
      </c>
      <c r="D97" s="6">
        <v>60.0</v>
      </c>
      <c r="E97" s="6">
        <v>60.0</v>
      </c>
      <c r="F97" s="8"/>
      <c r="G97" s="8"/>
    </row>
    <row r="98" ht="13.5" customHeight="1">
      <c r="A98" s="6" t="s">
        <v>111</v>
      </c>
      <c r="B98" s="6">
        <v>80.0</v>
      </c>
      <c r="C98" s="6">
        <v>47.0</v>
      </c>
      <c r="D98" s="6">
        <v>47.0</v>
      </c>
      <c r="E98" s="6">
        <v>50.0</v>
      </c>
      <c r="F98" s="8"/>
      <c r="G98" s="8"/>
    </row>
    <row r="99" ht="13.5" customHeight="1">
      <c r="A99" s="6" t="s">
        <v>112</v>
      </c>
      <c r="B99" s="6">
        <v>78.0</v>
      </c>
      <c r="C99" s="6">
        <v>65.0</v>
      </c>
      <c r="D99" s="6">
        <v>87.0</v>
      </c>
      <c r="E99" s="6">
        <v>45.0</v>
      </c>
      <c r="F99" s="8"/>
      <c r="G99" s="8"/>
    </row>
    <row r="100" ht="13.5" customHeight="1">
      <c r="A100" s="6" t="s">
        <v>113</v>
      </c>
      <c r="B100" s="6">
        <v>92.0</v>
      </c>
      <c r="C100" s="6">
        <v>87.0</v>
      </c>
      <c r="D100" s="6">
        <v>60.0</v>
      </c>
      <c r="E100" s="6">
        <v>47.0</v>
      </c>
      <c r="F100" s="8"/>
      <c r="G100" s="8"/>
    </row>
    <row r="101" ht="13.5" customHeight="1">
      <c r="A101" s="6" t="s">
        <v>114</v>
      </c>
      <c r="B101" s="6">
        <v>99.0</v>
      </c>
      <c r="C101" s="6">
        <v>99.0</v>
      </c>
      <c r="D101" s="6">
        <v>49.0</v>
      </c>
      <c r="E101" s="6">
        <v>64.0</v>
      </c>
      <c r="F101" s="8"/>
      <c r="G101" s="8"/>
    </row>
    <row r="102" ht="13.5" customHeight="1">
      <c r="A102" s="6" t="s">
        <v>115</v>
      </c>
      <c r="B102" s="6">
        <v>89.0</v>
      </c>
      <c r="C102" s="6">
        <v>57.0</v>
      </c>
      <c r="D102" s="6">
        <v>52.0</v>
      </c>
      <c r="E102" s="6">
        <v>53.0</v>
      </c>
      <c r="F102" s="8"/>
      <c r="G102" s="8"/>
    </row>
    <row r="103" ht="13.5" customHeight="1">
      <c r="A103" s="6" t="s">
        <v>116</v>
      </c>
      <c r="B103" s="6">
        <v>48.0</v>
      </c>
      <c r="C103" s="6">
        <v>45.0</v>
      </c>
      <c r="D103" s="6">
        <v>47.0</v>
      </c>
      <c r="E103" s="6">
        <v>83.0</v>
      </c>
      <c r="F103" s="8"/>
      <c r="G103" s="8"/>
    </row>
    <row r="104" ht="13.5" customHeight="1">
      <c r="A104" s="6" t="s">
        <v>117</v>
      </c>
      <c r="B104" s="6">
        <v>73.0</v>
      </c>
      <c r="C104" s="6">
        <v>87.0</v>
      </c>
      <c r="D104" s="6">
        <v>68.0</v>
      </c>
      <c r="E104" s="6">
        <v>51.0</v>
      </c>
      <c r="F104" s="8"/>
      <c r="G104" s="8"/>
    </row>
    <row r="105" ht="13.5" customHeight="1">
      <c r="A105" s="6" t="s">
        <v>118</v>
      </c>
      <c r="B105" s="6">
        <v>64.0</v>
      </c>
      <c r="C105" s="6">
        <v>52.0</v>
      </c>
      <c r="D105" s="6">
        <v>100.0</v>
      </c>
      <c r="E105" s="6">
        <v>60.0</v>
      </c>
      <c r="F105" s="8"/>
      <c r="G105" s="8"/>
    </row>
    <row r="106" ht="13.5" customHeight="1">
      <c r="A106" s="6" t="s">
        <v>119</v>
      </c>
      <c r="B106" s="6">
        <v>93.0</v>
      </c>
      <c r="C106" s="6">
        <v>80.0</v>
      </c>
      <c r="D106" s="6">
        <v>56.0</v>
      </c>
      <c r="E106" s="6">
        <v>76.0</v>
      </c>
      <c r="F106" s="8"/>
      <c r="G106" s="8"/>
    </row>
    <row r="107" ht="13.5" customHeight="1">
      <c r="A107" s="6" t="s">
        <v>120</v>
      </c>
      <c r="B107" s="6">
        <v>48.0</v>
      </c>
      <c r="C107" s="6">
        <v>64.0</v>
      </c>
      <c r="D107" s="6">
        <v>58.0</v>
      </c>
      <c r="E107" s="6">
        <v>95.0</v>
      </c>
      <c r="F107" s="8"/>
      <c r="G107" s="8"/>
    </row>
    <row r="108" ht="13.5" customHeight="1">
      <c r="A108" s="6" t="s">
        <v>121</v>
      </c>
      <c r="B108" s="6">
        <v>53.0</v>
      </c>
      <c r="C108" s="6">
        <v>60.0</v>
      </c>
      <c r="D108" s="6">
        <v>48.0</v>
      </c>
      <c r="E108" s="6">
        <v>61.0</v>
      </c>
      <c r="F108" s="8"/>
      <c r="G108" s="8"/>
    </row>
    <row r="109" ht="13.5" customHeight="1">
      <c r="A109" s="6" t="s">
        <v>122</v>
      </c>
      <c r="B109" s="6">
        <v>94.0</v>
      </c>
      <c r="C109" s="6">
        <v>63.0</v>
      </c>
      <c r="D109" s="6">
        <v>46.0</v>
      </c>
      <c r="E109" s="6">
        <v>88.0</v>
      </c>
      <c r="F109" s="8"/>
      <c r="G109" s="8"/>
    </row>
    <row r="110" ht="13.5" customHeight="1">
      <c r="A110" s="6" t="s">
        <v>123</v>
      </c>
      <c r="B110" s="6">
        <v>45.0</v>
      </c>
      <c r="C110" s="6">
        <v>98.0</v>
      </c>
      <c r="D110" s="6">
        <v>49.0</v>
      </c>
      <c r="E110" s="6">
        <v>45.0</v>
      </c>
      <c r="F110" s="8"/>
      <c r="G110" s="8"/>
    </row>
    <row r="111" ht="13.5" customHeight="1">
      <c r="A111" s="6" t="s">
        <v>124</v>
      </c>
      <c r="B111" s="6">
        <v>48.0</v>
      </c>
      <c r="C111" s="6">
        <v>93.0</v>
      </c>
      <c r="D111" s="6">
        <v>88.0</v>
      </c>
      <c r="E111" s="6">
        <v>47.0</v>
      </c>
      <c r="F111" s="8"/>
      <c r="G111" s="8"/>
    </row>
    <row r="112" ht="13.5" customHeight="1">
      <c r="A112" s="6" t="s">
        <v>125</v>
      </c>
      <c r="B112" s="6">
        <v>68.0</v>
      </c>
      <c r="C112" s="6">
        <v>71.0</v>
      </c>
      <c r="D112" s="6">
        <v>46.0</v>
      </c>
      <c r="E112" s="6">
        <v>66.0</v>
      </c>
      <c r="F112" s="8"/>
      <c r="G112" s="8"/>
    </row>
    <row r="113" ht="13.5" customHeight="1">
      <c r="A113" s="6" t="s">
        <v>126</v>
      </c>
      <c r="B113" s="6">
        <v>63.0</v>
      </c>
      <c r="C113" s="6">
        <v>71.0</v>
      </c>
      <c r="D113" s="6">
        <v>64.0</v>
      </c>
      <c r="E113" s="6">
        <v>80.0</v>
      </c>
      <c r="F113" s="8"/>
      <c r="G113" s="8"/>
    </row>
    <row r="114" ht="13.5" customHeight="1">
      <c r="A114" s="6" t="s">
        <v>127</v>
      </c>
      <c r="B114" s="6">
        <v>86.0</v>
      </c>
      <c r="C114" s="6">
        <v>53.0</v>
      </c>
      <c r="D114" s="6">
        <v>99.0</v>
      </c>
      <c r="E114" s="6">
        <v>62.0</v>
      </c>
      <c r="F114" s="8"/>
      <c r="G114" s="8"/>
    </row>
    <row r="115" ht="13.5" customHeight="1">
      <c r="A115" s="6" t="s">
        <v>128</v>
      </c>
      <c r="B115" s="6">
        <v>93.0</v>
      </c>
      <c r="C115" s="6">
        <v>49.0</v>
      </c>
      <c r="D115" s="6">
        <v>68.0</v>
      </c>
      <c r="E115" s="6">
        <v>87.0</v>
      </c>
      <c r="F115" s="8"/>
      <c r="G115" s="8"/>
    </row>
    <row r="116" ht="13.5" customHeight="1">
      <c r="A116" s="6" t="s">
        <v>129</v>
      </c>
      <c r="B116" s="6">
        <v>70.0</v>
      </c>
      <c r="C116" s="6">
        <v>80.0</v>
      </c>
      <c r="D116" s="6">
        <v>49.0</v>
      </c>
      <c r="E116" s="6">
        <v>67.0</v>
      </c>
      <c r="F116" s="8"/>
      <c r="G116" s="8"/>
    </row>
    <row r="117" ht="13.5" customHeight="1">
      <c r="A117" s="6" t="s">
        <v>130</v>
      </c>
      <c r="B117" s="6">
        <v>88.0</v>
      </c>
      <c r="C117" s="6">
        <v>80.0</v>
      </c>
      <c r="D117" s="6">
        <v>79.0</v>
      </c>
      <c r="E117" s="6">
        <v>52.0</v>
      </c>
      <c r="F117" s="8"/>
      <c r="G117" s="8"/>
    </row>
    <row r="118" ht="13.5" customHeight="1">
      <c r="A118" s="6" t="s">
        <v>131</v>
      </c>
      <c r="B118" s="6">
        <v>81.0</v>
      </c>
      <c r="C118" s="6">
        <v>90.0</v>
      </c>
      <c r="D118" s="6">
        <v>58.0</v>
      </c>
      <c r="E118" s="6">
        <v>52.0</v>
      </c>
      <c r="F118" s="8"/>
      <c r="G118" s="8"/>
    </row>
    <row r="119" ht="13.5" customHeight="1">
      <c r="A119" s="6" t="s">
        <v>132</v>
      </c>
      <c r="B119" s="6">
        <v>87.0</v>
      </c>
      <c r="C119" s="6">
        <v>79.0</v>
      </c>
      <c r="D119" s="6">
        <v>81.0</v>
      </c>
      <c r="E119" s="6">
        <v>61.0</v>
      </c>
      <c r="F119" s="8"/>
      <c r="G119" s="8"/>
    </row>
    <row r="120" ht="13.5" customHeight="1">
      <c r="A120" s="6" t="s">
        <v>133</v>
      </c>
      <c r="B120" s="6">
        <v>55.0</v>
      </c>
      <c r="C120" s="6">
        <v>85.0</v>
      </c>
      <c r="D120" s="6">
        <v>82.0</v>
      </c>
      <c r="E120" s="6">
        <v>87.0</v>
      </c>
      <c r="F120" s="8"/>
      <c r="G120" s="8"/>
    </row>
    <row r="121" ht="13.5" customHeight="1">
      <c r="A121" s="6" t="s">
        <v>134</v>
      </c>
      <c r="B121" s="6">
        <v>49.0</v>
      </c>
      <c r="C121" s="6">
        <v>75.0</v>
      </c>
      <c r="D121" s="6">
        <v>77.0</v>
      </c>
      <c r="E121" s="6">
        <v>95.0</v>
      </c>
      <c r="F121" s="8"/>
      <c r="G121" s="8"/>
    </row>
    <row r="122" ht="13.5" customHeight="1">
      <c r="A122" s="6" t="s">
        <v>135</v>
      </c>
      <c r="B122" s="6">
        <v>66.0</v>
      </c>
      <c r="C122" s="6">
        <v>76.0</v>
      </c>
      <c r="D122" s="6">
        <v>89.0</v>
      </c>
      <c r="E122" s="6">
        <v>78.0</v>
      </c>
      <c r="F122" s="8"/>
      <c r="G122" s="8"/>
    </row>
    <row r="123" ht="13.5" customHeight="1">
      <c r="A123" s="6" t="s">
        <v>136</v>
      </c>
      <c r="B123" s="6">
        <v>54.0</v>
      </c>
      <c r="C123" s="6">
        <v>64.0</v>
      </c>
      <c r="D123" s="6">
        <v>52.0</v>
      </c>
      <c r="E123" s="6">
        <v>98.0</v>
      </c>
      <c r="F123" s="8"/>
      <c r="G123" s="8"/>
    </row>
    <row r="124" ht="13.5" customHeight="1">
      <c r="A124" s="6" t="s">
        <v>137</v>
      </c>
      <c r="B124" s="6">
        <v>55.0</v>
      </c>
      <c r="C124" s="6">
        <v>52.0</v>
      </c>
      <c r="D124" s="6">
        <v>93.0</v>
      </c>
      <c r="E124" s="6">
        <v>80.0</v>
      </c>
      <c r="F124" s="8"/>
      <c r="G124" s="8"/>
    </row>
    <row r="125" ht="13.5" customHeight="1">
      <c r="A125" s="6" t="s">
        <v>138</v>
      </c>
      <c r="B125" s="6">
        <v>79.0</v>
      </c>
      <c r="C125" s="6">
        <v>63.0</v>
      </c>
      <c r="D125" s="6">
        <v>58.0</v>
      </c>
      <c r="E125" s="6">
        <v>97.0</v>
      </c>
      <c r="F125" s="8"/>
      <c r="G125" s="8"/>
    </row>
    <row r="126" ht="13.5" customHeight="1">
      <c r="A126" s="6" t="s">
        <v>139</v>
      </c>
      <c r="B126" s="6">
        <v>82.0</v>
      </c>
      <c r="C126" s="6">
        <v>66.0</v>
      </c>
      <c r="D126" s="6">
        <v>91.0</v>
      </c>
      <c r="E126" s="6">
        <v>100.0</v>
      </c>
      <c r="F126" s="8"/>
      <c r="G126" s="8"/>
    </row>
    <row r="127" ht="13.5" customHeight="1">
      <c r="A127" s="6" t="s">
        <v>140</v>
      </c>
      <c r="B127" s="6">
        <v>73.0</v>
      </c>
      <c r="C127" s="6">
        <v>54.0</v>
      </c>
      <c r="D127" s="6">
        <v>64.0</v>
      </c>
      <c r="E127" s="6">
        <v>50.0</v>
      </c>
      <c r="F127" s="8"/>
      <c r="G127" s="8"/>
    </row>
    <row r="128" ht="13.5" customHeight="1">
      <c r="A128" s="6" t="s">
        <v>141</v>
      </c>
      <c r="B128" s="6">
        <v>47.0</v>
      </c>
      <c r="C128" s="6">
        <v>49.0</v>
      </c>
      <c r="D128" s="6">
        <v>65.0</v>
      </c>
      <c r="E128" s="6">
        <v>60.0</v>
      </c>
      <c r="F128" s="8"/>
      <c r="G128" s="8"/>
    </row>
    <row r="129" ht="13.5" customHeight="1">
      <c r="A129" s="6" t="s">
        <v>142</v>
      </c>
      <c r="B129" s="6">
        <v>91.0</v>
      </c>
      <c r="C129" s="6">
        <v>59.0</v>
      </c>
      <c r="D129" s="6">
        <v>57.0</v>
      </c>
      <c r="E129" s="6">
        <v>100.0</v>
      </c>
      <c r="F129" s="8"/>
      <c r="G129" s="8"/>
    </row>
    <row r="130" ht="13.5" customHeight="1">
      <c r="A130" s="6" t="s">
        <v>143</v>
      </c>
      <c r="B130" s="6">
        <v>100.0</v>
      </c>
      <c r="C130" s="6">
        <v>80.0</v>
      </c>
      <c r="D130" s="6">
        <v>62.0</v>
      </c>
      <c r="E130" s="6">
        <v>52.0</v>
      </c>
      <c r="F130" s="8"/>
      <c r="G130" s="8"/>
    </row>
    <row r="131" ht="13.5" customHeight="1">
      <c r="A131" s="6" t="s">
        <v>144</v>
      </c>
      <c r="B131" s="6">
        <v>100.0</v>
      </c>
      <c r="C131" s="6">
        <v>51.0</v>
      </c>
      <c r="D131" s="6">
        <v>60.0</v>
      </c>
      <c r="E131" s="6">
        <v>54.0</v>
      </c>
      <c r="F131" s="8"/>
      <c r="G131" s="8"/>
    </row>
    <row r="132" ht="13.5" customHeight="1">
      <c r="A132" s="6" t="s">
        <v>145</v>
      </c>
      <c r="B132" s="6">
        <v>87.0</v>
      </c>
      <c r="C132" s="6">
        <v>50.0</v>
      </c>
      <c r="D132" s="6">
        <v>76.0</v>
      </c>
      <c r="E132" s="6">
        <v>62.0</v>
      </c>
      <c r="F132" s="8"/>
      <c r="G132" s="8"/>
    </row>
    <row r="133" ht="13.5" customHeight="1">
      <c r="A133" s="6" t="s">
        <v>17</v>
      </c>
      <c r="B133" s="6">
        <v>83.0</v>
      </c>
      <c r="C133" s="6">
        <v>97.0</v>
      </c>
      <c r="D133" s="6">
        <v>73.0</v>
      </c>
      <c r="E133" s="6">
        <v>83.0</v>
      </c>
      <c r="F133" s="8"/>
      <c r="G133" s="8"/>
    </row>
    <row r="134" ht="13.5" customHeight="1">
      <c r="A134" s="6" t="s">
        <v>146</v>
      </c>
      <c r="B134" s="6">
        <v>77.0</v>
      </c>
      <c r="C134" s="6">
        <v>93.0</v>
      </c>
      <c r="D134" s="6">
        <v>86.0</v>
      </c>
      <c r="E134" s="6">
        <v>84.0</v>
      </c>
      <c r="F134" s="8"/>
      <c r="G134" s="8"/>
    </row>
    <row r="135" ht="13.5" customHeight="1">
      <c r="A135" s="6" t="s">
        <v>147</v>
      </c>
      <c r="B135" s="6">
        <v>64.0</v>
      </c>
      <c r="C135" s="6">
        <v>97.0</v>
      </c>
      <c r="D135" s="6">
        <v>89.0</v>
      </c>
      <c r="E135" s="6">
        <v>47.0</v>
      </c>
      <c r="F135" s="8"/>
      <c r="G135" s="8"/>
    </row>
    <row r="136" ht="13.5" customHeight="1">
      <c r="A136" s="6" t="s">
        <v>148</v>
      </c>
      <c r="B136" s="6">
        <v>63.0</v>
      </c>
      <c r="C136" s="6">
        <v>86.0</v>
      </c>
      <c r="D136" s="6">
        <v>71.0</v>
      </c>
      <c r="E136" s="6">
        <v>57.0</v>
      </c>
      <c r="F136" s="8"/>
      <c r="G136" s="8"/>
    </row>
    <row r="137" ht="13.5" customHeight="1">
      <c r="A137" s="6" t="s">
        <v>149</v>
      </c>
      <c r="B137" s="6">
        <v>61.0</v>
      </c>
      <c r="C137" s="6">
        <v>55.0</v>
      </c>
      <c r="D137" s="6">
        <v>78.0</v>
      </c>
      <c r="E137" s="6">
        <v>82.0</v>
      </c>
      <c r="F137" s="8"/>
      <c r="G137" s="8"/>
    </row>
    <row r="138" ht="13.5" customHeight="1">
      <c r="A138" s="6" t="s">
        <v>150</v>
      </c>
      <c r="B138" s="6">
        <v>89.0</v>
      </c>
      <c r="C138" s="6">
        <v>53.0</v>
      </c>
      <c r="D138" s="6">
        <v>97.0</v>
      </c>
      <c r="E138" s="6">
        <v>61.0</v>
      </c>
      <c r="F138" s="8"/>
      <c r="G138" s="8"/>
    </row>
    <row r="139" ht="13.5" customHeight="1">
      <c r="A139" s="6" t="s">
        <v>151</v>
      </c>
      <c r="B139" s="6">
        <v>77.0</v>
      </c>
      <c r="C139" s="6">
        <v>92.0</v>
      </c>
      <c r="D139" s="6">
        <v>54.0</v>
      </c>
      <c r="E139" s="6">
        <v>60.0</v>
      </c>
      <c r="F139" s="8"/>
      <c r="G139" s="8"/>
    </row>
    <row r="140" ht="13.5" customHeight="1">
      <c r="A140" s="6" t="s">
        <v>152</v>
      </c>
      <c r="B140" s="6">
        <v>91.0</v>
      </c>
      <c r="C140" s="6">
        <v>52.0</v>
      </c>
      <c r="D140" s="6">
        <v>98.0</v>
      </c>
      <c r="E140" s="6">
        <v>92.0</v>
      </c>
      <c r="F140" s="8"/>
      <c r="G140" s="8"/>
    </row>
    <row r="141" ht="13.5" customHeight="1">
      <c r="A141" s="6" t="s">
        <v>153</v>
      </c>
      <c r="B141" s="6">
        <v>93.0</v>
      </c>
      <c r="C141" s="6">
        <v>81.0</v>
      </c>
      <c r="D141" s="6">
        <v>70.0</v>
      </c>
      <c r="E141" s="6">
        <v>80.0</v>
      </c>
      <c r="F141" s="8"/>
      <c r="G141" s="8"/>
    </row>
    <row r="142" ht="13.5" customHeight="1">
      <c r="A142" s="6" t="s">
        <v>154</v>
      </c>
      <c r="B142" s="6">
        <v>67.0</v>
      </c>
      <c r="C142" s="6">
        <v>70.0</v>
      </c>
      <c r="D142" s="6">
        <v>76.0</v>
      </c>
      <c r="E142" s="6">
        <v>55.0</v>
      </c>
      <c r="F142" s="8"/>
      <c r="G142" s="8"/>
    </row>
    <row r="143" ht="13.5" customHeight="1">
      <c r="A143" s="6" t="s">
        <v>155</v>
      </c>
      <c r="B143" s="6">
        <v>94.0</v>
      </c>
      <c r="C143" s="6">
        <v>85.0</v>
      </c>
      <c r="D143" s="6">
        <v>48.0</v>
      </c>
      <c r="E143" s="6">
        <v>69.0</v>
      </c>
      <c r="F143" s="8"/>
      <c r="G143" s="8"/>
    </row>
    <row r="144" ht="13.5" customHeight="1">
      <c r="A144" s="6" t="s">
        <v>156</v>
      </c>
      <c r="B144" s="6">
        <v>56.0</v>
      </c>
      <c r="C144" s="6">
        <v>75.0</v>
      </c>
      <c r="D144" s="6">
        <v>52.0</v>
      </c>
      <c r="E144" s="6">
        <v>51.0</v>
      </c>
      <c r="F144" s="8"/>
      <c r="G144" s="8"/>
    </row>
    <row r="145" ht="13.5" customHeight="1">
      <c r="A145" s="6" t="s">
        <v>157</v>
      </c>
      <c r="B145" s="6">
        <v>78.0</v>
      </c>
      <c r="C145" s="6">
        <v>51.0</v>
      </c>
      <c r="D145" s="6">
        <v>94.0</v>
      </c>
      <c r="E145" s="6">
        <v>78.0</v>
      </c>
      <c r="F145" s="8"/>
      <c r="G145" s="8"/>
    </row>
    <row r="146" ht="13.5" customHeight="1">
      <c r="A146" s="6" t="s">
        <v>158</v>
      </c>
      <c r="B146" s="6">
        <v>75.0</v>
      </c>
      <c r="C146" s="6">
        <v>77.0</v>
      </c>
      <c r="D146" s="6">
        <v>64.0</v>
      </c>
      <c r="E146" s="6">
        <v>75.0</v>
      </c>
      <c r="F146" s="8"/>
      <c r="G146" s="8"/>
    </row>
    <row r="147" ht="13.5" customHeight="1">
      <c r="A147" s="6" t="s">
        <v>159</v>
      </c>
      <c r="B147" s="6">
        <v>52.0</v>
      </c>
      <c r="C147" s="6">
        <v>89.0</v>
      </c>
      <c r="D147" s="6">
        <v>66.0</v>
      </c>
      <c r="E147" s="6">
        <v>80.0</v>
      </c>
      <c r="F147" s="8"/>
      <c r="G147" s="8"/>
    </row>
    <row r="148" ht="13.5" customHeight="1">
      <c r="A148" s="6" t="s">
        <v>160</v>
      </c>
      <c r="B148" s="6">
        <v>61.0</v>
      </c>
      <c r="C148" s="6">
        <v>74.0</v>
      </c>
      <c r="D148" s="6">
        <v>71.0</v>
      </c>
      <c r="E148" s="6">
        <v>77.0</v>
      </c>
      <c r="F148" s="8"/>
      <c r="G148" s="8"/>
    </row>
    <row r="149" ht="13.5" customHeight="1">
      <c r="A149" s="6" t="s">
        <v>161</v>
      </c>
      <c r="B149" s="6">
        <v>53.0</v>
      </c>
      <c r="C149" s="6">
        <v>62.0</v>
      </c>
      <c r="D149" s="6">
        <v>68.0</v>
      </c>
      <c r="E149" s="6">
        <v>63.0</v>
      </c>
      <c r="F149" s="8"/>
      <c r="G149" s="8"/>
    </row>
    <row r="150" ht="13.5" customHeight="1">
      <c r="A150" s="6" t="s">
        <v>162</v>
      </c>
      <c r="B150" s="6">
        <v>100.0</v>
      </c>
      <c r="C150" s="6">
        <v>69.0</v>
      </c>
      <c r="D150" s="6">
        <v>48.0</v>
      </c>
      <c r="E150" s="6">
        <v>75.0</v>
      </c>
      <c r="F150" s="8"/>
      <c r="G150" s="8"/>
    </row>
    <row r="151" ht="13.5" customHeight="1">
      <c r="A151" s="6" t="s">
        <v>163</v>
      </c>
      <c r="B151" s="6">
        <v>75.0</v>
      </c>
      <c r="C151" s="6">
        <v>87.0</v>
      </c>
      <c r="D151" s="6">
        <v>49.0</v>
      </c>
      <c r="E151" s="6">
        <v>56.0</v>
      </c>
      <c r="F151" s="8"/>
      <c r="G151" s="8"/>
    </row>
    <row r="152" ht="13.5" customHeight="1">
      <c r="A152" s="6" t="s">
        <v>164</v>
      </c>
      <c r="B152" s="6">
        <v>62.0</v>
      </c>
      <c r="C152" s="6">
        <v>73.0</v>
      </c>
      <c r="D152" s="6">
        <v>52.0</v>
      </c>
      <c r="E152" s="6">
        <v>46.0</v>
      </c>
      <c r="F152" s="8"/>
      <c r="G152" s="8"/>
    </row>
    <row r="153" ht="13.5" customHeight="1">
      <c r="A153" s="6" t="s">
        <v>165</v>
      </c>
      <c r="B153" s="6">
        <v>69.0</v>
      </c>
      <c r="C153" s="6">
        <v>77.0</v>
      </c>
      <c r="D153" s="6">
        <v>96.0</v>
      </c>
      <c r="E153" s="6">
        <v>85.0</v>
      </c>
      <c r="F153" s="8"/>
      <c r="G153" s="8"/>
    </row>
    <row r="154" ht="13.5" customHeight="1">
      <c r="A154" s="6" t="s">
        <v>111</v>
      </c>
      <c r="B154" s="6">
        <v>63.0</v>
      </c>
      <c r="C154" s="6">
        <v>73.0</v>
      </c>
      <c r="D154" s="6">
        <v>95.0</v>
      </c>
      <c r="E154" s="6">
        <v>65.0</v>
      </c>
      <c r="F154" s="8"/>
      <c r="G154" s="8"/>
    </row>
    <row r="155" ht="13.5" customHeight="1">
      <c r="A155" s="6" t="s">
        <v>166</v>
      </c>
      <c r="B155" s="6">
        <v>96.0</v>
      </c>
      <c r="C155" s="6">
        <v>56.0</v>
      </c>
      <c r="D155" s="6">
        <v>77.0</v>
      </c>
      <c r="E155" s="6">
        <v>61.0</v>
      </c>
      <c r="F155" s="8"/>
      <c r="G155" s="8"/>
    </row>
    <row r="156" ht="13.5" customHeight="1">
      <c r="A156" s="6" t="s">
        <v>167</v>
      </c>
      <c r="B156" s="6">
        <v>86.0</v>
      </c>
      <c r="C156" s="6">
        <v>89.0</v>
      </c>
      <c r="D156" s="6">
        <v>65.0</v>
      </c>
      <c r="E156" s="6">
        <v>78.0</v>
      </c>
      <c r="F156" s="8"/>
      <c r="G156" s="8"/>
    </row>
    <row r="157" ht="13.5" customHeight="1">
      <c r="A157" s="6" t="s">
        <v>168</v>
      </c>
      <c r="B157" s="6">
        <v>93.0</v>
      </c>
      <c r="C157" s="6">
        <v>88.0</v>
      </c>
      <c r="D157" s="6">
        <v>55.0</v>
      </c>
      <c r="E157" s="6">
        <v>75.0</v>
      </c>
      <c r="F157" s="8"/>
      <c r="G157" s="8"/>
    </row>
    <row r="158" ht="13.5" customHeight="1">
      <c r="A158" s="6" t="s">
        <v>169</v>
      </c>
      <c r="B158" s="6">
        <v>64.0</v>
      </c>
      <c r="C158" s="6">
        <v>58.0</v>
      </c>
      <c r="D158" s="6">
        <v>94.0</v>
      </c>
      <c r="E158" s="6">
        <v>64.0</v>
      </c>
      <c r="F158" s="8"/>
      <c r="G158" s="8"/>
    </row>
    <row r="159" ht="13.5" customHeight="1">
      <c r="A159" s="6" t="s">
        <v>170</v>
      </c>
      <c r="B159" s="6">
        <v>69.0</v>
      </c>
      <c r="C159" s="6">
        <v>63.0</v>
      </c>
      <c r="D159" s="6">
        <v>91.0</v>
      </c>
      <c r="E159" s="6">
        <v>67.0</v>
      </c>
      <c r="F159" s="8"/>
      <c r="G159" s="8"/>
    </row>
    <row r="160" ht="13.5" customHeight="1">
      <c r="A160" s="6" t="s">
        <v>171</v>
      </c>
      <c r="B160" s="6">
        <v>96.0</v>
      </c>
      <c r="C160" s="6">
        <v>78.0</v>
      </c>
      <c r="D160" s="6">
        <v>58.0</v>
      </c>
      <c r="E160" s="6">
        <v>48.0</v>
      </c>
      <c r="F160" s="8"/>
      <c r="G160" s="8"/>
    </row>
    <row r="161" ht="13.5" customHeight="1">
      <c r="A161" s="6" t="s">
        <v>172</v>
      </c>
      <c r="B161" s="6">
        <v>54.0</v>
      </c>
      <c r="C161" s="6">
        <v>63.0</v>
      </c>
      <c r="D161" s="6">
        <v>61.0</v>
      </c>
      <c r="E161" s="6">
        <v>98.0</v>
      </c>
      <c r="F161" s="8"/>
      <c r="G161" s="8"/>
    </row>
    <row r="162" ht="13.5" customHeight="1">
      <c r="A162" s="6" t="s">
        <v>173</v>
      </c>
      <c r="B162" s="6">
        <v>70.0</v>
      </c>
      <c r="C162" s="6">
        <v>74.0</v>
      </c>
      <c r="D162" s="6">
        <v>80.0</v>
      </c>
      <c r="E162" s="6">
        <v>55.0</v>
      </c>
      <c r="F162" s="8"/>
      <c r="G162" s="8"/>
    </row>
    <row r="163" ht="13.5" customHeight="1">
      <c r="A163" s="6" t="s">
        <v>174</v>
      </c>
      <c r="B163" s="6">
        <v>93.0</v>
      </c>
      <c r="C163" s="6">
        <v>51.0</v>
      </c>
      <c r="D163" s="6">
        <v>67.0</v>
      </c>
      <c r="E163" s="6">
        <v>53.0</v>
      </c>
      <c r="F163" s="8"/>
      <c r="G163" s="8"/>
    </row>
    <row r="164" ht="13.5" customHeight="1">
      <c r="A164" s="6" t="s">
        <v>175</v>
      </c>
      <c r="B164" s="6">
        <v>97.0</v>
      </c>
      <c r="C164" s="6">
        <v>78.0</v>
      </c>
      <c r="D164" s="6">
        <v>81.0</v>
      </c>
      <c r="E164" s="6">
        <v>78.0</v>
      </c>
      <c r="F164" s="8"/>
      <c r="G164" s="8"/>
    </row>
    <row r="165" ht="13.5" customHeight="1">
      <c r="A165" s="6" t="s">
        <v>176</v>
      </c>
      <c r="B165" s="6">
        <v>63.0</v>
      </c>
      <c r="C165" s="6">
        <v>53.0</v>
      </c>
      <c r="D165" s="6">
        <v>76.0</v>
      </c>
      <c r="E165" s="6">
        <v>55.0</v>
      </c>
      <c r="F165" s="8"/>
      <c r="G165" s="8"/>
    </row>
    <row r="166" ht="13.5" customHeight="1">
      <c r="A166" s="6" t="s">
        <v>177</v>
      </c>
      <c r="B166" s="6">
        <v>63.0</v>
      </c>
      <c r="C166" s="6">
        <v>95.0</v>
      </c>
      <c r="D166" s="6">
        <v>48.0</v>
      </c>
      <c r="E166" s="6">
        <v>68.0</v>
      </c>
      <c r="F166" s="8"/>
      <c r="G166" s="8"/>
    </row>
    <row r="167" ht="13.5" customHeight="1">
      <c r="A167" s="6" t="s">
        <v>178</v>
      </c>
      <c r="B167" s="6">
        <v>87.0</v>
      </c>
      <c r="C167" s="6">
        <v>59.0</v>
      </c>
      <c r="D167" s="6">
        <v>96.0</v>
      </c>
      <c r="E167" s="6">
        <v>64.0</v>
      </c>
      <c r="F167" s="8"/>
      <c r="G167" s="8"/>
    </row>
    <row r="168" ht="13.5" customHeight="1">
      <c r="A168" s="6" t="s">
        <v>179</v>
      </c>
      <c r="B168" s="6">
        <v>61.0</v>
      </c>
      <c r="C168" s="6">
        <v>69.0</v>
      </c>
      <c r="D168" s="6">
        <v>64.0</v>
      </c>
      <c r="E168" s="6">
        <v>66.0</v>
      </c>
      <c r="F168" s="8"/>
      <c r="G168" s="8"/>
    </row>
    <row r="169" ht="13.5" customHeight="1">
      <c r="A169" s="6" t="s">
        <v>180</v>
      </c>
      <c r="B169" s="6">
        <v>47.0</v>
      </c>
      <c r="C169" s="6">
        <v>45.0</v>
      </c>
      <c r="D169" s="6">
        <v>100.0</v>
      </c>
      <c r="E169" s="6">
        <v>61.0</v>
      </c>
      <c r="F169" s="8"/>
      <c r="G169" s="8"/>
    </row>
    <row r="170" ht="13.5" customHeight="1">
      <c r="A170" s="6" t="s">
        <v>181</v>
      </c>
      <c r="B170" s="6">
        <v>99.0</v>
      </c>
      <c r="C170" s="6">
        <v>66.0</v>
      </c>
      <c r="D170" s="6">
        <v>58.0</v>
      </c>
      <c r="E170" s="6">
        <v>51.0</v>
      </c>
      <c r="F170" s="8"/>
      <c r="G170" s="8"/>
    </row>
    <row r="171" ht="13.5" customHeight="1">
      <c r="A171" s="6" t="s">
        <v>182</v>
      </c>
      <c r="B171" s="6">
        <v>79.0</v>
      </c>
      <c r="C171" s="6">
        <v>72.0</v>
      </c>
      <c r="D171" s="6">
        <v>86.0</v>
      </c>
      <c r="E171" s="6">
        <v>100.0</v>
      </c>
      <c r="F171" s="8"/>
      <c r="G171" s="8"/>
    </row>
    <row r="172" ht="13.5" customHeight="1">
      <c r="A172" s="6" t="s">
        <v>93</v>
      </c>
      <c r="B172" s="6">
        <v>58.0</v>
      </c>
      <c r="C172" s="6">
        <v>81.0</v>
      </c>
      <c r="D172" s="6">
        <v>54.0</v>
      </c>
      <c r="E172" s="6">
        <v>79.0</v>
      </c>
      <c r="F172" s="8"/>
      <c r="G172" s="8"/>
    </row>
    <row r="173" ht="13.5" customHeight="1">
      <c r="A173" s="6" t="s">
        <v>183</v>
      </c>
      <c r="B173" s="6">
        <v>74.0</v>
      </c>
      <c r="C173" s="6">
        <v>94.0</v>
      </c>
      <c r="D173" s="6">
        <v>84.0</v>
      </c>
      <c r="E173" s="6">
        <v>76.0</v>
      </c>
      <c r="F173" s="8"/>
      <c r="G173" s="8"/>
    </row>
    <row r="174" ht="13.5" customHeight="1">
      <c r="A174" s="6" t="s">
        <v>184</v>
      </c>
      <c r="B174" s="6">
        <v>55.0</v>
      </c>
      <c r="C174" s="6">
        <v>81.0</v>
      </c>
      <c r="D174" s="6">
        <v>55.0</v>
      </c>
      <c r="E174" s="6">
        <v>52.0</v>
      </c>
      <c r="F174" s="8"/>
      <c r="G174" s="8"/>
    </row>
    <row r="175" ht="13.5" customHeight="1">
      <c r="A175" s="6" t="s">
        <v>185</v>
      </c>
      <c r="B175" s="6">
        <v>58.0</v>
      </c>
      <c r="C175" s="6">
        <v>94.0</v>
      </c>
      <c r="D175" s="6">
        <v>77.0</v>
      </c>
      <c r="E175" s="6">
        <v>84.0</v>
      </c>
      <c r="F175" s="8"/>
      <c r="G175" s="8"/>
    </row>
    <row r="176" ht="13.5" customHeight="1">
      <c r="A176" s="6" t="s">
        <v>186</v>
      </c>
      <c r="B176" s="6">
        <v>50.0</v>
      </c>
      <c r="C176" s="6">
        <v>96.0</v>
      </c>
      <c r="D176" s="6">
        <v>82.0</v>
      </c>
      <c r="E176" s="6">
        <v>63.0</v>
      </c>
      <c r="F176" s="8"/>
      <c r="G176" s="8"/>
    </row>
    <row r="177" ht="13.5" customHeight="1">
      <c r="A177" s="6" t="s">
        <v>131</v>
      </c>
      <c r="B177" s="6">
        <v>46.0</v>
      </c>
      <c r="C177" s="6">
        <v>45.0</v>
      </c>
      <c r="D177" s="6">
        <v>97.0</v>
      </c>
      <c r="E177" s="6">
        <v>71.0</v>
      </c>
      <c r="F177" s="8"/>
      <c r="G177" s="8"/>
    </row>
    <row r="178" ht="13.5" customHeight="1">
      <c r="A178" s="6" t="s">
        <v>187</v>
      </c>
      <c r="B178" s="6">
        <v>84.0</v>
      </c>
      <c r="C178" s="6">
        <v>91.0</v>
      </c>
      <c r="D178" s="6">
        <v>65.0</v>
      </c>
      <c r="E178" s="6">
        <v>60.0</v>
      </c>
      <c r="F178" s="8"/>
      <c r="G178" s="8"/>
    </row>
    <row r="179" ht="13.5" customHeight="1">
      <c r="A179" s="6" t="s">
        <v>188</v>
      </c>
      <c r="B179" s="6">
        <v>62.0</v>
      </c>
      <c r="C179" s="6">
        <v>82.0</v>
      </c>
      <c r="D179" s="6">
        <v>92.0</v>
      </c>
      <c r="E179" s="6">
        <v>56.0</v>
      </c>
      <c r="F179" s="8"/>
      <c r="G179" s="8"/>
    </row>
    <row r="180" ht="13.5" customHeight="1">
      <c r="A180" s="6" t="s">
        <v>189</v>
      </c>
      <c r="B180" s="6">
        <v>63.0</v>
      </c>
      <c r="C180" s="6">
        <v>53.0</v>
      </c>
      <c r="D180" s="6">
        <v>45.0</v>
      </c>
      <c r="E180" s="6">
        <v>87.0</v>
      </c>
      <c r="F180" s="8"/>
      <c r="G180" s="8"/>
    </row>
    <row r="181" ht="13.5" customHeight="1">
      <c r="A181" s="6" t="s">
        <v>190</v>
      </c>
      <c r="B181" s="6">
        <v>71.0</v>
      </c>
      <c r="C181" s="6">
        <v>88.0</v>
      </c>
      <c r="D181" s="6">
        <v>95.0</v>
      </c>
      <c r="E181" s="6">
        <v>70.0</v>
      </c>
      <c r="F181" s="8"/>
      <c r="G181" s="8"/>
    </row>
    <row r="182" ht="13.5" customHeight="1">
      <c r="A182" s="6" t="s">
        <v>191</v>
      </c>
      <c r="B182" s="6">
        <v>74.0</v>
      </c>
      <c r="C182" s="6">
        <v>59.0</v>
      </c>
      <c r="D182" s="6">
        <v>76.0</v>
      </c>
      <c r="E182" s="6">
        <v>85.0</v>
      </c>
      <c r="F182" s="8"/>
      <c r="G182" s="8"/>
    </row>
    <row r="183" ht="13.5" customHeight="1">
      <c r="A183" s="6" t="s">
        <v>192</v>
      </c>
      <c r="B183" s="6">
        <v>91.0</v>
      </c>
      <c r="C183" s="6">
        <v>58.0</v>
      </c>
      <c r="D183" s="6">
        <v>98.0</v>
      </c>
      <c r="E183" s="6">
        <v>89.0</v>
      </c>
      <c r="F183" s="8"/>
      <c r="G183" s="8"/>
    </row>
    <row r="184" ht="13.5" customHeight="1">
      <c r="A184" s="6" t="s">
        <v>193</v>
      </c>
      <c r="B184" s="6">
        <v>78.0</v>
      </c>
      <c r="C184" s="6">
        <v>73.0</v>
      </c>
      <c r="D184" s="6">
        <v>91.0</v>
      </c>
      <c r="E184" s="6">
        <v>84.0</v>
      </c>
      <c r="F184" s="8"/>
      <c r="G184" s="8"/>
    </row>
    <row r="185" ht="13.5" customHeight="1">
      <c r="A185" s="6" t="s">
        <v>194</v>
      </c>
      <c r="B185" s="6">
        <v>65.0</v>
      </c>
      <c r="C185" s="6">
        <v>56.0</v>
      </c>
      <c r="D185" s="6">
        <v>67.0</v>
      </c>
      <c r="E185" s="6">
        <v>61.0</v>
      </c>
      <c r="F185" s="8"/>
      <c r="G185" s="8"/>
    </row>
    <row r="186" ht="13.5" customHeight="1">
      <c r="A186" s="6" t="s">
        <v>195</v>
      </c>
      <c r="B186" s="6">
        <v>86.0</v>
      </c>
      <c r="C186" s="6">
        <v>72.0</v>
      </c>
      <c r="D186" s="6">
        <v>50.0</v>
      </c>
      <c r="E186" s="6">
        <v>77.0</v>
      </c>
      <c r="F186" s="8"/>
      <c r="G186" s="8"/>
    </row>
    <row r="187" ht="13.5" customHeight="1">
      <c r="A187" s="6" t="s">
        <v>196</v>
      </c>
      <c r="B187" s="6">
        <v>97.0</v>
      </c>
      <c r="C187" s="6">
        <v>81.0</v>
      </c>
      <c r="D187" s="6">
        <v>71.0</v>
      </c>
      <c r="E187" s="6">
        <v>62.0</v>
      </c>
      <c r="F187" s="8"/>
      <c r="G187" s="8"/>
    </row>
    <row r="188" ht="13.5" customHeight="1">
      <c r="A188" s="6" t="s">
        <v>197</v>
      </c>
      <c r="B188" s="6">
        <v>88.0</v>
      </c>
      <c r="C188" s="6">
        <v>56.0</v>
      </c>
      <c r="D188" s="6">
        <v>49.0</v>
      </c>
      <c r="E188" s="6">
        <v>63.0</v>
      </c>
      <c r="F188" s="8"/>
      <c r="G188" s="8"/>
    </row>
    <row r="189" ht="13.5" customHeight="1">
      <c r="A189" s="6" t="s">
        <v>198</v>
      </c>
      <c r="B189" s="6">
        <v>58.0</v>
      </c>
      <c r="C189" s="6">
        <v>75.0</v>
      </c>
      <c r="D189" s="6">
        <v>89.0</v>
      </c>
      <c r="E189" s="6">
        <v>50.0</v>
      </c>
      <c r="F189" s="8"/>
      <c r="G189" s="8"/>
    </row>
    <row r="190" ht="13.5" customHeight="1">
      <c r="A190" s="6" t="s">
        <v>199</v>
      </c>
      <c r="B190" s="6">
        <v>98.0</v>
      </c>
      <c r="C190" s="6">
        <v>78.0</v>
      </c>
      <c r="D190" s="6">
        <v>88.0</v>
      </c>
      <c r="E190" s="6">
        <v>49.0</v>
      </c>
      <c r="F190" s="8"/>
      <c r="G190" s="8"/>
    </row>
    <row r="191" ht="13.5" customHeight="1">
      <c r="A191" s="6" t="s">
        <v>200</v>
      </c>
      <c r="B191" s="6">
        <v>86.0</v>
      </c>
      <c r="C191" s="6">
        <v>57.0</v>
      </c>
      <c r="D191" s="6">
        <v>64.0</v>
      </c>
      <c r="E191" s="6">
        <v>47.0</v>
      </c>
      <c r="F191" s="8"/>
      <c r="G191" s="8"/>
    </row>
    <row r="192" ht="13.5" customHeight="1">
      <c r="A192" s="6" t="s">
        <v>201</v>
      </c>
      <c r="B192" s="6">
        <v>58.0</v>
      </c>
      <c r="C192" s="6">
        <v>46.0</v>
      </c>
      <c r="D192" s="6">
        <v>82.0</v>
      </c>
      <c r="E192" s="6">
        <v>65.0</v>
      </c>
      <c r="F192" s="8"/>
      <c r="G192" s="8"/>
    </row>
    <row r="193" ht="13.5" customHeight="1">
      <c r="A193" s="6" t="s">
        <v>202</v>
      </c>
      <c r="B193" s="6">
        <v>69.0</v>
      </c>
      <c r="C193" s="6">
        <v>83.0</v>
      </c>
      <c r="D193" s="6">
        <v>93.0</v>
      </c>
      <c r="E193" s="6">
        <v>95.0</v>
      </c>
      <c r="F193" s="8"/>
      <c r="G193" s="8"/>
    </row>
    <row r="194" ht="13.5" customHeight="1">
      <c r="A194" s="6" t="s">
        <v>203</v>
      </c>
      <c r="B194" s="6">
        <v>100.0</v>
      </c>
      <c r="C194" s="6">
        <v>64.0</v>
      </c>
      <c r="D194" s="6">
        <v>89.0</v>
      </c>
      <c r="E194" s="6">
        <v>64.0</v>
      </c>
      <c r="F194" s="8"/>
      <c r="G194" s="8"/>
    </row>
    <row r="195" ht="13.5" customHeight="1">
      <c r="A195" s="6" t="s">
        <v>204</v>
      </c>
      <c r="B195" s="6">
        <v>46.0</v>
      </c>
      <c r="C195" s="6">
        <v>58.0</v>
      </c>
      <c r="D195" s="6">
        <v>88.0</v>
      </c>
      <c r="E195" s="6">
        <v>91.0</v>
      </c>
      <c r="F195" s="8"/>
      <c r="G195" s="8"/>
    </row>
    <row r="196" ht="13.5" customHeight="1">
      <c r="A196" s="6" t="s">
        <v>205</v>
      </c>
      <c r="B196" s="6">
        <v>50.0</v>
      </c>
      <c r="C196" s="6">
        <v>62.0</v>
      </c>
      <c r="D196" s="6">
        <v>82.0</v>
      </c>
      <c r="E196" s="6">
        <v>59.0</v>
      </c>
      <c r="F196" s="8"/>
      <c r="G196" s="8"/>
    </row>
    <row r="197" ht="13.5" customHeight="1">
      <c r="A197" s="6" t="s">
        <v>206</v>
      </c>
      <c r="B197" s="6">
        <v>67.0</v>
      </c>
      <c r="C197" s="6">
        <v>82.0</v>
      </c>
      <c r="D197" s="6">
        <v>64.0</v>
      </c>
      <c r="E197" s="6">
        <v>85.0</v>
      </c>
      <c r="F197" s="8"/>
      <c r="G197" s="8"/>
    </row>
    <row r="198" ht="13.5" customHeight="1">
      <c r="A198" s="6" t="s">
        <v>207</v>
      </c>
      <c r="B198" s="6">
        <v>73.0</v>
      </c>
      <c r="C198" s="6">
        <v>71.0</v>
      </c>
      <c r="D198" s="6">
        <v>74.0</v>
      </c>
      <c r="E198" s="6">
        <v>92.0</v>
      </c>
      <c r="F198" s="8"/>
      <c r="G198" s="8"/>
    </row>
    <row r="199" ht="13.5" customHeight="1">
      <c r="A199" s="6" t="s">
        <v>208</v>
      </c>
      <c r="B199" s="6">
        <v>74.0</v>
      </c>
      <c r="C199" s="6">
        <v>81.0</v>
      </c>
      <c r="D199" s="6">
        <v>91.0</v>
      </c>
      <c r="E199" s="6">
        <v>59.0</v>
      </c>
      <c r="F199" s="8"/>
      <c r="G199" s="8"/>
    </row>
    <row r="200" ht="13.5" customHeight="1">
      <c r="A200" s="6" t="s">
        <v>209</v>
      </c>
      <c r="B200" s="6">
        <v>65.0</v>
      </c>
      <c r="C200" s="6">
        <v>72.0</v>
      </c>
      <c r="D200" s="6">
        <v>67.0</v>
      </c>
      <c r="E200" s="6">
        <v>63.0</v>
      </c>
      <c r="F200" s="8"/>
      <c r="G200" s="8"/>
    </row>
    <row r="201" ht="13.5" customHeight="1">
      <c r="A201" s="6" t="s">
        <v>210</v>
      </c>
      <c r="B201" s="6">
        <v>54.0</v>
      </c>
      <c r="C201" s="6">
        <v>83.0</v>
      </c>
      <c r="D201" s="6">
        <v>50.0</v>
      </c>
      <c r="E201" s="6">
        <v>72.0</v>
      </c>
      <c r="F201" s="8"/>
      <c r="G201" s="8"/>
    </row>
    <row r="202" ht="13.5" customHeight="1">
      <c r="A202" s="6" t="s">
        <v>211</v>
      </c>
      <c r="B202" s="6">
        <v>73.0</v>
      </c>
      <c r="C202" s="6">
        <v>82.0</v>
      </c>
      <c r="D202" s="6">
        <v>68.0</v>
      </c>
      <c r="E202" s="6">
        <v>87.0</v>
      </c>
      <c r="F202" s="8"/>
      <c r="G202" s="8"/>
    </row>
    <row r="203" ht="13.5" customHeight="1">
      <c r="A203" s="6" t="s">
        <v>212</v>
      </c>
      <c r="B203" s="6">
        <v>49.0</v>
      </c>
      <c r="C203" s="6">
        <v>47.0</v>
      </c>
      <c r="D203" s="6">
        <v>76.0</v>
      </c>
      <c r="E203" s="6">
        <v>89.0</v>
      </c>
      <c r="F203" s="8"/>
      <c r="G203" s="8"/>
    </row>
    <row r="204" ht="13.5" customHeight="1">
      <c r="A204" s="6" t="s">
        <v>213</v>
      </c>
      <c r="B204" s="6">
        <v>81.0</v>
      </c>
      <c r="C204" s="6">
        <v>94.0</v>
      </c>
      <c r="D204" s="6">
        <v>82.0</v>
      </c>
      <c r="E204" s="6">
        <v>51.0</v>
      </c>
      <c r="F204" s="8"/>
      <c r="G204" s="8"/>
    </row>
    <row r="205" ht="13.5" customHeight="1">
      <c r="A205" s="6" t="s">
        <v>214</v>
      </c>
      <c r="B205" s="6">
        <v>62.0</v>
      </c>
      <c r="C205" s="6">
        <v>77.0</v>
      </c>
      <c r="D205" s="6">
        <v>76.0</v>
      </c>
      <c r="E205" s="6">
        <v>57.0</v>
      </c>
      <c r="F205" s="8"/>
      <c r="G205" s="8"/>
    </row>
    <row r="206" ht="13.5" customHeight="1">
      <c r="A206" s="6" t="s">
        <v>215</v>
      </c>
      <c r="B206" s="6">
        <v>70.0</v>
      </c>
      <c r="C206" s="6">
        <v>84.0</v>
      </c>
      <c r="D206" s="6">
        <v>81.0</v>
      </c>
      <c r="E206" s="6">
        <v>69.0</v>
      </c>
      <c r="F206" s="8"/>
      <c r="G206" s="8"/>
    </row>
    <row r="207" ht="13.5" customHeight="1">
      <c r="A207" s="6" t="s">
        <v>216</v>
      </c>
      <c r="B207" s="6">
        <v>54.0</v>
      </c>
      <c r="C207" s="6">
        <v>62.0</v>
      </c>
      <c r="D207" s="6">
        <v>83.0</v>
      </c>
      <c r="E207" s="6">
        <v>77.0</v>
      </c>
      <c r="F207" s="8"/>
      <c r="G207" s="8"/>
    </row>
    <row r="208" ht="13.5" customHeight="1">
      <c r="A208" s="6" t="s">
        <v>217</v>
      </c>
      <c r="B208" s="6">
        <v>77.0</v>
      </c>
      <c r="C208" s="6">
        <v>52.0</v>
      </c>
      <c r="D208" s="6">
        <v>81.0</v>
      </c>
      <c r="E208" s="6">
        <v>98.0</v>
      </c>
      <c r="F208" s="8"/>
      <c r="G208" s="8"/>
    </row>
    <row r="209" ht="13.5" customHeight="1">
      <c r="A209" s="6" t="s">
        <v>218</v>
      </c>
      <c r="B209" s="6">
        <v>51.0</v>
      </c>
      <c r="C209" s="6">
        <v>77.0</v>
      </c>
      <c r="D209" s="6">
        <v>54.0</v>
      </c>
      <c r="E209" s="6">
        <v>84.0</v>
      </c>
      <c r="F209" s="8"/>
      <c r="G209" s="8"/>
    </row>
    <row r="210" ht="13.5" customHeight="1">
      <c r="A210" s="6" t="s">
        <v>219</v>
      </c>
      <c r="B210" s="6">
        <v>48.0</v>
      </c>
      <c r="C210" s="6">
        <v>91.0</v>
      </c>
      <c r="D210" s="6">
        <v>53.0</v>
      </c>
      <c r="E210" s="6">
        <v>93.0</v>
      </c>
      <c r="F210" s="8"/>
      <c r="G210" s="8"/>
    </row>
    <row r="211" ht="13.5" customHeight="1">
      <c r="A211" s="6" t="s">
        <v>220</v>
      </c>
      <c r="B211" s="6">
        <v>68.0</v>
      </c>
      <c r="C211" s="6">
        <v>50.0</v>
      </c>
      <c r="D211" s="6">
        <v>47.0</v>
      </c>
      <c r="E211" s="6">
        <v>87.0</v>
      </c>
      <c r="F211" s="8"/>
      <c r="G211" s="8"/>
    </row>
    <row r="212" ht="13.5" customHeight="1">
      <c r="A212" s="6" t="s">
        <v>221</v>
      </c>
      <c r="B212" s="6">
        <v>45.0</v>
      </c>
      <c r="C212" s="6">
        <v>59.0</v>
      </c>
      <c r="D212" s="6">
        <v>46.0</v>
      </c>
      <c r="E212" s="6">
        <v>73.0</v>
      </c>
      <c r="F212" s="8"/>
      <c r="G212" s="8"/>
    </row>
    <row r="213" ht="13.5" customHeight="1">
      <c r="A213" s="6" t="s">
        <v>222</v>
      </c>
      <c r="B213" s="6">
        <v>83.0</v>
      </c>
      <c r="C213" s="6">
        <v>72.0</v>
      </c>
      <c r="D213" s="6">
        <v>87.0</v>
      </c>
      <c r="E213" s="6">
        <v>93.0</v>
      </c>
      <c r="F213" s="8"/>
      <c r="G213" s="8"/>
    </row>
    <row r="214" ht="13.5" customHeight="1">
      <c r="A214" s="6" t="s">
        <v>223</v>
      </c>
      <c r="B214" s="6">
        <v>96.0</v>
      </c>
      <c r="C214" s="6">
        <v>79.0</v>
      </c>
      <c r="D214" s="6">
        <v>46.0</v>
      </c>
      <c r="E214" s="6">
        <v>48.0</v>
      </c>
      <c r="F214" s="8"/>
      <c r="G214" s="8"/>
    </row>
    <row r="215" ht="13.5" customHeight="1">
      <c r="A215" s="6" t="s">
        <v>224</v>
      </c>
      <c r="B215" s="6">
        <v>79.0</v>
      </c>
      <c r="C215" s="6">
        <v>66.0</v>
      </c>
      <c r="D215" s="6">
        <v>94.0</v>
      </c>
      <c r="E215" s="6">
        <v>54.0</v>
      </c>
      <c r="F215" s="8"/>
      <c r="G215" s="8"/>
    </row>
    <row r="216" ht="13.5" customHeight="1">
      <c r="A216" s="6" t="s">
        <v>225</v>
      </c>
      <c r="B216" s="6">
        <v>93.0</v>
      </c>
      <c r="C216" s="6">
        <v>68.0</v>
      </c>
      <c r="D216" s="6">
        <v>72.0</v>
      </c>
      <c r="E216" s="6">
        <v>48.0</v>
      </c>
      <c r="F216" s="8"/>
      <c r="G216" s="8"/>
    </row>
    <row r="217" ht="13.5" customHeight="1">
      <c r="A217" s="6" t="s">
        <v>226</v>
      </c>
      <c r="B217" s="6">
        <v>65.0</v>
      </c>
      <c r="C217" s="6">
        <v>59.0</v>
      </c>
      <c r="D217" s="6">
        <v>68.0</v>
      </c>
      <c r="E217" s="6">
        <v>92.0</v>
      </c>
      <c r="F217" s="8"/>
      <c r="G217" s="8"/>
    </row>
    <row r="218" ht="13.5" customHeight="1">
      <c r="A218" s="6" t="s">
        <v>227</v>
      </c>
      <c r="B218" s="6">
        <v>54.0</v>
      </c>
      <c r="C218" s="6">
        <v>68.0</v>
      </c>
      <c r="D218" s="6">
        <v>61.0</v>
      </c>
      <c r="E218" s="6">
        <v>78.0</v>
      </c>
      <c r="F218" s="8"/>
      <c r="G218" s="8"/>
    </row>
    <row r="219" ht="13.5" customHeight="1">
      <c r="A219" s="6" t="s">
        <v>228</v>
      </c>
      <c r="B219" s="6">
        <v>50.0</v>
      </c>
      <c r="C219" s="6">
        <v>61.0</v>
      </c>
      <c r="D219" s="6">
        <v>60.0</v>
      </c>
      <c r="E219" s="6">
        <v>67.0</v>
      </c>
      <c r="F219" s="8"/>
      <c r="G219" s="8"/>
    </row>
    <row r="220" ht="13.5" customHeight="1">
      <c r="A220" s="6" t="s">
        <v>229</v>
      </c>
      <c r="B220" s="6">
        <v>74.0</v>
      </c>
      <c r="C220" s="6">
        <v>75.0</v>
      </c>
      <c r="D220" s="6">
        <v>98.0</v>
      </c>
      <c r="E220" s="6">
        <v>95.0</v>
      </c>
      <c r="F220" s="8"/>
      <c r="G220" s="8"/>
    </row>
    <row r="221" ht="13.5" customHeight="1">
      <c r="A221" s="6" t="s">
        <v>230</v>
      </c>
      <c r="B221" s="6">
        <v>70.0</v>
      </c>
      <c r="C221" s="6">
        <v>91.0</v>
      </c>
      <c r="D221" s="6">
        <v>79.0</v>
      </c>
      <c r="E221" s="6">
        <v>80.0</v>
      </c>
      <c r="F221" s="8"/>
      <c r="G221" s="8"/>
    </row>
    <row r="222" ht="13.5" customHeight="1">
      <c r="A222" s="6" t="s">
        <v>231</v>
      </c>
      <c r="B222" s="6">
        <v>82.0</v>
      </c>
      <c r="C222" s="6">
        <v>56.0</v>
      </c>
      <c r="D222" s="6">
        <v>70.0</v>
      </c>
      <c r="E222" s="6">
        <v>98.0</v>
      </c>
      <c r="F222" s="8"/>
      <c r="G222" s="8"/>
    </row>
    <row r="223" ht="13.5" customHeight="1">
      <c r="A223" s="6" t="s">
        <v>232</v>
      </c>
      <c r="B223" s="6">
        <v>48.0</v>
      </c>
      <c r="C223" s="6">
        <v>76.0</v>
      </c>
      <c r="D223" s="6">
        <v>65.0</v>
      </c>
      <c r="E223" s="6">
        <v>71.0</v>
      </c>
      <c r="F223" s="8"/>
      <c r="G223" s="8"/>
    </row>
    <row r="224" ht="13.5" customHeight="1">
      <c r="A224" s="6" t="s">
        <v>233</v>
      </c>
      <c r="B224" s="6">
        <v>62.0</v>
      </c>
      <c r="C224" s="6">
        <v>86.0</v>
      </c>
      <c r="D224" s="6">
        <v>50.0</v>
      </c>
      <c r="E224" s="6">
        <v>94.0</v>
      </c>
      <c r="F224" s="8"/>
      <c r="G224" s="8"/>
    </row>
    <row r="225" ht="13.5" customHeight="1">
      <c r="A225" s="6" t="s">
        <v>234</v>
      </c>
      <c r="B225" s="6">
        <v>75.0</v>
      </c>
      <c r="C225" s="6">
        <v>96.0</v>
      </c>
      <c r="D225" s="6">
        <v>96.0</v>
      </c>
      <c r="E225" s="6">
        <v>87.0</v>
      </c>
      <c r="F225" s="8"/>
      <c r="G225" s="8"/>
    </row>
    <row r="226" ht="13.5" customHeight="1">
      <c r="A226" s="6" t="s">
        <v>235</v>
      </c>
      <c r="B226" s="6">
        <v>68.0</v>
      </c>
      <c r="C226" s="6">
        <v>73.0</v>
      </c>
      <c r="D226" s="6">
        <v>49.0</v>
      </c>
      <c r="E226" s="6">
        <v>59.0</v>
      </c>
      <c r="F226" s="8"/>
      <c r="G226" s="8"/>
    </row>
    <row r="227" ht="13.5" customHeight="1">
      <c r="A227" s="6" t="s">
        <v>236</v>
      </c>
      <c r="B227" s="6">
        <v>49.0</v>
      </c>
      <c r="C227" s="6">
        <v>97.0</v>
      </c>
      <c r="D227" s="6">
        <v>100.0</v>
      </c>
      <c r="E227" s="6">
        <v>72.0</v>
      </c>
      <c r="F227" s="8"/>
      <c r="G227" s="8"/>
    </row>
    <row r="228" ht="13.5" customHeight="1">
      <c r="A228" s="6" t="s">
        <v>237</v>
      </c>
      <c r="B228" s="6">
        <v>89.0</v>
      </c>
      <c r="C228" s="6">
        <v>47.0</v>
      </c>
      <c r="D228" s="6">
        <v>70.0</v>
      </c>
      <c r="E228" s="6">
        <v>96.0</v>
      </c>
      <c r="F228" s="8"/>
      <c r="G228" s="8"/>
    </row>
    <row r="229" ht="13.5" customHeight="1">
      <c r="A229" s="6" t="s">
        <v>238</v>
      </c>
      <c r="B229" s="6">
        <v>52.0</v>
      </c>
      <c r="C229" s="6">
        <v>52.0</v>
      </c>
      <c r="D229" s="6">
        <v>82.0</v>
      </c>
      <c r="E229" s="6">
        <v>83.0</v>
      </c>
      <c r="F229" s="8"/>
      <c r="G229" s="8"/>
    </row>
    <row r="230" ht="13.5" customHeight="1">
      <c r="A230" s="6" t="s">
        <v>239</v>
      </c>
      <c r="B230" s="6">
        <v>93.0</v>
      </c>
      <c r="C230" s="6">
        <v>95.0</v>
      </c>
      <c r="D230" s="6">
        <v>94.0</v>
      </c>
      <c r="E230" s="6">
        <v>76.0</v>
      </c>
      <c r="F230" s="8"/>
      <c r="G230" s="8"/>
    </row>
    <row r="231" ht="13.5" customHeight="1">
      <c r="A231" s="6" t="s">
        <v>240</v>
      </c>
      <c r="B231" s="6">
        <v>81.0</v>
      </c>
      <c r="C231" s="6">
        <v>91.0</v>
      </c>
      <c r="D231" s="6">
        <v>62.0</v>
      </c>
      <c r="E231" s="6">
        <v>69.0</v>
      </c>
      <c r="F231" s="8"/>
      <c r="G231" s="8"/>
    </row>
    <row r="232" ht="13.5" customHeight="1">
      <c r="A232" s="6" t="s">
        <v>241</v>
      </c>
      <c r="B232" s="6">
        <v>52.0</v>
      </c>
      <c r="C232" s="6">
        <v>51.0</v>
      </c>
      <c r="D232" s="6">
        <v>71.0</v>
      </c>
      <c r="E232" s="6">
        <v>70.0</v>
      </c>
      <c r="F232" s="8"/>
      <c r="G232" s="8"/>
    </row>
    <row r="233" ht="13.5" customHeight="1">
      <c r="A233" s="6" t="s">
        <v>242</v>
      </c>
      <c r="B233" s="6">
        <v>87.0</v>
      </c>
      <c r="C233" s="6">
        <v>74.0</v>
      </c>
      <c r="D233" s="6">
        <v>58.0</v>
      </c>
      <c r="E233" s="6">
        <v>72.0</v>
      </c>
      <c r="F233" s="8"/>
      <c r="G233" s="8"/>
    </row>
    <row r="234" ht="13.5" customHeight="1">
      <c r="A234" s="6" t="s">
        <v>243</v>
      </c>
      <c r="B234" s="6">
        <v>54.0</v>
      </c>
      <c r="C234" s="6">
        <v>89.0</v>
      </c>
      <c r="D234" s="6">
        <v>74.0</v>
      </c>
      <c r="E234" s="6">
        <v>47.0</v>
      </c>
      <c r="F234" s="8"/>
      <c r="G234" s="8"/>
    </row>
    <row r="235" ht="13.5" customHeight="1">
      <c r="A235" s="6" t="s">
        <v>244</v>
      </c>
      <c r="B235" s="6">
        <v>58.0</v>
      </c>
      <c r="C235" s="6">
        <v>55.0</v>
      </c>
      <c r="D235" s="6">
        <v>73.0</v>
      </c>
      <c r="E235" s="6">
        <v>79.0</v>
      </c>
      <c r="F235" s="8"/>
      <c r="G235" s="8"/>
    </row>
    <row r="236" ht="13.5" customHeight="1">
      <c r="A236" s="6" t="s">
        <v>245</v>
      </c>
      <c r="B236" s="6">
        <v>57.0</v>
      </c>
      <c r="C236" s="6">
        <v>69.0</v>
      </c>
      <c r="D236" s="6">
        <v>57.0</v>
      </c>
      <c r="E236" s="6">
        <v>62.0</v>
      </c>
      <c r="F236" s="8"/>
      <c r="G236" s="8"/>
    </row>
    <row r="237" ht="13.5" customHeight="1">
      <c r="A237" s="6" t="s">
        <v>246</v>
      </c>
      <c r="B237" s="6">
        <v>97.0</v>
      </c>
      <c r="C237" s="6">
        <v>48.0</v>
      </c>
      <c r="D237" s="6">
        <v>54.0</v>
      </c>
      <c r="E237" s="6">
        <v>97.0</v>
      </c>
      <c r="F237" s="8"/>
      <c r="G237" s="8"/>
    </row>
    <row r="238" ht="13.5" customHeight="1">
      <c r="A238" s="6" t="s">
        <v>247</v>
      </c>
      <c r="B238" s="6">
        <v>89.0</v>
      </c>
      <c r="C238" s="6">
        <v>59.0</v>
      </c>
      <c r="D238" s="6">
        <v>48.0</v>
      </c>
      <c r="E238" s="6">
        <v>69.0</v>
      </c>
      <c r="F238" s="8"/>
      <c r="G238" s="8"/>
    </row>
    <row r="239" ht="13.5" customHeight="1">
      <c r="A239" s="6" t="s">
        <v>248</v>
      </c>
      <c r="B239" s="6">
        <v>98.0</v>
      </c>
      <c r="C239" s="6">
        <v>53.0</v>
      </c>
      <c r="D239" s="6">
        <v>59.0</v>
      </c>
      <c r="E239" s="6">
        <v>75.0</v>
      </c>
      <c r="F239" s="8"/>
      <c r="G239" s="8"/>
    </row>
    <row r="240" ht="13.5" customHeight="1">
      <c r="A240" s="6" t="s">
        <v>249</v>
      </c>
      <c r="B240" s="6">
        <v>91.0</v>
      </c>
      <c r="C240" s="6">
        <v>50.0</v>
      </c>
      <c r="D240" s="6">
        <v>61.0</v>
      </c>
      <c r="E240" s="6">
        <v>49.0</v>
      </c>
      <c r="F240" s="8"/>
      <c r="G240" s="8"/>
    </row>
    <row r="241" ht="13.5" customHeight="1">
      <c r="A241" s="6" t="s">
        <v>250</v>
      </c>
      <c r="B241" s="6">
        <v>65.0</v>
      </c>
      <c r="C241" s="6">
        <v>78.0</v>
      </c>
      <c r="D241" s="6">
        <v>46.0</v>
      </c>
      <c r="E241" s="6">
        <v>79.0</v>
      </c>
      <c r="F241" s="8"/>
      <c r="G241" s="8"/>
    </row>
    <row r="242" ht="13.5" customHeight="1">
      <c r="A242" s="6" t="s">
        <v>251</v>
      </c>
      <c r="B242" s="6">
        <v>87.0</v>
      </c>
      <c r="C242" s="6">
        <v>83.0</v>
      </c>
      <c r="D242" s="6">
        <v>50.0</v>
      </c>
      <c r="E242" s="6">
        <v>84.0</v>
      </c>
      <c r="F242" s="8"/>
      <c r="G242" s="8"/>
    </row>
    <row r="243" ht="13.5" customHeight="1">
      <c r="A243" s="6" t="s">
        <v>252</v>
      </c>
      <c r="B243" s="6">
        <v>60.0</v>
      </c>
      <c r="C243" s="6">
        <v>91.0</v>
      </c>
      <c r="D243" s="6">
        <v>51.0</v>
      </c>
      <c r="E243" s="6">
        <v>75.0</v>
      </c>
      <c r="F243" s="8"/>
      <c r="G243" s="8"/>
    </row>
    <row r="244" ht="13.5" customHeight="1">
      <c r="A244" s="6" t="s">
        <v>253</v>
      </c>
      <c r="B244" s="6">
        <v>97.0</v>
      </c>
      <c r="C244" s="6">
        <v>66.0</v>
      </c>
      <c r="D244" s="6">
        <v>82.0</v>
      </c>
      <c r="E244" s="6">
        <v>95.0</v>
      </c>
      <c r="F244" s="8"/>
      <c r="G244" s="8"/>
    </row>
    <row r="245" ht="13.5" customHeight="1">
      <c r="A245" s="6" t="s">
        <v>254</v>
      </c>
      <c r="B245" s="6">
        <v>96.0</v>
      </c>
      <c r="C245" s="6">
        <v>51.0</v>
      </c>
      <c r="D245" s="6">
        <v>93.0</v>
      </c>
      <c r="E245" s="6">
        <v>80.0</v>
      </c>
      <c r="F245" s="8"/>
      <c r="G245" s="8"/>
    </row>
    <row r="246" ht="13.5" customHeight="1">
      <c r="A246" s="6" t="s">
        <v>255</v>
      </c>
      <c r="B246" s="6">
        <v>65.0</v>
      </c>
      <c r="C246" s="6">
        <v>63.0</v>
      </c>
      <c r="D246" s="6">
        <v>99.0</v>
      </c>
      <c r="E246" s="6">
        <v>60.0</v>
      </c>
      <c r="F246" s="8"/>
      <c r="G246" s="8"/>
    </row>
    <row r="247" ht="13.5" customHeight="1">
      <c r="A247" s="6" t="s">
        <v>256</v>
      </c>
      <c r="B247" s="6">
        <v>51.0</v>
      </c>
      <c r="C247" s="6">
        <v>94.0</v>
      </c>
      <c r="D247" s="6">
        <v>79.0</v>
      </c>
      <c r="E247" s="6">
        <v>45.0</v>
      </c>
      <c r="F247" s="8"/>
      <c r="G247" s="8"/>
    </row>
    <row r="248" ht="13.5" customHeight="1">
      <c r="A248" s="6" t="s">
        <v>257</v>
      </c>
      <c r="B248" s="6">
        <v>46.0</v>
      </c>
      <c r="C248" s="6">
        <v>93.0</v>
      </c>
      <c r="D248" s="6">
        <v>49.0</v>
      </c>
      <c r="E248" s="6">
        <v>84.0</v>
      </c>
      <c r="F248" s="8"/>
      <c r="G248" s="8"/>
    </row>
    <row r="249" ht="13.5" customHeight="1">
      <c r="A249" s="6" t="s">
        <v>258</v>
      </c>
      <c r="B249" s="6">
        <v>76.0</v>
      </c>
      <c r="C249" s="6">
        <v>86.0</v>
      </c>
      <c r="D249" s="6">
        <v>53.0</v>
      </c>
      <c r="E249" s="6">
        <v>47.0</v>
      </c>
      <c r="F249" s="8"/>
      <c r="G249" s="8"/>
    </row>
    <row r="250" ht="13.5" customHeight="1">
      <c r="A250" s="6" t="s">
        <v>259</v>
      </c>
      <c r="B250" s="6">
        <v>99.0</v>
      </c>
      <c r="C250" s="6">
        <v>82.0</v>
      </c>
      <c r="D250" s="6">
        <v>99.0</v>
      </c>
      <c r="E250" s="6">
        <v>98.0</v>
      </c>
      <c r="F250" s="8"/>
      <c r="G250" s="8"/>
    </row>
    <row r="251" ht="13.5" customHeight="1">
      <c r="A251" s="6" t="s">
        <v>260</v>
      </c>
      <c r="B251" s="6">
        <v>80.0</v>
      </c>
      <c r="C251" s="6">
        <v>93.0</v>
      </c>
      <c r="D251" s="6">
        <v>76.0</v>
      </c>
      <c r="E251" s="6">
        <v>93.0</v>
      </c>
      <c r="F251" s="8"/>
      <c r="G251" s="8"/>
    </row>
    <row r="252" ht="13.5" customHeight="1">
      <c r="A252" s="6" t="s">
        <v>261</v>
      </c>
      <c r="B252" s="6">
        <v>86.0</v>
      </c>
      <c r="C252" s="6">
        <v>53.0</v>
      </c>
      <c r="D252" s="6">
        <v>62.0</v>
      </c>
      <c r="E252" s="6">
        <v>65.0</v>
      </c>
      <c r="F252" s="8"/>
      <c r="G252" s="8"/>
    </row>
    <row r="253" ht="13.5" customHeight="1">
      <c r="A253" s="6" t="s">
        <v>262</v>
      </c>
      <c r="B253" s="6">
        <v>63.0</v>
      </c>
      <c r="C253" s="6">
        <v>52.0</v>
      </c>
      <c r="D253" s="6">
        <v>99.0</v>
      </c>
      <c r="E253" s="6">
        <v>78.0</v>
      </c>
      <c r="F253" s="8"/>
      <c r="G253" s="8"/>
    </row>
    <row r="254" ht="13.5" customHeight="1">
      <c r="A254" s="6" t="s">
        <v>263</v>
      </c>
      <c r="B254" s="6">
        <v>70.0</v>
      </c>
      <c r="C254" s="6">
        <v>98.0</v>
      </c>
      <c r="D254" s="6">
        <v>69.0</v>
      </c>
      <c r="E254" s="6">
        <v>77.0</v>
      </c>
      <c r="F254" s="8"/>
      <c r="G254" s="8"/>
    </row>
    <row r="255" ht="13.5" customHeight="1">
      <c r="A255" s="6" t="s">
        <v>264</v>
      </c>
      <c r="B255" s="6">
        <v>68.0</v>
      </c>
      <c r="C255" s="6">
        <v>68.0</v>
      </c>
      <c r="D255" s="6">
        <v>50.0</v>
      </c>
      <c r="E255" s="6">
        <v>78.0</v>
      </c>
      <c r="F255" s="8"/>
      <c r="G255" s="8"/>
    </row>
    <row r="256" ht="13.5" customHeight="1">
      <c r="A256" s="6" t="s">
        <v>265</v>
      </c>
      <c r="B256" s="6">
        <v>88.0</v>
      </c>
      <c r="C256" s="6">
        <v>93.0</v>
      </c>
      <c r="D256" s="6">
        <v>100.0</v>
      </c>
      <c r="E256" s="6">
        <v>99.0</v>
      </c>
      <c r="F256" s="8"/>
      <c r="G256" s="8"/>
    </row>
    <row r="257" ht="13.5" customHeight="1">
      <c r="A257" s="6" t="s">
        <v>266</v>
      </c>
      <c r="B257" s="6">
        <v>83.0</v>
      </c>
      <c r="C257" s="6">
        <v>49.0</v>
      </c>
      <c r="D257" s="6">
        <v>96.0</v>
      </c>
      <c r="E257" s="6">
        <v>92.0</v>
      </c>
      <c r="F257" s="8"/>
      <c r="G257" s="8"/>
    </row>
    <row r="258" ht="13.5" customHeight="1">
      <c r="A258" s="6" t="s">
        <v>267</v>
      </c>
      <c r="B258" s="6">
        <v>67.0</v>
      </c>
      <c r="C258" s="6">
        <v>94.0</v>
      </c>
      <c r="D258" s="6">
        <v>86.0</v>
      </c>
      <c r="E258" s="6">
        <v>100.0</v>
      </c>
      <c r="F258" s="8"/>
      <c r="G258" s="8"/>
    </row>
    <row r="259" ht="13.5" customHeight="1">
      <c r="A259" s="6" t="s">
        <v>268</v>
      </c>
      <c r="B259" s="6">
        <v>64.0</v>
      </c>
      <c r="C259" s="6">
        <v>70.0</v>
      </c>
      <c r="D259" s="6">
        <v>64.0</v>
      </c>
      <c r="E259" s="6">
        <v>73.0</v>
      </c>
      <c r="F259" s="8"/>
      <c r="G259" s="8"/>
    </row>
    <row r="260" ht="13.5" customHeight="1">
      <c r="A260" s="6" t="s">
        <v>269</v>
      </c>
      <c r="B260" s="6">
        <v>68.0</v>
      </c>
      <c r="C260" s="6">
        <v>96.0</v>
      </c>
      <c r="D260" s="6">
        <v>70.0</v>
      </c>
      <c r="E260" s="6">
        <v>74.0</v>
      </c>
      <c r="F260" s="8"/>
      <c r="G260" s="8"/>
    </row>
    <row r="261" ht="13.5" customHeight="1">
      <c r="A261" s="6" t="s">
        <v>270</v>
      </c>
      <c r="B261" s="6">
        <v>70.0</v>
      </c>
      <c r="C261" s="6">
        <v>58.0</v>
      </c>
      <c r="D261" s="6">
        <v>67.0</v>
      </c>
      <c r="E261" s="6">
        <v>99.0</v>
      </c>
      <c r="F261" s="8"/>
      <c r="G261" s="8"/>
    </row>
    <row r="262" ht="13.5" customHeight="1">
      <c r="A262" s="6" t="s">
        <v>271</v>
      </c>
      <c r="B262" s="6">
        <v>76.0</v>
      </c>
      <c r="C262" s="6">
        <v>69.0</v>
      </c>
      <c r="D262" s="6">
        <v>59.0</v>
      </c>
      <c r="E262" s="6">
        <v>82.0</v>
      </c>
      <c r="F262" s="8"/>
      <c r="G262" s="8"/>
    </row>
    <row r="263" ht="13.5" customHeight="1">
      <c r="A263" s="6" t="s">
        <v>272</v>
      </c>
      <c r="B263" s="6">
        <v>53.0</v>
      </c>
      <c r="C263" s="6">
        <v>83.0</v>
      </c>
      <c r="D263" s="6">
        <v>73.0</v>
      </c>
      <c r="E263" s="6">
        <v>89.0</v>
      </c>
      <c r="F263" s="8"/>
      <c r="G263" s="8"/>
    </row>
    <row r="264" ht="13.5" customHeight="1">
      <c r="A264" s="6" t="s">
        <v>273</v>
      </c>
      <c r="B264" s="6">
        <v>61.0</v>
      </c>
      <c r="C264" s="6">
        <v>70.0</v>
      </c>
      <c r="D264" s="6">
        <v>51.0</v>
      </c>
      <c r="E264" s="6">
        <v>78.0</v>
      </c>
      <c r="F264" s="8"/>
      <c r="G264" s="8"/>
    </row>
    <row r="265" ht="13.5" customHeight="1">
      <c r="A265" s="6" t="s">
        <v>274</v>
      </c>
      <c r="B265" s="6">
        <v>93.0</v>
      </c>
      <c r="C265" s="6">
        <v>80.0</v>
      </c>
      <c r="D265" s="6">
        <v>55.0</v>
      </c>
      <c r="E265" s="6">
        <v>57.0</v>
      </c>
      <c r="F265" s="8"/>
      <c r="G265" s="8"/>
    </row>
    <row r="266" ht="13.5" customHeight="1">
      <c r="A266" s="6" t="s">
        <v>275</v>
      </c>
      <c r="B266" s="6">
        <v>76.0</v>
      </c>
      <c r="C266" s="6">
        <v>67.0</v>
      </c>
      <c r="D266" s="6">
        <v>72.0</v>
      </c>
      <c r="E266" s="6">
        <v>47.0</v>
      </c>
      <c r="F266" s="8"/>
      <c r="G266" s="8"/>
    </row>
    <row r="267" ht="13.5" customHeight="1">
      <c r="A267" s="6" t="s">
        <v>276</v>
      </c>
      <c r="B267" s="6">
        <v>84.0</v>
      </c>
      <c r="C267" s="6">
        <v>46.0</v>
      </c>
      <c r="D267" s="6">
        <v>50.0</v>
      </c>
      <c r="E267" s="6">
        <v>46.0</v>
      </c>
      <c r="F267" s="8"/>
      <c r="G267" s="8"/>
    </row>
    <row r="268" ht="13.5" customHeight="1">
      <c r="A268" s="6" t="s">
        <v>277</v>
      </c>
      <c r="B268" s="6">
        <v>92.0</v>
      </c>
      <c r="C268" s="6">
        <v>55.0</v>
      </c>
      <c r="D268" s="6">
        <v>87.0</v>
      </c>
      <c r="E268" s="6">
        <v>85.0</v>
      </c>
      <c r="F268" s="8"/>
      <c r="G268" s="8"/>
    </row>
    <row r="269" ht="13.5" customHeight="1">
      <c r="A269" s="6" t="s">
        <v>278</v>
      </c>
      <c r="B269" s="6">
        <v>64.0</v>
      </c>
      <c r="C269" s="6">
        <v>57.0</v>
      </c>
      <c r="D269" s="6">
        <v>97.0</v>
      </c>
      <c r="E269" s="6">
        <v>47.0</v>
      </c>
      <c r="F269" s="8"/>
      <c r="G269" s="8"/>
    </row>
    <row r="270" ht="13.5" customHeight="1">
      <c r="A270" s="6" t="s">
        <v>279</v>
      </c>
      <c r="B270" s="6">
        <v>72.0</v>
      </c>
      <c r="C270" s="6">
        <v>55.0</v>
      </c>
      <c r="D270" s="6">
        <v>94.0</v>
      </c>
      <c r="E270" s="6">
        <v>71.0</v>
      </c>
      <c r="F270" s="8"/>
      <c r="G270" s="8"/>
    </row>
    <row r="271" ht="13.5" customHeight="1">
      <c r="A271" s="6" t="s">
        <v>280</v>
      </c>
      <c r="B271" s="6">
        <v>93.0</v>
      </c>
      <c r="C271" s="6">
        <v>46.0</v>
      </c>
      <c r="D271" s="6">
        <v>57.0</v>
      </c>
      <c r="E271" s="6">
        <v>54.0</v>
      </c>
      <c r="F271" s="8"/>
      <c r="G271" s="8"/>
    </row>
    <row r="272" ht="13.5" customHeight="1">
      <c r="A272" s="6" t="s">
        <v>281</v>
      </c>
      <c r="B272" s="6">
        <v>55.0</v>
      </c>
      <c r="C272" s="6">
        <v>61.0</v>
      </c>
      <c r="D272" s="6">
        <v>81.0</v>
      </c>
      <c r="E272" s="6">
        <v>61.0</v>
      </c>
      <c r="F272" s="8"/>
      <c r="G272" s="8"/>
    </row>
    <row r="273" ht="13.5" customHeight="1">
      <c r="A273" s="6" t="s">
        <v>282</v>
      </c>
      <c r="B273" s="6">
        <v>77.0</v>
      </c>
      <c r="C273" s="6">
        <v>98.0</v>
      </c>
      <c r="D273" s="6">
        <v>47.0</v>
      </c>
      <c r="E273" s="6">
        <v>90.0</v>
      </c>
      <c r="F273" s="8"/>
      <c r="G273" s="8"/>
    </row>
    <row r="274" ht="13.5" customHeight="1">
      <c r="A274" s="6" t="s">
        <v>283</v>
      </c>
      <c r="B274" s="6">
        <v>73.0</v>
      </c>
      <c r="C274" s="6">
        <v>71.0</v>
      </c>
      <c r="D274" s="6">
        <v>96.0</v>
      </c>
      <c r="E274" s="6">
        <v>83.0</v>
      </c>
      <c r="F274" s="8"/>
      <c r="G274" s="8"/>
    </row>
    <row r="275" ht="13.5" customHeight="1">
      <c r="A275" s="6" t="s">
        <v>86</v>
      </c>
      <c r="B275" s="6">
        <v>51.0</v>
      </c>
      <c r="C275" s="6">
        <v>47.0</v>
      </c>
      <c r="D275" s="6">
        <v>52.0</v>
      </c>
      <c r="E275" s="6">
        <v>87.0</v>
      </c>
      <c r="F275" s="8"/>
      <c r="G275" s="8"/>
    </row>
    <row r="276" ht="13.5" customHeight="1">
      <c r="A276" s="6" t="s">
        <v>284</v>
      </c>
      <c r="B276" s="6">
        <v>47.0</v>
      </c>
      <c r="C276" s="6">
        <v>46.0</v>
      </c>
      <c r="D276" s="6">
        <v>80.0</v>
      </c>
      <c r="E276" s="6">
        <v>57.0</v>
      </c>
      <c r="F276" s="8"/>
      <c r="G276" s="8"/>
    </row>
    <row r="277" ht="13.5" customHeight="1">
      <c r="A277" s="6" t="s">
        <v>285</v>
      </c>
      <c r="B277" s="6">
        <v>45.0</v>
      </c>
      <c r="C277" s="6">
        <v>50.0</v>
      </c>
      <c r="D277" s="6">
        <v>76.0</v>
      </c>
      <c r="E277" s="6">
        <v>47.0</v>
      </c>
      <c r="F277" s="8"/>
      <c r="G277" s="8"/>
    </row>
    <row r="278" ht="13.5" customHeight="1">
      <c r="A278" s="6" t="s">
        <v>286</v>
      </c>
      <c r="B278" s="6">
        <v>57.0</v>
      </c>
      <c r="C278" s="6">
        <v>47.0</v>
      </c>
      <c r="D278" s="6">
        <v>62.0</v>
      </c>
      <c r="E278" s="6">
        <v>59.0</v>
      </c>
      <c r="F278" s="8"/>
      <c r="G278" s="8"/>
    </row>
    <row r="279" ht="13.5" customHeight="1">
      <c r="A279" s="6" t="s">
        <v>287</v>
      </c>
      <c r="B279" s="6">
        <v>94.0</v>
      </c>
      <c r="C279" s="6">
        <v>45.0</v>
      </c>
      <c r="D279" s="6">
        <v>51.0</v>
      </c>
      <c r="E279" s="6">
        <v>73.0</v>
      </c>
      <c r="F279" s="8"/>
      <c r="G279" s="8"/>
    </row>
    <row r="280" ht="13.5" customHeight="1">
      <c r="A280" s="6" t="s">
        <v>288</v>
      </c>
      <c r="B280" s="6">
        <v>56.0</v>
      </c>
      <c r="C280" s="6">
        <v>62.0</v>
      </c>
      <c r="D280" s="6">
        <v>83.0</v>
      </c>
      <c r="E280" s="6">
        <v>97.0</v>
      </c>
      <c r="F280" s="8"/>
      <c r="G280" s="8"/>
    </row>
    <row r="281" ht="13.5" customHeight="1">
      <c r="A281" s="6" t="s">
        <v>289</v>
      </c>
      <c r="B281" s="6">
        <v>92.0</v>
      </c>
      <c r="C281" s="6">
        <v>71.0</v>
      </c>
      <c r="D281" s="6">
        <v>51.0</v>
      </c>
      <c r="E281" s="6">
        <v>78.0</v>
      </c>
      <c r="F281" s="8"/>
      <c r="G281" s="8"/>
    </row>
    <row r="282" ht="13.5" customHeight="1">
      <c r="A282" s="6" t="s">
        <v>290</v>
      </c>
      <c r="B282" s="6">
        <v>75.0</v>
      </c>
      <c r="C282" s="6">
        <v>96.0</v>
      </c>
      <c r="D282" s="6">
        <v>91.0</v>
      </c>
      <c r="E282" s="6">
        <v>47.0</v>
      </c>
      <c r="F282" s="8"/>
      <c r="G282" s="8"/>
    </row>
    <row r="283" ht="13.5" customHeight="1">
      <c r="A283" s="6" t="s">
        <v>291</v>
      </c>
      <c r="B283" s="6">
        <v>86.0</v>
      </c>
      <c r="C283" s="6">
        <v>49.0</v>
      </c>
      <c r="D283" s="6">
        <v>76.0</v>
      </c>
      <c r="E283" s="6">
        <v>92.0</v>
      </c>
      <c r="F283" s="8"/>
      <c r="G283" s="8"/>
    </row>
    <row r="284" ht="13.5" customHeight="1">
      <c r="A284" s="6" t="s">
        <v>292</v>
      </c>
      <c r="B284" s="6">
        <v>57.0</v>
      </c>
      <c r="C284" s="6">
        <v>82.0</v>
      </c>
      <c r="D284" s="6">
        <v>55.0</v>
      </c>
      <c r="E284" s="6">
        <v>79.0</v>
      </c>
      <c r="F284" s="8"/>
      <c r="G284" s="8"/>
    </row>
    <row r="285" ht="13.5" customHeight="1">
      <c r="A285" s="6" t="s">
        <v>293</v>
      </c>
      <c r="B285" s="6">
        <v>89.0</v>
      </c>
      <c r="C285" s="6">
        <v>84.0</v>
      </c>
      <c r="D285" s="6">
        <v>53.0</v>
      </c>
      <c r="E285" s="6">
        <v>74.0</v>
      </c>
      <c r="F285" s="8"/>
      <c r="G285" s="8"/>
    </row>
    <row r="286" ht="13.5" customHeight="1">
      <c r="A286" s="6" t="s">
        <v>294</v>
      </c>
      <c r="B286" s="6">
        <v>90.0</v>
      </c>
      <c r="C286" s="6">
        <v>73.0</v>
      </c>
      <c r="D286" s="6">
        <v>56.0</v>
      </c>
      <c r="E286" s="6">
        <v>71.0</v>
      </c>
      <c r="F286" s="8"/>
      <c r="G286" s="8"/>
    </row>
    <row r="287" ht="13.5" customHeight="1">
      <c r="A287" s="6" t="s">
        <v>295</v>
      </c>
      <c r="B287" s="6">
        <v>76.0</v>
      </c>
      <c r="C287" s="6">
        <v>62.0</v>
      </c>
      <c r="D287" s="6">
        <v>98.0</v>
      </c>
      <c r="E287" s="6">
        <v>96.0</v>
      </c>
      <c r="F287" s="8"/>
      <c r="G287" s="8"/>
    </row>
    <row r="288" ht="13.5" customHeight="1">
      <c r="A288" s="6" t="s">
        <v>296</v>
      </c>
      <c r="B288" s="6">
        <v>80.0</v>
      </c>
      <c r="C288" s="6">
        <v>64.0</v>
      </c>
      <c r="D288" s="6">
        <v>55.0</v>
      </c>
      <c r="E288" s="6">
        <v>99.0</v>
      </c>
      <c r="F288" s="8"/>
      <c r="G288" s="8"/>
    </row>
    <row r="289" ht="13.5" customHeight="1">
      <c r="A289" s="6" t="s">
        <v>297</v>
      </c>
      <c r="B289" s="6">
        <v>65.0</v>
      </c>
      <c r="C289" s="6">
        <v>88.0</v>
      </c>
      <c r="D289" s="6">
        <v>96.0</v>
      </c>
      <c r="E289" s="6">
        <v>88.0</v>
      </c>
      <c r="F289" s="8"/>
      <c r="G289" s="8"/>
    </row>
    <row r="290" ht="13.5" customHeight="1">
      <c r="A290" s="6" t="s">
        <v>298</v>
      </c>
      <c r="B290" s="6">
        <v>45.0</v>
      </c>
      <c r="C290" s="6">
        <v>62.0</v>
      </c>
      <c r="D290" s="6">
        <v>79.0</v>
      </c>
      <c r="E290" s="6">
        <v>55.0</v>
      </c>
      <c r="F290" s="8"/>
      <c r="G290" s="8"/>
    </row>
    <row r="291" ht="13.5" customHeight="1">
      <c r="A291" s="6" t="s">
        <v>299</v>
      </c>
      <c r="B291" s="6">
        <v>73.0</v>
      </c>
      <c r="C291" s="6">
        <v>80.0</v>
      </c>
      <c r="D291" s="6">
        <v>54.0</v>
      </c>
      <c r="E291" s="6">
        <v>83.0</v>
      </c>
      <c r="F291" s="8"/>
      <c r="G291" s="8"/>
    </row>
    <row r="292" ht="13.5" customHeight="1">
      <c r="A292" s="6" t="s">
        <v>300</v>
      </c>
      <c r="B292" s="6">
        <v>49.0</v>
      </c>
      <c r="C292" s="6">
        <v>70.0</v>
      </c>
      <c r="D292" s="6">
        <v>50.0</v>
      </c>
      <c r="E292" s="6">
        <v>53.0</v>
      </c>
      <c r="F292" s="8"/>
      <c r="G292" s="8"/>
    </row>
    <row r="293" ht="13.5" customHeight="1">
      <c r="A293" s="6" t="s">
        <v>301</v>
      </c>
      <c r="B293" s="6">
        <v>89.0</v>
      </c>
      <c r="C293" s="6">
        <v>80.0</v>
      </c>
      <c r="D293" s="6">
        <v>82.0</v>
      </c>
      <c r="E293" s="6">
        <v>47.0</v>
      </c>
      <c r="F293" s="8"/>
      <c r="G293" s="8"/>
    </row>
    <row r="294" ht="13.5" customHeight="1">
      <c r="A294" s="6" t="s">
        <v>302</v>
      </c>
      <c r="B294" s="6">
        <v>98.0</v>
      </c>
      <c r="C294" s="6">
        <v>49.0</v>
      </c>
      <c r="D294" s="6">
        <v>84.0</v>
      </c>
      <c r="E294" s="6">
        <v>78.0</v>
      </c>
      <c r="F294" s="8"/>
      <c r="G294" s="8"/>
    </row>
    <row r="295" ht="13.5" customHeight="1">
      <c r="A295" s="6" t="s">
        <v>303</v>
      </c>
      <c r="B295" s="6">
        <v>85.0</v>
      </c>
      <c r="C295" s="6">
        <v>87.0</v>
      </c>
      <c r="D295" s="6">
        <v>49.0</v>
      </c>
      <c r="E295" s="6">
        <v>65.0</v>
      </c>
      <c r="F295" s="8"/>
      <c r="G295" s="8"/>
    </row>
    <row r="296" ht="13.5" customHeight="1">
      <c r="A296" s="6" t="s">
        <v>304</v>
      </c>
      <c r="B296" s="6">
        <v>47.0</v>
      </c>
      <c r="C296" s="6">
        <v>74.0</v>
      </c>
      <c r="D296" s="6">
        <v>88.0</v>
      </c>
      <c r="E296" s="6">
        <v>99.0</v>
      </c>
      <c r="F296" s="8"/>
      <c r="G296" s="8"/>
    </row>
    <row r="297" ht="13.5" customHeight="1">
      <c r="A297" s="6" t="s">
        <v>305</v>
      </c>
      <c r="B297" s="6">
        <v>54.0</v>
      </c>
      <c r="C297" s="6">
        <v>56.0</v>
      </c>
      <c r="D297" s="6">
        <v>52.0</v>
      </c>
      <c r="E297" s="6">
        <v>95.0</v>
      </c>
      <c r="F297" s="8"/>
      <c r="G297" s="8"/>
    </row>
    <row r="298" ht="13.5" customHeight="1">
      <c r="A298" s="6" t="s">
        <v>306</v>
      </c>
      <c r="B298" s="6">
        <v>89.0</v>
      </c>
      <c r="C298" s="6">
        <v>62.0</v>
      </c>
      <c r="D298" s="6">
        <v>92.0</v>
      </c>
      <c r="E298" s="6">
        <v>79.0</v>
      </c>
      <c r="F298" s="8"/>
      <c r="G298" s="8"/>
    </row>
    <row r="299" ht="13.5" customHeight="1">
      <c r="A299" s="6" t="s">
        <v>307</v>
      </c>
      <c r="B299" s="6">
        <v>71.0</v>
      </c>
      <c r="C299" s="6">
        <v>89.0</v>
      </c>
      <c r="D299" s="6">
        <v>95.0</v>
      </c>
      <c r="E299" s="6">
        <v>49.0</v>
      </c>
      <c r="F299" s="8"/>
      <c r="G299" s="8"/>
    </row>
    <row r="300" ht="13.5" customHeight="1">
      <c r="A300" s="6" t="s">
        <v>308</v>
      </c>
      <c r="B300" s="6">
        <v>62.0</v>
      </c>
      <c r="C300" s="6">
        <v>51.0</v>
      </c>
      <c r="D300" s="6">
        <v>72.0</v>
      </c>
      <c r="E300" s="6">
        <v>56.0</v>
      </c>
      <c r="F300" s="8"/>
      <c r="G300" s="8"/>
    </row>
    <row r="301" ht="13.5" customHeight="1">
      <c r="A301" s="6" t="s">
        <v>309</v>
      </c>
      <c r="B301" s="6">
        <v>57.0</v>
      </c>
      <c r="C301" s="6">
        <v>83.0</v>
      </c>
      <c r="D301" s="6">
        <v>70.0</v>
      </c>
      <c r="E301" s="6">
        <v>100.0</v>
      </c>
      <c r="F301" s="8"/>
      <c r="G301" s="8"/>
    </row>
    <row r="302" ht="13.5" customHeight="1">
      <c r="A302" s="6" t="s">
        <v>310</v>
      </c>
      <c r="B302" s="6">
        <v>94.0</v>
      </c>
      <c r="C302" s="6">
        <v>67.0</v>
      </c>
      <c r="D302" s="6">
        <v>92.0</v>
      </c>
      <c r="E302" s="6">
        <v>84.0</v>
      </c>
      <c r="F302" s="8"/>
      <c r="G302" s="8"/>
    </row>
    <row r="303" ht="13.5" customHeight="1">
      <c r="A303" s="6" t="s">
        <v>311</v>
      </c>
      <c r="B303" s="6">
        <v>66.0</v>
      </c>
      <c r="C303" s="6">
        <v>99.0</v>
      </c>
      <c r="D303" s="6">
        <v>92.0</v>
      </c>
      <c r="E303" s="6">
        <v>79.0</v>
      </c>
      <c r="F303" s="8"/>
      <c r="G303" s="8"/>
    </row>
    <row r="304" ht="13.5" customHeight="1">
      <c r="A304" s="6" t="s">
        <v>312</v>
      </c>
      <c r="B304" s="6">
        <v>87.0</v>
      </c>
      <c r="C304" s="6">
        <v>79.0</v>
      </c>
      <c r="D304" s="6">
        <v>56.0</v>
      </c>
      <c r="E304" s="6">
        <v>57.0</v>
      </c>
      <c r="F304" s="8"/>
      <c r="G304" s="8"/>
    </row>
    <row r="305" ht="13.5" customHeight="1">
      <c r="A305" s="6" t="s">
        <v>313</v>
      </c>
      <c r="B305" s="6">
        <v>92.0</v>
      </c>
      <c r="C305" s="6">
        <v>83.0</v>
      </c>
      <c r="D305" s="6">
        <v>85.0</v>
      </c>
      <c r="E305" s="6">
        <v>55.0</v>
      </c>
      <c r="F305" s="8"/>
      <c r="G305" s="8"/>
    </row>
    <row r="306" ht="13.5" customHeight="1">
      <c r="A306" s="6" t="s">
        <v>314</v>
      </c>
      <c r="B306" s="6">
        <v>47.0</v>
      </c>
      <c r="C306" s="6">
        <v>87.0</v>
      </c>
      <c r="D306" s="6">
        <v>56.0</v>
      </c>
      <c r="E306" s="6">
        <v>59.0</v>
      </c>
      <c r="F306" s="8"/>
      <c r="G306" s="8"/>
    </row>
    <row r="307" ht="13.5" customHeight="1">
      <c r="A307" s="6" t="s">
        <v>315</v>
      </c>
      <c r="B307" s="6">
        <v>88.0</v>
      </c>
      <c r="C307" s="6">
        <v>64.0</v>
      </c>
      <c r="D307" s="6">
        <v>67.0</v>
      </c>
      <c r="E307" s="6">
        <v>64.0</v>
      </c>
      <c r="F307" s="8"/>
      <c r="G307" s="8"/>
    </row>
    <row r="308" ht="13.5" customHeight="1">
      <c r="A308" s="6" t="s">
        <v>316</v>
      </c>
      <c r="B308" s="6">
        <v>96.0</v>
      </c>
      <c r="C308" s="6">
        <v>57.0</v>
      </c>
      <c r="D308" s="6">
        <v>89.0</v>
      </c>
      <c r="E308" s="6">
        <v>73.0</v>
      </c>
      <c r="F308" s="8"/>
      <c r="G308" s="8"/>
    </row>
    <row r="309" ht="13.5" customHeight="1">
      <c r="A309" s="6" t="s">
        <v>317</v>
      </c>
      <c r="B309" s="6">
        <v>82.0</v>
      </c>
      <c r="C309" s="6">
        <v>99.0</v>
      </c>
      <c r="D309" s="6">
        <v>83.0</v>
      </c>
      <c r="E309" s="6">
        <v>52.0</v>
      </c>
      <c r="F309" s="8"/>
      <c r="G309" s="8"/>
    </row>
    <row r="310" ht="13.5" customHeight="1">
      <c r="A310" s="6" t="s">
        <v>318</v>
      </c>
      <c r="B310" s="6">
        <v>95.0</v>
      </c>
      <c r="C310" s="6">
        <v>91.0</v>
      </c>
      <c r="D310" s="6">
        <v>63.0</v>
      </c>
      <c r="E310" s="6">
        <v>72.0</v>
      </c>
      <c r="F310" s="8"/>
      <c r="G310" s="8"/>
    </row>
    <row r="311" ht="13.5" customHeight="1">
      <c r="A311" s="6" t="s">
        <v>319</v>
      </c>
      <c r="B311" s="6">
        <v>99.0</v>
      </c>
      <c r="C311" s="6">
        <v>53.0</v>
      </c>
      <c r="D311" s="6">
        <v>99.0</v>
      </c>
      <c r="E311" s="6">
        <v>84.0</v>
      </c>
      <c r="F311" s="8"/>
      <c r="G311" s="8"/>
    </row>
    <row r="312" ht="13.5" customHeight="1">
      <c r="A312" s="6" t="s">
        <v>320</v>
      </c>
      <c r="B312" s="6">
        <v>58.0</v>
      </c>
      <c r="C312" s="6">
        <v>80.0</v>
      </c>
      <c r="D312" s="6">
        <v>87.0</v>
      </c>
      <c r="E312" s="6">
        <v>70.0</v>
      </c>
      <c r="F312" s="8"/>
      <c r="G312" s="8"/>
    </row>
    <row r="313" ht="13.5" customHeight="1">
      <c r="A313" s="6" t="s">
        <v>321</v>
      </c>
      <c r="B313" s="6">
        <v>76.0</v>
      </c>
      <c r="C313" s="6">
        <v>77.0</v>
      </c>
      <c r="D313" s="6">
        <v>77.0</v>
      </c>
      <c r="E313" s="6">
        <v>93.0</v>
      </c>
      <c r="F313" s="8"/>
      <c r="G313" s="8"/>
    </row>
    <row r="314" ht="13.5" customHeight="1">
      <c r="A314" s="6" t="s">
        <v>322</v>
      </c>
      <c r="B314" s="6">
        <v>80.0</v>
      </c>
      <c r="C314" s="6">
        <v>86.0</v>
      </c>
      <c r="D314" s="6">
        <v>64.0</v>
      </c>
      <c r="E314" s="6">
        <v>52.0</v>
      </c>
      <c r="F314" s="8"/>
      <c r="G314" s="8"/>
    </row>
    <row r="315" ht="13.5" customHeight="1">
      <c r="A315" s="6" t="s">
        <v>323</v>
      </c>
      <c r="B315" s="6">
        <v>55.0</v>
      </c>
      <c r="C315" s="6">
        <v>80.0</v>
      </c>
      <c r="D315" s="6">
        <v>60.0</v>
      </c>
      <c r="E315" s="6">
        <v>86.0</v>
      </c>
      <c r="F315" s="8"/>
      <c r="G315" s="8"/>
    </row>
    <row r="316" ht="13.5" customHeight="1">
      <c r="A316" s="6" t="s">
        <v>324</v>
      </c>
      <c r="B316" s="6">
        <v>68.0</v>
      </c>
      <c r="C316" s="6">
        <v>99.0</v>
      </c>
      <c r="D316" s="6">
        <v>74.0</v>
      </c>
      <c r="E316" s="6">
        <v>66.0</v>
      </c>
      <c r="F316" s="8"/>
      <c r="G316" s="8"/>
    </row>
    <row r="317" ht="13.5" customHeight="1">
      <c r="A317" s="6" t="s">
        <v>325</v>
      </c>
      <c r="B317" s="6">
        <v>49.0</v>
      </c>
      <c r="C317" s="6">
        <v>96.0</v>
      </c>
      <c r="D317" s="6">
        <v>47.0</v>
      </c>
      <c r="E317" s="6">
        <v>71.0</v>
      </c>
      <c r="F317" s="8"/>
      <c r="G317" s="8"/>
    </row>
    <row r="318" ht="13.5" customHeight="1">
      <c r="A318" s="6" t="s">
        <v>326</v>
      </c>
      <c r="B318" s="6">
        <v>74.0</v>
      </c>
      <c r="C318" s="6">
        <v>59.0</v>
      </c>
      <c r="D318" s="6">
        <v>62.0</v>
      </c>
      <c r="E318" s="6">
        <v>83.0</v>
      </c>
      <c r="F318" s="8"/>
      <c r="G318" s="8"/>
    </row>
    <row r="319" ht="13.5" customHeight="1">
      <c r="A319" s="6" t="s">
        <v>327</v>
      </c>
      <c r="B319" s="6">
        <v>52.0</v>
      </c>
      <c r="C319" s="6">
        <v>48.0</v>
      </c>
      <c r="D319" s="6">
        <v>89.0</v>
      </c>
      <c r="E319" s="6">
        <v>84.0</v>
      </c>
      <c r="F319" s="8"/>
      <c r="G319" s="8"/>
    </row>
    <row r="320" ht="13.5" customHeight="1">
      <c r="A320" s="6" t="s">
        <v>328</v>
      </c>
      <c r="B320" s="6">
        <v>80.0</v>
      </c>
      <c r="C320" s="6">
        <v>45.0</v>
      </c>
      <c r="D320" s="6">
        <v>95.0</v>
      </c>
      <c r="E320" s="6">
        <v>62.0</v>
      </c>
      <c r="F320" s="8"/>
      <c r="G320" s="8"/>
    </row>
    <row r="321" ht="13.5" customHeight="1">
      <c r="A321" s="6" t="s">
        <v>329</v>
      </c>
      <c r="B321" s="6">
        <v>80.0</v>
      </c>
      <c r="C321" s="6">
        <v>51.0</v>
      </c>
      <c r="D321" s="6">
        <v>47.0</v>
      </c>
      <c r="E321" s="6">
        <v>54.0</v>
      </c>
      <c r="F321" s="8"/>
      <c r="G321" s="8"/>
    </row>
    <row r="322" ht="13.5" customHeight="1">
      <c r="A322" s="6" t="s">
        <v>330</v>
      </c>
      <c r="B322" s="6">
        <v>73.0</v>
      </c>
      <c r="C322" s="6">
        <v>60.0</v>
      </c>
      <c r="D322" s="6">
        <v>90.0</v>
      </c>
      <c r="E322" s="6">
        <v>54.0</v>
      </c>
      <c r="F322" s="8"/>
      <c r="G322" s="8"/>
    </row>
    <row r="323" ht="13.5" customHeight="1">
      <c r="A323" s="6" t="s">
        <v>331</v>
      </c>
      <c r="B323" s="6">
        <v>52.0</v>
      </c>
      <c r="C323" s="6">
        <v>76.0</v>
      </c>
      <c r="D323" s="6">
        <v>59.0</v>
      </c>
      <c r="E323" s="6">
        <v>100.0</v>
      </c>
      <c r="F323" s="8"/>
      <c r="G323" s="8"/>
    </row>
    <row r="324" ht="13.5" customHeight="1">
      <c r="A324" s="6" t="s">
        <v>172</v>
      </c>
      <c r="B324" s="6">
        <v>91.0</v>
      </c>
      <c r="C324" s="6">
        <v>59.0</v>
      </c>
      <c r="D324" s="6">
        <v>77.0</v>
      </c>
      <c r="E324" s="6">
        <v>82.0</v>
      </c>
      <c r="F324" s="8"/>
      <c r="G324" s="8"/>
    </row>
    <row r="325" ht="13.5" customHeight="1">
      <c r="A325" s="6" t="s">
        <v>332</v>
      </c>
      <c r="B325" s="6">
        <v>98.0</v>
      </c>
      <c r="C325" s="6">
        <v>49.0</v>
      </c>
      <c r="D325" s="6">
        <v>100.0</v>
      </c>
      <c r="E325" s="6">
        <v>92.0</v>
      </c>
      <c r="F325" s="8"/>
      <c r="G325" s="8"/>
    </row>
    <row r="326" ht="13.5" customHeight="1">
      <c r="A326" s="6" t="s">
        <v>333</v>
      </c>
      <c r="B326" s="6">
        <v>53.0</v>
      </c>
      <c r="C326" s="6">
        <v>100.0</v>
      </c>
      <c r="D326" s="6">
        <v>51.0</v>
      </c>
      <c r="E326" s="6">
        <v>99.0</v>
      </c>
      <c r="F326" s="8"/>
      <c r="G326" s="8"/>
    </row>
    <row r="327" ht="13.5" customHeight="1">
      <c r="A327" s="6" t="s">
        <v>334</v>
      </c>
      <c r="B327" s="6">
        <v>94.0</v>
      </c>
      <c r="C327" s="6">
        <v>70.0</v>
      </c>
      <c r="D327" s="6">
        <v>57.0</v>
      </c>
      <c r="E327" s="6">
        <v>97.0</v>
      </c>
      <c r="F327" s="8"/>
      <c r="G327" s="8"/>
    </row>
    <row r="328" ht="13.5" customHeight="1">
      <c r="A328" s="6" t="s">
        <v>335</v>
      </c>
      <c r="B328" s="6">
        <v>84.0</v>
      </c>
      <c r="C328" s="6">
        <v>51.0</v>
      </c>
      <c r="D328" s="6">
        <v>100.0</v>
      </c>
      <c r="E328" s="6">
        <v>57.0</v>
      </c>
      <c r="F328" s="8"/>
      <c r="G328" s="8"/>
    </row>
    <row r="329" ht="13.5" customHeight="1">
      <c r="A329" s="6" t="s">
        <v>336</v>
      </c>
      <c r="B329" s="6">
        <v>54.0</v>
      </c>
      <c r="C329" s="6">
        <v>81.0</v>
      </c>
      <c r="D329" s="6">
        <v>86.0</v>
      </c>
      <c r="E329" s="6">
        <v>94.0</v>
      </c>
      <c r="F329" s="8"/>
      <c r="G329" s="8"/>
    </row>
    <row r="330" ht="13.5" customHeight="1">
      <c r="A330" s="6" t="s">
        <v>337</v>
      </c>
      <c r="B330" s="6">
        <v>47.0</v>
      </c>
      <c r="C330" s="6">
        <v>90.0</v>
      </c>
      <c r="D330" s="6">
        <v>93.0</v>
      </c>
      <c r="E330" s="6">
        <v>45.0</v>
      </c>
      <c r="F330" s="8"/>
      <c r="G330" s="8"/>
    </row>
    <row r="331" ht="13.5" customHeight="1">
      <c r="A331" s="6" t="s">
        <v>338</v>
      </c>
      <c r="B331" s="6">
        <v>52.0</v>
      </c>
      <c r="C331" s="6">
        <v>97.0</v>
      </c>
      <c r="D331" s="6">
        <v>52.0</v>
      </c>
      <c r="E331" s="6">
        <v>97.0</v>
      </c>
      <c r="F331" s="8"/>
      <c r="G331" s="8"/>
    </row>
    <row r="332" ht="13.5" customHeight="1">
      <c r="A332" s="6" t="s">
        <v>339</v>
      </c>
      <c r="B332" s="6">
        <v>82.0</v>
      </c>
      <c r="C332" s="6">
        <v>99.0</v>
      </c>
      <c r="D332" s="6">
        <v>48.0</v>
      </c>
      <c r="E332" s="6">
        <v>53.0</v>
      </c>
      <c r="F332" s="8"/>
      <c r="G332" s="8"/>
    </row>
    <row r="333" ht="13.5" customHeight="1">
      <c r="A333" s="6" t="s">
        <v>340</v>
      </c>
      <c r="B333" s="6">
        <v>62.0</v>
      </c>
      <c r="C333" s="6">
        <v>69.0</v>
      </c>
      <c r="D333" s="6">
        <v>95.0</v>
      </c>
      <c r="E333" s="6">
        <v>81.0</v>
      </c>
      <c r="F333" s="8"/>
      <c r="G333" s="8"/>
    </row>
    <row r="334" ht="13.5" customHeight="1">
      <c r="A334" s="6" t="s">
        <v>341</v>
      </c>
      <c r="B334" s="6">
        <v>52.0</v>
      </c>
      <c r="C334" s="6">
        <v>47.0</v>
      </c>
      <c r="D334" s="6">
        <v>53.0</v>
      </c>
      <c r="E334" s="6">
        <v>76.0</v>
      </c>
      <c r="F334" s="8"/>
      <c r="G334" s="8"/>
    </row>
    <row r="335" ht="13.5" customHeight="1">
      <c r="A335" s="6" t="s">
        <v>342</v>
      </c>
      <c r="B335" s="6">
        <v>81.0</v>
      </c>
      <c r="C335" s="6">
        <v>95.0</v>
      </c>
      <c r="D335" s="6">
        <v>88.0</v>
      </c>
      <c r="E335" s="6">
        <v>48.0</v>
      </c>
      <c r="F335" s="8"/>
      <c r="G335" s="8"/>
    </row>
    <row r="336" ht="13.5" customHeight="1">
      <c r="A336" s="6" t="s">
        <v>343</v>
      </c>
      <c r="B336" s="6">
        <v>71.0</v>
      </c>
      <c r="C336" s="6">
        <v>78.0</v>
      </c>
      <c r="D336" s="6">
        <v>55.0</v>
      </c>
      <c r="E336" s="6">
        <v>79.0</v>
      </c>
      <c r="F336" s="8"/>
      <c r="G336" s="8"/>
    </row>
    <row r="337" ht="13.5" customHeight="1">
      <c r="A337" s="6" t="s">
        <v>344</v>
      </c>
      <c r="B337" s="6">
        <v>95.0</v>
      </c>
      <c r="C337" s="6">
        <v>57.0</v>
      </c>
      <c r="D337" s="6">
        <v>88.0</v>
      </c>
      <c r="E337" s="6">
        <v>66.0</v>
      </c>
      <c r="F337" s="8"/>
      <c r="G337" s="8"/>
    </row>
    <row r="338" ht="13.5" customHeight="1">
      <c r="A338" s="6" t="s">
        <v>345</v>
      </c>
      <c r="B338" s="6">
        <v>49.0</v>
      </c>
      <c r="C338" s="6">
        <v>85.0</v>
      </c>
      <c r="D338" s="6">
        <v>93.0</v>
      </c>
      <c r="E338" s="6">
        <v>76.0</v>
      </c>
      <c r="F338" s="8"/>
      <c r="G338" s="8"/>
    </row>
    <row r="339" ht="13.5" customHeight="1">
      <c r="A339" s="6" t="s">
        <v>346</v>
      </c>
      <c r="B339" s="6">
        <v>70.0</v>
      </c>
      <c r="C339" s="6">
        <v>77.0</v>
      </c>
      <c r="D339" s="6">
        <v>78.0</v>
      </c>
      <c r="E339" s="6">
        <v>69.0</v>
      </c>
      <c r="F339" s="8"/>
      <c r="G339" s="8"/>
    </row>
    <row r="340" ht="13.5" customHeight="1">
      <c r="A340" s="6" t="s">
        <v>347</v>
      </c>
      <c r="B340" s="6">
        <v>99.0</v>
      </c>
      <c r="C340" s="6">
        <v>97.0</v>
      </c>
      <c r="D340" s="6">
        <v>93.0</v>
      </c>
      <c r="E340" s="6">
        <v>78.0</v>
      </c>
      <c r="F340" s="8"/>
      <c r="G340" s="8"/>
    </row>
    <row r="341" ht="13.5" customHeight="1">
      <c r="A341" s="6" t="s">
        <v>348</v>
      </c>
      <c r="B341" s="6">
        <v>78.0</v>
      </c>
      <c r="C341" s="6">
        <v>55.0</v>
      </c>
      <c r="D341" s="6">
        <v>68.0</v>
      </c>
      <c r="E341" s="6">
        <v>52.0</v>
      </c>
      <c r="F341" s="8"/>
      <c r="G341" s="8"/>
    </row>
    <row r="342" ht="13.5" customHeight="1">
      <c r="A342" s="6" t="s">
        <v>349</v>
      </c>
      <c r="B342" s="6">
        <v>51.0</v>
      </c>
      <c r="C342" s="6">
        <v>76.0</v>
      </c>
      <c r="D342" s="6">
        <v>71.0</v>
      </c>
      <c r="E342" s="6">
        <v>95.0</v>
      </c>
      <c r="F342" s="8"/>
      <c r="G342" s="8"/>
    </row>
    <row r="343" ht="13.5" customHeight="1">
      <c r="A343" s="6" t="s">
        <v>350</v>
      </c>
      <c r="B343" s="6">
        <v>85.0</v>
      </c>
      <c r="C343" s="6">
        <v>81.0</v>
      </c>
      <c r="D343" s="6">
        <v>53.0</v>
      </c>
      <c r="E343" s="6">
        <v>65.0</v>
      </c>
      <c r="F343" s="8"/>
      <c r="G343" s="8"/>
    </row>
    <row r="344" ht="13.5" customHeight="1">
      <c r="A344" s="6" t="s">
        <v>351</v>
      </c>
      <c r="B344" s="6">
        <v>63.0</v>
      </c>
      <c r="C344" s="6">
        <v>85.0</v>
      </c>
      <c r="D344" s="6">
        <v>89.0</v>
      </c>
      <c r="E344" s="6">
        <v>56.0</v>
      </c>
      <c r="F344" s="8"/>
      <c r="G344" s="8"/>
    </row>
    <row r="345" ht="13.5" customHeight="1">
      <c r="A345" s="6" t="s">
        <v>352</v>
      </c>
      <c r="B345" s="6">
        <v>64.0</v>
      </c>
      <c r="C345" s="6">
        <v>54.0</v>
      </c>
      <c r="D345" s="6">
        <v>62.0</v>
      </c>
      <c r="E345" s="6">
        <v>74.0</v>
      </c>
      <c r="F345" s="8"/>
      <c r="G345" s="8"/>
    </row>
    <row r="346" ht="13.5" customHeight="1">
      <c r="A346" s="6" t="s">
        <v>353</v>
      </c>
      <c r="B346" s="6">
        <v>88.0</v>
      </c>
      <c r="C346" s="6">
        <v>59.0</v>
      </c>
      <c r="D346" s="6">
        <v>71.0</v>
      </c>
      <c r="E346" s="6">
        <v>91.0</v>
      </c>
      <c r="F346" s="8"/>
      <c r="G346" s="8"/>
    </row>
    <row r="347" ht="13.5" customHeight="1">
      <c r="A347" s="6" t="s">
        <v>354</v>
      </c>
      <c r="B347" s="6">
        <v>87.0</v>
      </c>
      <c r="C347" s="6">
        <v>89.0</v>
      </c>
      <c r="D347" s="6">
        <v>90.0</v>
      </c>
      <c r="E347" s="6">
        <v>61.0</v>
      </c>
      <c r="F347" s="8"/>
      <c r="G347" s="8"/>
    </row>
    <row r="348" ht="13.5" customHeight="1">
      <c r="A348" s="6" t="s">
        <v>355</v>
      </c>
      <c r="B348" s="6">
        <v>91.0</v>
      </c>
      <c r="C348" s="6">
        <v>50.0</v>
      </c>
      <c r="D348" s="6">
        <v>74.0</v>
      </c>
      <c r="E348" s="6">
        <v>72.0</v>
      </c>
      <c r="F348" s="8"/>
      <c r="G348" s="8"/>
    </row>
    <row r="349" ht="13.5" customHeight="1">
      <c r="A349" s="6" t="s">
        <v>356</v>
      </c>
      <c r="B349" s="6">
        <v>95.0</v>
      </c>
      <c r="C349" s="6">
        <v>70.0</v>
      </c>
      <c r="D349" s="6">
        <v>82.0</v>
      </c>
      <c r="E349" s="6">
        <v>56.0</v>
      </c>
      <c r="F349" s="8"/>
      <c r="G349" s="8"/>
    </row>
    <row r="350" ht="13.5" customHeight="1">
      <c r="A350" s="6" t="s">
        <v>357</v>
      </c>
      <c r="B350" s="6">
        <v>98.0</v>
      </c>
      <c r="C350" s="6">
        <v>100.0</v>
      </c>
      <c r="D350" s="6">
        <v>74.0</v>
      </c>
      <c r="E350" s="6">
        <v>64.0</v>
      </c>
      <c r="F350" s="8"/>
      <c r="G350" s="8"/>
    </row>
    <row r="351" ht="13.5" customHeight="1">
      <c r="A351" s="6" t="s">
        <v>358</v>
      </c>
      <c r="B351" s="6">
        <v>67.0</v>
      </c>
      <c r="C351" s="6">
        <v>86.0</v>
      </c>
      <c r="D351" s="6">
        <v>96.0</v>
      </c>
      <c r="E351" s="6">
        <v>48.0</v>
      </c>
      <c r="F351" s="8"/>
      <c r="G351" s="8"/>
    </row>
    <row r="352" ht="13.5" customHeight="1">
      <c r="A352" s="6" t="s">
        <v>359</v>
      </c>
      <c r="B352" s="6">
        <v>63.0</v>
      </c>
      <c r="C352" s="6">
        <v>49.0</v>
      </c>
      <c r="D352" s="6">
        <v>92.0</v>
      </c>
      <c r="E352" s="6">
        <v>64.0</v>
      </c>
      <c r="F352" s="8"/>
      <c r="G352" s="8"/>
    </row>
    <row r="353" ht="13.5" customHeight="1">
      <c r="A353" s="6" t="s">
        <v>312</v>
      </c>
      <c r="B353" s="6">
        <v>68.0</v>
      </c>
      <c r="C353" s="6">
        <v>95.0</v>
      </c>
      <c r="D353" s="6">
        <v>87.0</v>
      </c>
      <c r="E353" s="6">
        <v>67.0</v>
      </c>
      <c r="F353" s="8"/>
      <c r="G353" s="8"/>
    </row>
    <row r="354" ht="13.5" customHeight="1">
      <c r="A354" s="6" t="s">
        <v>360</v>
      </c>
      <c r="B354" s="6">
        <v>47.0</v>
      </c>
      <c r="C354" s="6">
        <v>50.0</v>
      </c>
      <c r="D354" s="6">
        <v>99.0</v>
      </c>
      <c r="E354" s="6">
        <v>50.0</v>
      </c>
      <c r="F354" s="8"/>
      <c r="G354" s="8"/>
    </row>
    <row r="355" ht="13.5" customHeight="1">
      <c r="A355" s="6" t="s">
        <v>361</v>
      </c>
      <c r="B355" s="6">
        <v>80.0</v>
      </c>
      <c r="C355" s="6">
        <v>95.0</v>
      </c>
      <c r="D355" s="6">
        <v>96.0</v>
      </c>
      <c r="E355" s="6">
        <v>85.0</v>
      </c>
      <c r="F355" s="8"/>
      <c r="G355" s="8"/>
    </row>
    <row r="356" ht="13.5" customHeight="1">
      <c r="A356" s="6" t="s">
        <v>362</v>
      </c>
      <c r="B356" s="6">
        <v>75.0</v>
      </c>
      <c r="C356" s="6">
        <v>77.0</v>
      </c>
      <c r="D356" s="6">
        <v>52.0</v>
      </c>
      <c r="E356" s="6">
        <v>98.0</v>
      </c>
      <c r="F356" s="8"/>
      <c r="G356" s="8"/>
    </row>
    <row r="357" ht="13.5" customHeight="1">
      <c r="A357" s="6" t="s">
        <v>363</v>
      </c>
      <c r="B357" s="6">
        <v>95.0</v>
      </c>
      <c r="C357" s="6">
        <v>100.0</v>
      </c>
      <c r="D357" s="6">
        <v>67.0</v>
      </c>
      <c r="E357" s="6">
        <v>91.0</v>
      </c>
      <c r="F357" s="8"/>
      <c r="G357" s="8"/>
    </row>
    <row r="358" ht="13.5" customHeight="1">
      <c r="A358" s="6" t="s">
        <v>311</v>
      </c>
      <c r="B358" s="6">
        <v>56.0</v>
      </c>
      <c r="C358" s="6">
        <v>52.0</v>
      </c>
      <c r="D358" s="6">
        <v>51.0</v>
      </c>
      <c r="E358" s="6">
        <v>73.0</v>
      </c>
      <c r="F358" s="8"/>
      <c r="G358" s="8"/>
    </row>
    <row r="359" ht="13.5" customHeight="1">
      <c r="A359" s="6" t="s">
        <v>364</v>
      </c>
      <c r="B359" s="6">
        <v>72.0</v>
      </c>
      <c r="C359" s="6">
        <v>66.0</v>
      </c>
      <c r="D359" s="6">
        <v>95.0</v>
      </c>
      <c r="E359" s="6">
        <v>84.0</v>
      </c>
      <c r="F359" s="8"/>
      <c r="G359" s="8"/>
    </row>
    <row r="360" ht="13.5" customHeight="1">
      <c r="A360" s="6" t="s">
        <v>365</v>
      </c>
      <c r="B360" s="6">
        <v>64.0</v>
      </c>
      <c r="C360" s="6">
        <v>78.0</v>
      </c>
      <c r="D360" s="6">
        <v>90.0</v>
      </c>
      <c r="E360" s="6">
        <v>82.0</v>
      </c>
      <c r="F360" s="8"/>
      <c r="G360" s="8"/>
    </row>
    <row r="361" ht="13.5" customHeight="1">
      <c r="A361" s="6" t="s">
        <v>366</v>
      </c>
      <c r="B361" s="6">
        <v>77.0</v>
      </c>
      <c r="C361" s="6">
        <v>73.0</v>
      </c>
      <c r="D361" s="6">
        <v>52.0</v>
      </c>
      <c r="E361" s="6">
        <v>51.0</v>
      </c>
      <c r="F361" s="8"/>
      <c r="G361" s="8"/>
    </row>
    <row r="362" ht="13.5" customHeight="1">
      <c r="A362" s="6" t="s">
        <v>367</v>
      </c>
      <c r="B362" s="6">
        <v>66.0</v>
      </c>
      <c r="C362" s="6">
        <v>49.0</v>
      </c>
      <c r="D362" s="6">
        <v>45.0</v>
      </c>
      <c r="E362" s="6">
        <v>83.0</v>
      </c>
      <c r="F362" s="8"/>
      <c r="G362" s="8"/>
    </row>
    <row r="363" ht="13.5" customHeight="1">
      <c r="A363" s="6" t="s">
        <v>368</v>
      </c>
      <c r="B363" s="6">
        <v>99.0</v>
      </c>
      <c r="C363" s="6">
        <v>86.0</v>
      </c>
      <c r="D363" s="6">
        <v>74.0</v>
      </c>
      <c r="E363" s="6">
        <v>73.0</v>
      </c>
      <c r="F363" s="8"/>
      <c r="G363" s="8"/>
    </row>
    <row r="364" ht="13.5" customHeight="1">
      <c r="A364" s="6" t="s">
        <v>369</v>
      </c>
      <c r="B364" s="6">
        <v>76.0</v>
      </c>
      <c r="C364" s="6">
        <v>57.0</v>
      </c>
      <c r="D364" s="6">
        <v>60.0</v>
      </c>
      <c r="E364" s="6">
        <v>77.0</v>
      </c>
      <c r="F364" s="8"/>
      <c r="G364" s="8"/>
    </row>
    <row r="365" ht="13.5" customHeight="1">
      <c r="A365" s="6" t="s">
        <v>370</v>
      </c>
      <c r="B365" s="6">
        <v>56.0</v>
      </c>
      <c r="C365" s="6">
        <v>84.0</v>
      </c>
      <c r="D365" s="6">
        <v>45.0</v>
      </c>
      <c r="E365" s="6">
        <v>96.0</v>
      </c>
      <c r="F365" s="8"/>
      <c r="G365" s="8"/>
    </row>
    <row r="366" ht="13.5" customHeight="1">
      <c r="A366" s="6" t="s">
        <v>298</v>
      </c>
      <c r="B366" s="6">
        <v>77.0</v>
      </c>
      <c r="C366" s="6">
        <v>73.0</v>
      </c>
      <c r="D366" s="6">
        <v>49.0</v>
      </c>
      <c r="E366" s="6">
        <v>92.0</v>
      </c>
      <c r="F366" s="8"/>
      <c r="G366" s="8"/>
    </row>
    <row r="367" ht="13.5" customHeight="1">
      <c r="A367" s="6" t="s">
        <v>371</v>
      </c>
      <c r="B367" s="6">
        <v>45.0</v>
      </c>
      <c r="C367" s="6">
        <v>63.0</v>
      </c>
      <c r="D367" s="6">
        <v>95.0</v>
      </c>
      <c r="E367" s="6">
        <v>96.0</v>
      </c>
      <c r="F367" s="8"/>
      <c r="G367" s="8"/>
    </row>
    <row r="368" ht="13.5" customHeight="1">
      <c r="A368" s="6" t="s">
        <v>372</v>
      </c>
      <c r="B368" s="6">
        <v>79.0</v>
      </c>
      <c r="C368" s="6">
        <v>99.0</v>
      </c>
      <c r="D368" s="6">
        <v>99.0</v>
      </c>
      <c r="E368" s="6">
        <v>65.0</v>
      </c>
      <c r="F368" s="8"/>
      <c r="G368" s="8"/>
    </row>
    <row r="369" ht="13.5" customHeight="1">
      <c r="A369" s="6" t="s">
        <v>373</v>
      </c>
      <c r="B369" s="6">
        <v>63.0</v>
      </c>
      <c r="C369" s="6">
        <v>77.0</v>
      </c>
      <c r="D369" s="6">
        <v>95.0</v>
      </c>
      <c r="E369" s="6">
        <v>74.0</v>
      </c>
      <c r="F369" s="8"/>
      <c r="G369" s="8"/>
    </row>
    <row r="370" ht="13.5" customHeight="1">
      <c r="A370" s="6" t="s">
        <v>374</v>
      </c>
      <c r="B370" s="6">
        <v>99.0</v>
      </c>
      <c r="C370" s="6">
        <v>52.0</v>
      </c>
      <c r="D370" s="6">
        <v>94.0</v>
      </c>
      <c r="E370" s="6">
        <v>72.0</v>
      </c>
      <c r="F370" s="8"/>
      <c r="G370" s="8"/>
    </row>
    <row r="371" ht="13.5" customHeight="1">
      <c r="A371" s="6" t="s">
        <v>375</v>
      </c>
      <c r="B371" s="6">
        <v>54.0</v>
      </c>
      <c r="C371" s="6">
        <v>90.0</v>
      </c>
      <c r="D371" s="6">
        <v>53.0</v>
      </c>
      <c r="E371" s="6">
        <v>60.0</v>
      </c>
      <c r="F371" s="8"/>
      <c r="G371" s="8"/>
    </row>
    <row r="372" ht="13.5" customHeight="1">
      <c r="A372" s="6" t="s">
        <v>376</v>
      </c>
      <c r="B372" s="6">
        <v>54.0</v>
      </c>
      <c r="C372" s="6">
        <v>78.0</v>
      </c>
      <c r="D372" s="6">
        <v>92.0</v>
      </c>
      <c r="E372" s="6">
        <v>85.0</v>
      </c>
      <c r="F372" s="8"/>
      <c r="G372" s="8"/>
    </row>
    <row r="373" ht="13.5" customHeight="1">
      <c r="A373" s="6" t="s">
        <v>377</v>
      </c>
      <c r="B373" s="6">
        <v>51.0</v>
      </c>
      <c r="C373" s="6">
        <v>66.0</v>
      </c>
      <c r="D373" s="6">
        <v>92.0</v>
      </c>
      <c r="E373" s="6">
        <v>74.0</v>
      </c>
      <c r="F373" s="8"/>
      <c r="G373" s="8"/>
    </row>
    <row r="374" ht="13.5" customHeight="1">
      <c r="A374" s="6" t="s">
        <v>378</v>
      </c>
      <c r="B374" s="6">
        <v>56.0</v>
      </c>
      <c r="C374" s="6">
        <v>76.0</v>
      </c>
      <c r="D374" s="6">
        <v>52.0</v>
      </c>
      <c r="E374" s="6">
        <v>66.0</v>
      </c>
      <c r="F374" s="8"/>
      <c r="G374" s="8"/>
    </row>
    <row r="375" ht="13.5" customHeight="1">
      <c r="A375" s="6" t="s">
        <v>379</v>
      </c>
      <c r="B375" s="6">
        <v>84.0</v>
      </c>
      <c r="C375" s="6">
        <v>46.0</v>
      </c>
      <c r="D375" s="6">
        <v>68.0</v>
      </c>
      <c r="E375" s="6">
        <v>98.0</v>
      </c>
      <c r="F375" s="8"/>
      <c r="G375" s="8"/>
    </row>
    <row r="376" ht="13.5" customHeight="1">
      <c r="A376" s="6" t="s">
        <v>380</v>
      </c>
      <c r="B376" s="6">
        <v>81.0</v>
      </c>
      <c r="C376" s="6">
        <v>89.0</v>
      </c>
      <c r="D376" s="6">
        <v>57.0</v>
      </c>
      <c r="E376" s="6">
        <v>75.0</v>
      </c>
      <c r="F376" s="8"/>
      <c r="G376" s="8"/>
    </row>
    <row r="377" ht="13.5" customHeight="1">
      <c r="A377" s="6" t="s">
        <v>381</v>
      </c>
      <c r="B377" s="6">
        <v>68.0</v>
      </c>
      <c r="C377" s="6">
        <v>78.0</v>
      </c>
      <c r="D377" s="6">
        <v>87.0</v>
      </c>
      <c r="E377" s="6">
        <v>53.0</v>
      </c>
      <c r="F377" s="8"/>
      <c r="G377" s="8"/>
    </row>
    <row r="378" ht="13.5" customHeight="1">
      <c r="A378" s="6" t="s">
        <v>382</v>
      </c>
      <c r="B378" s="6">
        <v>83.0</v>
      </c>
      <c r="C378" s="6">
        <v>55.0</v>
      </c>
      <c r="D378" s="6">
        <v>52.0</v>
      </c>
      <c r="E378" s="6">
        <v>75.0</v>
      </c>
      <c r="F378" s="8"/>
      <c r="G378" s="8"/>
    </row>
    <row r="379" ht="13.5" customHeight="1">
      <c r="A379" s="6" t="s">
        <v>383</v>
      </c>
      <c r="B379" s="6">
        <v>54.0</v>
      </c>
      <c r="C379" s="6">
        <v>50.0</v>
      </c>
      <c r="D379" s="6">
        <v>75.0</v>
      </c>
      <c r="E379" s="6">
        <v>65.0</v>
      </c>
      <c r="F379" s="8"/>
      <c r="G379" s="8"/>
    </row>
    <row r="380" ht="13.5" customHeight="1">
      <c r="A380" s="6" t="s">
        <v>384</v>
      </c>
      <c r="B380" s="6">
        <v>45.0</v>
      </c>
      <c r="C380" s="6">
        <v>60.0</v>
      </c>
      <c r="D380" s="6">
        <v>73.0</v>
      </c>
      <c r="E380" s="6">
        <v>55.0</v>
      </c>
      <c r="F380" s="8"/>
      <c r="G380" s="8"/>
    </row>
    <row r="381" ht="13.5" customHeight="1">
      <c r="A381" s="6" t="s">
        <v>385</v>
      </c>
      <c r="B381" s="6">
        <v>87.0</v>
      </c>
      <c r="C381" s="6">
        <v>65.0</v>
      </c>
      <c r="D381" s="6">
        <v>82.0</v>
      </c>
      <c r="E381" s="6">
        <v>53.0</v>
      </c>
      <c r="F381" s="8"/>
      <c r="G381" s="8"/>
    </row>
    <row r="382" ht="13.5" customHeight="1">
      <c r="A382" s="6" t="s">
        <v>386</v>
      </c>
      <c r="B382" s="6">
        <v>80.0</v>
      </c>
      <c r="C382" s="6">
        <v>45.0</v>
      </c>
      <c r="D382" s="6">
        <v>47.0</v>
      </c>
      <c r="E382" s="6">
        <v>97.0</v>
      </c>
      <c r="F382" s="8"/>
      <c r="G382" s="8"/>
    </row>
    <row r="383" ht="13.5" customHeight="1">
      <c r="A383" s="6" t="s">
        <v>175</v>
      </c>
      <c r="B383" s="6">
        <v>48.0</v>
      </c>
      <c r="C383" s="6">
        <v>69.0</v>
      </c>
      <c r="D383" s="6">
        <v>85.0</v>
      </c>
      <c r="E383" s="6">
        <v>86.0</v>
      </c>
      <c r="F383" s="8"/>
      <c r="G383" s="8"/>
    </row>
    <row r="384" ht="13.5" customHeight="1">
      <c r="A384" s="6" t="s">
        <v>387</v>
      </c>
      <c r="B384" s="6">
        <v>88.0</v>
      </c>
      <c r="C384" s="6">
        <v>83.0</v>
      </c>
      <c r="D384" s="6">
        <v>92.0</v>
      </c>
      <c r="E384" s="6">
        <v>64.0</v>
      </c>
      <c r="F384" s="8"/>
      <c r="G384" s="8"/>
    </row>
    <row r="385" ht="13.5" customHeight="1">
      <c r="A385" s="6" t="s">
        <v>388</v>
      </c>
      <c r="B385" s="6">
        <v>64.0</v>
      </c>
      <c r="C385" s="6">
        <v>89.0</v>
      </c>
      <c r="D385" s="6">
        <v>58.0</v>
      </c>
      <c r="E385" s="6">
        <v>57.0</v>
      </c>
      <c r="F385" s="8"/>
      <c r="G385" s="8"/>
    </row>
    <row r="386" ht="13.5" customHeight="1">
      <c r="A386" s="6" t="s">
        <v>389</v>
      </c>
      <c r="B386" s="6">
        <v>55.0</v>
      </c>
      <c r="C386" s="6">
        <v>91.0</v>
      </c>
      <c r="D386" s="6">
        <v>81.0</v>
      </c>
      <c r="E386" s="6">
        <v>92.0</v>
      </c>
      <c r="F386" s="8"/>
      <c r="G386" s="8"/>
    </row>
    <row r="387" ht="13.5" customHeight="1">
      <c r="A387" s="6" t="s">
        <v>390</v>
      </c>
      <c r="B387" s="6">
        <v>92.0</v>
      </c>
      <c r="C387" s="6">
        <v>90.0</v>
      </c>
      <c r="D387" s="6">
        <v>62.0</v>
      </c>
      <c r="E387" s="6">
        <v>61.0</v>
      </c>
      <c r="F387" s="8"/>
      <c r="G387" s="8"/>
    </row>
    <row r="388" ht="13.5" customHeight="1">
      <c r="A388" s="6" t="s">
        <v>391</v>
      </c>
      <c r="B388" s="6">
        <v>98.0</v>
      </c>
      <c r="C388" s="6">
        <v>48.0</v>
      </c>
      <c r="D388" s="6">
        <v>68.0</v>
      </c>
      <c r="E388" s="6">
        <v>57.0</v>
      </c>
      <c r="F388" s="8"/>
      <c r="G388" s="8"/>
    </row>
    <row r="389" ht="13.5" customHeight="1">
      <c r="A389" s="6" t="s">
        <v>392</v>
      </c>
      <c r="B389" s="6">
        <v>69.0</v>
      </c>
      <c r="C389" s="6">
        <v>78.0</v>
      </c>
      <c r="D389" s="6">
        <v>72.0</v>
      </c>
      <c r="E389" s="6">
        <v>66.0</v>
      </c>
      <c r="F389" s="8"/>
      <c r="G389" s="8"/>
    </row>
    <row r="390" ht="13.5" customHeight="1">
      <c r="A390" s="6" t="s">
        <v>393</v>
      </c>
      <c r="B390" s="6">
        <v>93.0</v>
      </c>
      <c r="C390" s="6">
        <v>73.0</v>
      </c>
      <c r="D390" s="6">
        <v>74.0</v>
      </c>
      <c r="E390" s="6">
        <v>92.0</v>
      </c>
      <c r="F390" s="8"/>
      <c r="G390" s="8"/>
    </row>
    <row r="391" ht="13.5" customHeight="1">
      <c r="A391" s="6" t="s">
        <v>394</v>
      </c>
      <c r="B391" s="6">
        <v>94.0</v>
      </c>
      <c r="C391" s="6">
        <v>58.0</v>
      </c>
      <c r="D391" s="6">
        <v>71.0</v>
      </c>
      <c r="E391" s="6">
        <v>58.0</v>
      </c>
      <c r="F391" s="8"/>
      <c r="G391" s="8"/>
    </row>
    <row r="392" ht="13.5" customHeight="1">
      <c r="A392" s="6" t="s">
        <v>395</v>
      </c>
      <c r="B392" s="6">
        <v>78.0</v>
      </c>
      <c r="C392" s="6">
        <v>89.0</v>
      </c>
      <c r="D392" s="6">
        <v>98.0</v>
      </c>
      <c r="E392" s="6">
        <v>88.0</v>
      </c>
      <c r="F392" s="8"/>
      <c r="G392" s="8"/>
    </row>
    <row r="393" ht="13.5" customHeight="1">
      <c r="A393" s="6" t="s">
        <v>396</v>
      </c>
      <c r="B393" s="6">
        <v>96.0</v>
      </c>
      <c r="C393" s="6">
        <v>70.0</v>
      </c>
      <c r="D393" s="6">
        <v>78.0</v>
      </c>
      <c r="E393" s="6">
        <v>50.0</v>
      </c>
      <c r="F393" s="8"/>
      <c r="G393" s="8"/>
    </row>
    <row r="394" ht="13.5" customHeight="1">
      <c r="A394" s="6" t="s">
        <v>397</v>
      </c>
      <c r="B394" s="6">
        <v>71.0</v>
      </c>
      <c r="C394" s="6">
        <v>70.0</v>
      </c>
      <c r="D394" s="6">
        <v>47.0</v>
      </c>
      <c r="E394" s="6">
        <v>55.0</v>
      </c>
      <c r="F394" s="8"/>
      <c r="G394" s="8"/>
    </row>
    <row r="395" ht="13.5" customHeight="1">
      <c r="A395" s="6" t="s">
        <v>398</v>
      </c>
      <c r="B395" s="6">
        <v>63.0</v>
      </c>
      <c r="C395" s="6">
        <v>79.0</v>
      </c>
      <c r="D395" s="6">
        <v>89.0</v>
      </c>
      <c r="E395" s="6">
        <v>81.0</v>
      </c>
      <c r="F395" s="8"/>
      <c r="G395" s="8"/>
    </row>
    <row r="396" ht="13.5" customHeight="1">
      <c r="A396" s="6" t="s">
        <v>399</v>
      </c>
      <c r="B396" s="6">
        <v>60.0</v>
      </c>
      <c r="C396" s="6">
        <v>48.0</v>
      </c>
      <c r="D396" s="6">
        <v>70.0</v>
      </c>
      <c r="E396" s="6">
        <v>81.0</v>
      </c>
      <c r="F396" s="8"/>
      <c r="G396" s="8"/>
    </row>
    <row r="397" ht="13.5" customHeight="1">
      <c r="A397" s="6" t="s">
        <v>400</v>
      </c>
      <c r="B397" s="6">
        <v>85.0</v>
      </c>
      <c r="C397" s="6">
        <v>63.0</v>
      </c>
      <c r="D397" s="6">
        <v>53.0</v>
      </c>
      <c r="E397" s="6">
        <v>99.0</v>
      </c>
      <c r="F397" s="8"/>
      <c r="G397" s="8"/>
    </row>
    <row r="398" ht="13.5" customHeight="1">
      <c r="A398" s="6" t="s">
        <v>401</v>
      </c>
      <c r="B398" s="6">
        <v>73.0</v>
      </c>
      <c r="C398" s="6">
        <v>99.0</v>
      </c>
      <c r="D398" s="6">
        <v>50.0</v>
      </c>
      <c r="E398" s="6">
        <v>68.0</v>
      </c>
      <c r="F398" s="8"/>
      <c r="G398" s="8"/>
    </row>
    <row r="399" ht="13.5" customHeight="1">
      <c r="A399" s="6" t="s">
        <v>402</v>
      </c>
      <c r="B399" s="6">
        <v>72.0</v>
      </c>
      <c r="C399" s="6">
        <v>82.0</v>
      </c>
      <c r="D399" s="6">
        <v>99.0</v>
      </c>
      <c r="E399" s="6">
        <v>79.0</v>
      </c>
      <c r="F399" s="8"/>
      <c r="G399" s="8"/>
    </row>
    <row r="400" ht="13.5" customHeight="1">
      <c r="A400" s="6" t="s">
        <v>403</v>
      </c>
      <c r="B400" s="6">
        <v>48.0</v>
      </c>
      <c r="C400" s="6">
        <v>62.0</v>
      </c>
      <c r="D400" s="6">
        <v>60.0</v>
      </c>
      <c r="E400" s="6">
        <v>90.0</v>
      </c>
      <c r="F400" s="8"/>
      <c r="G400" s="8"/>
    </row>
    <row r="401" ht="13.5" customHeight="1">
      <c r="A401" s="6" t="s">
        <v>404</v>
      </c>
      <c r="B401" s="6">
        <v>65.0</v>
      </c>
      <c r="C401" s="6">
        <v>47.0</v>
      </c>
      <c r="D401" s="6">
        <v>49.0</v>
      </c>
      <c r="E401" s="6">
        <v>71.0</v>
      </c>
      <c r="F401" s="8"/>
      <c r="G401" s="8"/>
    </row>
    <row r="402" ht="13.5" customHeight="1">
      <c r="G402" s="7"/>
    </row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63"/>
    <col customWidth="1" min="8" max="8" width="15.5"/>
    <col customWidth="1" min="9" max="9" width="10.88"/>
    <col customWidth="1" min="10" max="10" width="9.25"/>
    <col customWidth="1" min="11" max="11" width="11.38"/>
    <col customWidth="1" min="12" max="22" width="8.63"/>
  </cols>
  <sheetData>
    <row r="1" ht="13.5" customHeight="1">
      <c r="A1" s="9" t="s">
        <v>407</v>
      </c>
      <c r="B1" s="9" t="s">
        <v>408</v>
      </c>
      <c r="C1" s="9" t="s">
        <v>409</v>
      </c>
      <c r="D1" s="9" t="s">
        <v>410</v>
      </c>
      <c r="E1" s="9" t="s">
        <v>411</v>
      </c>
      <c r="F1" s="9" t="s">
        <v>412</v>
      </c>
      <c r="G1" s="9" t="s">
        <v>413</v>
      </c>
      <c r="H1" s="9" t="s">
        <v>414</v>
      </c>
      <c r="I1" s="10" t="s">
        <v>415</v>
      </c>
      <c r="J1" s="11" t="s">
        <v>416</v>
      </c>
      <c r="K1" s="11" t="s">
        <v>417</v>
      </c>
    </row>
    <row r="2" ht="13.5" customHeight="1">
      <c r="A2" s="12" t="s">
        <v>418</v>
      </c>
      <c r="B2" s="12" t="s">
        <v>419</v>
      </c>
      <c r="C2" s="12">
        <v>42.3606</v>
      </c>
      <c r="D2" s="12">
        <v>-71.0106</v>
      </c>
      <c r="E2" s="12">
        <v>2.0100101E7</v>
      </c>
      <c r="F2" s="12" t="str">
        <f t="shared" ref="F2:F1462" si="1">MID(E2,5,2)</f>
        <v>01</v>
      </c>
      <c r="G2" s="12">
        <v>37.0</v>
      </c>
      <c r="H2" s="12">
        <v>0.0</v>
      </c>
      <c r="I2" s="3"/>
      <c r="J2" s="3"/>
      <c r="K2" s="3"/>
    </row>
    <row r="3" ht="13.5" customHeight="1">
      <c r="A3" s="12" t="s">
        <v>418</v>
      </c>
      <c r="B3" s="12" t="s">
        <v>419</v>
      </c>
      <c r="C3" s="12">
        <v>42.3606</v>
      </c>
      <c r="D3" s="12">
        <v>-71.0106</v>
      </c>
      <c r="E3" s="12">
        <v>2.0100102E7</v>
      </c>
      <c r="F3" s="12" t="str">
        <f t="shared" si="1"/>
        <v>01</v>
      </c>
      <c r="G3" s="12">
        <v>12.0</v>
      </c>
      <c r="H3" s="12">
        <v>109.0</v>
      </c>
    </row>
    <row r="4" ht="13.5" customHeight="1">
      <c r="A4" s="12" t="s">
        <v>418</v>
      </c>
      <c r="B4" s="12" t="s">
        <v>419</v>
      </c>
      <c r="C4" s="12">
        <v>42.3606</v>
      </c>
      <c r="D4" s="12">
        <v>-71.0106</v>
      </c>
      <c r="E4" s="12">
        <v>2.0100103E7</v>
      </c>
      <c r="F4" s="12" t="str">
        <f t="shared" si="1"/>
        <v>01</v>
      </c>
      <c r="G4" s="12">
        <v>23.0</v>
      </c>
      <c r="H4" s="12">
        <v>51.0</v>
      </c>
    </row>
    <row r="5" ht="13.5" customHeight="1">
      <c r="A5" s="12" t="s">
        <v>418</v>
      </c>
      <c r="B5" s="12" t="s">
        <v>419</v>
      </c>
      <c r="C5" s="12">
        <v>42.3606</v>
      </c>
      <c r="D5" s="12">
        <v>-71.0106</v>
      </c>
      <c r="E5" s="12">
        <v>2.0100104E7</v>
      </c>
      <c r="F5" s="12" t="str">
        <f t="shared" si="1"/>
        <v>01</v>
      </c>
      <c r="G5" s="12">
        <v>34.0</v>
      </c>
      <c r="H5" s="12">
        <v>0.0</v>
      </c>
    </row>
    <row r="6" ht="13.5" customHeight="1">
      <c r="A6" s="12" t="s">
        <v>418</v>
      </c>
      <c r="B6" s="12" t="s">
        <v>419</v>
      </c>
      <c r="C6" s="12">
        <v>42.3606</v>
      </c>
      <c r="D6" s="12">
        <v>-71.0106</v>
      </c>
      <c r="E6" s="12">
        <v>2.0100105E7</v>
      </c>
      <c r="F6" s="12" t="str">
        <f t="shared" si="1"/>
        <v>01</v>
      </c>
      <c r="G6" s="12"/>
      <c r="H6" s="12">
        <v>0.0</v>
      </c>
    </row>
    <row r="7" ht="13.5" customHeight="1">
      <c r="A7" s="12" t="s">
        <v>418</v>
      </c>
      <c r="B7" s="12" t="s">
        <v>419</v>
      </c>
      <c r="C7" s="12">
        <v>42.3606</v>
      </c>
      <c r="D7" s="12">
        <v>-71.0106</v>
      </c>
      <c r="E7" s="12">
        <v>2.0100106E7</v>
      </c>
      <c r="F7" s="12" t="str">
        <f t="shared" si="1"/>
        <v>01</v>
      </c>
      <c r="G7" s="12">
        <v>20.0</v>
      </c>
      <c r="H7" s="12">
        <v>0.0</v>
      </c>
    </row>
    <row r="8" ht="13.5" customHeight="1">
      <c r="A8" s="12" t="s">
        <v>418</v>
      </c>
      <c r="B8" s="12" t="s">
        <v>419</v>
      </c>
      <c r="C8" s="12">
        <v>42.3606</v>
      </c>
      <c r="D8" s="12">
        <v>-71.0106</v>
      </c>
      <c r="E8" s="12">
        <v>2.0100107E7</v>
      </c>
      <c r="F8" s="12" t="str">
        <f t="shared" si="1"/>
        <v>01</v>
      </c>
      <c r="G8" s="12">
        <v>10.0</v>
      </c>
      <c r="H8" s="12">
        <v>0.0</v>
      </c>
    </row>
    <row r="9" ht="13.5" customHeight="1">
      <c r="A9" s="12" t="s">
        <v>418</v>
      </c>
      <c r="B9" s="12" t="s">
        <v>419</v>
      </c>
      <c r="C9" s="12">
        <v>42.3606</v>
      </c>
      <c r="D9" s="12">
        <v>-71.0106</v>
      </c>
      <c r="E9" s="12">
        <v>2.0100108E7</v>
      </c>
      <c r="F9" s="12" t="str">
        <f t="shared" si="1"/>
        <v>01</v>
      </c>
      <c r="G9" s="12">
        <v>31.0</v>
      </c>
      <c r="H9" s="12">
        <v>3.0</v>
      </c>
    </row>
    <row r="10" ht="13.5" customHeight="1">
      <c r="A10" s="12" t="s">
        <v>418</v>
      </c>
      <c r="B10" s="12" t="s">
        <v>419</v>
      </c>
      <c r="C10" s="12">
        <v>42.3606</v>
      </c>
      <c r="D10" s="12">
        <v>-71.0106</v>
      </c>
      <c r="E10" s="12">
        <v>2.0100109E7</v>
      </c>
      <c r="F10" s="12" t="str">
        <f t="shared" si="1"/>
        <v>01</v>
      </c>
      <c r="G10" s="12">
        <v>17.0</v>
      </c>
      <c r="H10" s="12">
        <v>0.0</v>
      </c>
    </row>
    <row r="11" ht="13.5" customHeight="1">
      <c r="A11" s="12" t="s">
        <v>418</v>
      </c>
      <c r="B11" s="12" t="s">
        <v>419</v>
      </c>
      <c r="C11" s="12">
        <v>42.3606</v>
      </c>
      <c r="D11" s="12">
        <v>-71.0106</v>
      </c>
      <c r="E11" s="12">
        <v>2.010011E7</v>
      </c>
      <c r="F11" s="12" t="str">
        <f t="shared" si="1"/>
        <v>01</v>
      </c>
      <c r="G11" s="12">
        <v>12.0</v>
      </c>
      <c r="H11" s="12">
        <v>0.0</v>
      </c>
    </row>
    <row r="12" ht="13.5" customHeight="1">
      <c r="A12" s="12" t="s">
        <v>418</v>
      </c>
      <c r="B12" s="12" t="s">
        <v>419</v>
      </c>
      <c r="C12" s="12">
        <v>42.3606</v>
      </c>
      <c r="D12" s="12">
        <v>-71.0106</v>
      </c>
      <c r="E12" s="12">
        <v>2.0100111E7</v>
      </c>
      <c r="F12" s="12" t="str">
        <f t="shared" si="1"/>
        <v>01</v>
      </c>
      <c r="G12" s="12" t="e">
        <v>#N/A</v>
      </c>
      <c r="H12" s="12">
        <v>0.0</v>
      </c>
    </row>
    <row r="13" ht="13.5" customHeight="1">
      <c r="A13" s="12" t="s">
        <v>418</v>
      </c>
      <c r="B13" s="12" t="s">
        <v>419</v>
      </c>
      <c r="C13" s="12">
        <v>42.3606</v>
      </c>
      <c r="D13" s="12">
        <v>-71.0106</v>
      </c>
      <c r="E13" s="12">
        <v>2.0100112E7</v>
      </c>
      <c r="F13" s="12" t="str">
        <f t="shared" si="1"/>
        <v>01</v>
      </c>
      <c r="G13" s="12">
        <v>28.0</v>
      </c>
      <c r="H13" s="12">
        <v>0.0</v>
      </c>
    </row>
    <row r="14" ht="13.5" customHeight="1">
      <c r="A14" s="12" t="s">
        <v>418</v>
      </c>
      <c r="B14" s="12" t="s">
        <v>419</v>
      </c>
      <c r="C14" s="12">
        <v>42.3606</v>
      </c>
      <c r="D14" s="12">
        <v>-71.0106</v>
      </c>
      <c r="E14" s="12">
        <v>2.0100113E7</v>
      </c>
      <c r="F14" s="12" t="str">
        <f t="shared" si="1"/>
        <v>01</v>
      </c>
      <c r="G14" s="12">
        <v>43.0</v>
      </c>
      <c r="H14" s="12">
        <v>0.0</v>
      </c>
    </row>
    <row r="15" ht="13.5" customHeight="1">
      <c r="A15" s="12" t="s">
        <v>418</v>
      </c>
      <c r="B15" s="12" t="s">
        <v>419</v>
      </c>
      <c r="C15" s="12">
        <v>42.3606</v>
      </c>
      <c r="D15" s="12">
        <v>-71.0106</v>
      </c>
      <c r="E15" s="12">
        <v>2.0100114E7</v>
      </c>
      <c r="F15" s="12" t="str">
        <f t="shared" si="1"/>
        <v>01</v>
      </c>
      <c r="G15" s="12" t="e">
        <v>#NULL!</v>
      </c>
      <c r="H15" s="12">
        <v>0.0</v>
      </c>
    </row>
    <row r="16" ht="13.5" customHeight="1">
      <c r="A16" s="12" t="s">
        <v>418</v>
      </c>
      <c r="B16" s="12" t="s">
        <v>419</v>
      </c>
      <c r="C16" s="12">
        <v>42.3606</v>
      </c>
      <c r="D16" s="12">
        <v>-71.0106</v>
      </c>
      <c r="E16" s="12">
        <v>2.0100115E7</v>
      </c>
      <c r="F16" s="12" t="str">
        <f t="shared" si="1"/>
        <v>01</v>
      </c>
      <c r="G16" s="12">
        <v>43.0</v>
      </c>
      <c r="H16" s="12">
        <v>0.0</v>
      </c>
    </row>
    <row r="17" ht="13.5" customHeight="1">
      <c r="A17" s="12" t="s">
        <v>418</v>
      </c>
      <c r="B17" s="12" t="s">
        <v>419</v>
      </c>
      <c r="C17" s="12">
        <v>42.3606</v>
      </c>
      <c r="D17" s="12">
        <v>-71.0106</v>
      </c>
      <c r="E17" s="12">
        <v>2.0100116E7</v>
      </c>
      <c r="F17" s="12" t="str">
        <f t="shared" si="1"/>
        <v>01</v>
      </c>
      <c r="G17" s="12">
        <v>38.0</v>
      </c>
      <c r="H17" s="12">
        <v>0.0</v>
      </c>
    </row>
    <row r="18" ht="13.5" customHeight="1">
      <c r="A18" s="12" t="s">
        <v>418</v>
      </c>
      <c r="B18" s="12" t="s">
        <v>419</v>
      </c>
      <c r="C18" s="12">
        <v>42.3606</v>
      </c>
      <c r="D18" s="12">
        <v>-71.0106</v>
      </c>
      <c r="E18" s="12">
        <v>2.0100117E7</v>
      </c>
      <c r="F18" s="12" t="str">
        <f t="shared" si="1"/>
        <v>01</v>
      </c>
      <c r="G18" s="12">
        <v>11.0</v>
      </c>
      <c r="H18" s="12">
        <v>109.0</v>
      </c>
    </row>
    <row r="19" ht="13.5" customHeight="1">
      <c r="A19" s="12" t="s">
        <v>418</v>
      </c>
      <c r="B19" s="12" t="s">
        <v>419</v>
      </c>
      <c r="C19" s="12">
        <v>42.3606</v>
      </c>
      <c r="D19" s="12">
        <v>-71.0106</v>
      </c>
      <c r="E19" s="12">
        <v>2.0100118E7</v>
      </c>
      <c r="F19" s="12" t="str">
        <f t="shared" si="1"/>
        <v>01</v>
      </c>
      <c r="G19" s="12">
        <v>12.0</v>
      </c>
      <c r="H19" s="12">
        <v>180.0</v>
      </c>
    </row>
    <row r="20" ht="13.5" customHeight="1">
      <c r="A20" s="12" t="s">
        <v>418</v>
      </c>
      <c r="B20" s="12" t="s">
        <v>419</v>
      </c>
      <c r="C20" s="12">
        <v>42.3606</v>
      </c>
      <c r="D20" s="12">
        <v>-71.0106</v>
      </c>
      <c r="E20" s="12">
        <v>2.0100119E7</v>
      </c>
      <c r="F20" s="12" t="str">
        <f t="shared" si="1"/>
        <v>01</v>
      </c>
      <c r="G20" s="12">
        <v>37.0</v>
      </c>
      <c r="H20" s="12">
        <v>76.0</v>
      </c>
    </row>
    <row r="21" ht="13.5" customHeight="1">
      <c r="A21" s="12" t="s">
        <v>418</v>
      </c>
      <c r="B21" s="12" t="s">
        <v>419</v>
      </c>
      <c r="C21" s="12">
        <v>42.3606</v>
      </c>
      <c r="D21" s="12">
        <v>-71.0106</v>
      </c>
      <c r="E21" s="12">
        <v>2.010012E7</v>
      </c>
      <c r="F21" s="12" t="str">
        <f t="shared" si="1"/>
        <v>01</v>
      </c>
      <c r="G21" s="12">
        <v>27.0</v>
      </c>
      <c r="H21" s="12">
        <v>0.0</v>
      </c>
    </row>
    <row r="22" ht="13.5" customHeight="1">
      <c r="A22" s="12" t="s">
        <v>418</v>
      </c>
      <c r="B22" s="12" t="s">
        <v>419</v>
      </c>
      <c r="C22" s="12">
        <v>42.3606</v>
      </c>
      <c r="D22" s="12">
        <v>-71.0106</v>
      </c>
      <c r="E22" s="12">
        <v>2.0100121E7</v>
      </c>
      <c r="F22" s="12" t="str">
        <f t="shared" si="1"/>
        <v>01</v>
      </c>
      <c r="G22" s="12">
        <v>41.0</v>
      </c>
      <c r="H22" s="12">
        <v>0.0</v>
      </c>
    </row>
    <row r="23" ht="13.5" customHeight="1">
      <c r="A23" s="12" t="s">
        <v>418</v>
      </c>
      <c r="B23" s="12" t="s">
        <v>419</v>
      </c>
      <c r="C23" s="12">
        <v>42.3606</v>
      </c>
      <c r="D23" s="12">
        <v>-71.0106</v>
      </c>
      <c r="E23" s="12">
        <v>2.0100122E7</v>
      </c>
      <c r="F23" s="12" t="str">
        <f t="shared" si="1"/>
        <v>01</v>
      </c>
      <c r="G23" s="12">
        <v>19.0</v>
      </c>
      <c r="H23" s="12">
        <v>0.0</v>
      </c>
    </row>
    <row r="24" ht="13.5" customHeight="1">
      <c r="A24" s="12" t="s">
        <v>418</v>
      </c>
      <c r="B24" s="12" t="s">
        <v>419</v>
      </c>
      <c r="C24" s="12">
        <v>42.3606</v>
      </c>
      <c r="D24" s="12">
        <v>-71.0106</v>
      </c>
      <c r="E24" s="12">
        <v>2.0100123E7</v>
      </c>
      <c r="F24" s="12" t="str">
        <f t="shared" si="1"/>
        <v>01</v>
      </c>
      <c r="G24" s="12">
        <v>39.0</v>
      </c>
      <c r="H24" s="12">
        <v>0.0</v>
      </c>
    </row>
    <row r="25" ht="13.5" customHeight="1">
      <c r="A25" s="12" t="s">
        <v>418</v>
      </c>
      <c r="B25" s="12" t="s">
        <v>419</v>
      </c>
      <c r="C25" s="12">
        <v>42.3606</v>
      </c>
      <c r="D25" s="12">
        <v>-71.0106</v>
      </c>
      <c r="E25" s="12">
        <v>2.0100124E7</v>
      </c>
      <c r="F25" s="12" t="str">
        <f t="shared" si="1"/>
        <v>01</v>
      </c>
      <c r="G25" s="12">
        <v>25.0</v>
      </c>
      <c r="H25" s="12">
        <v>0.0</v>
      </c>
    </row>
    <row r="26" ht="13.5" customHeight="1">
      <c r="A26" s="12" t="s">
        <v>418</v>
      </c>
      <c r="B26" s="12" t="s">
        <v>419</v>
      </c>
      <c r="C26" s="12">
        <v>42.3606</v>
      </c>
      <c r="D26" s="12">
        <v>-71.0106</v>
      </c>
      <c r="E26" s="12">
        <v>2.0100125E7</v>
      </c>
      <c r="F26" s="12" t="str">
        <f t="shared" si="1"/>
        <v>01</v>
      </c>
      <c r="G26" s="12">
        <v>40.0</v>
      </c>
      <c r="H26" s="12">
        <v>206.0</v>
      </c>
    </row>
    <row r="27" ht="13.5" customHeight="1">
      <c r="A27" s="12" t="s">
        <v>418</v>
      </c>
      <c r="B27" s="12" t="s">
        <v>419</v>
      </c>
      <c r="C27" s="12">
        <v>42.3606</v>
      </c>
      <c r="D27" s="12">
        <v>-71.0106</v>
      </c>
      <c r="E27" s="12">
        <v>2.0100126E7</v>
      </c>
      <c r="F27" s="12" t="str">
        <f t="shared" si="1"/>
        <v>01</v>
      </c>
      <c r="G27" s="12">
        <v>37.0</v>
      </c>
      <c r="H27" s="12">
        <v>0.0</v>
      </c>
    </row>
    <row r="28" ht="13.5" customHeight="1">
      <c r="A28" s="12" t="s">
        <v>418</v>
      </c>
      <c r="B28" s="12" t="s">
        <v>419</v>
      </c>
      <c r="C28" s="12">
        <v>42.3606</v>
      </c>
      <c r="D28" s="12">
        <v>-71.0106</v>
      </c>
      <c r="E28" s="12">
        <v>2.0100127E7</v>
      </c>
      <c r="F28" s="12" t="str">
        <f t="shared" si="1"/>
        <v>01</v>
      </c>
      <c r="G28" s="12">
        <v>18.0</v>
      </c>
      <c r="H28" s="12">
        <v>0.0</v>
      </c>
    </row>
    <row r="29" ht="13.5" customHeight="1">
      <c r="A29" s="12" t="s">
        <v>418</v>
      </c>
      <c r="B29" s="12" t="s">
        <v>419</v>
      </c>
      <c r="C29" s="12">
        <v>42.3606</v>
      </c>
      <c r="D29" s="12">
        <v>-71.0106</v>
      </c>
      <c r="E29" s="12">
        <v>2.0100128E7</v>
      </c>
      <c r="F29" s="12" t="str">
        <f t="shared" si="1"/>
        <v>01</v>
      </c>
      <c r="G29" s="12">
        <v>35.0</v>
      </c>
      <c r="H29" s="12">
        <v>5.0</v>
      </c>
    </row>
    <row r="30" ht="13.5" customHeight="1">
      <c r="A30" s="12" t="s">
        <v>418</v>
      </c>
      <c r="B30" s="12" t="s">
        <v>419</v>
      </c>
      <c r="C30" s="12">
        <v>42.3606</v>
      </c>
      <c r="D30" s="12">
        <v>-71.0106</v>
      </c>
      <c r="E30" s="12">
        <v>2.0100129E7</v>
      </c>
      <c r="F30" s="12" t="str">
        <f t="shared" si="1"/>
        <v>01</v>
      </c>
      <c r="G30" s="12">
        <v>30.0</v>
      </c>
      <c r="H30" s="12">
        <v>0.0</v>
      </c>
    </row>
    <row r="31" ht="13.5" customHeight="1">
      <c r="A31" s="12" t="s">
        <v>418</v>
      </c>
      <c r="B31" s="12" t="s">
        <v>419</v>
      </c>
      <c r="C31" s="12">
        <v>42.3606</v>
      </c>
      <c r="D31" s="12">
        <v>-71.0106</v>
      </c>
      <c r="E31" s="12">
        <v>2.010013E7</v>
      </c>
      <c r="F31" s="12" t="str">
        <f t="shared" si="1"/>
        <v>01</v>
      </c>
      <c r="G31" s="12">
        <v>41.0</v>
      </c>
      <c r="H31" s="12">
        <v>0.0</v>
      </c>
    </row>
    <row r="32" ht="13.5" customHeight="1">
      <c r="A32" s="12" t="s">
        <v>418</v>
      </c>
      <c r="B32" s="12" t="s">
        <v>419</v>
      </c>
      <c r="C32" s="12">
        <v>42.3606</v>
      </c>
      <c r="D32" s="12">
        <v>-71.0106</v>
      </c>
      <c r="E32" s="12">
        <v>2.0100131E7</v>
      </c>
      <c r="F32" s="12" t="str">
        <f t="shared" si="1"/>
        <v>01</v>
      </c>
      <c r="G32" s="12">
        <v>38.0</v>
      </c>
      <c r="H32" s="12">
        <v>0.0</v>
      </c>
    </row>
    <row r="33" ht="13.5" customHeight="1">
      <c r="A33" s="12" t="s">
        <v>418</v>
      </c>
      <c r="B33" s="12" t="s">
        <v>419</v>
      </c>
      <c r="C33" s="12">
        <v>42.3606</v>
      </c>
      <c r="D33" s="12">
        <v>-71.0106</v>
      </c>
      <c r="E33" s="12">
        <v>2.0100201E7</v>
      </c>
      <c r="F33" s="12" t="str">
        <f t="shared" si="1"/>
        <v>02</v>
      </c>
      <c r="G33" s="12">
        <v>18.0</v>
      </c>
      <c r="H33" s="12">
        <v>0.0</v>
      </c>
    </row>
    <row r="34" ht="13.5" customHeight="1">
      <c r="A34" s="12" t="s">
        <v>418</v>
      </c>
      <c r="B34" s="12" t="s">
        <v>419</v>
      </c>
      <c r="C34" s="12">
        <v>42.3606</v>
      </c>
      <c r="D34" s="12">
        <v>-71.0106</v>
      </c>
      <c r="E34" s="12">
        <v>2.0100202E7</v>
      </c>
      <c r="F34" s="12" t="str">
        <f t="shared" si="1"/>
        <v>02</v>
      </c>
      <c r="G34" s="12">
        <v>37.0</v>
      </c>
      <c r="H34" s="12">
        <v>0.0</v>
      </c>
    </row>
    <row r="35" ht="13.5" customHeight="1">
      <c r="A35" s="12" t="s">
        <v>418</v>
      </c>
      <c r="B35" s="12" t="s">
        <v>419</v>
      </c>
      <c r="C35" s="12">
        <v>42.3606</v>
      </c>
      <c r="D35" s="12">
        <v>-71.0106</v>
      </c>
      <c r="E35" s="12">
        <v>2.0100203E7</v>
      </c>
      <c r="F35" s="12" t="str">
        <f t="shared" si="1"/>
        <v>02</v>
      </c>
      <c r="G35" s="12">
        <v>11.0</v>
      </c>
      <c r="H35" s="12">
        <v>5.0</v>
      </c>
    </row>
    <row r="36" ht="13.5" customHeight="1">
      <c r="A36" s="12" t="s">
        <v>418</v>
      </c>
      <c r="B36" s="12" t="s">
        <v>419</v>
      </c>
      <c r="C36" s="12">
        <v>42.3606</v>
      </c>
      <c r="D36" s="12">
        <v>-71.0106</v>
      </c>
      <c r="E36" s="12">
        <v>2.0100204E7</v>
      </c>
      <c r="F36" s="12" t="str">
        <f t="shared" si="1"/>
        <v>02</v>
      </c>
      <c r="G36" s="12">
        <v>18.0</v>
      </c>
      <c r="H36" s="12">
        <v>0.0</v>
      </c>
    </row>
    <row r="37" ht="13.5" customHeight="1">
      <c r="A37" s="12" t="s">
        <v>418</v>
      </c>
      <c r="B37" s="12" t="s">
        <v>419</v>
      </c>
      <c r="C37" s="12">
        <v>42.3606</v>
      </c>
      <c r="D37" s="12">
        <v>-71.0106</v>
      </c>
      <c r="E37" s="12">
        <v>2.0100205E7</v>
      </c>
      <c r="F37" s="12" t="str">
        <f t="shared" si="1"/>
        <v>02</v>
      </c>
      <c r="G37" s="12">
        <v>21.0</v>
      </c>
      <c r="H37" s="12">
        <v>0.0</v>
      </c>
    </row>
    <row r="38" ht="13.5" customHeight="1">
      <c r="A38" s="12" t="s">
        <v>418</v>
      </c>
      <c r="B38" s="12" t="s">
        <v>419</v>
      </c>
      <c r="C38" s="12">
        <v>42.3606</v>
      </c>
      <c r="D38" s="12">
        <v>-71.0106</v>
      </c>
      <c r="E38" s="12">
        <v>2.0100206E7</v>
      </c>
      <c r="F38" s="12" t="str">
        <f t="shared" si="1"/>
        <v>02</v>
      </c>
      <c r="G38" s="12">
        <v>37.0</v>
      </c>
      <c r="H38" s="12">
        <v>0.0</v>
      </c>
    </row>
    <row r="39" ht="13.5" customHeight="1">
      <c r="A39" s="12" t="s">
        <v>418</v>
      </c>
      <c r="B39" s="12" t="s">
        <v>419</v>
      </c>
      <c r="C39" s="12">
        <v>42.3606</v>
      </c>
      <c r="D39" s="12">
        <v>-71.0106</v>
      </c>
      <c r="E39" s="12">
        <v>2.0100207E7</v>
      </c>
      <c r="F39" s="12" t="str">
        <f t="shared" si="1"/>
        <v>02</v>
      </c>
      <c r="G39" s="12">
        <v>42.0</v>
      </c>
      <c r="H39" s="12">
        <v>0.0</v>
      </c>
    </row>
    <row r="40" ht="13.5" customHeight="1">
      <c r="A40" s="12" t="s">
        <v>418</v>
      </c>
      <c r="B40" s="12" t="s">
        <v>419</v>
      </c>
      <c r="C40" s="12">
        <v>42.3606</v>
      </c>
      <c r="D40" s="12">
        <v>-71.0106</v>
      </c>
      <c r="E40" s="12">
        <v>2.0100208E7</v>
      </c>
      <c r="F40" s="12" t="str">
        <f t="shared" si="1"/>
        <v>02</v>
      </c>
      <c r="G40" s="12">
        <v>28.0</v>
      </c>
      <c r="H40" s="12">
        <v>0.0</v>
      </c>
    </row>
    <row r="41" ht="13.5" customHeight="1">
      <c r="A41" s="12" t="s">
        <v>418</v>
      </c>
      <c r="B41" s="12" t="s">
        <v>419</v>
      </c>
      <c r="C41" s="12">
        <v>42.3606</v>
      </c>
      <c r="D41" s="12">
        <v>-71.0106</v>
      </c>
      <c r="E41" s="12">
        <v>2.0100209E7</v>
      </c>
      <c r="F41" s="12" t="str">
        <f t="shared" si="1"/>
        <v>02</v>
      </c>
      <c r="G41" s="12">
        <v>10.0</v>
      </c>
      <c r="H41" s="12">
        <v>0.0</v>
      </c>
    </row>
    <row r="42" ht="13.5" customHeight="1">
      <c r="A42" s="12" t="s">
        <v>418</v>
      </c>
      <c r="B42" s="12" t="s">
        <v>419</v>
      </c>
      <c r="C42" s="12">
        <v>42.3606</v>
      </c>
      <c r="D42" s="12">
        <v>-71.0106</v>
      </c>
      <c r="E42" s="12">
        <v>2.010021E7</v>
      </c>
      <c r="F42" s="12" t="str">
        <f t="shared" si="1"/>
        <v>02</v>
      </c>
      <c r="G42" s="12">
        <v>30.0</v>
      </c>
      <c r="H42" s="12">
        <v>51.0</v>
      </c>
    </row>
    <row r="43" ht="13.5" customHeight="1">
      <c r="A43" s="12" t="s">
        <v>418</v>
      </c>
      <c r="B43" s="12" t="s">
        <v>419</v>
      </c>
      <c r="C43" s="12">
        <v>42.3606</v>
      </c>
      <c r="D43" s="12">
        <v>-71.0106</v>
      </c>
      <c r="E43" s="12">
        <v>2.0100211E7</v>
      </c>
      <c r="F43" s="12" t="str">
        <f t="shared" si="1"/>
        <v>02</v>
      </c>
      <c r="G43" s="12">
        <v>34.0</v>
      </c>
      <c r="H43" s="12">
        <v>0.0</v>
      </c>
    </row>
    <row r="44" ht="13.5" customHeight="1">
      <c r="A44" s="12" t="s">
        <v>418</v>
      </c>
      <c r="B44" s="12" t="s">
        <v>419</v>
      </c>
      <c r="C44" s="12">
        <v>42.3606</v>
      </c>
      <c r="D44" s="12">
        <v>-71.0106</v>
      </c>
      <c r="E44" s="12">
        <v>2.0100212E7</v>
      </c>
      <c r="F44" s="12" t="str">
        <f t="shared" si="1"/>
        <v>02</v>
      </c>
      <c r="G44" s="12">
        <v>41.0</v>
      </c>
      <c r="H44" s="12">
        <v>0.0</v>
      </c>
    </row>
    <row r="45" ht="13.5" customHeight="1">
      <c r="A45" s="12" t="s">
        <v>418</v>
      </c>
      <c r="B45" s="12" t="s">
        <v>419</v>
      </c>
      <c r="C45" s="12">
        <v>42.3606</v>
      </c>
      <c r="D45" s="12">
        <v>-71.0106</v>
      </c>
      <c r="E45" s="12">
        <v>2.0100213E7</v>
      </c>
      <c r="F45" s="12" t="str">
        <f t="shared" si="1"/>
        <v>02</v>
      </c>
      <c r="G45" s="12">
        <v>45.0</v>
      </c>
      <c r="H45" s="12">
        <v>0.0</v>
      </c>
    </row>
    <row r="46" ht="13.5" customHeight="1">
      <c r="A46" s="12" t="s">
        <v>418</v>
      </c>
      <c r="B46" s="12" t="s">
        <v>419</v>
      </c>
      <c r="C46" s="12">
        <v>42.3606</v>
      </c>
      <c r="D46" s="12">
        <v>-71.0106</v>
      </c>
      <c r="E46" s="12">
        <v>2.0100214E7</v>
      </c>
      <c r="F46" s="12" t="str">
        <f t="shared" si="1"/>
        <v>02</v>
      </c>
      <c r="G46" s="12">
        <v>44.0</v>
      </c>
      <c r="H46" s="12">
        <v>0.0</v>
      </c>
    </row>
    <row r="47" ht="13.5" customHeight="1">
      <c r="A47" s="12" t="s">
        <v>418</v>
      </c>
      <c r="B47" s="12" t="s">
        <v>419</v>
      </c>
      <c r="C47" s="12">
        <v>42.3606</v>
      </c>
      <c r="D47" s="12">
        <v>-71.0106</v>
      </c>
      <c r="E47" s="12">
        <v>2.0100215E7</v>
      </c>
      <c r="F47" s="12" t="str">
        <f t="shared" si="1"/>
        <v>02</v>
      </c>
      <c r="G47" s="12">
        <v>30.0</v>
      </c>
      <c r="H47" s="12">
        <v>0.0</v>
      </c>
    </row>
    <row r="48" ht="13.5" customHeight="1">
      <c r="A48" s="12" t="s">
        <v>418</v>
      </c>
      <c r="B48" s="12" t="s">
        <v>419</v>
      </c>
      <c r="C48" s="12">
        <v>42.3606</v>
      </c>
      <c r="D48" s="12">
        <v>-71.0106</v>
      </c>
      <c r="E48" s="12">
        <v>2.0100216E7</v>
      </c>
      <c r="F48" s="12" t="str">
        <f t="shared" si="1"/>
        <v>02</v>
      </c>
      <c r="G48" s="12">
        <v>44.0</v>
      </c>
      <c r="H48" s="12">
        <v>165.0</v>
      </c>
    </row>
    <row r="49" ht="13.5" customHeight="1">
      <c r="A49" s="12" t="s">
        <v>418</v>
      </c>
      <c r="B49" s="12" t="s">
        <v>419</v>
      </c>
      <c r="C49" s="12">
        <v>42.3606</v>
      </c>
      <c r="D49" s="12">
        <v>-71.0106</v>
      </c>
      <c r="E49" s="12">
        <v>2.0100217E7</v>
      </c>
      <c r="F49" s="12" t="str">
        <f t="shared" si="1"/>
        <v>02</v>
      </c>
      <c r="G49" s="12">
        <v>14.0</v>
      </c>
      <c r="H49" s="12">
        <v>0.0</v>
      </c>
    </row>
    <row r="50" ht="13.5" customHeight="1">
      <c r="A50" s="12" t="s">
        <v>418</v>
      </c>
      <c r="B50" s="12" t="s">
        <v>419</v>
      </c>
      <c r="C50" s="12">
        <v>42.3606</v>
      </c>
      <c r="D50" s="12">
        <v>-71.0106</v>
      </c>
      <c r="E50" s="12">
        <v>2.0100218E7</v>
      </c>
      <c r="F50" s="12" t="str">
        <f t="shared" si="1"/>
        <v>02</v>
      </c>
      <c r="G50" s="12">
        <v>18.0</v>
      </c>
      <c r="H50" s="12">
        <v>0.0</v>
      </c>
    </row>
    <row r="51" ht="13.5" customHeight="1">
      <c r="A51" s="12" t="s">
        <v>418</v>
      </c>
      <c r="B51" s="12" t="s">
        <v>419</v>
      </c>
      <c r="C51" s="12">
        <v>42.3606</v>
      </c>
      <c r="D51" s="12">
        <v>-71.0106</v>
      </c>
      <c r="E51" s="12">
        <v>2.0100219E7</v>
      </c>
      <c r="F51" s="12" t="str">
        <f t="shared" si="1"/>
        <v>02</v>
      </c>
      <c r="G51" s="12">
        <v>33.0</v>
      </c>
      <c r="H51" s="12">
        <v>0.0</v>
      </c>
    </row>
    <row r="52" ht="13.5" customHeight="1">
      <c r="A52" s="12" t="s">
        <v>418</v>
      </c>
      <c r="B52" s="12" t="s">
        <v>419</v>
      </c>
      <c r="C52" s="12">
        <v>42.3606</v>
      </c>
      <c r="D52" s="12">
        <v>-71.0106</v>
      </c>
      <c r="E52" s="12">
        <v>2.010022E7</v>
      </c>
      <c r="F52" s="12" t="str">
        <f t="shared" si="1"/>
        <v>02</v>
      </c>
      <c r="G52" s="12">
        <v>35.0</v>
      </c>
      <c r="H52" s="12">
        <v>0.0</v>
      </c>
    </row>
    <row r="53" ht="13.5" customHeight="1">
      <c r="A53" s="12" t="s">
        <v>418</v>
      </c>
      <c r="B53" s="12" t="s">
        <v>419</v>
      </c>
      <c r="C53" s="12">
        <v>42.3606</v>
      </c>
      <c r="D53" s="12">
        <v>-71.0106</v>
      </c>
      <c r="E53" s="12">
        <v>2.0100221E7</v>
      </c>
      <c r="F53" s="12" t="str">
        <f t="shared" si="1"/>
        <v>02</v>
      </c>
      <c r="G53" s="12">
        <v>17.0</v>
      </c>
      <c r="H53" s="12">
        <v>0.0</v>
      </c>
    </row>
    <row r="54" ht="13.5" customHeight="1">
      <c r="A54" s="12" t="s">
        <v>418</v>
      </c>
      <c r="B54" s="12" t="s">
        <v>419</v>
      </c>
      <c r="C54" s="12">
        <v>42.3606</v>
      </c>
      <c r="D54" s="12">
        <v>-71.0106</v>
      </c>
      <c r="E54" s="12">
        <v>2.0100222E7</v>
      </c>
      <c r="F54" s="12" t="str">
        <f t="shared" si="1"/>
        <v>02</v>
      </c>
      <c r="G54" s="12">
        <v>18.0</v>
      </c>
      <c r="H54" s="12">
        <v>0.0</v>
      </c>
    </row>
    <row r="55" ht="13.5" customHeight="1">
      <c r="A55" s="12" t="s">
        <v>418</v>
      </c>
      <c r="B55" s="12" t="s">
        <v>419</v>
      </c>
      <c r="C55" s="12">
        <v>42.3606</v>
      </c>
      <c r="D55" s="12">
        <v>-71.0106</v>
      </c>
      <c r="E55" s="12">
        <v>2.0100223E7</v>
      </c>
      <c r="F55" s="12" t="str">
        <f t="shared" si="1"/>
        <v>02</v>
      </c>
      <c r="G55" s="12">
        <v>27.0</v>
      </c>
      <c r="H55" s="12">
        <v>0.0</v>
      </c>
    </row>
    <row r="56" ht="13.5" customHeight="1">
      <c r="A56" s="12" t="s">
        <v>418</v>
      </c>
      <c r="B56" s="12" t="s">
        <v>419</v>
      </c>
      <c r="C56" s="12">
        <v>42.3606</v>
      </c>
      <c r="D56" s="12">
        <v>-71.0106</v>
      </c>
      <c r="E56" s="12">
        <v>2.0100224E7</v>
      </c>
      <c r="F56" s="12" t="str">
        <f t="shared" si="1"/>
        <v>02</v>
      </c>
      <c r="G56" s="12">
        <v>23.0</v>
      </c>
      <c r="H56" s="12">
        <v>284.0</v>
      </c>
    </row>
    <row r="57" ht="13.5" customHeight="1">
      <c r="A57" s="12" t="s">
        <v>418</v>
      </c>
      <c r="B57" s="12" t="s">
        <v>419</v>
      </c>
      <c r="C57" s="12">
        <v>42.3606</v>
      </c>
      <c r="D57" s="12">
        <v>-71.0106</v>
      </c>
      <c r="E57" s="12">
        <v>2.0100225E7</v>
      </c>
      <c r="F57" s="12" t="str">
        <f t="shared" si="1"/>
        <v>02</v>
      </c>
      <c r="G57" s="12">
        <v>33.0</v>
      </c>
      <c r="H57" s="12">
        <v>325.0</v>
      </c>
    </row>
    <row r="58" ht="13.5" customHeight="1">
      <c r="A58" s="12" t="s">
        <v>418</v>
      </c>
      <c r="B58" s="12" t="s">
        <v>419</v>
      </c>
      <c r="C58" s="12">
        <v>42.3606</v>
      </c>
      <c r="D58" s="12">
        <v>-71.0106</v>
      </c>
      <c r="E58" s="12">
        <v>2.0100226E7</v>
      </c>
      <c r="F58" s="12" t="str">
        <f t="shared" si="1"/>
        <v>02</v>
      </c>
      <c r="G58" s="12">
        <v>11.0</v>
      </c>
      <c r="H58" s="12">
        <v>8.0</v>
      </c>
    </row>
    <row r="59" ht="13.5" customHeight="1">
      <c r="A59" s="12" t="s">
        <v>418</v>
      </c>
      <c r="B59" s="12" t="s">
        <v>419</v>
      </c>
      <c r="C59" s="12">
        <v>42.3606</v>
      </c>
      <c r="D59" s="12">
        <v>-71.0106</v>
      </c>
      <c r="E59" s="12">
        <v>2.0100227E7</v>
      </c>
      <c r="F59" s="12" t="str">
        <f t="shared" si="1"/>
        <v>02</v>
      </c>
      <c r="G59" s="12">
        <v>38.0</v>
      </c>
      <c r="H59" s="12">
        <v>10.0</v>
      </c>
    </row>
    <row r="60" ht="13.5" customHeight="1">
      <c r="A60" s="12" t="s">
        <v>418</v>
      </c>
      <c r="B60" s="12" t="s">
        <v>419</v>
      </c>
      <c r="C60" s="12">
        <v>42.3606</v>
      </c>
      <c r="D60" s="12">
        <v>-71.0106</v>
      </c>
      <c r="E60" s="12">
        <v>2.0100228E7</v>
      </c>
      <c r="F60" s="12" t="str">
        <f t="shared" si="1"/>
        <v>02</v>
      </c>
      <c r="G60" s="12">
        <v>42.0</v>
      </c>
      <c r="H60" s="12">
        <v>0.0</v>
      </c>
    </row>
    <row r="61" ht="13.5" customHeight="1">
      <c r="A61" s="12" t="s">
        <v>418</v>
      </c>
      <c r="B61" s="12" t="s">
        <v>419</v>
      </c>
      <c r="C61" s="12">
        <v>42.3606</v>
      </c>
      <c r="D61" s="12">
        <v>-71.0106</v>
      </c>
      <c r="E61" s="12">
        <v>2.0100301E7</v>
      </c>
      <c r="F61" s="12" t="str">
        <f t="shared" si="1"/>
        <v>03</v>
      </c>
      <c r="G61" s="12">
        <v>42.0</v>
      </c>
      <c r="H61" s="12">
        <v>79.0</v>
      </c>
    </row>
    <row r="62" ht="13.5" customHeight="1">
      <c r="A62" s="12" t="s">
        <v>418</v>
      </c>
      <c r="B62" s="12" t="s">
        <v>419</v>
      </c>
      <c r="C62" s="12">
        <v>42.3606</v>
      </c>
      <c r="D62" s="12">
        <v>-71.0106</v>
      </c>
      <c r="E62" s="12">
        <v>2.0100302E7</v>
      </c>
      <c r="F62" s="12" t="str">
        <f t="shared" si="1"/>
        <v>03</v>
      </c>
      <c r="G62" s="12">
        <v>30.0</v>
      </c>
      <c r="H62" s="12">
        <v>0.0</v>
      </c>
    </row>
    <row r="63" ht="13.5" customHeight="1">
      <c r="A63" s="12" t="s">
        <v>418</v>
      </c>
      <c r="B63" s="12" t="s">
        <v>419</v>
      </c>
      <c r="C63" s="12">
        <v>42.3606</v>
      </c>
      <c r="D63" s="12">
        <v>-71.0106</v>
      </c>
      <c r="E63" s="12">
        <v>2.0100303E7</v>
      </c>
      <c r="F63" s="12" t="str">
        <f t="shared" si="1"/>
        <v>03</v>
      </c>
      <c r="G63" s="12">
        <v>19.0</v>
      </c>
      <c r="H63" s="12">
        <v>5.0</v>
      </c>
    </row>
    <row r="64" ht="13.5" customHeight="1">
      <c r="A64" s="12" t="s">
        <v>418</v>
      </c>
      <c r="B64" s="12" t="s">
        <v>419</v>
      </c>
      <c r="C64" s="12">
        <v>42.3606</v>
      </c>
      <c r="D64" s="12">
        <v>-71.0106</v>
      </c>
      <c r="E64" s="12">
        <v>2.0100304E7</v>
      </c>
      <c r="F64" s="12" t="str">
        <f t="shared" si="1"/>
        <v>03</v>
      </c>
      <c r="G64" s="12">
        <v>34.0</v>
      </c>
      <c r="H64" s="12">
        <v>15.0</v>
      </c>
    </row>
    <row r="65" ht="13.5" customHeight="1">
      <c r="A65" s="12" t="s">
        <v>418</v>
      </c>
      <c r="B65" s="12" t="s">
        <v>419</v>
      </c>
      <c r="C65" s="12">
        <v>42.3606</v>
      </c>
      <c r="D65" s="12">
        <v>-71.0106</v>
      </c>
      <c r="E65" s="12">
        <v>2.0100305E7</v>
      </c>
      <c r="F65" s="12" t="str">
        <f t="shared" si="1"/>
        <v>03</v>
      </c>
      <c r="G65" s="12">
        <v>21.0</v>
      </c>
      <c r="H65" s="12">
        <v>0.0</v>
      </c>
    </row>
    <row r="66" ht="13.5" customHeight="1">
      <c r="A66" s="12" t="s">
        <v>418</v>
      </c>
      <c r="B66" s="12" t="s">
        <v>419</v>
      </c>
      <c r="C66" s="12">
        <v>42.3606</v>
      </c>
      <c r="D66" s="12">
        <v>-71.0106</v>
      </c>
      <c r="E66" s="12">
        <v>2.0100306E7</v>
      </c>
      <c r="F66" s="12" t="str">
        <f t="shared" si="1"/>
        <v>03</v>
      </c>
      <c r="G66" s="12">
        <v>45.0</v>
      </c>
      <c r="H66" s="12">
        <v>0.0</v>
      </c>
    </row>
    <row r="67" ht="13.5" customHeight="1">
      <c r="A67" s="12" t="s">
        <v>418</v>
      </c>
      <c r="B67" s="12" t="s">
        <v>419</v>
      </c>
      <c r="C67" s="12">
        <v>42.3606</v>
      </c>
      <c r="D67" s="12">
        <v>-71.0106</v>
      </c>
      <c r="E67" s="12">
        <v>2.0100307E7</v>
      </c>
      <c r="F67" s="12" t="str">
        <f t="shared" si="1"/>
        <v>03</v>
      </c>
      <c r="G67" s="12">
        <v>28.0</v>
      </c>
      <c r="H67" s="12">
        <v>0.0</v>
      </c>
    </row>
    <row r="68" ht="13.5" customHeight="1">
      <c r="A68" s="12" t="s">
        <v>418</v>
      </c>
      <c r="B68" s="12" t="s">
        <v>419</v>
      </c>
      <c r="C68" s="12">
        <v>42.3606</v>
      </c>
      <c r="D68" s="12">
        <v>-71.0106</v>
      </c>
      <c r="E68" s="12">
        <v>2.0100308E7</v>
      </c>
      <c r="F68" s="12" t="str">
        <f t="shared" si="1"/>
        <v>03</v>
      </c>
      <c r="G68" s="12">
        <v>22.0</v>
      </c>
      <c r="H68" s="12">
        <v>0.0</v>
      </c>
    </row>
    <row r="69" ht="13.5" customHeight="1">
      <c r="A69" s="12" t="s">
        <v>418</v>
      </c>
      <c r="B69" s="12" t="s">
        <v>419</v>
      </c>
      <c r="C69" s="12">
        <v>42.3606</v>
      </c>
      <c r="D69" s="12">
        <v>-71.0106</v>
      </c>
      <c r="E69" s="12">
        <v>2.0100309E7</v>
      </c>
      <c r="F69" s="12" t="str">
        <f t="shared" si="1"/>
        <v>03</v>
      </c>
      <c r="G69" s="12">
        <v>28.0</v>
      </c>
      <c r="H69" s="12">
        <v>0.0</v>
      </c>
    </row>
    <row r="70" ht="13.5" customHeight="1">
      <c r="A70" s="12" t="s">
        <v>418</v>
      </c>
      <c r="B70" s="12" t="s">
        <v>419</v>
      </c>
      <c r="C70" s="12">
        <v>42.3606</v>
      </c>
      <c r="D70" s="12">
        <v>-71.0106</v>
      </c>
      <c r="E70" s="12">
        <v>2.010031E7</v>
      </c>
      <c r="F70" s="12" t="str">
        <f t="shared" si="1"/>
        <v>03</v>
      </c>
      <c r="G70" s="12">
        <v>25.0</v>
      </c>
      <c r="H70" s="12">
        <v>0.0</v>
      </c>
    </row>
    <row r="71" ht="13.5" customHeight="1">
      <c r="A71" s="12" t="s">
        <v>418</v>
      </c>
      <c r="B71" s="12" t="s">
        <v>419</v>
      </c>
      <c r="C71" s="12">
        <v>42.3606</v>
      </c>
      <c r="D71" s="12">
        <v>-71.0106</v>
      </c>
      <c r="E71" s="12">
        <v>2.0100311E7</v>
      </c>
      <c r="F71" s="12" t="str">
        <f t="shared" si="1"/>
        <v>03</v>
      </c>
      <c r="G71" s="12">
        <v>12.0</v>
      </c>
      <c r="H71" s="12">
        <v>20.0</v>
      </c>
    </row>
    <row r="72" ht="13.5" customHeight="1">
      <c r="A72" s="12" t="s">
        <v>418</v>
      </c>
      <c r="B72" s="12" t="s">
        <v>419</v>
      </c>
      <c r="C72" s="12">
        <v>42.3606</v>
      </c>
      <c r="D72" s="12">
        <v>-71.0106</v>
      </c>
      <c r="E72" s="12">
        <v>2.0100312E7</v>
      </c>
      <c r="F72" s="12" t="str">
        <f t="shared" si="1"/>
        <v>03</v>
      </c>
      <c r="G72" s="12">
        <v>32.0</v>
      </c>
      <c r="H72" s="12">
        <v>0.0</v>
      </c>
    </row>
    <row r="73" ht="13.5" customHeight="1">
      <c r="A73" s="12" t="s">
        <v>418</v>
      </c>
      <c r="B73" s="12" t="s">
        <v>419</v>
      </c>
      <c r="C73" s="12">
        <v>42.3606</v>
      </c>
      <c r="D73" s="12">
        <v>-71.0106</v>
      </c>
      <c r="E73" s="12">
        <v>2.0100313E7</v>
      </c>
      <c r="F73" s="12" t="str">
        <f t="shared" si="1"/>
        <v>03</v>
      </c>
      <c r="G73" s="12">
        <v>15.0</v>
      </c>
      <c r="H73" s="12">
        <v>373.0</v>
      </c>
    </row>
    <row r="74" ht="13.5" customHeight="1">
      <c r="A74" s="12" t="s">
        <v>418</v>
      </c>
      <c r="B74" s="12" t="s">
        <v>419</v>
      </c>
      <c r="C74" s="12">
        <v>42.3606</v>
      </c>
      <c r="D74" s="12">
        <v>-71.0106</v>
      </c>
      <c r="E74" s="12">
        <v>2.0100314E7</v>
      </c>
      <c r="F74" s="12" t="str">
        <f t="shared" si="1"/>
        <v>03</v>
      </c>
      <c r="G74" s="12">
        <v>26.0</v>
      </c>
      <c r="H74" s="12">
        <v>864.0</v>
      </c>
    </row>
    <row r="75" ht="13.5" customHeight="1">
      <c r="A75" s="12" t="s">
        <v>418</v>
      </c>
      <c r="B75" s="12" t="s">
        <v>419</v>
      </c>
      <c r="C75" s="12">
        <v>42.3606</v>
      </c>
      <c r="D75" s="12">
        <v>-71.0106</v>
      </c>
      <c r="E75" s="12">
        <v>2.0100315E7</v>
      </c>
      <c r="F75" s="12" t="str">
        <f t="shared" si="1"/>
        <v>03</v>
      </c>
      <c r="G75" s="12">
        <v>35.0</v>
      </c>
      <c r="H75" s="12">
        <v>536.0</v>
      </c>
    </row>
    <row r="76" ht="13.5" customHeight="1">
      <c r="A76" s="12" t="s">
        <v>418</v>
      </c>
      <c r="B76" s="12" t="s">
        <v>419</v>
      </c>
      <c r="C76" s="12">
        <v>42.3606</v>
      </c>
      <c r="D76" s="12">
        <v>-71.0106</v>
      </c>
      <c r="E76" s="12">
        <v>2.0100316E7</v>
      </c>
      <c r="F76" s="12" t="str">
        <f t="shared" si="1"/>
        <v>03</v>
      </c>
      <c r="G76" s="12">
        <v>12.0</v>
      </c>
      <c r="H76" s="12">
        <v>0.0</v>
      </c>
    </row>
    <row r="77" ht="13.5" customHeight="1">
      <c r="A77" s="12" t="s">
        <v>418</v>
      </c>
      <c r="B77" s="12" t="s">
        <v>419</v>
      </c>
      <c r="C77" s="12">
        <v>42.3606</v>
      </c>
      <c r="D77" s="12">
        <v>-71.0106</v>
      </c>
      <c r="E77" s="12">
        <v>2.0100317E7</v>
      </c>
      <c r="F77" s="12" t="str">
        <f t="shared" si="1"/>
        <v>03</v>
      </c>
      <c r="G77" s="12">
        <v>16.0</v>
      </c>
      <c r="H77" s="12">
        <v>0.0</v>
      </c>
    </row>
    <row r="78" ht="13.5" customHeight="1">
      <c r="A78" s="12" t="s">
        <v>418</v>
      </c>
      <c r="B78" s="12" t="s">
        <v>419</v>
      </c>
      <c r="C78" s="12">
        <v>42.3606</v>
      </c>
      <c r="D78" s="12">
        <v>-71.0106</v>
      </c>
      <c r="E78" s="12">
        <v>2.0100318E7</v>
      </c>
      <c r="F78" s="12" t="str">
        <f t="shared" si="1"/>
        <v>03</v>
      </c>
      <c r="G78" s="12">
        <v>36.0</v>
      </c>
      <c r="H78" s="12">
        <v>0.0</v>
      </c>
    </row>
    <row r="79" ht="13.5" customHeight="1">
      <c r="A79" s="12" t="s">
        <v>418</v>
      </c>
      <c r="B79" s="12" t="s">
        <v>419</v>
      </c>
      <c r="C79" s="12">
        <v>42.3606</v>
      </c>
      <c r="D79" s="12">
        <v>-71.0106</v>
      </c>
      <c r="E79" s="12">
        <v>2.0100319E7</v>
      </c>
      <c r="F79" s="12" t="str">
        <f t="shared" si="1"/>
        <v>03</v>
      </c>
      <c r="G79" s="12">
        <v>33.0</v>
      </c>
      <c r="H79" s="12">
        <v>0.0</v>
      </c>
    </row>
    <row r="80" ht="13.5" customHeight="1">
      <c r="A80" s="12" t="s">
        <v>418</v>
      </c>
      <c r="B80" s="12" t="s">
        <v>419</v>
      </c>
      <c r="C80" s="12">
        <v>42.3606</v>
      </c>
      <c r="D80" s="12">
        <v>-71.0106</v>
      </c>
      <c r="E80" s="12">
        <v>2.010032E7</v>
      </c>
      <c r="F80" s="12" t="str">
        <f t="shared" si="1"/>
        <v>03</v>
      </c>
      <c r="G80" s="12">
        <v>24.0</v>
      </c>
      <c r="H80" s="12">
        <v>0.0</v>
      </c>
    </row>
    <row r="81" ht="13.5" customHeight="1">
      <c r="A81" s="12" t="s">
        <v>418</v>
      </c>
      <c r="B81" s="12" t="s">
        <v>419</v>
      </c>
      <c r="C81" s="12">
        <v>42.3606</v>
      </c>
      <c r="D81" s="12">
        <v>-71.0106</v>
      </c>
      <c r="E81" s="12">
        <v>2.0100321E7</v>
      </c>
      <c r="F81" s="12" t="str">
        <f t="shared" si="1"/>
        <v>03</v>
      </c>
      <c r="G81" s="12">
        <v>24.0</v>
      </c>
      <c r="H81" s="12">
        <v>0.0</v>
      </c>
    </row>
    <row r="82" ht="13.5" customHeight="1">
      <c r="A82" s="12" t="s">
        <v>418</v>
      </c>
      <c r="B82" s="12" t="s">
        <v>419</v>
      </c>
      <c r="C82" s="12">
        <v>42.3606</v>
      </c>
      <c r="D82" s="12">
        <v>-71.0106</v>
      </c>
      <c r="E82" s="12">
        <v>2.0100322E7</v>
      </c>
      <c r="F82" s="12" t="str">
        <f t="shared" si="1"/>
        <v>03</v>
      </c>
      <c r="G82" s="12">
        <v>19.0</v>
      </c>
      <c r="H82" s="12">
        <v>20.0</v>
      </c>
    </row>
    <row r="83" ht="13.5" customHeight="1">
      <c r="A83" s="12" t="s">
        <v>418</v>
      </c>
      <c r="B83" s="12" t="s">
        <v>419</v>
      </c>
      <c r="C83" s="12">
        <v>42.3606</v>
      </c>
      <c r="D83" s="12">
        <v>-71.0106</v>
      </c>
      <c r="E83" s="12">
        <v>2.0100323E7</v>
      </c>
      <c r="F83" s="12" t="str">
        <f t="shared" si="1"/>
        <v>03</v>
      </c>
      <c r="G83" s="12">
        <v>35.0</v>
      </c>
      <c r="H83" s="12">
        <v>564.0</v>
      </c>
    </row>
    <row r="84" ht="13.5" customHeight="1">
      <c r="A84" s="12" t="s">
        <v>418</v>
      </c>
      <c r="B84" s="12" t="s">
        <v>419</v>
      </c>
      <c r="C84" s="12">
        <v>42.3606</v>
      </c>
      <c r="D84" s="12">
        <v>-71.0106</v>
      </c>
      <c r="E84" s="12">
        <v>2.0100324E7</v>
      </c>
      <c r="F84" s="12" t="str">
        <f t="shared" si="1"/>
        <v>03</v>
      </c>
      <c r="G84" s="12">
        <v>18.0</v>
      </c>
      <c r="H84" s="12">
        <v>5.0</v>
      </c>
    </row>
    <row r="85" ht="13.5" customHeight="1">
      <c r="A85" s="12" t="s">
        <v>418</v>
      </c>
      <c r="B85" s="12" t="s">
        <v>419</v>
      </c>
      <c r="C85" s="12">
        <v>42.3606</v>
      </c>
      <c r="D85" s="12">
        <v>-71.0106</v>
      </c>
      <c r="E85" s="12">
        <v>2.0100325E7</v>
      </c>
      <c r="F85" s="12" t="str">
        <f t="shared" si="1"/>
        <v>03</v>
      </c>
      <c r="G85" s="12">
        <v>31.0</v>
      </c>
      <c r="H85" s="12">
        <v>0.0</v>
      </c>
    </row>
    <row r="86" ht="13.5" customHeight="1">
      <c r="A86" s="12" t="s">
        <v>418</v>
      </c>
      <c r="B86" s="12" t="s">
        <v>419</v>
      </c>
      <c r="C86" s="12">
        <v>42.3606</v>
      </c>
      <c r="D86" s="12">
        <v>-71.0106</v>
      </c>
      <c r="E86" s="12">
        <v>2.0100326E7</v>
      </c>
      <c r="F86" s="12" t="str">
        <f t="shared" si="1"/>
        <v>03</v>
      </c>
      <c r="G86" s="12">
        <v>34.0</v>
      </c>
      <c r="H86" s="12">
        <v>43.0</v>
      </c>
    </row>
    <row r="87" ht="13.5" customHeight="1">
      <c r="A87" s="12" t="s">
        <v>418</v>
      </c>
      <c r="B87" s="12" t="s">
        <v>419</v>
      </c>
      <c r="C87" s="12">
        <v>42.3606</v>
      </c>
      <c r="D87" s="12">
        <v>-71.0106</v>
      </c>
      <c r="E87" s="12">
        <v>2.0100327E7</v>
      </c>
      <c r="F87" s="12" t="str">
        <f t="shared" si="1"/>
        <v>03</v>
      </c>
      <c r="G87" s="12">
        <v>44.0</v>
      </c>
      <c r="H87" s="12">
        <v>0.0</v>
      </c>
    </row>
    <row r="88" ht="13.5" customHeight="1">
      <c r="A88" s="12" t="s">
        <v>418</v>
      </c>
      <c r="B88" s="12" t="s">
        <v>419</v>
      </c>
      <c r="C88" s="12">
        <v>42.3606</v>
      </c>
      <c r="D88" s="12">
        <v>-71.0106</v>
      </c>
      <c r="E88" s="12">
        <v>2.0100328E7</v>
      </c>
      <c r="F88" s="12" t="str">
        <f t="shared" si="1"/>
        <v>03</v>
      </c>
      <c r="G88" s="12">
        <v>15.0</v>
      </c>
      <c r="H88" s="12">
        <v>0.0</v>
      </c>
    </row>
    <row r="89" ht="13.5" customHeight="1">
      <c r="A89" s="12" t="s">
        <v>418</v>
      </c>
      <c r="B89" s="12" t="s">
        <v>419</v>
      </c>
      <c r="C89" s="12">
        <v>42.3606</v>
      </c>
      <c r="D89" s="12">
        <v>-71.0106</v>
      </c>
      <c r="E89" s="12">
        <v>2.0100329E7</v>
      </c>
      <c r="F89" s="12" t="str">
        <f t="shared" si="1"/>
        <v>03</v>
      </c>
      <c r="G89" s="12">
        <v>25.0</v>
      </c>
      <c r="H89" s="12">
        <v>498.0</v>
      </c>
    </row>
    <row r="90" ht="13.5" customHeight="1">
      <c r="A90" s="12" t="s">
        <v>418</v>
      </c>
      <c r="B90" s="12" t="s">
        <v>419</v>
      </c>
      <c r="C90" s="12">
        <v>42.3606</v>
      </c>
      <c r="D90" s="12">
        <v>-71.0106</v>
      </c>
      <c r="E90" s="12">
        <v>2.010033E7</v>
      </c>
      <c r="F90" s="12" t="str">
        <f t="shared" si="1"/>
        <v>03</v>
      </c>
      <c r="G90" s="12">
        <v>32.0</v>
      </c>
      <c r="H90" s="12">
        <v>744.0</v>
      </c>
    </row>
    <row r="91" ht="13.5" customHeight="1">
      <c r="A91" s="12" t="s">
        <v>418</v>
      </c>
      <c r="B91" s="12" t="s">
        <v>419</v>
      </c>
      <c r="C91" s="12">
        <v>42.3606</v>
      </c>
      <c r="D91" s="12">
        <v>-71.0106</v>
      </c>
      <c r="E91" s="12">
        <v>2.0100331E7</v>
      </c>
      <c r="F91" s="12" t="str">
        <f t="shared" si="1"/>
        <v>03</v>
      </c>
      <c r="G91" s="12">
        <v>32.0</v>
      </c>
      <c r="H91" s="12">
        <v>10.0</v>
      </c>
    </row>
    <row r="92" ht="13.5" customHeight="1">
      <c r="A92" s="12" t="s">
        <v>418</v>
      </c>
      <c r="B92" s="12" t="s">
        <v>419</v>
      </c>
      <c r="C92" s="12">
        <v>42.3606</v>
      </c>
      <c r="D92" s="12">
        <v>-71.0106</v>
      </c>
      <c r="E92" s="12">
        <v>2.0100401E7</v>
      </c>
      <c r="F92" s="12" t="str">
        <f t="shared" si="1"/>
        <v>04</v>
      </c>
      <c r="G92" s="12">
        <v>49.0</v>
      </c>
      <c r="H92" s="12">
        <v>0.0</v>
      </c>
    </row>
    <row r="93" ht="13.5" customHeight="1">
      <c r="A93" s="12" t="s">
        <v>418</v>
      </c>
      <c r="B93" s="12" t="s">
        <v>419</v>
      </c>
      <c r="C93" s="12">
        <v>42.3606</v>
      </c>
      <c r="D93" s="12">
        <v>-71.0106</v>
      </c>
      <c r="E93" s="12">
        <v>2.0100402E7</v>
      </c>
      <c r="F93" s="12" t="str">
        <f t="shared" si="1"/>
        <v>04</v>
      </c>
      <c r="G93" s="12">
        <v>41.0</v>
      </c>
      <c r="H93" s="12">
        <v>0.0</v>
      </c>
    </row>
    <row r="94" ht="13.5" customHeight="1">
      <c r="A94" s="12" t="s">
        <v>418</v>
      </c>
      <c r="B94" s="12" t="s">
        <v>419</v>
      </c>
      <c r="C94" s="12">
        <v>42.3606</v>
      </c>
      <c r="D94" s="12">
        <v>-71.0106</v>
      </c>
      <c r="E94" s="12">
        <v>2.0100403E7</v>
      </c>
      <c r="F94" s="12" t="str">
        <f t="shared" si="1"/>
        <v>04</v>
      </c>
      <c r="G94" s="12">
        <v>52.0</v>
      </c>
      <c r="H94" s="12">
        <v>0.0</v>
      </c>
    </row>
    <row r="95" ht="13.5" customHeight="1">
      <c r="A95" s="12" t="s">
        <v>418</v>
      </c>
      <c r="B95" s="12" t="s">
        <v>419</v>
      </c>
      <c r="C95" s="12">
        <v>42.3606</v>
      </c>
      <c r="D95" s="12">
        <v>-71.0106</v>
      </c>
      <c r="E95" s="12">
        <v>2.0100404E7</v>
      </c>
      <c r="F95" s="12" t="str">
        <f t="shared" si="1"/>
        <v>04</v>
      </c>
      <c r="G95" s="12" t="e">
        <v>#NULL!</v>
      </c>
      <c r="H95" s="12">
        <v>0.0</v>
      </c>
    </row>
    <row r="96" ht="13.5" customHeight="1">
      <c r="A96" s="12" t="s">
        <v>418</v>
      </c>
      <c r="B96" s="12" t="s">
        <v>419</v>
      </c>
      <c r="C96" s="12">
        <v>42.3606</v>
      </c>
      <c r="D96" s="12">
        <v>-71.0106</v>
      </c>
      <c r="E96" s="12">
        <v>2.0100405E7</v>
      </c>
      <c r="F96" s="12" t="str">
        <f t="shared" si="1"/>
        <v>04</v>
      </c>
      <c r="G96" s="13" t="e">
        <v>#NUM!</v>
      </c>
      <c r="H96" s="12">
        <v>0.0</v>
      </c>
    </row>
    <row r="97" ht="13.5" customHeight="1">
      <c r="A97" s="12" t="s">
        <v>418</v>
      </c>
      <c r="B97" s="12" t="s">
        <v>419</v>
      </c>
      <c r="C97" s="12">
        <v>42.3606</v>
      </c>
      <c r="D97" s="12">
        <v>-71.0106</v>
      </c>
      <c r="E97" s="12">
        <v>2.0100406E7</v>
      </c>
      <c r="F97" s="12" t="str">
        <f t="shared" si="1"/>
        <v>04</v>
      </c>
      <c r="G97" s="12">
        <v>52.0</v>
      </c>
      <c r="H97" s="12">
        <v>0.0</v>
      </c>
    </row>
    <row r="98" ht="13.5" customHeight="1">
      <c r="A98" s="12" t="s">
        <v>418</v>
      </c>
      <c r="B98" s="12" t="s">
        <v>419</v>
      </c>
      <c r="C98" s="12">
        <v>42.3606</v>
      </c>
      <c r="D98" s="12">
        <v>-71.0106</v>
      </c>
      <c r="E98" s="12">
        <v>2.0100407E7</v>
      </c>
      <c r="F98" s="12" t="str">
        <f t="shared" si="1"/>
        <v>04</v>
      </c>
      <c r="G98" s="12">
        <v>58.0</v>
      </c>
      <c r="H98" s="12">
        <v>0.0</v>
      </c>
    </row>
    <row r="99" ht="13.5" customHeight="1">
      <c r="A99" s="12" t="s">
        <v>418</v>
      </c>
      <c r="B99" s="12" t="s">
        <v>419</v>
      </c>
      <c r="C99" s="12">
        <v>42.3606</v>
      </c>
      <c r="D99" s="12">
        <v>-71.0106</v>
      </c>
      <c r="E99" s="12">
        <v>2.0100408E7</v>
      </c>
      <c r="F99" s="12" t="str">
        <f t="shared" si="1"/>
        <v>04</v>
      </c>
      <c r="G99" s="12">
        <v>46.0</v>
      </c>
      <c r="H99" s="12">
        <v>0.0</v>
      </c>
    </row>
    <row r="100" ht="13.5" customHeight="1">
      <c r="A100" s="12" t="s">
        <v>418</v>
      </c>
      <c r="B100" s="12" t="s">
        <v>419</v>
      </c>
      <c r="C100" s="12">
        <v>42.3606</v>
      </c>
      <c r="D100" s="12">
        <v>-71.0106</v>
      </c>
      <c r="E100" s="12">
        <v>2.0100409E7</v>
      </c>
      <c r="F100" s="12" t="str">
        <f t="shared" si="1"/>
        <v>04</v>
      </c>
      <c r="G100" s="12">
        <v>54.0</v>
      </c>
      <c r="H100" s="12">
        <v>224.0</v>
      </c>
    </row>
    <row r="101" ht="13.5" customHeight="1">
      <c r="A101" s="12" t="s">
        <v>418</v>
      </c>
      <c r="B101" s="12" t="s">
        <v>419</v>
      </c>
      <c r="C101" s="12">
        <v>42.3606</v>
      </c>
      <c r="D101" s="12">
        <v>-71.0106</v>
      </c>
      <c r="E101" s="12">
        <v>2.010041E7</v>
      </c>
      <c r="F101" s="12" t="str">
        <f t="shared" si="1"/>
        <v>04</v>
      </c>
      <c r="G101" s="12">
        <v>48.0</v>
      </c>
      <c r="H101" s="12">
        <v>0.0</v>
      </c>
    </row>
    <row r="102" ht="13.5" customHeight="1">
      <c r="A102" s="12" t="s">
        <v>418</v>
      </c>
      <c r="B102" s="12" t="s">
        <v>419</v>
      </c>
      <c r="C102" s="12">
        <v>42.3606</v>
      </c>
      <c r="D102" s="12">
        <v>-71.0106</v>
      </c>
      <c r="E102" s="12">
        <v>2.0100411E7</v>
      </c>
      <c r="F102" s="12" t="str">
        <f t="shared" si="1"/>
        <v>04</v>
      </c>
      <c r="G102" s="12">
        <v>41.0</v>
      </c>
      <c r="H102" s="12">
        <v>0.0</v>
      </c>
    </row>
    <row r="103" ht="13.5" customHeight="1">
      <c r="A103" s="12" t="s">
        <v>418</v>
      </c>
      <c r="B103" s="12" t="s">
        <v>419</v>
      </c>
      <c r="C103" s="12">
        <v>42.3606</v>
      </c>
      <c r="D103" s="12">
        <v>-71.0106</v>
      </c>
      <c r="E103" s="12">
        <v>2.0100412E7</v>
      </c>
      <c r="F103" s="12" t="str">
        <f t="shared" si="1"/>
        <v>04</v>
      </c>
      <c r="G103" s="12">
        <v>54.0</v>
      </c>
      <c r="H103" s="12">
        <v>0.0</v>
      </c>
    </row>
    <row r="104" ht="13.5" customHeight="1">
      <c r="A104" s="12" t="s">
        <v>418</v>
      </c>
      <c r="B104" s="12" t="s">
        <v>419</v>
      </c>
      <c r="C104" s="12">
        <v>42.3606</v>
      </c>
      <c r="D104" s="12">
        <v>-71.0106</v>
      </c>
      <c r="E104" s="12">
        <v>2.0100413E7</v>
      </c>
      <c r="F104" s="12" t="str">
        <f t="shared" si="1"/>
        <v>04</v>
      </c>
      <c r="G104" s="12">
        <v>57.0</v>
      </c>
      <c r="H104" s="12">
        <v>0.0</v>
      </c>
    </row>
    <row r="105" ht="13.5" customHeight="1">
      <c r="A105" s="12" t="s">
        <v>418</v>
      </c>
      <c r="B105" s="12" t="s">
        <v>419</v>
      </c>
      <c r="C105" s="12">
        <v>42.3606</v>
      </c>
      <c r="D105" s="12">
        <v>-71.0106</v>
      </c>
      <c r="E105" s="12">
        <v>2.0100414E7</v>
      </c>
      <c r="F105" s="12" t="str">
        <f t="shared" si="1"/>
        <v>04</v>
      </c>
      <c r="G105" s="12">
        <v>40.0</v>
      </c>
      <c r="H105" s="12">
        <v>0.0</v>
      </c>
    </row>
    <row r="106" ht="13.5" customHeight="1">
      <c r="A106" s="12" t="s">
        <v>418</v>
      </c>
      <c r="B106" s="12" t="s">
        <v>419</v>
      </c>
      <c r="C106" s="12">
        <v>42.3606</v>
      </c>
      <c r="D106" s="12">
        <v>-71.0106</v>
      </c>
      <c r="E106" s="12">
        <v>2.0100415E7</v>
      </c>
      <c r="F106" s="12" t="str">
        <f t="shared" si="1"/>
        <v>04</v>
      </c>
      <c r="G106" s="12">
        <v>52.0</v>
      </c>
      <c r="H106" s="12">
        <v>0.0</v>
      </c>
    </row>
    <row r="107" ht="13.5" customHeight="1">
      <c r="A107" s="12" t="s">
        <v>418</v>
      </c>
      <c r="B107" s="12" t="s">
        <v>419</v>
      </c>
      <c r="C107" s="12">
        <v>42.3606</v>
      </c>
      <c r="D107" s="12">
        <v>-71.0106</v>
      </c>
      <c r="E107" s="12">
        <v>2.0100416E7</v>
      </c>
      <c r="F107" s="12" t="str">
        <f t="shared" si="1"/>
        <v>04</v>
      </c>
      <c r="G107" s="12">
        <v>51.0</v>
      </c>
      <c r="H107" s="12">
        <v>99.0</v>
      </c>
    </row>
    <row r="108" ht="13.5" customHeight="1">
      <c r="A108" s="12" t="s">
        <v>418</v>
      </c>
      <c r="B108" s="12" t="s">
        <v>419</v>
      </c>
      <c r="C108" s="12">
        <v>42.3606</v>
      </c>
      <c r="D108" s="12">
        <v>-71.0106</v>
      </c>
      <c r="E108" s="12">
        <v>2.0100417E7</v>
      </c>
      <c r="F108" s="12" t="str">
        <f t="shared" si="1"/>
        <v>04</v>
      </c>
      <c r="G108" s="12">
        <v>54.0</v>
      </c>
      <c r="H108" s="12">
        <v>38.0</v>
      </c>
    </row>
    <row r="109" ht="13.5" customHeight="1">
      <c r="A109" s="12" t="s">
        <v>418</v>
      </c>
      <c r="B109" s="12" t="s">
        <v>419</v>
      </c>
      <c r="C109" s="12">
        <v>42.3606</v>
      </c>
      <c r="D109" s="12">
        <v>-71.0106</v>
      </c>
      <c r="E109" s="12">
        <v>2.0100418E7</v>
      </c>
      <c r="F109" s="12" t="str">
        <f t="shared" si="1"/>
        <v>04</v>
      </c>
      <c r="G109" s="12">
        <v>50.0</v>
      </c>
      <c r="H109" s="12">
        <v>20.0</v>
      </c>
    </row>
    <row r="110" ht="13.5" customHeight="1">
      <c r="A110" s="12" t="s">
        <v>418</v>
      </c>
      <c r="B110" s="12" t="s">
        <v>419</v>
      </c>
      <c r="C110" s="12">
        <v>42.3606</v>
      </c>
      <c r="D110" s="12">
        <v>-71.0106</v>
      </c>
      <c r="E110" s="12">
        <v>2.0100419E7</v>
      </c>
      <c r="F110" s="12" t="str">
        <f t="shared" si="1"/>
        <v>04</v>
      </c>
      <c r="G110" s="12">
        <v>52.0</v>
      </c>
      <c r="H110" s="12">
        <v>0.0</v>
      </c>
    </row>
    <row r="111" ht="13.5" customHeight="1">
      <c r="A111" s="12" t="s">
        <v>418</v>
      </c>
      <c r="B111" s="12" t="s">
        <v>419</v>
      </c>
      <c r="C111" s="12">
        <v>42.3606</v>
      </c>
      <c r="D111" s="12">
        <v>-71.0106</v>
      </c>
      <c r="E111" s="12">
        <v>2.010042E7</v>
      </c>
      <c r="F111" s="12" t="str">
        <f t="shared" si="1"/>
        <v>04</v>
      </c>
      <c r="G111" s="12">
        <v>58.0</v>
      </c>
      <c r="H111" s="12">
        <v>0.0</v>
      </c>
    </row>
    <row r="112" ht="13.5" customHeight="1">
      <c r="A112" s="12" t="s">
        <v>418</v>
      </c>
      <c r="B112" s="12" t="s">
        <v>419</v>
      </c>
      <c r="C112" s="12">
        <v>42.3606</v>
      </c>
      <c r="D112" s="12">
        <v>-71.0106</v>
      </c>
      <c r="E112" s="12">
        <v>2.0100421E7</v>
      </c>
      <c r="F112" s="12" t="str">
        <f t="shared" si="1"/>
        <v>04</v>
      </c>
      <c r="G112" s="12">
        <v>49.0</v>
      </c>
      <c r="H112" s="12">
        <v>0.0</v>
      </c>
    </row>
    <row r="113" ht="13.5" customHeight="1">
      <c r="A113" s="12" t="s">
        <v>418</v>
      </c>
      <c r="B113" s="12" t="s">
        <v>419</v>
      </c>
      <c r="C113" s="12">
        <v>42.3606</v>
      </c>
      <c r="D113" s="12">
        <v>-71.0106</v>
      </c>
      <c r="E113" s="12">
        <v>2.0100422E7</v>
      </c>
      <c r="F113" s="12" t="str">
        <f t="shared" si="1"/>
        <v>04</v>
      </c>
      <c r="G113" s="12">
        <v>42.0</v>
      </c>
      <c r="H113" s="12">
        <v>38.0</v>
      </c>
    </row>
    <row r="114" ht="13.5" customHeight="1">
      <c r="A114" s="12" t="s">
        <v>418</v>
      </c>
      <c r="B114" s="12" t="s">
        <v>419</v>
      </c>
      <c r="C114" s="12">
        <v>42.3606</v>
      </c>
      <c r="D114" s="12">
        <v>-71.0106</v>
      </c>
      <c r="E114" s="12">
        <v>2.0100423E7</v>
      </c>
      <c r="F114" s="12" t="str">
        <f t="shared" si="1"/>
        <v>04</v>
      </c>
      <c r="G114" s="12">
        <v>42.0</v>
      </c>
      <c r="H114" s="12">
        <v>3.0</v>
      </c>
    </row>
    <row r="115" ht="13.5" customHeight="1">
      <c r="A115" s="12" t="s">
        <v>418</v>
      </c>
      <c r="B115" s="12" t="s">
        <v>419</v>
      </c>
      <c r="C115" s="12">
        <v>42.3606</v>
      </c>
      <c r="D115" s="12">
        <v>-71.0106</v>
      </c>
      <c r="E115" s="12">
        <v>2.0100424E7</v>
      </c>
      <c r="F115" s="12" t="str">
        <f t="shared" si="1"/>
        <v>04</v>
      </c>
      <c r="G115" s="12">
        <v>53.0</v>
      </c>
      <c r="H115" s="12">
        <v>0.0</v>
      </c>
    </row>
    <row r="116" ht="13.5" customHeight="1">
      <c r="A116" s="12" t="s">
        <v>418</v>
      </c>
      <c r="B116" s="12" t="s">
        <v>419</v>
      </c>
      <c r="C116" s="12">
        <v>42.3606</v>
      </c>
      <c r="D116" s="12">
        <v>-71.0106</v>
      </c>
      <c r="E116" s="12">
        <v>2.0100425E7</v>
      </c>
      <c r="F116" s="12" t="str">
        <f t="shared" si="1"/>
        <v>04</v>
      </c>
      <c r="G116" s="12">
        <v>41.0</v>
      </c>
      <c r="H116" s="12">
        <v>0.0</v>
      </c>
    </row>
    <row r="117" ht="13.5" customHeight="1">
      <c r="A117" s="12" t="s">
        <v>418</v>
      </c>
      <c r="B117" s="12" t="s">
        <v>419</v>
      </c>
      <c r="C117" s="12">
        <v>42.3606</v>
      </c>
      <c r="D117" s="12">
        <v>-71.0106</v>
      </c>
      <c r="E117" s="12">
        <v>2.0100426E7</v>
      </c>
      <c r="F117" s="12" t="str">
        <f t="shared" si="1"/>
        <v>04</v>
      </c>
      <c r="G117" s="12">
        <v>59.0</v>
      </c>
      <c r="H117" s="12">
        <v>8.0</v>
      </c>
    </row>
    <row r="118" ht="13.5" customHeight="1">
      <c r="A118" s="12" t="s">
        <v>418</v>
      </c>
      <c r="B118" s="12" t="s">
        <v>419</v>
      </c>
      <c r="C118" s="12">
        <v>42.3606</v>
      </c>
      <c r="D118" s="12">
        <v>-71.0106</v>
      </c>
      <c r="E118" s="12">
        <v>2.0100427E7</v>
      </c>
      <c r="F118" s="12" t="str">
        <f t="shared" si="1"/>
        <v>04</v>
      </c>
      <c r="G118" s="12">
        <v>58.0</v>
      </c>
      <c r="H118" s="12">
        <v>15.0</v>
      </c>
    </row>
    <row r="119" ht="13.5" customHeight="1">
      <c r="A119" s="12" t="s">
        <v>418</v>
      </c>
      <c r="B119" s="12" t="s">
        <v>419</v>
      </c>
      <c r="C119" s="12">
        <v>42.3606</v>
      </c>
      <c r="D119" s="12">
        <v>-71.0106</v>
      </c>
      <c r="E119" s="12">
        <v>2.0100428E7</v>
      </c>
      <c r="F119" s="12" t="str">
        <f t="shared" si="1"/>
        <v>04</v>
      </c>
      <c r="G119" s="12">
        <v>59.0</v>
      </c>
      <c r="H119" s="12">
        <v>8.0</v>
      </c>
    </row>
    <row r="120" ht="13.5" customHeight="1">
      <c r="A120" s="12" t="s">
        <v>418</v>
      </c>
      <c r="B120" s="12" t="s">
        <v>419</v>
      </c>
      <c r="C120" s="12">
        <v>42.3606</v>
      </c>
      <c r="D120" s="12">
        <v>-71.0106</v>
      </c>
      <c r="E120" s="12">
        <v>2.0100429E7</v>
      </c>
      <c r="F120" s="12" t="str">
        <f t="shared" si="1"/>
        <v>04</v>
      </c>
      <c r="G120" s="12">
        <v>41.0</v>
      </c>
      <c r="H120" s="12">
        <v>0.0</v>
      </c>
    </row>
    <row r="121" ht="13.5" customHeight="1">
      <c r="A121" s="12" t="s">
        <v>418</v>
      </c>
      <c r="B121" s="12" t="s">
        <v>419</v>
      </c>
      <c r="C121" s="12">
        <v>42.3606</v>
      </c>
      <c r="D121" s="12">
        <v>-71.0106</v>
      </c>
      <c r="E121" s="12">
        <v>2.010043E7</v>
      </c>
      <c r="F121" s="12" t="str">
        <f t="shared" si="1"/>
        <v>04</v>
      </c>
      <c r="G121" s="12">
        <v>45.0</v>
      </c>
      <c r="H121" s="12">
        <v>0.0</v>
      </c>
    </row>
    <row r="122" ht="13.5" customHeight="1">
      <c r="A122" s="12" t="s">
        <v>418</v>
      </c>
      <c r="B122" s="12" t="s">
        <v>419</v>
      </c>
      <c r="C122" s="12">
        <v>42.3606</v>
      </c>
      <c r="D122" s="12">
        <v>-71.0106</v>
      </c>
      <c r="E122" s="12">
        <v>2.0100501E7</v>
      </c>
      <c r="F122" s="12" t="str">
        <f t="shared" si="1"/>
        <v>05</v>
      </c>
      <c r="G122" s="12">
        <v>46.0</v>
      </c>
      <c r="H122" s="12">
        <v>0.0</v>
      </c>
    </row>
    <row r="123" ht="13.5" customHeight="1">
      <c r="A123" s="12" t="s">
        <v>418</v>
      </c>
      <c r="B123" s="12" t="s">
        <v>419</v>
      </c>
      <c r="C123" s="12">
        <v>42.3606</v>
      </c>
      <c r="D123" s="12">
        <v>-71.0106</v>
      </c>
      <c r="E123" s="12">
        <v>2.0100502E7</v>
      </c>
      <c r="F123" s="12" t="str">
        <f t="shared" si="1"/>
        <v>05</v>
      </c>
      <c r="G123" s="12">
        <v>41.0</v>
      </c>
      <c r="H123" s="12">
        <v>0.0</v>
      </c>
    </row>
    <row r="124" ht="13.5" customHeight="1">
      <c r="A124" s="12" t="s">
        <v>418</v>
      </c>
      <c r="B124" s="12" t="s">
        <v>419</v>
      </c>
      <c r="C124" s="12">
        <v>42.3606</v>
      </c>
      <c r="D124" s="12">
        <v>-71.0106</v>
      </c>
      <c r="E124" s="12">
        <v>2.0100503E7</v>
      </c>
      <c r="F124" s="12" t="str">
        <f t="shared" si="1"/>
        <v>05</v>
      </c>
      <c r="G124" s="12">
        <v>54.0</v>
      </c>
      <c r="H124" s="12">
        <v>5.0</v>
      </c>
    </row>
    <row r="125" ht="13.5" customHeight="1">
      <c r="A125" s="12" t="s">
        <v>418</v>
      </c>
      <c r="B125" s="12" t="s">
        <v>419</v>
      </c>
      <c r="C125" s="12">
        <v>42.3606</v>
      </c>
      <c r="D125" s="12">
        <v>-71.0106</v>
      </c>
      <c r="E125" s="12">
        <v>2.0100504E7</v>
      </c>
      <c r="F125" s="12" t="str">
        <f t="shared" si="1"/>
        <v>05</v>
      </c>
      <c r="G125" s="12">
        <v>56.0</v>
      </c>
      <c r="H125" s="12">
        <v>5.0</v>
      </c>
    </row>
    <row r="126" ht="13.5" customHeight="1">
      <c r="A126" s="12" t="s">
        <v>418</v>
      </c>
      <c r="B126" s="12" t="s">
        <v>419</v>
      </c>
      <c r="C126" s="12">
        <v>42.3606</v>
      </c>
      <c r="D126" s="12">
        <v>-71.0106</v>
      </c>
      <c r="E126" s="12">
        <v>2.0100505E7</v>
      </c>
      <c r="F126" s="12" t="str">
        <f t="shared" si="1"/>
        <v>05</v>
      </c>
      <c r="G126" s="12">
        <v>45.0</v>
      </c>
      <c r="H126" s="12">
        <v>0.0</v>
      </c>
    </row>
    <row r="127" ht="13.5" customHeight="1">
      <c r="A127" s="12" t="s">
        <v>418</v>
      </c>
      <c r="B127" s="12" t="s">
        <v>419</v>
      </c>
      <c r="C127" s="12">
        <v>42.3606</v>
      </c>
      <c r="D127" s="12">
        <v>-71.0106</v>
      </c>
      <c r="E127" s="12">
        <v>2.0100506E7</v>
      </c>
      <c r="F127" s="12" t="str">
        <f t="shared" si="1"/>
        <v>05</v>
      </c>
      <c r="G127" s="12">
        <v>58.0</v>
      </c>
      <c r="H127" s="12">
        <v>0.0</v>
      </c>
    </row>
    <row r="128" ht="13.5" customHeight="1">
      <c r="A128" s="12" t="s">
        <v>418</v>
      </c>
      <c r="B128" s="12" t="s">
        <v>419</v>
      </c>
      <c r="C128" s="12">
        <v>42.3606</v>
      </c>
      <c r="D128" s="12">
        <v>-71.0106</v>
      </c>
      <c r="E128" s="12">
        <v>2.0100507E7</v>
      </c>
      <c r="F128" s="12" t="str">
        <f t="shared" si="1"/>
        <v>05</v>
      </c>
      <c r="G128" s="12">
        <v>47.0</v>
      </c>
      <c r="H128" s="12">
        <v>0.0</v>
      </c>
    </row>
    <row r="129" ht="13.5" customHeight="1">
      <c r="A129" s="12" t="s">
        <v>418</v>
      </c>
      <c r="B129" s="12" t="s">
        <v>419</v>
      </c>
      <c r="C129" s="12">
        <v>42.3606</v>
      </c>
      <c r="D129" s="12">
        <v>-71.0106</v>
      </c>
      <c r="E129" s="12">
        <v>2.0100508E7</v>
      </c>
      <c r="F129" s="12" t="str">
        <f t="shared" si="1"/>
        <v>05</v>
      </c>
      <c r="G129" s="12">
        <v>60.0</v>
      </c>
      <c r="H129" s="12">
        <v>305.0</v>
      </c>
    </row>
    <row r="130" ht="13.5" customHeight="1">
      <c r="A130" s="12" t="s">
        <v>418</v>
      </c>
      <c r="B130" s="12" t="s">
        <v>419</v>
      </c>
      <c r="C130" s="12">
        <v>42.3606</v>
      </c>
      <c r="D130" s="12">
        <v>-71.0106</v>
      </c>
      <c r="E130" s="12">
        <v>2.0100509E7</v>
      </c>
      <c r="F130" s="12" t="str">
        <f t="shared" si="1"/>
        <v>05</v>
      </c>
      <c r="G130" s="12" t="e">
        <v>#NUM!</v>
      </c>
      <c r="H130" s="12">
        <v>0.0</v>
      </c>
    </row>
    <row r="131" ht="13.5" customHeight="1">
      <c r="A131" s="12" t="s">
        <v>418</v>
      </c>
      <c r="B131" s="12" t="s">
        <v>419</v>
      </c>
      <c r="C131" s="12">
        <v>42.3606</v>
      </c>
      <c r="D131" s="12">
        <v>-71.0106</v>
      </c>
      <c r="E131" s="12">
        <v>2.010051E7</v>
      </c>
      <c r="F131" s="12" t="str">
        <f t="shared" si="1"/>
        <v>05</v>
      </c>
      <c r="G131" s="12"/>
      <c r="H131" s="12">
        <v>0.0</v>
      </c>
    </row>
    <row r="132" ht="13.5" customHeight="1">
      <c r="A132" s="12" t="s">
        <v>418</v>
      </c>
      <c r="B132" s="12" t="s">
        <v>419</v>
      </c>
      <c r="C132" s="12">
        <v>42.3606</v>
      </c>
      <c r="D132" s="12">
        <v>-71.0106</v>
      </c>
      <c r="E132" s="12">
        <v>2.0100511E7</v>
      </c>
      <c r="F132" s="12" t="str">
        <f t="shared" si="1"/>
        <v>05</v>
      </c>
      <c r="G132" s="12">
        <v>59.0</v>
      </c>
      <c r="H132" s="12">
        <v>0.0</v>
      </c>
    </row>
    <row r="133" ht="13.5" customHeight="1">
      <c r="A133" s="12" t="s">
        <v>418</v>
      </c>
      <c r="B133" s="12" t="s">
        <v>419</v>
      </c>
      <c r="C133" s="12">
        <v>42.3606</v>
      </c>
      <c r="D133" s="12">
        <v>-71.0106</v>
      </c>
      <c r="E133" s="12">
        <v>2.0100512E7</v>
      </c>
      <c r="F133" s="12" t="str">
        <f t="shared" si="1"/>
        <v>05</v>
      </c>
      <c r="G133" s="12">
        <v>58.0</v>
      </c>
      <c r="H133" s="12">
        <v>0.0</v>
      </c>
    </row>
    <row r="134" ht="13.5" customHeight="1">
      <c r="A134" s="12" t="s">
        <v>418</v>
      </c>
      <c r="B134" s="12" t="s">
        <v>419</v>
      </c>
      <c r="C134" s="12">
        <v>42.3606</v>
      </c>
      <c r="D134" s="12">
        <v>-71.0106</v>
      </c>
      <c r="E134" s="12">
        <v>2.0100513E7</v>
      </c>
      <c r="F134" s="12" t="str">
        <f t="shared" si="1"/>
        <v>05</v>
      </c>
      <c r="G134" s="12">
        <v>57.0</v>
      </c>
      <c r="H134" s="12">
        <v>0.0</v>
      </c>
    </row>
    <row r="135" ht="13.5" customHeight="1">
      <c r="A135" s="12" t="s">
        <v>418</v>
      </c>
      <c r="B135" s="12" t="s">
        <v>419</v>
      </c>
      <c r="C135" s="12">
        <v>42.3606</v>
      </c>
      <c r="D135" s="12">
        <v>-71.0106</v>
      </c>
      <c r="E135" s="12">
        <v>2.0100514E7</v>
      </c>
      <c r="F135" s="12" t="str">
        <f t="shared" si="1"/>
        <v>05</v>
      </c>
      <c r="G135" s="12">
        <v>43.0</v>
      </c>
      <c r="H135" s="12">
        <v>119.0</v>
      </c>
    </row>
    <row r="136" ht="13.5" customHeight="1">
      <c r="A136" s="12" t="s">
        <v>418</v>
      </c>
      <c r="B136" s="12" t="s">
        <v>419</v>
      </c>
      <c r="C136" s="12">
        <v>42.3606</v>
      </c>
      <c r="D136" s="12">
        <v>-71.0106</v>
      </c>
      <c r="E136" s="12">
        <v>2.0100515E7</v>
      </c>
      <c r="F136" s="12" t="str">
        <f t="shared" si="1"/>
        <v>05</v>
      </c>
      <c r="G136" s="12">
        <v>41.0</v>
      </c>
      <c r="H136" s="12">
        <v>0.0</v>
      </c>
    </row>
    <row r="137" ht="13.5" customHeight="1">
      <c r="A137" s="12" t="s">
        <v>418</v>
      </c>
      <c r="B137" s="12" t="s">
        <v>419</v>
      </c>
      <c r="C137" s="12">
        <v>42.3606</v>
      </c>
      <c r="D137" s="12">
        <v>-71.0106</v>
      </c>
      <c r="E137" s="12">
        <v>2.0100516E7</v>
      </c>
      <c r="F137" s="12" t="str">
        <f t="shared" si="1"/>
        <v>05</v>
      </c>
      <c r="G137" s="12">
        <v>59.0</v>
      </c>
      <c r="H137" s="12">
        <v>0.0</v>
      </c>
    </row>
    <row r="138" ht="13.5" customHeight="1">
      <c r="A138" s="12" t="s">
        <v>418</v>
      </c>
      <c r="B138" s="12" t="s">
        <v>419</v>
      </c>
      <c r="C138" s="12">
        <v>42.3606</v>
      </c>
      <c r="D138" s="12">
        <v>-71.0106</v>
      </c>
      <c r="E138" s="12">
        <v>2.0100517E7</v>
      </c>
      <c r="F138" s="12" t="str">
        <f t="shared" si="1"/>
        <v>05</v>
      </c>
      <c r="G138" s="12">
        <v>60.0</v>
      </c>
      <c r="H138" s="12">
        <v>0.0</v>
      </c>
    </row>
    <row r="139" ht="13.5" customHeight="1">
      <c r="A139" s="12" t="s">
        <v>418</v>
      </c>
      <c r="B139" s="12" t="s">
        <v>419</v>
      </c>
      <c r="C139" s="12">
        <v>42.3606</v>
      </c>
      <c r="D139" s="12">
        <v>-71.0106</v>
      </c>
      <c r="E139" s="12">
        <v>2.0100518E7</v>
      </c>
      <c r="F139" s="12" t="str">
        <f t="shared" si="1"/>
        <v>05</v>
      </c>
      <c r="G139" s="12">
        <v>50.0</v>
      </c>
      <c r="H139" s="12">
        <v>224.0</v>
      </c>
    </row>
    <row r="140" ht="13.5" customHeight="1">
      <c r="A140" s="12" t="s">
        <v>418</v>
      </c>
      <c r="B140" s="12" t="s">
        <v>419</v>
      </c>
      <c r="C140" s="12">
        <v>42.3606</v>
      </c>
      <c r="D140" s="12">
        <v>-71.0106</v>
      </c>
      <c r="E140" s="12">
        <v>2.0100519E7</v>
      </c>
      <c r="F140" s="12" t="str">
        <f t="shared" si="1"/>
        <v>05</v>
      </c>
      <c r="G140" s="12">
        <v>42.0</v>
      </c>
      <c r="H140" s="12">
        <v>51.0</v>
      </c>
    </row>
    <row r="141" ht="13.5" customHeight="1">
      <c r="A141" s="12" t="s">
        <v>418</v>
      </c>
      <c r="B141" s="12" t="s">
        <v>419</v>
      </c>
      <c r="C141" s="12">
        <v>42.3606</v>
      </c>
      <c r="D141" s="12">
        <v>-71.0106</v>
      </c>
      <c r="E141" s="12">
        <v>2.010052E7</v>
      </c>
      <c r="F141" s="12" t="str">
        <f t="shared" si="1"/>
        <v>05</v>
      </c>
      <c r="G141" s="12">
        <v>52.0</v>
      </c>
      <c r="H141" s="12">
        <v>0.0</v>
      </c>
    </row>
    <row r="142" ht="13.5" customHeight="1">
      <c r="A142" s="12" t="s">
        <v>418</v>
      </c>
      <c r="B142" s="12" t="s">
        <v>419</v>
      </c>
      <c r="C142" s="12">
        <v>42.3606</v>
      </c>
      <c r="D142" s="12">
        <v>-71.0106</v>
      </c>
      <c r="E142" s="12">
        <v>2.0100521E7</v>
      </c>
      <c r="F142" s="12" t="str">
        <f t="shared" si="1"/>
        <v>05</v>
      </c>
      <c r="G142" s="12">
        <v>44.0</v>
      </c>
      <c r="H142" s="12">
        <v>0.0</v>
      </c>
    </row>
    <row r="143" ht="13.5" customHeight="1">
      <c r="A143" s="12" t="s">
        <v>418</v>
      </c>
      <c r="B143" s="12" t="s">
        <v>419</v>
      </c>
      <c r="C143" s="12">
        <v>42.3606</v>
      </c>
      <c r="D143" s="12">
        <v>-71.0106</v>
      </c>
      <c r="E143" s="12">
        <v>2.0100522E7</v>
      </c>
      <c r="F143" s="12" t="str">
        <f t="shared" si="1"/>
        <v>05</v>
      </c>
      <c r="G143" s="12">
        <v>46.0</v>
      </c>
      <c r="H143" s="12">
        <v>0.0</v>
      </c>
    </row>
    <row r="144" ht="13.5" customHeight="1">
      <c r="A144" s="12" t="s">
        <v>418</v>
      </c>
      <c r="B144" s="12" t="s">
        <v>419</v>
      </c>
      <c r="C144" s="12">
        <v>42.3606</v>
      </c>
      <c r="D144" s="12">
        <v>-71.0106</v>
      </c>
      <c r="E144" s="12">
        <v>2.0100523E7</v>
      </c>
      <c r="F144" s="12" t="str">
        <f t="shared" si="1"/>
        <v>05</v>
      </c>
      <c r="G144" s="12">
        <v>56.0</v>
      </c>
      <c r="H144" s="12">
        <v>0.0</v>
      </c>
    </row>
    <row r="145" ht="13.5" customHeight="1">
      <c r="A145" s="12" t="s">
        <v>418</v>
      </c>
      <c r="B145" s="12" t="s">
        <v>419</v>
      </c>
      <c r="C145" s="12">
        <v>42.3606</v>
      </c>
      <c r="D145" s="12">
        <v>-71.0106</v>
      </c>
      <c r="E145" s="12">
        <v>2.0100524E7</v>
      </c>
      <c r="F145" s="12" t="str">
        <f t="shared" si="1"/>
        <v>05</v>
      </c>
      <c r="G145" s="12">
        <v>44.0</v>
      </c>
      <c r="H145" s="12">
        <v>0.0</v>
      </c>
    </row>
    <row r="146" ht="13.5" customHeight="1">
      <c r="A146" s="12" t="s">
        <v>418</v>
      </c>
      <c r="B146" s="12" t="s">
        <v>419</v>
      </c>
      <c r="C146" s="12">
        <v>42.3606</v>
      </c>
      <c r="D146" s="12">
        <v>-71.0106</v>
      </c>
      <c r="E146" s="12">
        <v>2.0100525E7</v>
      </c>
      <c r="F146" s="12" t="str">
        <f t="shared" si="1"/>
        <v>05</v>
      </c>
      <c r="G146" s="12">
        <v>51.0</v>
      </c>
      <c r="H146" s="12">
        <v>0.0</v>
      </c>
    </row>
    <row r="147" ht="13.5" customHeight="1">
      <c r="A147" s="12" t="s">
        <v>418</v>
      </c>
      <c r="B147" s="12" t="s">
        <v>419</v>
      </c>
      <c r="C147" s="12">
        <v>42.3606</v>
      </c>
      <c r="D147" s="12">
        <v>-71.0106</v>
      </c>
      <c r="E147" s="12">
        <v>2.0100526E7</v>
      </c>
      <c r="F147" s="12" t="str">
        <f t="shared" si="1"/>
        <v>05</v>
      </c>
      <c r="G147" s="12">
        <v>46.0</v>
      </c>
      <c r="H147" s="12">
        <v>15.0</v>
      </c>
    </row>
    <row r="148" ht="13.5" customHeight="1">
      <c r="A148" s="12" t="s">
        <v>418</v>
      </c>
      <c r="B148" s="12" t="s">
        <v>419</v>
      </c>
      <c r="C148" s="12">
        <v>42.3606</v>
      </c>
      <c r="D148" s="12">
        <v>-71.0106</v>
      </c>
      <c r="E148" s="12">
        <v>2.0100527E7</v>
      </c>
      <c r="F148" s="12" t="str">
        <f t="shared" si="1"/>
        <v>05</v>
      </c>
      <c r="G148" s="12">
        <v>43.0</v>
      </c>
      <c r="H148" s="12">
        <v>13.0</v>
      </c>
    </row>
    <row r="149" ht="13.5" customHeight="1">
      <c r="A149" s="12" t="s">
        <v>418</v>
      </c>
      <c r="B149" s="12" t="s">
        <v>419</v>
      </c>
      <c r="C149" s="12">
        <v>42.3606</v>
      </c>
      <c r="D149" s="12">
        <v>-71.0106</v>
      </c>
      <c r="E149" s="12">
        <v>2.0100528E7</v>
      </c>
      <c r="F149" s="12" t="str">
        <f t="shared" si="1"/>
        <v>05</v>
      </c>
      <c r="G149" s="12">
        <v>43.0</v>
      </c>
      <c r="H149" s="12">
        <v>0.0</v>
      </c>
    </row>
    <row r="150" ht="13.5" customHeight="1">
      <c r="A150" s="12" t="s">
        <v>418</v>
      </c>
      <c r="B150" s="12" t="s">
        <v>419</v>
      </c>
      <c r="C150" s="12">
        <v>42.3606</v>
      </c>
      <c r="D150" s="12">
        <v>-71.0106</v>
      </c>
      <c r="E150" s="12">
        <v>2.0100529E7</v>
      </c>
      <c r="F150" s="12" t="str">
        <f t="shared" si="1"/>
        <v>05</v>
      </c>
      <c r="G150" s="12">
        <v>50.0</v>
      </c>
      <c r="H150" s="12">
        <v>0.0</v>
      </c>
    </row>
    <row r="151" ht="13.5" customHeight="1">
      <c r="A151" s="12" t="s">
        <v>418</v>
      </c>
      <c r="B151" s="12" t="s">
        <v>419</v>
      </c>
      <c r="C151" s="12">
        <v>42.3606</v>
      </c>
      <c r="D151" s="12">
        <v>-71.0106</v>
      </c>
      <c r="E151" s="12">
        <v>2.010053E7</v>
      </c>
      <c r="F151" s="12" t="str">
        <f t="shared" si="1"/>
        <v>05</v>
      </c>
      <c r="G151" s="12">
        <v>42.0</v>
      </c>
      <c r="H151" s="12">
        <v>0.0</v>
      </c>
    </row>
    <row r="152" ht="13.5" customHeight="1">
      <c r="A152" s="12" t="s">
        <v>418</v>
      </c>
      <c r="B152" s="12" t="s">
        <v>419</v>
      </c>
      <c r="C152" s="12">
        <v>42.3606</v>
      </c>
      <c r="D152" s="12">
        <v>-71.0106</v>
      </c>
      <c r="E152" s="12">
        <v>2.0100531E7</v>
      </c>
      <c r="F152" s="12" t="str">
        <f t="shared" si="1"/>
        <v>05</v>
      </c>
      <c r="G152" s="12">
        <v>56.0</v>
      </c>
      <c r="H152" s="12">
        <v>0.0</v>
      </c>
    </row>
    <row r="153" ht="13.5" customHeight="1">
      <c r="A153" s="12" t="s">
        <v>418</v>
      </c>
      <c r="B153" s="12" t="s">
        <v>419</v>
      </c>
      <c r="C153" s="12">
        <v>42.3606</v>
      </c>
      <c r="D153" s="12">
        <v>-71.0106</v>
      </c>
      <c r="E153" s="12">
        <v>2.0100601E7</v>
      </c>
      <c r="F153" s="12" t="str">
        <f t="shared" si="1"/>
        <v>06</v>
      </c>
      <c r="G153" s="12">
        <v>69.0</v>
      </c>
      <c r="H153" s="12">
        <v>109.0</v>
      </c>
    </row>
    <row r="154" ht="13.5" customHeight="1">
      <c r="A154" s="12" t="s">
        <v>418</v>
      </c>
      <c r="B154" s="12" t="s">
        <v>419</v>
      </c>
      <c r="C154" s="12">
        <v>42.3606</v>
      </c>
      <c r="D154" s="12">
        <v>-71.0106</v>
      </c>
      <c r="E154" s="12">
        <v>2.0100602E7</v>
      </c>
      <c r="F154" s="12" t="str">
        <f t="shared" si="1"/>
        <v>06</v>
      </c>
      <c r="G154" s="12">
        <v>69.0</v>
      </c>
      <c r="H154" s="12">
        <v>0.0</v>
      </c>
    </row>
    <row r="155" ht="13.5" customHeight="1">
      <c r="A155" s="12" t="s">
        <v>418</v>
      </c>
      <c r="B155" s="12" t="s">
        <v>419</v>
      </c>
      <c r="C155" s="12">
        <v>42.3606</v>
      </c>
      <c r="D155" s="12">
        <v>-71.0106</v>
      </c>
      <c r="E155" s="12">
        <v>2.0100603E7</v>
      </c>
      <c r="F155" s="12" t="str">
        <f t="shared" si="1"/>
        <v>06</v>
      </c>
      <c r="G155" s="12">
        <v>84.0</v>
      </c>
      <c r="H155" s="12">
        <v>178.0</v>
      </c>
    </row>
    <row r="156" ht="13.5" customHeight="1">
      <c r="A156" s="12" t="s">
        <v>418</v>
      </c>
      <c r="B156" s="12" t="s">
        <v>419</v>
      </c>
      <c r="C156" s="12">
        <v>42.3606</v>
      </c>
      <c r="D156" s="12">
        <v>-71.0106</v>
      </c>
      <c r="E156" s="12">
        <v>2.0100604E7</v>
      </c>
      <c r="F156" s="12" t="str">
        <f t="shared" si="1"/>
        <v>06</v>
      </c>
      <c r="G156" s="12">
        <v>79.0</v>
      </c>
      <c r="H156" s="12">
        <v>0.0</v>
      </c>
    </row>
    <row r="157" ht="13.5" customHeight="1">
      <c r="A157" s="12" t="s">
        <v>418</v>
      </c>
      <c r="B157" s="12" t="s">
        <v>419</v>
      </c>
      <c r="C157" s="12">
        <v>42.3606</v>
      </c>
      <c r="D157" s="12">
        <v>-71.0106</v>
      </c>
      <c r="E157" s="12">
        <v>2.0100605E7</v>
      </c>
      <c r="F157" s="12" t="str">
        <f t="shared" si="1"/>
        <v>06</v>
      </c>
      <c r="G157" s="12">
        <v>67.0</v>
      </c>
      <c r="H157" s="12">
        <v>180.0</v>
      </c>
    </row>
    <row r="158" ht="13.5" customHeight="1">
      <c r="A158" s="12" t="s">
        <v>418</v>
      </c>
      <c r="B158" s="12" t="s">
        <v>419</v>
      </c>
      <c r="C158" s="12">
        <v>42.3606</v>
      </c>
      <c r="D158" s="12">
        <v>-71.0106</v>
      </c>
      <c r="E158" s="12">
        <v>2.0100606E7</v>
      </c>
      <c r="F158" s="12" t="str">
        <f t="shared" si="1"/>
        <v>06</v>
      </c>
      <c r="G158" s="12">
        <v>69.0</v>
      </c>
      <c r="H158" s="12">
        <v>180.0</v>
      </c>
    </row>
    <row r="159" ht="13.5" customHeight="1">
      <c r="A159" s="12" t="s">
        <v>418</v>
      </c>
      <c r="B159" s="12" t="s">
        <v>419</v>
      </c>
      <c r="C159" s="12">
        <v>42.3606</v>
      </c>
      <c r="D159" s="12">
        <v>-71.0106</v>
      </c>
      <c r="E159" s="12">
        <v>2.0100607E7</v>
      </c>
      <c r="F159" s="12" t="str">
        <f t="shared" si="1"/>
        <v>06</v>
      </c>
      <c r="G159" s="12">
        <v>69.0</v>
      </c>
      <c r="H159" s="12">
        <v>0.0</v>
      </c>
    </row>
    <row r="160" ht="13.5" customHeight="1">
      <c r="A160" s="12" t="s">
        <v>418</v>
      </c>
      <c r="B160" s="12" t="s">
        <v>419</v>
      </c>
      <c r="C160" s="12">
        <v>42.3606</v>
      </c>
      <c r="D160" s="12">
        <v>-71.0106</v>
      </c>
      <c r="E160" s="12">
        <v>2.0100608E7</v>
      </c>
      <c r="F160" s="12" t="str">
        <f t="shared" si="1"/>
        <v>06</v>
      </c>
      <c r="G160" s="12">
        <v>75.0</v>
      </c>
      <c r="H160" s="12">
        <v>0.0</v>
      </c>
    </row>
    <row r="161" ht="13.5" customHeight="1">
      <c r="A161" s="12" t="s">
        <v>418</v>
      </c>
      <c r="B161" s="12" t="s">
        <v>419</v>
      </c>
      <c r="C161" s="12">
        <v>42.3606</v>
      </c>
      <c r="D161" s="12">
        <v>-71.0106</v>
      </c>
      <c r="E161" s="12">
        <v>2.0100609E7</v>
      </c>
      <c r="F161" s="12" t="str">
        <f t="shared" si="1"/>
        <v>06</v>
      </c>
      <c r="G161" s="12">
        <v>90.0</v>
      </c>
      <c r="H161" s="12">
        <v>10.0</v>
      </c>
    </row>
    <row r="162" ht="13.5" customHeight="1">
      <c r="A162" s="12" t="s">
        <v>418</v>
      </c>
      <c r="B162" s="12" t="s">
        <v>419</v>
      </c>
      <c r="C162" s="12">
        <v>42.3606</v>
      </c>
      <c r="D162" s="12">
        <v>-71.0106</v>
      </c>
      <c r="E162" s="12">
        <v>2.010061E7</v>
      </c>
      <c r="F162" s="12" t="str">
        <f t="shared" si="1"/>
        <v>06</v>
      </c>
      <c r="G162" s="12">
        <v>72.0</v>
      </c>
      <c r="H162" s="12">
        <v>25.0</v>
      </c>
    </row>
    <row r="163" ht="13.5" customHeight="1">
      <c r="A163" s="12" t="s">
        <v>418</v>
      </c>
      <c r="B163" s="12" t="s">
        <v>419</v>
      </c>
      <c r="C163" s="12">
        <v>42.3606</v>
      </c>
      <c r="D163" s="12">
        <v>-71.0106</v>
      </c>
      <c r="E163" s="12">
        <v>2.0100611E7</v>
      </c>
      <c r="F163" s="12" t="str">
        <f t="shared" si="1"/>
        <v>06</v>
      </c>
      <c r="G163" s="12">
        <v>78.0</v>
      </c>
      <c r="H163" s="12">
        <v>0.0</v>
      </c>
    </row>
    <row r="164" ht="13.5" customHeight="1">
      <c r="A164" s="12" t="s">
        <v>418</v>
      </c>
      <c r="B164" s="12" t="s">
        <v>419</v>
      </c>
      <c r="C164" s="12">
        <v>42.3606</v>
      </c>
      <c r="D164" s="12">
        <v>-71.0106</v>
      </c>
      <c r="E164" s="12">
        <v>2.0100612E7</v>
      </c>
      <c r="F164" s="12" t="str">
        <f t="shared" si="1"/>
        <v>06</v>
      </c>
      <c r="G164" s="12">
        <v>80.0</v>
      </c>
      <c r="H164" s="12">
        <v>46.0</v>
      </c>
    </row>
    <row r="165" ht="13.5" customHeight="1">
      <c r="A165" s="12" t="s">
        <v>418</v>
      </c>
      <c r="B165" s="12" t="s">
        <v>419</v>
      </c>
      <c r="C165" s="12">
        <v>42.3606</v>
      </c>
      <c r="D165" s="12">
        <v>-71.0106</v>
      </c>
      <c r="E165" s="12">
        <v>2.0100613E7</v>
      </c>
      <c r="F165" s="12" t="str">
        <f t="shared" si="1"/>
        <v>06</v>
      </c>
      <c r="G165" s="12">
        <v>68.0</v>
      </c>
      <c r="H165" s="12">
        <v>5.0</v>
      </c>
    </row>
    <row r="166" ht="13.5" customHeight="1">
      <c r="A166" s="12" t="s">
        <v>418</v>
      </c>
      <c r="B166" s="12" t="s">
        <v>419</v>
      </c>
      <c r="C166" s="12">
        <v>42.3606</v>
      </c>
      <c r="D166" s="12">
        <v>-71.0106</v>
      </c>
      <c r="E166" s="12">
        <v>2.0100614E7</v>
      </c>
      <c r="F166" s="12" t="str">
        <f t="shared" si="1"/>
        <v>06</v>
      </c>
      <c r="G166" s="12">
        <v>78.0</v>
      </c>
      <c r="H166" s="12">
        <v>0.0</v>
      </c>
    </row>
    <row r="167" ht="13.5" customHeight="1">
      <c r="A167" s="12" t="s">
        <v>418</v>
      </c>
      <c r="B167" s="12" t="s">
        <v>419</v>
      </c>
      <c r="C167" s="12">
        <v>42.3606</v>
      </c>
      <c r="D167" s="12">
        <v>-71.0106</v>
      </c>
      <c r="E167" s="12">
        <v>2.0100615E7</v>
      </c>
      <c r="F167" s="12" t="str">
        <f t="shared" si="1"/>
        <v>06</v>
      </c>
      <c r="G167" s="12">
        <v>69.0</v>
      </c>
      <c r="H167" s="12">
        <v>0.0</v>
      </c>
    </row>
    <row r="168" ht="13.5" customHeight="1">
      <c r="A168" s="12" t="s">
        <v>418</v>
      </c>
      <c r="B168" s="12" t="s">
        <v>419</v>
      </c>
      <c r="C168" s="12">
        <v>42.3606</v>
      </c>
      <c r="D168" s="12">
        <v>-71.0106</v>
      </c>
      <c r="E168" s="12">
        <v>2.0100616E7</v>
      </c>
      <c r="F168" s="12" t="str">
        <f t="shared" si="1"/>
        <v>06</v>
      </c>
      <c r="G168" s="12">
        <v>80.0</v>
      </c>
      <c r="H168" s="12">
        <v>5.0</v>
      </c>
    </row>
    <row r="169" ht="13.5" customHeight="1">
      <c r="A169" s="12" t="s">
        <v>418</v>
      </c>
      <c r="B169" s="12" t="s">
        <v>419</v>
      </c>
      <c r="C169" s="12">
        <v>42.3606</v>
      </c>
      <c r="D169" s="12">
        <v>-71.0106</v>
      </c>
      <c r="E169" s="12">
        <v>2.0100617E7</v>
      </c>
      <c r="F169" s="12" t="str">
        <f t="shared" si="1"/>
        <v>06</v>
      </c>
      <c r="G169" s="12">
        <v>82.0</v>
      </c>
      <c r="H169" s="12">
        <v>0.0</v>
      </c>
    </row>
    <row r="170" ht="13.5" customHeight="1">
      <c r="A170" s="12" t="s">
        <v>418</v>
      </c>
      <c r="B170" s="12" t="s">
        <v>419</v>
      </c>
      <c r="C170" s="12">
        <v>42.3606</v>
      </c>
      <c r="D170" s="12">
        <v>-71.0106</v>
      </c>
      <c r="E170" s="12">
        <v>2.0100618E7</v>
      </c>
      <c r="F170" s="12" t="str">
        <f t="shared" si="1"/>
        <v>06</v>
      </c>
      <c r="G170" s="12">
        <v>69.0</v>
      </c>
      <c r="H170" s="12">
        <v>0.0</v>
      </c>
    </row>
    <row r="171" ht="13.5" customHeight="1">
      <c r="A171" s="12" t="s">
        <v>418</v>
      </c>
      <c r="B171" s="12" t="s">
        <v>419</v>
      </c>
      <c r="C171" s="12">
        <v>42.3606</v>
      </c>
      <c r="D171" s="12">
        <v>-71.0106</v>
      </c>
      <c r="E171" s="12">
        <v>2.0100619E7</v>
      </c>
      <c r="F171" s="12" t="str">
        <f t="shared" si="1"/>
        <v>06</v>
      </c>
      <c r="G171" s="12">
        <v>65.0</v>
      </c>
      <c r="H171" s="12">
        <v>0.0</v>
      </c>
    </row>
    <row r="172" ht="13.5" customHeight="1">
      <c r="A172" s="12" t="s">
        <v>418</v>
      </c>
      <c r="B172" s="12" t="s">
        <v>419</v>
      </c>
      <c r="C172" s="12">
        <v>42.3606</v>
      </c>
      <c r="D172" s="12">
        <v>-71.0106</v>
      </c>
      <c r="E172" s="12">
        <v>2.010062E7</v>
      </c>
      <c r="F172" s="12" t="str">
        <f t="shared" si="1"/>
        <v>06</v>
      </c>
      <c r="G172" s="12">
        <v>76.0</v>
      </c>
      <c r="H172" s="12">
        <v>41.0</v>
      </c>
    </row>
    <row r="173" ht="13.5" customHeight="1">
      <c r="A173" s="12" t="s">
        <v>418</v>
      </c>
      <c r="B173" s="12" t="s">
        <v>419</v>
      </c>
      <c r="C173" s="12">
        <v>42.3606</v>
      </c>
      <c r="D173" s="12">
        <v>-71.0106</v>
      </c>
      <c r="E173" s="12">
        <v>2.0100621E7</v>
      </c>
      <c r="F173" s="12" t="str">
        <f t="shared" si="1"/>
        <v>06</v>
      </c>
      <c r="G173" s="12">
        <v>74.0</v>
      </c>
      <c r="H173" s="12">
        <v>0.0</v>
      </c>
    </row>
    <row r="174" ht="13.5" customHeight="1">
      <c r="A174" s="12" t="s">
        <v>418</v>
      </c>
      <c r="B174" s="12" t="s">
        <v>419</v>
      </c>
      <c r="C174" s="12">
        <v>42.3606</v>
      </c>
      <c r="D174" s="12">
        <v>-71.0106</v>
      </c>
      <c r="E174" s="12">
        <v>2.0100622E7</v>
      </c>
      <c r="F174" s="12" t="str">
        <f t="shared" si="1"/>
        <v>06</v>
      </c>
      <c r="G174" s="12">
        <v>90.0</v>
      </c>
      <c r="H174" s="12">
        <v>0.0</v>
      </c>
    </row>
    <row r="175" ht="13.5" customHeight="1">
      <c r="A175" s="12" t="s">
        <v>418</v>
      </c>
      <c r="B175" s="12" t="s">
        <v>419</v>
      </c>
      <c r="C175" s="12">
        <v>42.3606</v>
      </c>
      <c r="D175" s="12">
        <v>-71.0106</v>
      </c>
      <c r="E175" s="12">
        <v>2.0100623E7</v>
      </c>
      <c r="F175" s="12" t="str">
        <f t="shared" si="1"/>
        <v>06</v>
      </c>
      <c r="G175" s="12">
        <v>66.0</v>
      </c>
      <c r="H175" s="12">
        <v>15.0</v>
      </c>
    </row>
    <row r="176" ht="13.5" customHeight="1">
      <c r="A176" s="12" t="s">
        <v>418</v>
      </c>
      <c r="B176" s="12" t="s">
        <v>419</v>
      </c>
      <c r="C176" s="12">
        <v>42.3606</v>
      </c>
      <c r="D176" s="12">
        <v>-71.0106</v>
      </c>
      <c r="E176" s="12">
        <v>2.0100624E7</v>
      </c>
      <c r="F176" s="12" t="str">
        <f t="shared" si="1"/>
        <v>06</v>
      </c>
      <c r="G176" s="12">
        <v>72.0</v>
      </c>
      <c r="H176" s="12">
        <v>13.0</v>
      </c>
    </row>
    <row r="177" ht="13.5" customHeight="1">
      <c r="A177" s="12" t="s">
        <v>418</v>
      </c>
      <c r="B177" s="12" t="s">
        <v>419</v>
      </c>
      <c r="C177" s="12">
        <v>42.3606</v>
      </c>
      <c r="D177" s="12">
        <v>-71.0106</v>
      </c>
      <c r="E177" s="12">
        <v>2.0100625E7</v>
      </c>
      <c r="F177" s="12" t="str">
        <f t="shared" si="1"/>
        <v>06</v>
      </c>
      <c r="G177" s="12">
        <v>69.0</v>
      </c>
      <c r="H177" s="12">
        <v>0.0</v>
      </c>
    </row>
    <row r="178" ht="13.5" customHeight="1">
      <c r="A178" s="12" t="s">
        <v>418</v>
      </c>
      <c r="B178" s="12" t="s">
        <v>419</v>
      </c>
      <c r="C178" s="12">
        <v>42.3606</v>
      </c>
      <c r="D178" s="12">
        <v>-71.0106</v>
      </c>
      <c r="E178" s="12">
        <v>2.0100626E7</v>
      </c>
      <c r="F178" s="12" t="str">
        <f t="shared" si="1"/>
        <v>06</v>
      </c>
      <c r="G178" s="12">
        <v>67.0</v>
      </c>
      <c r="H178" s="12">
        <v>0.0</v>
      </c>
    </row>
    <row r="179" ht="13.5" customHeight="1">
      <c r="A179" s="12" t="s">
        <v>418</v>
      </c>
      <c r="B179" s="12" t="s">
        <v>419</v>
      </c>
      <c r="C179" s="12">
        <v>42.3606</v>
      </c>
      <c r="D179" s="12">
        <v>-71.0106</v>
      </c>
      <c r="E179" s="12">
        <v>2.0100627E7</v>
      </c>
      <c r="F179" s="12" t="str">
        <f t="shared" si="1"/>
        <v>06</v>
      </c>
      <c r="G179" s="12">
        <v>75.0</v>
      </c>
      <c r="H179" s="12">
        <v>0.0</v>
      </c>
    </row>
    <row r="180" ht="13.5" customHeight="1">
      <c r="A180" s="12" t="s">
        <v>418</v>
      </c>
      <c r="B180" s="12" t="s">
        <v>419</v>
      </c>
      <c r="C180" s="12">
        <v>42.3606</v>
      </c>
      <c r="D180" s="12">
        <v>-71.0106</v>
      </c>
      <c r="E180" s="12">
        <v>2.0100628E7</v>
      </c>
      <c r="F180" s="12" t="str">
        <f t="shared" si="1"/>
        <v>06</v>
      </c>
      <c r="G180" s="12">
        <v>90.0</v>
      </c>
      <c r="H180" s="12">
        <v>0.0</v>
      </c>
    </row>
    <row r="181" ht="13.5" customHeight="1">
      <c r="A181" s="12" t="s">
        <v>418</v>
      </c>
      <c r="B181" s="12" t="s">
        <v>419</v>
      </c>
      <c r="C181" s="12">
        <v>42.3606</v>
      </c>
      <c r="D181" s="12">
        <v>-71.0106</v>
      </c>
      <c r="E181" s="12">
        <v>2.0100629E7</v>
      </c>
      <c r="F181" s="12" t="str">
        <f t="shared" si="1"/>
        <v>06</v>
      </c>
      <c r="G181" s="12">
        <v>71.0</v>
      </c>
      <c r="H181" s="12">
        <v>0.0</v>
      </c>
    </row>
    <row r="182" ht="13.5" customHeight="1">
      <c r="A182" s="12" t="s">
        <v>418</v>
      </c>
      <c r="B182" s="12" t="s">
        <v>419</v>
      </c>
      <c r="C182" s="12">
        <v>42.3606</v>
      </c>
      <c r="D182" s="12">
        <v>-71.0106</v>
      </c>
      <c r="E182" s="12">
        <v>2.010063E7</v>
      </c>
      <c r="F182" s="12" t="str">
        <f t="shared" si="1"/>
        <v>06</v>
      </c>
      <c r="G182" s="12">
        <v>68.0</v>
      </c>
      <c r="H182" s="12">
        <v>0.0</v>
      </c>
    </row>
    <row r="183" ht="13.5" customHeight="1">
      <c r="A183" s="12" t="s">
        <v>418</v>
      </c>
      <c r="B183" s="12" t="s">
        <v>419</v>
      </c>
      <c r="C183" s="12">
        <v>42.3606</v>
      </c>
      <c r="D183" s="12">
        <v>-71.0106</v>
      </c>
      <c r="E183" s="12">
        <v>2.0100701E7</v>
      </c>
      <c r="F183" s="12" t="str">
        <f t="shared" si="1"/>
        <v>07</v>
      </c>
      <c r="G183" s="12">
        <v>77.0</v>
      </c>
      <c r="H183" s="12">
        <v>0.0</v>
      </c>
    </row>
    <row r="184" ht="13.5" customHeight="1">
      <c r="A184" s="12" t="s">
        <v>418</v>
      </c>
      <c r="B184" s="12" t="s">
        <v>419</v>
      </c>
      <c r="C184" s="12">
        <v>42.3606</v>
      </c>
      <c r="D184" s="12">
        <v>-71.0106</v>
      </c>
      <c r="E184" s="12">
        <v>2.0100702E7</v>
      </c>
      <c r="F184" s="12" t="str">
        <f t="shared" si="1"/>
        <v>07</v>
      </c>
      <c r="G184" s="12">
        <v>78.0</v>
      </c>
      <c r="H184" s="12">
        <v>0.0</v>
      </c>
    </row>
    <row r="185" ht="13.5" customHeight="1">
      <c r="A185" s="12" t="s">
        <v>418</v>
      </c>
      <c r="B185" s="12" t="s">
        <v>419</v>
      </c>
      <c r="C185" s="12">
        <v>42.3606</v>
      </c>
      <c r="D185" s="12">
        <v>-71.0106</v>
      </c>
      <c r="E185" s="12">
        <v>2.0100703E7</v>
      </c>
      <c r="F185" s="12" t="str">
        <f t="shared" si="1"/>
        <v>07</v>
      </c>
      <c r="G185" s="12">
        <v>75.0</v>
      </c>
      <c r="H185" s="12">
        <v>0.0</v>
      </c>
    </row>
    <row r="186" ht="13.5" customHeight="1">
      <c r="A186" s="12" t="s">
        <v>418</v>
      </c>
      <c r="B186" s="12" t="s">
        <v>419</v>
      </c>
      <c r="C186" s="12">
        <v>42.3606</v>
      </c>
      <c r="D186" s="12">
        <v>-71.0106</v>
      </c>
      <c r="E186" s="12">
        <v>2.0100704E7</v>
      </c>
      <c r="F186" s="12" t="str">
        <f t="shared" si="1"/>
        <v>07</v>
      </c>
      <c r="G186" s="12">
        <v>90.0</v>
      </c>
      <c r="H186" s="12">
        <v>0.0</v>
      </c>
    </row>
    <row r="187" ht="13.5" customHeight="1">
      <c r="A187" s="12" t="s">
        <v>418</v>
      </c>
      <c r="B187" s="12" t="s">
        <v>419</v>
      </c>
      <c r="C187" s="12">
        <v>42.3606</v>
      </c>
      <c r="D187" s="12">
        <v>-71.0106</v>
      </c>
      <c r="E187" s="12">
        <v>2.0100705E7</v>
      </c>
      <c r="F187" s="12" t="str">
        <f t="shared" si="1"/>
        <v>07</v>
      </c>
      <c r="G187" s="12">
        <v>88.0</v>
      </c>
      <c r="H187" s="12">
        <v>0.0</v>
      </c>
    </row>
    <row r="188" ht="13.5" customHeight="1">
      <c r="A188" s="12" t="s">
        <v>418</v>
      </c>
      <c r="B188" s="12" t="s">
        <v>419</v>
      </c>
      <c r="C188" s="12">
        <v>42.3606</v>
      </c>
      <c r="D188" s="12">
        <v>-71.0106</v>
      </c>
      <c r="E188" s="12">
        <v>2.0100706E7</v>
      </c>
      <c r="F188" s="12" t="str">
        <f t="shared" si="1"/>
        <v>07</v>
      </c>
      <c r="G188" s="12">
        <v>80.0</v>
      </c>
      <c r="H188" s="12">
        <v>0.0</v>
      </c>
    </row>
    <row r="189" ht="13.5" customHeight="1">
      <c r="A189" s="12" t="s">
        <v>418</v>
      </c>
      <c r="B189" s="12" t="s">
        <v>419</v>
      </c>
      <c r="C189" s="12">
        <v>42.3606</v>
      </c>
      <c r="D189" s="12">
        <v>-71.0106</v>
      </c>
      <c r="E189" s="12">
        <v>2.0100707E7</v>
      </c>
      <c r="F189" s="12" t="str">
        <f t="shared" si="1"/>
        <v>07</v>
      </c>
      <c r="G189" s="12">
        <v>74.0</v>
      </c>
      <c r="H189" s="12">
        <v>0.0</v>
      </c>
    </row>
    <row r="190" ht="13.5" customHeight="1">
      <c r="A190" s="12" t="s">
        <v>418</v>
      </c>
      <c r="B190" s="12" t="s">
        <v>419</v>
      </c>
      <c r="C190" s="12">
        <v>42.3606</v>
      </c>
      <c r="D190" s="12">
        <v>-71.0106</v>
      </c>
      <c r="E190" s="12">
        <v>2.0100708E7</v>
      </c>
      <c r="F190" s="12" t="str">
        <f t="shared" si="1"/>
        <v>07</v>
      </c>
      <c r="G190" s="12">
        <v>89.0</v>
      </c>
      <c r="H190" s="12">
        <v>0.0</v>
      </c>
    </row>
    <row r="191" ht="13.5" customHeight="1">
      <c r="A191" s="12" t="s">
        <v>418</v>
      </c>
      <c r="B191" s="12" t="s">
        <v>419</v>
      </c>
      <c r="C191" s="12">
        <v>42.3606</v>
      </c>
      <c r="D191" s="12">
        <v>-71.0106</v>
      </c>
      <c r="E191" s="12">
        <v>2.0100709E7</v>
      </c>
      <c r="F191" s="12" t="str">
        <f t="shared" si="1"/>
        <v>07</v>
      </c>
      <c r="G191" s="12">
        <v>84.0</v>
      </c>
      <c r="H191" s="12">
        <v>0.0</v>
      </c>
    </row>
    <row r="192" ht="13.5" customHeight="1">
      <c r="A192" s="12" t="s">
        <v>418</v>
      </c>
      <c r="B192" s="12" t="s">
        <v>419</v>
      </c>
      <c r="C192" s="12">
        <v>42.3606</v>
      </c>
      <c r="D192" s="12">
        <v>-71.0106</v>
      </c>
      <c r="E192" s="12">
        <v>2.010071E7</v>
      </c>
      <c r="F192" s="12" t="str">
        <f t="shared" si="1"/>
        <v>07</v>
      </c>
      <c r="G192" s="12">
        <v>65.0</v>
      </c>
      <c r="H192" s="12">
        <v>419.0</v>
      </c>
    </row>
    <row r="193" ht="13.5" customHeight="1">
      <c r="A193" s="12" t="s">
        <v>418</v>
      </c>
      <c r="B193" s="12" t="s">
        <v>419</v>
      </c>
      <c r="C193" s="12">
        <v>42.3606</v>
      </c>
      <c r="D193" s="12">
        <v>-71.0106</v>
      </c>
      <c r="E193" s="12">
        <v>2.0100711E7</v>
      </c>
      <c r="F193" s="12" t="str">
        <f t="shared" si="1"/>
        <v>07</v>
      </c>
      <c r="G193" s="12">
        <v>70.0</v>
      </c>
      <c r="H193" s="12">
        <v>3.0</v>
      </c>
    </row>
    <row r="194" ht="13.5" customHeight="1">
      <c r="A194" s="12" t="s">
        <v>418</v>
      </c>
      <c r="B194" s="12" t="s">
        <v>419</v>
      </c>
      <c r="C194" s="12">
        <v>42.3606</v>
      </c>
      <c r="D194" s="12">
        <v>-71.0106</v>
      </c>
      <c r="E194" s="12">
        <v>2.0100712E7</v>
      </c>
      <c r="F194" s="12" t="str">
        <f t="shared" si="1"/>
        <v>07</v>
      </c>
      <c r="G194" s="12">
        <v>85.0</v>
      </c>
      <c r="H194" s="12">
        <v>64.0</v>
      </c>
    </row>
    <row r="195" ht="13.5" customHeight="1">
      <c r="A195" s="12" t="s">
        <v>418</v>
      </c>
      <c r="B195" s="12" t="s">
        <v>419</v>
      </c>
      <c r="C195" s="12">
        <v>42.3606</v>
      </c>
      <c r="D195" s="12">
        <v>-71.0106</v>
      </c>
      <c r="E195" s="12">
        <v>2.0100713E7</v>
      </c>
      <c r="F195" s="12" t="str">
        <f t="shared" si="1"/>
        <v>07</v>
      </c>
      <c r="G195" s="12">
        <v>84.0</v>
      </c>
      <c r="H195" s="12">
        <v>10.0</v>
      </c>
    </row>
    <row r="196" ht="13.5" customHeight="1">
      <c r="A196" s="12" t="s">
        <v>418</v>
      </c>
      <c r="B196" s="12" t="s">
        <v>419</v>
      </c>
      <c r="C196" s="12">
        <v>42.3606</v>
      </c>
      <c r="D196" s="12">
        <v>-71.0106</v>
      </c>
      <c r="E196" s="12">
        <v>2.0100714E7</v>
      </c>
      <c r="F196" s="12" t="str">
        <f t="shared" si="1"/>
        <v>07</v>
      </c>
      <c r="G196" s="12">
        <v>70.0</v>
      </c>
      <c r="H196" s="12">
        <v>28.0</v>
      </c>
    </row>
    <row r="197" ht="13.5" customHeight="1">
      <c r="A197" s="12" t="s">
        <v>418</v>
      </c>
      <c r="B197" s="12" t="s">
        <v>419</v>
      </c>
      <c r="C197" s="12">
        <v>42.3606</v>
      </c>
      <c r="D197" s="12">
        <v>-71.0106</v>
      </c>
      <c r="E197" s="12">
        <v>2.0100715E7</v>
      </c>
      <c r="F197" s="12" t="str">
        <f t="shared" si="1"/>
        <v>07</v>
      </c>
      <c r="G197" s="12">
        <v>70.0</v>
      </c>
      <c r="H197" s="12">
        <v>0.0</v>
      </c>
    </row>
    <row r="198" ht="13.5" customHeight="1">
      <c r="A198" s="12" t="s">
        <v>418</v>
      </c>
      <c r="B198" s="12" t="s">
        <v>419</v>
      </c>
      <c r="C198" s="12">
        <v>42.3606</v>
      </c>
      <c r="D198" s="12">
        <v>-71.0106</v>
      </c>
      <c r="E198" s="12">
        <v>2.0100716E7</v>
      </c>
      <c r="F198" s="12" t="str">
        <f t="shared" si="1"/>
        <v>07</v>
      </c>
      <c r="G198" s="12">
        <v>87.0</v>
      </c>
      <c r="H198" s="12">
        <v>5.0</v>
      </c>
    </row>
    <row r="199" ht="13.5" customHeight="1">
      <c r="A199" s="12" t="s">
        <v>418</v>
      </c>
      <c r="B199" s="12" t="s">
        <v>419</v>
      </c>
      <c r="C199" s="12">
        <v>42.3606</v>
      </c>
      <c r="D199" s="12">
        <v>-71.0106</v>
      </c>
      <c r="E199" s="12">
        <v>2.0100717E7</v>
      </c>
      <c r="F199" s="12" t="str">
        <f t="shared" si="1"/>
        <v>07</v>
      </c>
      <c r="G199" s="12">
        <v>77.0</v>
      </c>
      <c r="H199" s="12">
        <v>0.0</v>
      </c>
    </row>
    <row r="200" ht="13.5" customHeight="1">
      <c r="A200" s="12" t="s">
        <v>418</v>
      </c>
      <c r="B200" s="12" t="s">
        <v>419</v>
      </c>
      <c r="C200" s="12">
        <v>42.3606</v>
      </c>
      <c r="D200" s="12">
        <v>-71.0106</v>
      </c>
      <c r="E200" s="12">
        <v>2.0100718E7</v>
      </c>
      <c r="F200" s="12" t="str">
        <f t="shared" si="1"/>
        <v>07</v>
      </c>
      <c r="G200" s="12">
        <v>71.0</v>
      </c>
      <c r="H200" s="12">
        <v>0.0</v>
      </c>
    </row>
    <row r="201" ht="13.5" customHeight="1">
      <c r="A201" s="12" t="s">
        <v>418</v>
      </c>
      <c r="B201" s="12" t="s">
        <v>419</v>
      </c>
      <c r="C201" s="12">
        <v>42.3606</v>
      </c>
      <c r="D201" s="12">
        <v>-71.0106</v>
      </c>
      <c r="E201" s="12">
        <v>2.0100719E7</v>
      </c>
      <c r="F201" s="12" t="str">
        <f t="shared" si="1"/>
        <v>07</v>
      </c>
      <c r="G201" s="12">
        <v>85.0</v>
      </c>
      <c r="H201" s="12">
        <v>0.0</v>
      </c>
    </row>
    <row r="202" ht="13.5" customHeight="1">
      <c r="A202" s="12" t="s">
        <v>418</v>
      </c>
      <c r="B202" s="12" t="s">
        <v>419</v>
      </c>
      <c r="C202" s="12">
        <v>42.3606</v>
      </c>
      <c r="D202" s="12">
        <v>-71.0106</v>
      </c>
      <c r="E202" s="12">
        <v>2.010072E7</v>
      </c>
      <c r="F202" s="12" t="str">
        <f t="shared" si="1"/>
        <v>07</v>
      </c>
      <c r="G202" s="12">
        <v>73.0</v>
      </c>
      <c r="H202" s="12">
        <v>0.0</v>
      </c>
    </row>
    <row r="203" ht="13.5" customHeight="1">
      <c r="A203" s="12" t="s">
        <v>418</v>
      </c>
      <c r="B203" s="12" t="s">
        <v>419</v>
      </c>
      <c r="C203" s="12">
        <v>42.3606</v>
      </c>
      <c r="D203" s="12">
        <v>-71.0106</v>
      </c>
      <c r="E203" s="12">
        <v>2.0100721E7</v>
      </c>
      <c r="F203" s="12" t="str">
        <f t="shared" si="1"/>
        <v>07</v>
      </c>
      <c r="G203" s="12">
        <v>70.0</v>
      </c>
      <c r="H203" s="12">
        <v>13.0</v>
      </c>
    </row>
    <row r="204" ht="13.5" customHeight="1">
      <c r="A204" s="12" t="s">
        <v>418</v>
      </c>
      <c r="B204" s="12" t="s">
        <v>419</v>
      </c>
      <c r="C204" s="12">
        <v>42.3606</v>
      </c>
      <c r="D204" s="12">
        <v>-71.0106</v>
      </c>
      <c r="E204" s="12">
        <v>2.0100722E7</v>
      </c>
      <c r="F204" s="12" t="str">
        <f t="shared" si="1"/>
        <v>07</v>
      </c>
      <c r="G204" s="12">
        <v>86.0</v>
      </c>
      <c r="H204" s="12">
        <v>0.0</v>
      </c>
    </row>
    <row r="205" ht="13.5" customHeight="1">
      <c r="A205" s="12" t="s">
        <v>418</v>
      </c>
      <c r="B205" s="12" t="s">
        <v>419</v>
      </c>
      <c r="C205" s="12">
        <v>42.3606</v>
      </c>
      <c r="D205" s="12">
        <v>-71.0106</v>
      </c>
      <c r="E205" s="12">
        <v>2.0100723E7</v>
      </c>
      <c r="F205" s="12" t="str">
        <f t="shared" si="1"/>
        <v>07</v>
      </c>
      <c r="G205" s="12">
        <v>89.0</v>
      </c>
      <c r="H205" s="12">
        <v>124.0</v>
      </c>
    </row>
    <row r="206" ht="13.5" customHeight="1">
      <c r="A206" s="12" t="s">
        <v>418</v>
      </c>
      <c r="B206" s="12" t="s">
        <v>419</v>
      </c>
      <c r="C206" s="12">
        <v>42.3606</v>
      </c>
      <c r="D206" s="12">
        <v>-71.0106</v>
      </c>
      <c r="E206" s="12">
        <v>2.0100724E7</v>
      </c>
      <c r="F206" s="12" t="str">
        <f t="shared" si="1"/>
        <v>07</v>
      </c>
      <c r="G206" s="12">
        <v>87.0</v>
      </c>
      <c r="H206" s="12">
        <v>0.0</v>
      </c>
    </row>
    <row r="207" ht="13.5" customHeight="1">
      <c r="A207" s="12" t="s">
        <v>418</v>
      </c>
      <c r="B207" s="12" t="s">
        <v>419</v>
      </c>
      <c r="C207" s="12">
        <v>42.3606</v>
      </c>
      <c r="D207" s="12">
        <v>-71.0106</v>
      </c>
      <c r="E207" s="12">
        <v>2.0100725E7</v>
      </c>
      <c r="F207" s="12" t="str">
        <f t="shared" si="1"/>
        <v>07</v>
      </c>
      <c r="G207" s="12">
        <v>87.0</v>
      </c>
      <c r="H207" s="12">
        <v>0.0</v>
      </c>
    </row>
    <row r="208" ht="13.5" customHeight="1">
      <c r="A208" s="12" t="s">
        <v>418</v>
      </c>
      <c r="B208" s="12" t="s">
        <v>419</v>
      </c>
      <c r="C208" s="12">
        <v>42.3606</v>
      </c>
      <c r="D208" s="12">
        <v>-71.0106</v>
      </c>
      <c r="E208" s="12">
        <v>2.0100726E7</v>
      </c>
      <c r="F208" s="12" t="str">
        <f t="shared" si="1"/>
        <v>07</v>
      </c>
      <c r="G208" s="12">
        <v>81.0</v>
      </c>
      <c r="H208" s="12">
        <v>0.0</v>
      </c>
    </row>
    <row r="209" ht="13.5" customHeight="1">
      <c r="A209" s="12" t="s">
        <v>418</v>
      </c>
      <c r="B209" s="12" t="s">
        <v>419</v>
      </c>
      <c r="C209" s="12">
        <v>42.3606</v>
      </c>
      <c r="D209" s="12">
        <v>-71.0106</v>
      </c>
      <c r="E209" s="12">
        <v>2.0100727E7</v>
      </c>
      <c r="F209" s="12" t="str">
        <f t="shared" si="1"/>
        <v>07</v>
      </c>
      <c r="G209" s="12">
        <v>74.0</v>
      </c>
      <c r="H209" s="12">
        <v>0.0</v>
      </c>
    </row>
    <row r="210" ht="13.5" customHeight="1">
      <c r="A210" s="12" t="s">
        <v>418</v>
      </c>
      <c r="B210" s="12" t="s">
        <v>419</v>
      </c>
      <c r="C210" s="12">
        <v>42.3606</v>
      </c>
      <c r="D210" s="12">
        <v>-71.0106</v>
      </c>
      <c r="E210" s="12">
        <v>2.0100728E7</v>
      </c>
      <c r="F210" s="12" t="str">
        <f t="shared" si="1"/>
        <v>07</v>
      </c>
      <c r="G210" s="12">
        <v>82.0</v>
      </c>
      <c r="H210" s="12">
        <v>0.0</v>
      </c>
    </row>
    <row r="211" ht="13.5" customHeight="1">
      <c r="A211" s="12" t="s">
        <v>418</v>
      </c>
      <c r="B211" s="12" t="s">
        <v>419</v>
      </c>
      <c r="C211" s="12">
        <v>42.3606</v>
      </c>
      <c r="D211" s="12">
        <v>-71.0106</v>
      </c>
      <c r="E211" s="12">
        <v>2.0100729E7</v>
      </c>
      <c r="F211" s="12" t="str">
        <f t="shared" si="1"/>
        <v>07</v>
      </c>
      <c r="G211" s="12">
        <v>73.0</v>
      </c>
      <c r="H211" s="12">
        <v>10.0</v>
      </c>
    </row>
    <row r="212" ht="13.5" customHeight="1">
      <c r="A212" s="12" t="s">
        <v>418</v>
      </c>
      <c r="B212" s="12" t="s">
        <v>419</v>
      </c>
      <c r="C212" s="12">
        <v>42.3606</v>
      </c>
      <c r="D212" s="12">
        <v>-71.0106</v>
      </c>
      <c r="E212" s="12">
        <v>2.010073E7</v>
      </c>
      <c r="F212" s="12" t="str">
        <f t="shared" si="1"/>
        <v>07</v>
      </c>
      <c r="G212" s="12">
        <v>80.0</v>
      </c>
      <c r="H212" s="12">
        <v>0.0</v>
      </c>
    </row>
    <row r="213" ht="13.5" customHeight="1">
      <c r="A213" s="12" t="s">
        <v>418</v>
      </c>
      <c r="B213" s="12" t="s">
        <v>419</v>
      </c>
      <c r="C213" s="12">
        <v>42.3606</v>
      </c>
      <c r="D213" s="12">
        <v>-71.0106</v>
      </c>
      <c r="E213" s="12">
        <v>2.0100731E7</v>
      </c>
      <c r="F213" s="12" t="str">
        <f t="shared" si="1"/>
        <v>07</v>
      </c>
      <c r="G213" s="12">
        <v>73.0</v>
      </c>
      <c r="H213" s="12">
        <v>0.0</v>
      </c>
    </row>
    <row r="214" ht="13.5" customHeight="1">
      <c r="A214" s="12" t="s">
        <v>418</v>
      </c>
      <c r="B214" s="12" t="s">
        <v>419</v>
      </c>
      <c r="C214" s="12">
        <v>42.3606</v>
      </c>
      <c r="D214" s="12">
        <v>-71.0106</v>
      </c>
      <c r="E214" s="12">
        <v>2.0100801E7</v>
      </c>
      <c r="F214" s="12" t="str">
        <f t="shared" si="1"/>
        <v>08</v>
      </c>
      <c r="G214" s="12">
        <v>68.0</v>
      </c>
      <c r="H214" s="12">
        <v>0.0</v>
      </c>
    </row>
    <row r="215" ht="13.5" customHeight="1">
      <c r="A215" s="12" t="s">
        <v>418</v>
      </c>
      <c r="B215" s="12" t="s">
        <v>419</v>
      </c>
      <c r="C215" s="12">
        <v>42.3606</v>
      </c>
      <c r="D215" s="12">
        <v>-71.0106</v>
      </c>
      <c r="E215" s="12">
        <v>2.0100802E7</v>
      </c>
      <c r="F215" s="12" t="str">
        <f t="shared" si="1"/>
        <v>08</v>
      </c>
      <c r="G215" s="12">
        <v>80.0</v>
      </c>
      <c r="H215" s="12">
        <v>0.0</v>
      </c>
    </row>
    <row r="216" ht="13.5" customHeight="1">
      <c r="A216" s="12" t="s">
        <v>418</v>
      </c>
      <c r="B216" s="12" t="s">
        <v>419</v>
      </c>
      <c r="C216" s="12">
        <v>42.3606</v>
      </c>
      <c r="D216" s="12">
        <v>-71.0106</v>
      </c>
      <c r="E216" s="12">
        <v>2.0100803E7</v>
      </c>
      <c r="F216" s="12" t="str">
        <f t="shared" si="1"/>
        <v>08</v>
      </c>
      <c r="G216" s="12">
        <v>67.0</v>
      </c>
      <c r="H216" s="12">
        <v>0.0</v>
      </c>
    </row>
    <row r="217" ht="13.5" customHeight="1">
      <c r="A217" s="12" t="s">
        <v>418</v>
      </c>
      <c r="B217" s="12" t="s">
        <v>419</v>
      </c>
      <c r="C217" s="12">
        <v>42.3606</v>
      </c>
      <c r="D217" s="12">
        <v>-71.0106</v>
      </c>
      <c r="E217" s="12">
        <v>2.0100804E7</v>
      </c>
      <c r="F217" s="12" t="str">
        <f t="shared" si="1"/>
        <v>08</v>
      </c>
      <c r="G217" s="12">
        <v>65.0</v>
      </c>
      <c r="H217" s="12">
        <v>0.0</v>
      </c>
    </row>
    <row r="218" ht="13.5" customHeight="1">
      <c r="A218" s="12" t="s">
        <v>418</v>
      </c>
      <c r="B218" s="12" t="s">
        <v>419</v>
      </c>
      <c r="C218" s="12">
        <v>42.3606</v>
      </c>
      <c r="D218" s="12">
        <v>-71.0106</v>
      </c>
      <c r="E218" s="12">
        <v>2.0100805E7</v>
      </c>
      <c r="F218" s="12" t="str">
        <f t="shared" si="1"/>
        <v>08</v>
      </c>
      <c r="G218" s="12">
        <v>87.0</v>
      </c>
      <c r="H218" s="12">
        <v>251.0</v>
      </c>
    </row>
    <row r="219" ht="13.5" customHeight="1">
      <c r="A219" s="12" t="s">
        <v>418</v>
      </c>
      <c r="B219" s="12" t="s">
        <v>419</v>
      </c>
      <c r="C219" s="12">
        <v>42.3606</v>
      </c>
      <c r="D219" s="12">
        <v>-71.0106</v>
      </c>
      <c r="E219" s="12">
        <v>2.0100806E7</v>
      </c>
      <c r="F219" s="12" t="str">
        <f t="shared" si="1"/>
        <v>08</v>
      </c>
      <c r="G219" s="12">
        <v>86.0</v>
      </c>
      <c r="H219" s="12">
        <v>0.0</v>
      </c>
    </row>
    <row r="220" ht="13.5" customHeight="1">
      <c r="A220" s="12" t="s">
        <v>418</v>
      </c>
      <c r="B220" s="12" t="s">
        <v>419</v>
      </c>
      <c r="C220" s="12">
        <v>42.3606</v>
      </c>
      <c r="D220" s="12">
        <v>-71.0106</v>
      </c>
      <c r="E220" s="12">
        <v>2.0100807E7</v>
      </c>
      <c r="F220" s="12" t="str">
        <f t="shared" si="1"/>
        <v>08</v>
      </c>
      <c r="G220" s="12">
        <v>83.0</v>
      </c>
      <c r="H220" s="12">
        <v>0.0</v>
      </c>
    </row>
    <row r="221" ht="13.5" customHeight="1">
      <c r="A221" s="12" t="s">
        <v>418</v>
      </c>
      <c r="B221" s="12" t="s">
        <v>419</v>
      </c>
      <c r="C221" s="12">
        <v>42.3606</v>
      </c>
      <c r="D221" s="12">
        <v>-71.0106</v>
      </c>
      <c r="E221" s="12">
        <v>2.0100808E7</v>
      </c>
      <c r="F221" s="12" t="str">
        <f t="shared" si="1"/>
        <v>08</v>
      </c>
      <c r="G221" s="12">
        <v>71.0</v>
      </c>
      <c r="H221" s="12">
        <v>0.0</v>
      </c>
    </row>
    <row r="222" ht="13.5" customHeight="1">
      <c r="A222" s="12" t="s">
        <v>418</v>
      </c>
      <c r="B222" s="12" t="s">
        <v>419</v>
      </c>
      <c r="C222" s="12">
        <v>42.3606</v>
      </c>
      <c r="D222" s="12">
        <v>-71.0106</v>
      </c>
      <c r="E222" s="12">
        <v>2.0100809E7</v>
      </c>
      <c r="F222" s="12" t="str">
        <f t="shared" si="1"/>
        <v>08</v>
      </c>
      <c r="G222" s="12">
        <v>75.0</v>
      </c>
      <c r="H222" s="12">
        <v>0.0</v>
      </c>
    </row>
    <row r="223" ht="13.5" customHeight="1">
      <c r="A223" s="12" t="s">
        <v>418</v>
      </c>
      <c r="B223" s="12" t="s">
        <v>419</v>
      </c>
      <c r="C223" s="12">
        <v>42.3606</v>
      </c>
      <c r="D223" s="12">
        <v>-71.0106</v>
      </c>
      <c r="E223" s="12">
        <v>2.010081E7</v>
      </c>
      <c r="F223" s="12" t="str">
        <f t="shared" si="1"/>
        <v>08</v>
      </c>
      <c r="G223" s="12">
        <v>81.0</v>
      </c>
      <c r="H223" s="12">
        <v>18.0</v>
      </c>
    </row>
    <row r="224" ht="13.5" customHeight="1">
      <c r="A224" s="12" t="s">
        <v>418</v>
      </c>
      <c r="B224" s="12" t="s">
        <v>419</v>
      </c>
      <c r="C224" s="12">
        <v>42.3606</v>
      </c>
      <c r="D224" s="12">
        <v>-71.0106</v>
      </c>
      <c r="E224" s="12">
        <v>2.0100811E7</v>
      </c>
      <c r="F224" s="12" t="str">
        <f t="shared" si="1"/>
        <v>08</v>
      </c>
      <c r="G224" s="12">
        <v>78.0</v>
      </c>
      <c r="H224" s="12">
        <v>0.0</v>
      </c>
    </row>
    <row r="225" ht="13.5" customHeight="1">
      <c r="A225" s="12" t="s">
        <v>418</v>
      </c>
      <c r="B225" s="12" t="s">
        <v>419</v>
      </c>
      <c r="C225" s="12">
        <v>42.3606</v>
      </c>
      <c r="D225" s="12">
        <v>-71.0106</v>
      </c>
      <c r="E225" s="12">
        <v>2.0100812E7</v>
      </c>
      <c r="F225" s="12" t="str">
        <f t="shared" si="1"/>
        <v>08</v>
      </c>
      <c r="G225" s="12">
        <v>81.0</v>
      </c>
      <c r="H225" s="12">
        <v>0.0</v>
      </c>
    </row>
    <row r="226" ht="13.5" customHeight="1">
      <c r="A226" s="12" t="s">
        <v>418</v>
      </c>
      <c r="B226" s="12" t="s">
        <v>419</v>
      </c>
      <c r="C226" s="12">
        <v>42.3606</v>
      </c>
      <c r="D226" s="12">
        <v>-71.0106</v>
      </c>
      <c r="E226" s="12">
        <v>2.0100813E7</v>
      </c>
      <c r="F226" s="12" t="str">
        <f t="shared" si="1"/>
        <v>08</v>
      </c>
      <c r="G226" s="12" t="e">
        <v>#N/A</v>
      </c>
      <c r="H226" s="12">
        <v>0.0</v>
      </c>
    </row>
    <row r="227" ht="13.5" customHeight="1">
      <c r="A227" s="12" t="s">
        <v>418</v>
      </c>
      <c r="B227" s="12" t="s">
        <v>419</v>
      </c>
      <c r="C227" s="12">
        <v>42.3606</v>
      </c>
      <c r="D227" s="12">
        <v>-71.0106</v>
      </c>
      <c r="E227" s="12">
        <v>2.0100814E7</v>
      </c>
      <c r="F227" s="12" t="str">
        <f t="shared" si="1"/>
        <v>08</v>
      </c>
      <c r="G227" s="12" t="e">
        <v>#N/A</v>
      </c>
      <c r="H227" s="12">
        <v>0.0</v>
      </c>
    </row>
    <row r="228" ht="13.5" customHeight="1">
      <c r="A228" s="12" t="s">
        <v>418</v>
      </c>
      <c r="B228" s="12" t="s">
        <v>419</v>
      </c>
      <c r="C228" s="12">
        <v>42.3606</v>
      </c>
      <c r="D228" s="12">
        <v>-71.0106</v>
      </c>
      <c r="E228" s="12">
        <v>2.0100815E7</v>
      </c>
      <c r="F228" s="12" t="str">
        <f t="shared" si="1"/>
        <v>08</v>
      </c>
      <c r="G228" s="12">
        <v>65.0</v>
      </c>
      <c r="H228" s="12">
        <v>0.0</v>
      </c>
    </row>
    <row r="229" ht="13.5" customHeight="1">
      <c r="A229" s="12" t="s">
        <v>418</v>
      </c>
      <c r="B229" s="12" t="s">
        <v>419</v>
      </c>
      <c r="C229" s="12">
        <v>42.3606</v>
      </c>
      <c r="D229" s="12">
        <v>-71.0106</v>
      </c>
      <c r="E229" s="12">
        <v>2.0100816E7</v>
      </c>
      <c r="F229" s="12" t="str">
        <f t="shared" si="1"/>
        <v>08</v>
      </c>
      <c r="G229" s="12">
        <v>85.0</v>
      </c>
      <c r="H229" s="12">
        <v>53.0</v>
      </c>
    </row>
    <row r="230" ht="13.5" customHeight="1">
      <c r="A230" s="12" t="s">
        <v>418</v>
      </c>
      <c r="B230" s="12" t="s">
        <v>419</v>
      </c>
      <c r="C230" s="12">
        <v>42.3606</v>
      </c>
      <c r="D230" s="12">
        <v>-71.0106</v>
      </c>
      <c r="E230" s="12">
        <v>2.0100817E7</v>
      </c>
      <c r="F230" s="12" t="str">
        <f t="shared" si="1"/>
        <v>08</v>
      </c>
      <c r="G230" s="12">
        <v>85.0</v>
      </c>
      <c r="H230" s="12">
        <v>0.0</v>
      </c>
    </row>
    <row r="231" ht="13.5" customHeight="1">
      <c r="A231" s="12" t="s">
        <v>418</v>
      </c>
      <c r="B231" s="12" t="s">
        <v>419</v>
      </c>
      <c r="C231" s="12">
        <v>42.3606</v>
      </c>
      <c r="D231" s="12">
        <v>-71.0106</v>
      </c>
      <c r="E231" s="12">
        <v>2.0100818E7</v>
      </c>
      <c r="F231" s="12" t="str">
        <f t="shared" si="1"/>
        <v>08</v>
      </c>
      <c r="G231" s="12">
        <v>71.0</v>
      </c>
      <c r="H231" s="12">
        <v>0.0</v>
      </c>
    </row>
    <row r="232" ht="13.5" customHeight="1">
      <c r="A232" s="12" t="s">
        <v>418</v>
      </c>
      <c r="B232" s="12" t="s">
        <v>419</v>
      </c>
      <c r="C232" s="12">
        <v>42.3606</v>
      </c>
      <c r="D232" s="12">
        <v>-71.0106</v>
      </c>
      <c r="E232" s="12">
        <v>2.0100819E7</v>
      </c>
      <c r="F232" s="12" t="str">
        <f t="shared" si="1"/>
        <v>08</v>
      </c>
      <c r="G232" s="12">
        <v>82.0</v>
      </c>
      <c r="H232" s="12">
        <v>0.0</v>
      </c>
    </row>
    <row r="233" ht="13.5" customHeight="1">
      <c r="A233" s="12" t="s">
        <v>418</v>
      </c>
      <c r="B233" s="12" t="s">
        <v>419</v>
      </c>
      <c r="C233" s="12">
        <v>42.3606</v>
      </c>
      <c r="D233" s="12">
        <v>-71.0106</v>
      </c>
      <c r="E233" s="12">
        <v>2.010082E7</v>
      </c>
      <c r="F233" s="12" t="str">
        <f t="shared" si="1"/>
        <v>08</v>
      </c>
      <c r="G233" s="12">
        <v>84.0</v>
      </c>
      <c r="H233" s="12">
        <v>0.0</v>
      </c>
    </row>
    <row r="234" ht="13.5" customHeight="1">
      <c r="A234" s="12" t="s">
        <v>418</v>
      </c>
      <c r="B234" s="12" t="s">
        <v>419</v>
      </c>
      <c r="C234" s="12">
        <v>42.3606</v>
      </c>
      <c r="D234" s="12">
        <v>-71.0106</v>
      </c>
      <c r="E234" s="12">
        <v>2.0100821E7</v>
      </c>
      <c r="F234" s="12" t="str">
        <f t="shared" si="1"/>
        <v>08</v>
      </c>
      <c r="G234" s="12">
        <v>75.0</v>
      </c>
      <c r="H234" s="12">
        <v>0.0</v>
      </c>
    </row>
    <row r="235" ht="13.5" customHeight="1">
      <c r="A235" s="12" t="s">
        <v>418</v>
      </c>
      <c r="B235" s="12" t="s">
        <v>419</v>
      </c>
      <c r="C235" s="12">
        <v>42.3606</v>
      </c>
      <c r="D235" s="12">
        <v>-71.0106</v>
      </c>
      <c r="E235" s="12">
        <v>2.0100822E7</v>
      </c>
      <c r="F235" s="12" t="str">
        <f t="shared" si="1"/>
        <v>08</v>
      </c>
      <c r="G235" s="12">
        <v>75.0</v>
      </c>
      <c r="H235" s="12">
        <v>61.0</v>
      </c>
    </row>
    <row r="236" ht="13.5" customHeight="1">
      <c r="A236" s="12" t="s">
        <v>418</v>
      </c>
      <c r="B236" s="12" t="s">
        <v>419</v>
      </c>
      <c r="C236" s="12">
        <v>42.3606</v>
      </c>
      <c r="D236" s="12">
        <v>-71.0106</v>
      </c>
      <c r="E236" s="12">
        <v>2.0100823E7</v>
      </c>
      <c r="F236" s="12" t="str">
        <f t="shared" si="1"/>
        <v>08</v>
      </c>
      <c r="G236" s="12">
        <v>88.0</v>
      </c>
      <c r="H236" s="12">
        <v>178.0</v>
      </c>
    </row>
    <row r="237" ht="13.5" customHeight="1">
      <c r="A237" s="12" t="s">
        <v>418</v>
      </c>
      <c r="B237" s="12" t="s">
        <v>419</v>
      </c>
      <c r="C237" s="12">
        <v>42.3606</v>
      </c>
      <c r="D237" s="12">
        <v>-71.0106</v>
      </c>
      <c r="E237" s="12">
        <v>2.0100824E7</v>
      </c>
      <c r="F237" s="12" t="str">
        <f t="shared" si="1"/>
        <v>08</v>
      </c>
      <c r="G237" s="12">
        <v>73.0</v>
      </c>
      <c r="H237" s="12">
        <v>198.0</v>
      </c>
    </row>
    <row r="238" ht="13.5" customHeight="1">
      <c r="A238" s="12" t="s">
        <v>418</v>
      </c>
      <c r="B238" s="12" t="s">
        <v>419</v>
      </c>
      <c r="C238" s="12">
        <v>42.3606</v>
      </c>
      <c r="D238" s="12">
        <v>-71.0106</v>
      </c>
      <c r="E238" s="12">
        <v>2.0100825E7</v>
      </c>
      <c r="F238" s="12" t="str">
        <f t="shared" si="1"/>
        <v>08</v>
      </c>
      <c r="G238" s="12">
        <v>86.0</v>
      </c>
      <c r="H238" s="12">
        <v>701.0</v>
      </c>
    </row>
    <row r="239" ht="13.5" customHeight="1">
      <c r="A239" s="12" t="s">
        <v>418</v>
      </c>
      <c r="B239" s="12" t="s">
        <v>419</v>
      </c>
      <c r="C239" s="12">
        <v>42.3606</v>
      </c>
      <c r="D239" s="12">
        <v>-71.0106</v>
      </c>
      <c r="E239" s="12">
        <v>2.0100826E7</v>
      </c>
      <c r="F239" s="12" t="str">
        <f t="shared" si="1"/>
        <v>08</v>
      </c>
      <c r="G239" s="12">
        <v>81.0</v>
      </c>
      <c r="H239" s="12">
        <v>0.0</v>
      </c>
    </row>
    <row r="240" ht="13.5" customHeight="1">
      <c r="A240" s="12" t="s">
        <v>418</v>
      </c>
      <c r="B240" s="12" t="s">
        <v>419</v>
      </c>
      <c r="C240" s="12">
        <v>42.3606</v>
      </c>
      <c r="D240" s="12">
        <v>-71.0106</v>
      </c>
      <c r="E240" s="12">
        <v>2.0100827E7</v>
      </c>
      <c r="F240" s="12" t="str">
        <f t="shared" si="1"/>
        <v>08</v>
      </c>
      <c r="G240" s="12">
        <v>74.0</v>
      </c>
      <c r="H240" s="12">
        <v>0.0</v>
      </c>
    </row>
    <row r="241" ht="13.5" customHeight="1">
      <c r="A241" s="12" t="s">
        <v>418</v>
      </c>
      <c r="B241" s="12" t="s">
        <v>419</v>
      </c>
      <c r="C241" s="12">
        <v>42.3606</v>
      </c>
      <c r="D241" s="12">
        <v>-71.0106</v>
      </c>
      <c r="E241" s="12">
        <v>2.0100828E7</v>
      </c>
      <c r="F241" s="12" t="str">
        <f t="shared" si="1"/>
        <v>08</v>
      </c>
      <c r="G241" s="12">
        <v>82.0</v>
      </c>
      <c r="H241" s="12">
        <v>0.0</v>
      </c>
    </row>
    <row r="242" ht="13.5" customHeight="1">
      <c r="A242" s="12" t="s">
        <v>418</v>
      </c>
      <c r="B242" s="12" t="s">
        <v>419</v>
      </c>
      <c r="C242" s="12">
        <v>42.3606</v>
      </c>
      <c r="D242" s="12">
        <v>-71.0106</v>
      </c>
      <c r="E242" s="12">
        <v>2.0100829E7</v>
      </c>
      <c r="F242" s="12" t="str">
        <f t="shared" si="1"/>
        <v>08</v>
      </c>
      <c r="G242" s="12">
        <v>80.0</v>
      </c>
      <c r="H242" s="12">
        <v>0.0</v>
      </c>
    </row>
    <row r="243" ht="13.5" customHeight="1">
      <c r="A243" s="12" t="s">
        <v>418</v>
      </c>
      <c r="B243" s="12" t="s">
        <v>419</v>
      </c>
      <c r="C243" s="12">
        <v>42.3606</v>
      </c>
      <c r="D243" s="12">
        <v>-71.0106</v>
      </c>
      <c r="E243" s="12">
        <v>2.010083E7</v>
      </c>
      <c r="F243" s="12" t="str">
        <f t="shared" si="1"/>
        <v>08</v>
      </c>
      <c r="G243" s="12">
        <v>73.0</v>
      </c>
      <c r="H243" s="12">
        <v>0.0</v>
      </c>
    </row>
    <row r="244" ht="13.5" customHeight="1">
      <c r="A244" s="12" t="s">
        <v>418</v>
      </c>
      <c r="B244" s="12" t="s">
        <v>419</v>
      </c>
      <c r="C244" s="12">
        <v>42.3606</v>
      </c>
      <c r="D244" s="12">
        <v>-71.0106</v>
      </c>
      <c r="E244" s="12">
        <v>2.0100831E7</v>
      </c>
      <c r="F244" s="12" t="str">
        <f t="shared" si="1"/>
        <v>08</v>
      </c>
      <c r="G244" s="12">
        <v>69.0</v>
      </c>
      <c r="H244" s="12">
        <v>0.0</v>
      </c>
    </row>
    <row r="245" ht="13.5" customHeight="1">
      <c r="A245" s="12" t="s">
        <v>418</v>
      </c>
      <c r="B245" s="12" t="s">
        <v>419</v>
      </c>
      <c r="C245" s="12">
        <v>42.3606</v>
      </c>
      <c r="D245" s="12">
        <v>-71.0106</v>
      </c>
      <c r="E245" s="12">
        <v>2.0100901E7</v>
      </c>
      <c r="F245" s="12" t="str">
        <f t="shared" si="1"/>
        <v>09</v>
      </c>
      <c r="G245" s="12">
        <v>42.0</v>
      </c>
      <c r="H245" s="12">
        <v>0.0</v>
      </c>
    </row>
    <row r="246" ht="13.5" customHeight="1">
      <c r="A246" s="12" t="s">
        <v>418</v>
      </c>
      <c r="B246" s="12" t="s">
        <v>419</v>
      </c>
      <c r="C246" s="12">
        <v>42.3606</v>
      </c>
      <c r="D246" s="12">
        <v>-71.0106</v>
      </c>
      <c r="E246" s="12">
        <v>2.0100902E7</v>
      </c>
      <c r="F246" s="12" t="str">
        <f t="shared" si="1"/>
        <v>09</v>
      </c>
      <c r="G246" s="12">
        <v>40.0</v>
      </c>
      <c r="H246" s="12">
        <v>0.0</v>
      </c>
    </row>
    <row r="247" ht="13.5" customHeight="1">
      <c r="A247" s="12" t="s">
        <v>418</v>
      </c>
      <c r="B247" s="12" t="s">
        <v>419</v>
      </c>
      <c r="C247" s="12">
        <v>42.3606</v>
      </c>
      <c r="D247" s="12">
        <v>-71.0106</v>
      </c>
      <c r="E247" s="12">
        <v>2.0100903E7</v>
      </c>
      <c r="F247" s="12" t="str">
        <f t="shared" si="1"/>
        <v>09</v>
      </c>
      <c r="G247" s="12">
        <v>51.0</v>
      </c>
      <c r="H247" s="12">
        <v>86.0</v>
      </c>
    </row>
    <row r="248" ht="13.5" customHeight="1">
      <c r="A248" s="12" t="s">
        <v>418</v>
      </c>
      <c r="B248" s="12" t="s">
        <v>419</v>
      </c>
      <c r="C248" s="12">
        <v>42.3606</v>
      </c>
      <c r="D248" s="12">
        <v>-71.0106</v>
      </c>
      <c r="E248" s="12">
        <v>2.0100904E7</v>
      </c>
      <c r="F248" s="12" t="str">
        <f t="shared" si="1"/>
        <v>09</v>
      </c>
      <c r="G248" s="12">
        <v>53.0</v>
      </c>
      <c r="H248" s="12">
        <v>5.0</v>
      </c>
    </row>
    <row r="249" ht="13.5" customHeight="1">
      <c r="A249" s="12" t="s">
        <v>418</v>
      </c>
      <c r="B249" s="12" t="s">
        <v>419</v>
      </c>
      <c r="C249" s="12">
        <v>42.3606</v>
      </c>
      <c r="D249" s="12">
        <v>-71.0106</v>
      </c>
      <c r="E249" s="12">
        <v>2.0100905E7</v>
      </c>
      <c r="F249" s="12" t="str">
        <f t="shared" si="1"/>
        <v>09</v>
      </c>
      <c r="G249" s="12">
        <v>45.0</v>
      </c>
      <c r="H249" s="12">
        <v>0.0</v>
      </c>
    </row>
    <row r="250" ht="13.5" customHeight="1">
      <c r="A250" s="12" t="s">
        <v>418</v>
      </c>
      <c r="B250" s="12" t="s">
        <v>419</v>
      </c>
      <c r="C250" s="12">
        <v>42.3606</v>
      </c>
      <c r="D250" s="12">
        <v>-71.0106</v>
      </c>
      <c r="E250" s="12">
        <v>2.0100906E7</v>
      </c>
      <c r="F250" s="12" t="str">
        <f t="shared" si="1"/>
        <v>09</v>
      </c>
      <c r="G250" s="12">
        <v>69.0</v>
      </c>
      <c r="H250" s="12">
        <v>0.0</v>
      </c>
    </row>
    <row r="251" ht="13.5" customHeight="1">
      <c r="A251" s="12" t="s">
        <v>418</v>
      </c>
      <c r="B251" s="12" t="s">
        <v>419</v>
      </c>
      <c r="C251" s="12">
        <v>42.3606</v>
      </c>
      <c r="D251" s="12">
        <v>-71.0106</v>
      </c>
      <c r="E251" s="12">
        <v>2.0100907E7</v>
      </c>
      <c r="F251" s="12" t="str">
        <f t="shared" si="1"/>
        <v>09</v>
      </c>
      <c r="G251" s="12">
        <v>64.0</v>
      </c>
      <c r="H251" s="12">
        <v>0.0</v>
      </c>
    </row>
    <row r="252" ht="13.5" customHeight="1">
      <c r="A252" s="12" t="s">
        <v>418</v>
      </c>
      <c r="B252" s="12" t="s">
        <v>419</v>
      </c>
      <c r="C252" s="12">
        <v>42.3606</v>
      </c>
      <c r="D252" s="12">
        <v>-71.0106</v>
      </c>
      <c r="E252" s="12">
        <v>2.0100908E7</v>
      </c>
      <c r="F252" s="12" t="str">
        <f t="shared" si="1"/>
        <v>09</v>
      </c>
      <c r="G252" s="12">
        <v>60.0</v>
      </c>
      <c r="H252" s="12">
        <v>71.0</v>
      </c>
    </row>
    <row r="253" ht="13.5" customHeight="1">
      <c r="A253" s="12" t="s">
        <v>418</v>
      </c>
      <c r="B253" s="12" t="s">
        <v>419</v>
      </c>
      <c r="C253" s="12">
        <v>42.3606</v>
      </c>
      <c r="D253" s="12">
        <v>-71.0106</v>
      </c>
      <c r="E253" s="12">
        <v>2.0100909E7</v>
      </c>
      <c r="F253" s="12" t="str">
        <f t="shared" si="1"/>
        <v>09</v>
      </c>
      <c r="G253" s="12">
        <v>40.0</v>
      </c>
      <c r="H253" s="12">
        <v>0.0</v>
      </c>
    </row>
    <row r="254" ht="13.5" customHeight="1">
      <c r="A254" s="12" t="s">
        <v>418</v>
      </c>
      <c r="B254" s="12" t="s">
        <v>419</v>
      </c>
      <c r="C254" s="12">
        <v>42.3606</v>
      </c>
      <c r="D254" s="12">
        <v>-71.0106</v>
      </c>
      <c r="E254" s="12">
        <v>2.010091E7</v>
      </c>
      <c r="F254" s="12" t="str">
        <f t="shared" si="1"/>
        <v>09</v>
      </c>
      <c r="G254" s="12">
        <v>69.0</v>
      </c>
      <c r="H254" s="12">
        <v>0.0</v>
      </c>
    </row>
    <row r="255" ht="13.5" customHeight="1">
      <c r="A255" s="12" t="s">
        <v>418</v>
      </c>
      <c r="B255" s="12" t="s">
        <v>419</v>
      </c>
      <c r="C255" s="12">
        <v>42.3606</v>
      </c>
      <c r="D255" s="12">
        <v>-71.0106</v>
      </c>
      <c r="E255" s="12">
        <v>2.0100911E7</v>
      </c>
      <c r="F255" s="12" t="str">
        <f t="shared" si="1"/>
        <v>09</v>
      </c>
      <c r="G255" s="12">
        <v>45.0</v>
      </c>
      <c r="H255" s="12">
        <v>0.0</v>
      </c>
    </row>
    <row r="256" ht="13.5" customHeight="1">
      <c r="A256" s="12" t="s">
        <v>418</v>
      </c>
      <c r="B256" s="12" t="s">
        <v>419</v>
      </c>
      <c r="C256" s="12">
        <v>42.3606</v>
      </c>
      <c r="D256" s="12">
        <v>-71.0106</v>
      </c>
      <c r="E256" s="12">
        <v>2.0100912E7</v>
      </c>
      <c r="F256" s="12" t="str">
        <f t="shared" si="1"/>
        <v>09</v>
      </c>
      <c r="G256" s="12">
        <v>41.0</v>
      </c>
      <c r="H256" s="12">
        <v>0.0</v>
      </c>
    </row>
    <row r="257" ht="13.5" customHeight="1">
      <c r="A257" s="12" t="s">
        <v>418</v>
      </c>
      <c r="B257" s="12" t="s">
        <v>419</v>
      </c>
      <c r="C257" s="12">
        <v>42.3606</v>
      </c>
      <c r="D257" s="12">
        <v>-71.0106</v>
      </c>
      <c r="E257" s="12">
        <v>2.0100913E7</v>
      </c>
      <c r="F257" s="12" t="str">
        <f t="shared" si="1"/>
        <v>09</v>
      </c>
      <c r="G257" s="12">
        <v>42.0</v>
      </c>
      <c r="H257" s="12">
        <v>25.0</v>
      </c>
    </row>
    <row r="258" ht="13.5" customHeight="1">
      <c r="A258" s="12" t="s">
        <v>418</v>
      </c>
      <c r="B258" s="12" t="s">
        <v>419</v>
      </c>
      <c r="C258" s="12">
        <v>42.3606</v>
      </c>
      <c r="D258" s="12">
        <v>-71.0106</v>
      </c>
      <c r="E258" s="12">
        <v>2.0100914E7</v>
      </c>
      <c r="F258" s="12" t="str">
        <f t="shared" si="1"/>
        <v>09</v>
      </c>
      <c r="G258" s="12">
        <v>53.0</v>
      </c>
      <c r="H258" s="12">
        <v>13.0</v>
      </c>
    </row>
    <row r="259" ht="13.5" customHeight="1">
      <c r="A259" s="12" t="s">
        <v>418</v>
      </c>
      <c r="B259" s="12" t="s">
        <v>419</v>
      </c>
      <c r="C259" s="12">
        <v>42.3606</v>
      </c>
      <c r="D259" s="12">
        <v>-71.0106</v>
      </c>
      <c r="E259" s="12">
        <v>2.0100915E7</v>
      </c>
      <c r="F259" s="12" t="str">
        <f t="shared" si="1"/>
        <v>09</v>
      </c>
      <c r="G259" s="12">
        <v>44.0</v>
      </c>
      <c r="H259" s="12">
        <v>0.0</v>
      </c>
    </row>
    <row r="260" ht="13.5" customHeight="1">
      <c r="A260" s="12" t="s">
        <v>418</v>
      </c>
      <c r="B260" s="12" t="s">
        <v>419</v>
      </c>
      <c r="C260" s="12">
        <v>42.3606</v>
      </c>
      <c r="D260" s="12">
        <v>-71.0106</v>
      </c>
      <c r="E260" s="12">
        <v>2.0100916E7</v>
      </c>
      <c r="F260" s="12" t="str">
        <f t="shared" si="1"/>
        <v>09</v>
      </c>
      <c r="G260" s="12">
        <v>69.0</v>
      </c>
      <c r="H260" s="12">
        <v>36.0</v>
      </c>
    </row>
    <row r="261" ht="13.5" customHeight="1">
      <c r="A261" s="12" t="s">
        <v>418</v>
      </c>
      <c r="B261" s="12" t="s">
        <v>419</v>
      </c>
      <c r="C261" s="12">
        <v>42.3606</v>
      </c>
      <c r="D261" s="12">
        <v>-71.0106</v>
      </c>
      <c r="E261" s="12">
        <v>2.0100917E7</v>
      </c>
      <c r="F261" s="12" t="str">
        <f t="shared" si="1"/>
        <v>09</v>
      </c>
      <c r="G261" s="12">
        <v>63.0</v>
      </c>
      <c r="H261" s="12">
        <v>38.0</v>
      </c>
    </row>
    <row r="262" ht="13.5" customHeight="1">
      <c r="A262" s="12" t="s">
        <v>418</v>
      </c>
      <c r="B262" s="12" t="s">
        <v>419</v>
      </c>
      <c r="C262" s="12">
        <v>42.3606</v>
      </c>
      <c r="D262" s="12">
        <v>-71.0106</v>
      </c>
      <c r="E262" s="12">
        <v>2.0100918E7</v>
      </c>
      <c r="F262" s="12" t="str">
        <f t="shared" si="1"/>
        <v>09</v>
      </c>
      <c r="G262" s="12">
        <v>41.0</v>
      </c>
      <c r="H262" s="12">
        <v>0.0</v>
      </c>
    </row>
    <row r="263" ht="13.5" customHeight="1">
      <c r="A263" s="12" t="s">
        <v>418</v>
      </c>
      <c r="B263" s="12" t="s">
        <v>419</v>
      </c>
      <c r="C263" s="12">
        <v>42.3606</v>
      </c>
      <c r="D263" s="12">
        <v>-71.0106</v>
      </c>
      <c r="E263" s="12">
        <v>2.0100919E7</v>
      </c>
      <c r="F263" s="12" t="str">
        <f t="shared" si="1"/>
        <v>09</v>
      </c>
      <c r="G263" s="12">
        <v>43.0</v>
      </c>
      <c r="H263" s="12">
        <v>0.0</v>
      </c>
    </row>
    <row r="264" ht="13.5" customHeight="1">
      <c r="A264" s="12" t="s">
        <v>418</v>
      </c>
      <c r="B264" s="12" t="s">
        <v>419</v>
      </c>
      <c r="C264" s="12">
        <v>42.3606</v>
      </c>
      <c r="D264" s="12">
        <v>-71.0106</v>
      </c>
      <c r="E264" s="12">
        <v>2.010092E7</v>
      </c>
      <c r="F264" s="12" t="str">
        <f t="shared" si="1"/>
        <v>09</v>
      </c>
      <c r="G264" s="12">
        <v>44.0</v>
      </c>
      <c r="H264" s="12">
        <v>0.0</v>
      </c>
    </row>
    <row r="265" ht="13.5" customHeight="1">
      <c r="A265" s="12" t="s">
        <v>418</v>
      </c>
      <c r="B265" s="12" t="s">
        <v>419</v>
      </c>
      <c r="C265" s="12">
        <v>42.3606</v>
      </c>
      <c r="D265" s="12">
        <v>-71.0106</v>
      </c>
      <c r="E265" s="12">
        <v>2.0100921E7</v>
      </c>
      <c r="F265" s="12" t="str">
        <f t="shared" si="1"/>
        <v>09</v>
      </c>
      <c r="G265" s="12">
        <v>67.0</v>
      </c>
      <c r="H265" s="12">
        <v>0.0</v>
      </c>
    </row>
    <row r="266" ht="13.5" customHeight="1">
      <c r="A266" s="12" t="s">
        <v>418</v>
      </c>
      <c r="B266" s="12" t="s">
        <v>419</v>
      </c>
      <c r="C266" s="12">
        <v>42.3606</v>
      </c>
      <c r="D266" s="12">
        <v>-71.0106</v>
      </c>
      <c r="E266" s="12">
        <v>2.0100922E7</v>
      </c>
      <c r="F266" s="12" t="str">
        <f t="shared" si="1"/>
        <v>09</v>
      </c>
      <c r="G266" s="12">
        <v>60.0</v>
      </c>
      <c r="H266" s="12">
        <v>0.0</v>
      </c>
    </row>
    <row r="267" ht="13.5" customHeight="1">
      <c r="A267" s="12" t="s">
        <v>418</v>
      </c>
      <c r="B267" s="12" t="s">
        <v>419</v>
      </c>
      <c r="C267" s="12">
        <v>42.3606</v>
      </c>
      <c r="D267" s="12">
        <v>-71.0106</v>
      </c>
      <c r="E267" s="12">
        <v>2.0100923E7</v>
      </c>
      <c r="F267" s="12" t="str">
        <f t="shared" si="1"/>
        <v>09</v>
      </c>
      <c r="G267" s="12">
        <v>67.0</v>
      </c>
      <c r="H267" s="12">
        <v>0.0</v>
      </c>
    </row>
    <row r="268" ht="13.5" customHeight="1">
      <c r="A268" s="12" t="s">
        <v>418</v>
      </c>
      <c r="B268" s="12" t="s">
        <v>419</v>
      </c>
      <c r="C268" s="12">
        <v>42.3606</v>
      </c>
      <c r="D268" s="12">
        <v>-71.0106</v>
      </c>
      <c r="E268" s="12">
        <v>2.0100924E7</v>
      </c>
      <c r="F268" s="12" t="str">
        <f t="shared" si="1"/>
        <v>09</v>
      </c>
      <c r="G268" s="12">
        <v>70.0</v>
      </c>
      <c r="H268" s="12">
        <v>0.0</v>
      </c>
    </row>
    <row r="269" ht="13.5" customHeight="1">
      <c r="A269" s="12" t="s">
        <v>418</v>
      </c>
      <c r="B269" s="12" t="s">
        <v>419</v>
      </c>
      <c r="C269" s="12">
        <v>42.3606</v>
      </c>
      <c r="D269" s="12">
        <v>-71.0106</v>
      </c>
      <c r="E269" s="12">
        <v>2.0100925E7</v>
      </c>
      <c r="F269" s="12" t="str">
        <f t="shared" si="1"/>
        <v>09</v>
      </c>
      <c r="G269" s="12">
        <v>40.0</v>
      </c>
      <c r="H269" s="12">
        <v>0.0</v>
      </c>
    </row>
    <row r="270" ht="13.5" customHeight="1">
      <c r="A270" s="12" t="s">
        <v>418</v>
      </c>
      <c r="B270" s="12" t="s">
        <v>419</v>
      </c>
      <c r="C270" s="12">
        <v>42.3606</v>
      </c>
      <c r="D270" s="12">
        <v>-71.0106</v>
      </c>
      <c r="E270" s="12">
        <v>2.0100926E7</v>
      </c>
      <c r="F270" s="12" t="str">
        <f t="shared" si="1"/>
        <v>09</v>
      </c>
      <c r="G270" s="12">
        <v>65.0</v>
      </c>
      <c r="H270" s="12">
        <v>0.0</v>
      </c>
    </row>
    <row r="271" ht="13.5" customHeight="1">
      <c r="A271" s="12" t="s">
        <v>418</v>
      </c>
      <c r="B271" s="12" t="s">
        <v>419</v>
      </c>
      <c r="C271" s="12">
        <v>42.3606</v>
      </c>
      <c r="D271" s="12">
        <v>-71.0106</v>
      </c>
      <c r="E271" s="12">
        <v>2.0100927E7</v>
      </c>
      <c r="F271" s="12" t="str">
        <f t="shared" si="1"/>
        <v>09</v>
      </c>
      <c r="G271" s="12">
        <v>64.0</v>
      </c>
      <c r="H271" s="12">
        <v>10.0</v>
      </c>
    </row>
    <row r="272" ht="13.5" customHeight="1">
      <c r="A272" s="12" t="s">
        <v>418</v>
      </c>
      <c r="B272" s="12" t="s">
        <v>419</v>
      </c>
      <c r="C272" s="12">
        <v>42.3606</v>
      </c>
      <c r="D272" s="12">
        <v>-71.0106</v>
      </c>
      <c r="E272" s="12">
        <v>2.0100928E7</v>
      </c>
      <c r="F272" s="12" t="str">
        <f t="shared" si="1"/>
        <v>09</v>
      </c>
      <c r="G272" s="12">
        <v>50.0</v>
      </c>
      <c r="H272" s="12">
        <v>173.0</v>
      </c>
    </row>
    <row r="273" ht="13.5" customHeight="1">
      <c r="A273" s="12" t="s">
        <v>418</v>
      </c>
      <c r="B273" s="12" t="s">
        <v>419</v>
      </c>
      <c r="C273" s="12">
        <v>42.3606</v>
      </c>
      <c r="D273" s="12">
        <v>-71.0106</v>
      </c>
      <c r="E273" s="12">
        <v>2.0100929E7</v>
      </c>
      <c r="F273" s="12" t="str">
        <f t="shared" si="1"/>
        <v>09</v>
      </c>
      <c r="G273" s="12">
        <v>50.0</v>
      </c>
      <c r="H273" s="12">
        <v>0.0</v>
      </c>
    </row>
    <row r="274" ht="13.5" customHeight="1">
      <c r="A274" s="12" t="s">
        <v>418</v>
      </c>
      <c r="B274" s="12" t="s">
        <v>419</v>
      </c>
      <c r="C274" s="12">
        <v>42.3606</v>
      </c>
      <c r="D274" s="12">
        <v>-71.0106</v>
      </c>
      <c r="E274" s="12">
        <v>2.010093E7</v>
      </c>
      <c r="F274" s="12" t="str">
        <f t="shared" si="1"/>
        <v>09</v>
      </c>
      <c r="G274" s="12">
        <v>49.0</v>
      </c>
      <c r="H274" s="12">
        <v>0.0</v>
      </c>
    </row>
    <row r="275" ht="13.5" customHeight="1">
      <c r="A275" s="12" t="s">
        <v>418</v>
      </c>
      <c r="B275" s="12" t="s">
        <v>419</v>
      </c>
      <c r="C275" s="12">
        <v>42.3606</v>
      </c>
      <c r="D275" s="12">
        <v>-71.0106</v>
      </c>
      <c r="E275" s="12">
        <v>2.0101001E7</v>
      </c>
      <c r="F275" s="12" t="str">
        <f t="shared" si="1"/>
        <v>10</v>
      </c>
      <c r="G275" s="12">
        <v>45.0</v>
      </c>
      <c r="H275" s="12">
        <v>89.0</v>
      </c>
    </row>
    <row r="276" ht="13.5" customHeight="1">
      <c r="A276" s="12" t="s">
        <v>418</v>
      </c>
      <c r="B276" s="12" t="s">
        <v>419</v>
      </c>
      <c r="C276" s="12">
        <v>42.3606</v>
      </c>
      <c r="D276" s="12">
        <v>-71.0106</v>
      </c>
      <c r="E276" s="12">
        <v>2.0101002E7</v>
      </c>
      <c r="F276" s="12" t="str">
        <f t="shared" si="1"/>
        <v>10</v>
      </c>
      <c r="G276" s="12">
        <v>52.0</v>
      </c>
      <c r="H276" s="12">
        <v>0.0</v>
      </c>
    </row>
    <row r="277" ht="13.5" customHeight="1">
      <c r="A277" s="12" t="s">
        <v>418</v>
      </c>
      <c r="B277" s="12" t="s">
        <v>419</v>
      </c>
      <c r="C277" s="12">
        <v>42.3606</v>
      </c>
      <c r="D277" s="12">
        <v>-71.0106</v>
      </c>
      <c r="E277" s="12">
        <v>2.0101003E7</v>
      </c>
      <c r="F277" s="12" t="str">
        <f t="shared" si="1"/>
        <v>10</v>
      </c>
      <c r="G277" s="12">
        <v>66.0</v>
      </c>
      <c r="H277" s="12">
        <v>0.0</v>
      </c>
    </row>
    <row r="278" ht="13.5" customHeight="1">
      <c r="A278" s="12" t="s">
        <v>418</v>
      </c>
      <c r="B278" s="12" t="s">
        <v>419</v>
      </c>
      <c r="C278" s="12">
        <v>42.3606</v>
      </c>
      <c r="D278" s="12">
        <v>-71.0106</v>
      </c>
      <c r="E278" s="12">
        <v>2.0101004E7</v>
      </c>
      <c r="F278" s="12" t="str">
        <f t="shared" si="1"/>
        <v>10</v>
      </c>
      <c r="G278" s="12">
        <v>65.0</v>
      </c>
      <c r="H278" s="12">
        <v>130.0</v>
      </c>
    </row>
    <row r="279" ht="13.5" customHeight="1">
      <c r="A279" s="12" t="s">
        <v>418</v>
      </c>
      <c r="B279" s="12" t="s">
        <v>419</v>
      </c>
      <c r="C279" s="12">
        <v>42.3606</v>
      </c>
      <c r="D279" s="12">
        <v>-71.0106</v>
      </c>
      <c r="E279" s="12">
        <v>2.0101005E7</v>
      </c>
      <c r="F279" s="12" t="str">
        <f t="shared" si="1"/>
        <v>10</v>
      </c>
      <c r="G279" s="12">
        <v>46.0</v>
      </c>
      <c r="H279" s="12">
        <v>23.0</v>
      </c>
    </row>
    <row r="280" ht="13.5" customHeight="1">
      <c r="A280" s="12" t="s">
        <v>418</v>
      </c>
      <c r="B280" s="12" t="s">
        <v>419</v>
      </c>
      <c r="C280" s="12">
        <v>42.3606</v>
      </c>
      <c r="D280" s="12">
        <v>-71.0106</v>
      </c>
      <c r="E280" s="12">
        <v>2.0101006E7</v>
      </c>
      <c r="F280" s="12" t="str">
        <f t="shared" si="1"/>
        <v>10</v>
      </c>
      <c r="G280" s="12">
        <v>61.0</v>
      </c>
      <c r="H280" s="12">
        <v>328.0</v>
      </c>
    </row>
    <row r="281" ht="13.5" customHeight="1">
      <c r="A281" s="12" t="s">
        <v>418</v>
      </c>
      <c r="B281" s="12" t="s">
        <v>419</v>
      </c>
      <c r="C281" s="12">
        <v>42.3606</v>
      </c>
      <c r="D281" s="12">
        <v>-71.0106</v>
      </c>
      <c r="E281" s="12">
        <v>2.0101007E7</v>
      </c>
      <c r="F281" s="12" t="str">
        <f t="shared" si="1"/>
        <v>10</v>
      </c>
      <c r="G281" s="12">
        <v>44.0</v>
      </c>
      <c r="H281" s="12">
        <v>0.0</v>
      </c>
    </row>
    <row r="282" ht="13.5" customHeight="1">
      <c r="A282" s="12" t="s">
        <v>418</v>
      </c>
      <c r="B282" s="12" t="s">
        <v>419</v>
      </c>
      <c r="C282" s="12">
        <v>42.3606</v>
      </c>
      <c r="D282" s="12">
        <v>-71.0106</v>
      </c>
      <c r="E282" s="12">
        <v>2.0101008E7</v>
      </c>
      <c r="F282" s="12" t="str">
        <f t="shared" si="1"/>
        <v>10</v>
      </c>
      <c r="G282" s="12">
        <v>60.0</v>
      </c>
      <c r="H282" s="12">
        <v>0.0</v>
      </c>
    </row>
    <row r="283" ht="13.5" customHeight="1">
      <c r="A283" s="12" t="s">
        <v>418</v>
      </c>
      <c r="B283" s="12" t="s">
        <v>419</v>
      </c>
      <c r="C283" s="12">
        <v>42.3606</v>
      </c>
      <c r="D283" s="12">
        <v>-71.0106</v>
      </c>
      <c r="E283" s="12">
        <v>2.0101009E7</v>
      </c>
      <c r="F283" s="12" t="str">
        <f t="shared" si="1"/>
        <v>10</v>
      </c>
      <c r="G283" s="12">
        <v>44.0</v>
      </c>
      <c r="H283" s="12">
        <v>0.0</v>
      </c>
    </row>
    <row r="284" ht="13.5" customHeight="1">
      <c r="A284" s="12" t="s">
        <v>418</v>
      </c>
      <c r="B284" s="12" t="s">
        <v>419</v>
      </c>
      <c r="C284" s="12">
        <v>42.3606</v>
      </c>
      <c r="D284" s="12">
        <v>-71.0106</v>
      </c>
      <c r="E284" s="12">
        <v>2.010101E7</v>
      </c>
      <c r="F284" s="12" t="str">
        <f t="shared" si="1"/>
        <v>10</v>
      </c>
      <c r="G284" s="12">
        <v>41.0</v>
      </c>
      <c r="H284" s="12">
        <v>0.0</v>
      </c>
    </row>
    <row r="285" ht="13.5" customHeight="1">
      <c r="A285" s="12" t="s">
        <v>418</v>
      </c>
      <c r="B285" s="12" t="s">
        <v>419</v>
      </c>
      <c r="C285" s="12">
        <v>42.3606</v>
      </c>
      <c r="D285" s="12">
        <v>-71.0106</v>
      </c>
      <c r="E285" s="12">
        <v>2.0101011E7</v>
      </c>
      <c r="F285" s="12" t="str">
        <f t="shared" si="1"/>
        <v>10</v>
      </c>
      <c r="G285" s="12">
        <v>64.0</v>
      </c>
      <c r="H285" s="12">
        <v>0.0</v>
      </c>
    </row>
    <row r="286" ht="13.5" customHeight="1">
      <c r="A286" s="12" t="s">
        <v>418</v>
      </c>
      <c r="B286" s="12" t="s">
        <v>419</v>
      </c>
      <c r="C286" s="12">
        <v>42.3606</v>
      </c>
      <c r="D286" s="12">
        <v>-71.0106</v>
      </c>
      <c r="E286" s="12">
        <v>2.0101012E7</v>
      </c>
      <c r="F286" s="12" t="str">
        <f t="shared" si="1"/>
        <v>10</v>
      </c>
      <c r="G286" s="12">
        <v>55.0</v>
      </c>
      <c r="H286" s="12">
        <v>13.0</v>
      </c>
    </row>
    <row r="287" ht="13.5" customHeight="1">
      <c r="A287" s="12" t="s">
        <v>418</v>
      </c>
      <c r="B287" s="12" t="s">
        <v>419</v>
      </c>
      <c r="C287" s="12">
        <v>42.3606</v>
      </c>
      <c r="D287" s="12">
        <v>-71.0106</v>
      </c>
      <c r="E287" s="12">
        <v>2.0101013E7</v>
      </c>
      <c r="F287" s="12" t="str">
        <f t="shared" si="1"/>
        <v>10</v>
      </c>
      <c r="G287" s="12">
        <v>60.0</v>
      </c>
      <c r="H287" s="12">
        <v>0.0</v>
      </c>
    </row>
    <row r="288" ht="13.5" customHeight="1">
      <c r="A288" s="12" t="s">
        <v>418</v>
      </c>
      <c r="B288" s="12" t="s">
        <v>419</v>
      </c>
      <c r="C288" s="12">
        <v>42.3606</v>
      </c>
      <c r="D288" s="12">
        <v>-71.0106</v>
      </c>
      <c r="E288" s="12">
        <v>2.0101014E7</v>
      </c>
      <c r="F288" s="12" t="str">
        <f t="shared" si="1"/>
        <v>10</v>
      </c>
      <c r="G288" s="12">
        <v>60.0</v>
      </c>
      <c r="H288" s="12">
        <v>66.0</v>
      </c>
    </row>
    <row r="289" ht="13.5" customHeight="1">
      <c r="A289" s="12" t="s">
        <v>418</v>
      </c>
      <c r="B289" s="12" t="s">
        <v>419</v>
      </c>
      <c r="C289" s="12">
        <v>42.3606</v>
      </c>
      <c r="D289" s="12">
        <v>-71.0106</v>
      </c>
      <c r="E289" s="12">
        <v>2.0101015E7</v>
      </c>
      <c r="F289" s="12" t="str">
        <f t="shared" si="1"/>
        <v>10</v>
      </c>
      <c r="G289" s="12">
        <v>56.0</v>
      </c>
      <c r="H289" s="12">
        <v>300.0</v>
      </c>
    </row>
    <row r="290" ht="13.5" customHeight="1">
      <c r="A290" s="12" t="s">
        <v>418</v>
      </c>
      <c r="B290" s="12" t="s">
        <v>419</v>
      </c>
      <c r="C290" s="12">
        <v>42.3606</v>
      </c>
      <c r="D290" s="12">
        <v>-71.0106</v>
      </c>
      <c r="E290" s="12">
        <v>2.0101016E7</v>
      </c>
      <c r="F290" s="12" t="str">
        <f t="shared" si="1"/>
        <v>10</v>
      </c>
      <c r="G290" s="12">
        <v>66.0</v>
      </c>
      <c r="H290" s="12">
        <v>0.0</v>
      </c>
    </row>
    <row r="291" ht="13.5" customHeight="1">
      <c r="A291" s="12" t="s">
        <v>418</v>
      </c>
      <c r="B291" s="12" t="s">
        <v>419</v>
      </c>
      <c r="C291" s="12">
        <v>42.3606</v>
      </c>
      <c r="D291" s="12">
        <v>-71.0106</v>
      </c>
      <c r="E291" s="12">
        <v>2.0101017E7</v>
      </c>
      <c r="F291" s="12" t="str">
        <f t="shared" si="1"/>
        <v>10</v>
      </c>
      <c r="G291" s="12">
        <v>54.0</v>
      </c>
      <c r="H291" s="12">
        <v>0.0</v>
      </c>
    </row>
    <row r="292" ht="13.5" customHeight="1">
      <c r="A292" s="12" t="s">
        <v>418</v>
      </c>
      <c r="B292" s="12" t="s">
        <v>419</v>
      </c>
      <c r="C292" s="12">
        <v>42.3606</v>
      </c>
      <c r="D292" s="12">
        <v>-71.0106</v>
      </c>
      <c r="E292" s="12">
        <v>2.0101018E7</v>
      </c>
      <c r="F292" s="12" t="str">
        <f t="shared" si="1"/>
        <v>10</v>
      </c>
      <c r="G292" s="12">
        <v>44.0</v>
      </c>
      <c r="H292" s="12">
        <v>0.0</v>
      </c>
    </row>
    <row r="293" ht="13.5" customHeight="1">
      <c r="A293" s="12" t="s">
        <v>418</v>
      </c>
      <c r="B293" s="12" t="s">
        <v>419</v>
      </c>
      <c r="C293" s="12">
        <v>42.3606</v>
      </c>
      <c r="D293" s="12">
        <v>-71.0106</v>
      </c>
      <c r="E293" s="12">
        <v>2.0101019E7</v>
      </c>
      <c r="F293" s="12" t="str">
        <f t="shared" si="1"/>
        <v>10</v>
      </c>
      <c r="G293" s="12">
        <v>65.0</v>
      </c>
      <c r="H293" s="12">
        <v>0.0</v>
      </c>
    </row>
    <row r="294" ht="13.5" customHeight="1">
      <c r="A294" s="12" t="s">
        <v>418</v>
      </c>
      <c r="B294" s="12" t="s">
        <v>419</v>
      </c>
      <c r="C294" s="12">
        <v>42.3606</v>
      </c>
      <c r="D294" s="12">
        <v>-71.0106</v>
      </c>
      <c r="E294" s="12">
        <v>2.010102E7</v>
      </c>
      <c r="F294" s="12" t="str">
        <f t="shared" si="1"/>
        <v>10</v>
      </c>
      <c r="G294" s="12">
        <v>65.0</v>
      </c>
      <c r="H294" s="12">
        <v>0.0</v>
      </c>
    </row>
    <row r="295" ht="13.5" customHeight="1">
      <c r="A295" s="12" t="s">
        <v>418</v>
      </c>
      <c r="B295" s="12" t="s">
        <v>419</v>
      </c>
      <c r="C295" s="12">
        <v>42.3606</v>
      </c>
      <c r="D295" s="12">
        <v>-71.0106</v>
      </c>
      <c r="E295" s="12">
        <v>2.0101021E7</v>
      </c>
      <c r="F295" s="12" t="str">
        <f t="shared" si="1"/>
        <v>10</v>
      </c>
      <c r="G295" s="12">
        <v>60.0</v>
      </c>
      <c r="H295" s="12">
        <v>5.0</v>
      </c>
    </row>
    <row r="296" ht="13.5" customHeight="1">
      <c r="A296" s="12" t="s">
        <v>418</v>
      </c>
      <c r="B296" s="12" t="s">
        <v>419</v>
      </c>
      <c r="C296" s="12">
        <v>42.3606</v>
      </c>
      <c r="D296" s="12">
        <v>-71.0106</v>
      </c>
      <c r="E296" s="12">
        <v>2.0101022E7</v>
      </c>
      <c r="F296" s="12" t="str">
        <f t="shared" si="1"/>
        <v>10</v>
      </c>
      <c r="G296" s="12">
        <v>48.0</v>
      </c>
      <c r="H296" s="12">
        <v>0.0</v>
      </c>
    </row>
    <row r="297" ht="13.5" customHeight="1">
      <c r="A297" s="12" t="s">
        <v>418</v>
      </c>
      <c r="B297" s="12" t="s">
        <v>419</v>
      </c>
      <c r="C297" s="12">
        <v>42.3606</v>
      </c>
      <c r="D297" s="12">
        <v>-71.0106</v>
      </c>
      <c r="E297" s="12">
        <v>2.0101023E7</v>
      </c>
      <c r="F297" s="12" t="str">
        <f t="shared" si="1"/>
        <v>10</v>
      </c>
      <c r="G297" s="12">
        <v>45.0</v>
      </c>
      <c r="H297" s="12">
        <v>0.0</v>
      </c>
    </row>
    <row r="298" ht="13.5" customHeight="1">
      <c r="A298" s="12" t="s">
        <v>418</v>
      </c>
      <c r="B298" s="12" t="s">
        <v>419</v>
      </c>
      <c r="C298" s="12">
        <v>42.3606</v>
      </c>
      <c r="D298" s="12">
        <v>-71.0106</v>
      </c>
      <c r="E298" s="12">
        <v>2.0101024E7</v>
      </c>
      <c r="F298" s="12" t="str">
        <f t="shared" si="1"/>
        <v>10</v>
      </c>
      <c r="G298" s="12">
        <v>41.0</v>
      </c>
      <c r="H298" s="12">
        <v>3.0</v>
      </c>
    </row>
    <row r="299" ht="13.5" customHeight="1">
      <c r="A299" s="12" t="s">
        <v>418</v>
      </c>
      <c r="B299" s="12" t="s">
        <v>419</v>
      </c>
      <c r="C299" s="12">
        <v>42.3606</v>
      </c>
      <c r="D299" s="12">
        <v>-71.0106</v>
      </c>
      <c r="E299" s="12">
        <v>2.0101025E7</v>
      </c>
      <c r="F299" s="12" t="str">
        <f t="shared" si="1"/>
        <v>10</v>
      </c>
      <c r="G299" s="12">
        <v>56.0</v>
      </c>
      <c r="H299" s="12">
        <v>3.0</v>
      </c>
    </row>
    <row r="300" ht="13.5" customHeight="1">
      <c r="A300" s="12" t="s">
        <v>418</v>
      </c>
      <c r="B300" s="12" t="s">
        <v>419</v>
      </c>
      <c r="C300" s="12">
        <v>42.3606</v>
      </c>
      <c r="D300" s="12">
        <v>-71.0106</v>
      </c>
      <c r="E300" s="12">
        <v>2.0101026E7</v>
      </c>
      <c r="F300" s="12" t="str">
        <f t="shared" si="1"/>
        <v>10</v>
      </c>
      <c r="G300" s="12">
        <v>56.0</v>
      </c>
      <c r="H300" s="12">
        <v>0.0</v>
      </c>
    </row>
    <row r="301" ht="13.5" customHeight="1">
      <c r="A301" s="12" t="s">
        <v>418</v>
      </c>
      <c r="B301" s="12" t="s">
        <v>419</v>
      </c>
      <c r="C301" s="12">
        <v>42.3606</v>
      </c>
      <c r="D301" s="12">
        <v>-71.0106</v>
      </c>
      <c r="E301" s="12">
        <v>2.0101027E7</v>
      </c>
      <c r="F301" s="12" t="str">
        <f t="shared" si="1"/>
        <v>10</v>
      </c>
      <c r="G301" s="12">
        <v>58.0</v>
      </c>
      <c r="H301" s="12">
        <v>33.0</v>
      </c>
    </row>
    <row r="302" ht="13.5" customHeight="1">
      <c r="A302" s="12" t="s">
        <v>418</v>
      </c>
      <c r="B302" s="12" t="s">
        <v>419</v>
      </c>
      <c r="C302" s="12">
        <v>42.3606</v>
      </c>
      <c r="D302" s="12">
        <v>-71.0106</v>
      </c>
      <c r="E302" s="12">
        <v>2.0101028E7</v>
      </c>
      <c r="F302" s="12" t="str">
        <f t="shared" si="1"/>
        <v>10</v>
      </c>
      <c r="G302" s="12">
        <v>62.0</v>
      </c>
      <c r="H302" s="12">
        <v>0.0</v>
      </c>
    </row>
    <row r="303" ht="13.5" customHeight="1">
      <c r="A303" s="12" t="s">
        <v>418</v>
      </c>
      <c r="B303" s="12" t="s">
        <v>419</v>
      </c>
      <c r="C303" s="12">
        <v>42.3606</v>
      </c>
      <c r="D303" s="12">
        <v>-71.0106</v>
      </c>
      <c r="E303" s="12">
        <v>2.0101029E7</v>
      </c>
      <c r="F303" s="12" t="str">
        <f t="shared" si="1"/>
        <v>10</v>
      </c>
      <c r="G303" s="12">
        <v>50.0</v>
      </c>
      <c r="H303" s="12">
        <v>0.0</v>
      </c>
    </row>
    <row r="304" ht="13.5" customHeight="1">
      <c r="A304" s="12" t="s">
        <v>418</v>
      </c>
      <c r="B304" s="12" t="s">
        <v>419</v>
      </c>
      <c r="C304" s="12">
        <v>42.3606</v>
      </c>
      <c r="D304" s="12">
        <v>-71.0106</v>
      </c>
      <c r="E304" s="12">
        <v>2.010103E7</v>
      </c>
      <c r="F304" s="12" t="str">
        <f t="shared" si="1"/>
        <v>10</v>
      </c>
      <c r="G304" s="12">
        <v>42.0</v>
      </c>
      <c r="H304" s="12">
        <v>0.0</v>
      </c>
    </row>
    <row r="305" ht="13.5" customHeight="1">
      <c r="A305" s="12" t="s">
        <v>418</v>
      </c>
      <c r="B305" s="12" t="s">
        <v>419</v>
      </c>
      <c r="C305" s="12">
        <v>42.3606</v>
      </c>
      <c r="D305" s="12">
        <v>-71.0106</v>
      </c>
      <c r="E305" s="12">
        <v>2.0101031E7</v>
      </c>
      <c r="F305" s="12" t="str">
        <f t="shared" si="1"/>
        <v>10</v>
      </c>
      <c r="G305" s="12">
        <v>55.0</v>
      </c>
      <c r="H305" s="12">
        <v>0.0</v>
      </c>
    </row>
    <row r="306" ht="13.5" customHeight="1">
      <c r="A306" s="12" t="s">
        <v>418</v>
      </c>
      <c r="B306" s="12" t="s">
        <v>419</v>
      </c>
      <c r="C306" s="12">
        <v>42.3606</v>
      </c>
      <c r="D306" s="12">
        <v>-71.0106</v>
      </c>
      <c r="E306" s="12">
        <v>2.0101101E7</v>
      </c>
      <c r="F306" s="12" t="str">
        <f t="shared" si="1"/>
        <v>11</v>
      </c>
      <c r="G306" s="12">
        <v>55.0</v>
      </c>
      <c r="H306" s="12">
        <v>0.0</v>
      </c>
    </row>
    <row r="307" ht="13.5" customHeight="1">
      <c r="A307" s="12" t="s">
        <v>418</v>
      </c>
      <c r="B307" s="12" t="s">
        <v>419</v>
      </c>
      <c r="C307" s="12">
        <v>42.3606</v>
      </c>
      <c r="D307" s="12">
        <v>-71.0106</v>
      </c>
      <c r="E307" s="12">
        <v>2.0101102E7</v>
      </c>
      <c r="F307" s="12" t="str">
        <f t="shared" si="1"/>
        <v>11</v>
      </c>
      <c r="G307" s="12">
        <v>49.0</v>
      </c>
      <c r="H307" s="12">
        <v>0.0</v>
      </c>
    </row>
    <row r="308" ht="13.5" customHeight="1">
      <c r="A308" s="12" t="s">
        <v>418</v>
      </c>
      <c r="B308" s="12" t="s">
        <v>419</v>
      </c>
      <c r="C308" s="12">
        <v>42.3606</v>
      </c>
      <c r="D308" s="12">
        <v>-71.0106</v>
      </c>
      <c r="E308" s="12">
        <v>2.0101103E7</v>
      </c>
      <c r="F308" s="12" t="str">
        <f t="shared" si="1"/>
        <v>11</v>
      </c>
      <c r="G308" s="12">
        <v>68.0</v>
      </c>
      <c r="H308" s="12">
        <v>0.0</v>
      </c>
    </row>
    <row r="309" ht="13.5" customHeight="1">
      <c r="A309" s="12" t="s">
        <v>418</v>
      </c>
      <c r="B309" s="12" t="s">
        <v>419</v>
      </c>
      <c r="C309" s="12">
        <v>42.3606</v>
      </c>
      <c r="D309" s="12">
        <v>-71.0106</v>
      </c>
      <c r="E309" s="12">
        <v>2.0101104E7</v>
      </c>
      <c r="F309" s="12" t="str">
        <f t="shared" si="1"/>
        <v>11</v>
      </c>
      <c r="G309" s="12">
        <v>48.0</v>
      </c>
      <c r="H309" s="12">
        <v>198.0</v>
      </c>
    </row>
    <row r="310" ht="13.5" customHeight="1">
      <c r="A310" s="12" t="s">
        <v>418</v>
      </c>
      <c r="B310" s="12" t="s">
        <v>419</v>
      </c>
      <c r="C310" s="12">
        <v>42.3606</v>
      </c>
      <c r="D310" s="12">
        <v>-71.0106</v>
      </c>
      <c r="E310" s="12">
        <v>2.0101105E7</v>
      </c>
      <c r="F310" s="12" t="str">
        <f t="shared" si="1"/>
        <v>11</v>
      </c>
      <c r="G310" s="12">
        <v>58.0</v>
      </c>
      <c r="H310" s="12">
        <v>97.0</v>
      </c>
    </row>
    <row r="311" ht="13.5" customHeight="1">
      <c r="A311" s="12" t="s">
        <v>418</v>
      </c>
      <c r="B311" s="12" t="s">
        <v>419</v>
      </c>
      <c r="C311" s="12">
        <v>42.3606</v>
      </c>
      <c r="D311" s="12">
        <v>-71.0106</v>
      </c>
      <c r="E311" s="12">
        <v>2.0101106E7</v>
      </c>
      <c r="F311" s="12" t="str">
        <f t="shared" si="1"/>
        <v>11</v>
      </c>
      <c r="G311" s="12">
        <v>59.0</v>
      </c>
      <c r="H311" s="12">
        <v>0.0</v>
      </c>
    </row>
    <row r="312" ht="13.5" customHeight="1">
      <c r="A312" s="12" t="s">
        <v>418</v>
      </c>
      <c r="B312" s="12" t="s">
        <v>419</v>
      </c>
      <c r="C312" s="12">
        <v>42.3606</v>
      </c>
      <c r="D312" s="12">
        <v>-71.0106</v>
      </c>
      <c r="E312" s="12">
        <v>2.0101107E7</v>
      </c>
      <c r="F312" s="12" t="str">
        <f t="shared" si="1"/>
        <v>11</v>
      </c>
      <c r="G312" s="12">
        <v>57.0</v>
      </c>
      <c r="H312" s="12">
        <v>36.0</v>
      </c>
    </row>
    <row r="313" ht="13.5" customHeight="1">
      <c r="A313" s="12" t="s">
        <v>418</v>
      </c>
      <c r="B313" s="12" t="s">
        <v>419</v>
      </c>
      <c r="C313" s="12">
        <v>42.3606</v>
      </c>
      <c r="D313" s="12">
        <v>-71.0106</v>
      </c>
      <c r="E313" s="12">
        <v>2.0101108E7</v>
      </c>
      <c r="F313" s="12" t="str">
        <f t="shared" si="1"/>
        <v>11</v>
      </c>
      <c r="G313" s="12">
        <v>52.0</v>
      </c>
      <c r="H313" s="12">
        <v>109.0</v>
      </c>
    </row>
    <row r="314" ht="13.5" customHeight="1">
      <c r="A314" s="12" t="s">
        <v>418</v>
      </c>
      <c r="B314" s="12" t="s">
        <v>419</v>
      </c>
      <c r="C314" s="12">
        <v>42.3606</v>
      </c>
      <c r="D314" s="12">
        <v>-71.0106</v>
      </c>
      <c r="E314" s="12">
        <v>2.0101109E7</v>
      </c>
      <c r="F314" s="12" t="str">
        <f t="shared" si="1"/>
        <v>11</v>
      </c>
      <c r="G314" s="12">
        <v>69.0</v>
      </c>
      <c r="H314" s="12">
        <v>15.0</v>
      </c>
    </row>
    <row r="315" ht="13.5" customHeight="1">
      <c r="A315" s="12" t="s">
        <v>418</v>
      </c>
      <c r="B315" s="12" t="s">
        <v>419</v>
      </c>
      <c r="C315" s="12">
        <v>42.3606</v>
      </c>
      <c r="D315" s="12">
        <v>-71.0106</v>
      </c>
      <c r="E315" s="12">
        <v>2.010111E7</v>
      </c>
      <c r="F315" s="12" t="str">
        <f t="shared" si="1"/>
        <v>11</v>
      </c>
      <c r="G315" s="12">
        <v>59.0</v>
      </c>
      <c r="H315" s="12">
        <v>18.0</v>
      </c>
    </row>
    <row r="316" ht="13.5" customHeight="1">
      <c r="A316" s="12" t="s">
        <v>418</v>
      </c>
      <c r="B316" s="12" t="s">
        <v>419</v>
      </c>
      <c r="C316" s="12">
        <v>42.3606</v>
      </c>
      <c r="D316" s="12">
        <v>-71.0106</v>
      </c>
      <c r="E316" s="12">
        <v>2.0101111E7</v>
      </c>
      <c r="F316" s="12" t="str">
        <f t="shared" si="1"/>
        <v>11</v>
      </c>
      <c r="G316" s="12">
        <v>54.0</v>
      </c>
      <c r="H316" s="12">
        <v>0.0</v>
      </c>
    </row>
    <row r="317" ht="13.5" customHeight="1">
      <c r="A317" s="12" t="s">
        <v>418</v>
      </c>
      <c r="B317" s="12" t="s">
        <v>419</v>
      </c>
      <c r="C317" s="12">
        <v>42.3606</v>
      </c>
      <c r="D317" s="12">
        <v>-71.0106</v>
      </c>
      <c r="E317" s="12">
        <v>2.0101112E7</v>
      </c>
      <c r="F317" s="12" t="str">
        <f t="shared" si="1"/>
        <v>11</v>
      </c>
      <c r="G317" s="12">
        <v>50.0</v>
      </c>
      <c r="H317" s="12">
        <v>0.0</v>
      </c>
    </row>
    <row r="318" ht="13.5" customHeight="1">
      <c r="A318" s="12" t="s">
        <v>418</v>
      </c>
      <c r="B318" s="12" t="s">
        <v>419</v>
      </c>
      <c r="C318" s="12">
        <v>42.3606</v>
      </c>
      <c r="D318" s="12">
        <v>-71.0106</v>
      </c>
      <c r="E318" s="12">
        <v>2.0101113E7</v>
      </c>
      <c r="F318" s="12" t="str">
        <f t="shared" si="1"/>
        <v>11</v>
      </c>
      <c r="G318" s="12">
        <v>40.0</v>
      </c>
      <c r="H318" s="12">
        <v>0.0</v>
      </c>
    </row>
    <row r="319" ht="13.5" customHeight="1">
      <c r="A319" s="12" t="s">
        <v>418</v>
      </c>
      <c r="B319" s="12" t="s">
        <v>419</v>
      </c>
      <c r="C319" s="12">
        <v>42.3606</v>
      </c>
      <c r="D319" s="12">
        <v>-71.0106</v>
      </c>
      <c r="E319" s="12">
        <v>2.0101114E7</v>
      </c>
      <c r="F319" s="12" t="str">
        <f t="shared" si="1"/>
        <v>11</v>
      </c>
      <c r="G319" s="12">
        <v>46.0</v>
      </c>
      <c r="H319" s="12">
        <v>0.0</v>
      </c>
    </row>
    <row r="320" ht="13.5" customHeight="1">
      <c r="A320" s="12" t="s">
        <v>418</v>
      </c>
      <c r="B320" s="12" t="s">
        <v>419</v>
      </c>
      <c r="C320" s="12">
        <v>42.3606</v>
      </c>
      <c r="D320" s="12">
        <v>-71.0106</v>
      </c>
      <c r="E320" s="12">
        <v>2.0101115E7</v>
      </c>
      <c r="F320" s="12" t="str">
        <f t="shared" si="1"/>
        <v>11</v>
      </c>
      <c r="G320" s="12">
        <v>42.0</v>
      </c>
      <c r="H320" s="12">
        <v>0.0</v>
      </c>
    </row>
    <row r="321" ht="13.5" customHeight="1">
      <c r="A321" s="12" t="s">
        <v>418</v>
      </c>
      <c r="B321" s="12" t="s">
        <v>419</v>
      </c>
      <c r="C321" s="12">
        <v>42.3606</v>
      </c>
      <c r="D321" s="12">
        <v>-71.0106</v>
      </c>
      <c r="E321" s="12">
        <v>2.0101116E7</v>
      </c>
      <c r="F321" s="12" t="str">
        <f t="shared" si="1"/>
        <v>11</v>
      </c>
      <c r="G321" s="12">
        <v>58.0</v>
      </c>
      <c r="H321" s="12">
        <v>10.0</v>
      </c>
    </row>
    <row r="322" ht="13.5" customHeight="1">
      <c r="A322" s="12" t="s">
        <v>418</v>
      </c>
      <c r="B322" s="12" t="s">
        <v>419</v>
      </c>
      <c r="C322" s="12">
        <v>42.3606</v>
      </c>
      <c r="D322" s="12">
        <v>-71.0106</v>
      </c>
      <c r="E322" s="12">
        <v>2.0101117E7</v>
      </c>
      <c r="F322" s="12" t="str">
        <f t="shared" si="1"/>
        <v>11</v>
      </c>
      <c r="G322" s="12">
        <v>68.0</v>
      </c>
      <c r="H322" s="12">
        <v>229.0</v>
      </c>
    </row>
    <row r="323" ht="13.5" customHeight="1">
      <c r="A323" s="12" t="s">
        <v>418</v>
      </c>
      <c r="B323" s="12" t="s">
        <v>419</v>
      </c>
      <c r="C323" s="12">
        <v>42.3606</v>
      </c>
      <c r="D323" s="12">
        <v>-71.0106</v>
      </c>
      <c r="E323" s="12">
        <v>2.0101118E7</v>
      </c>
      <c r="F323" s="12" t="str">
        <f t="shared" si="1"/>
        <v>11</v>
      </c>
      <c r="G323" s="12">
        <v>41.0</v>
      </c>
      <c r="H323" s="12">
        <v>0.0</v>
      </c>
    </row>
    <row r="324" ht="13.5" customHeight="1">
      <c r="A324" s="12" t="s">
        <v>418</v>
      </c>
      <c r="B324" s="12" t="s">
        <v>419</v>
      </c>
      <c r="C324" s="12">
        <v>42.3606</v>
      </c>
      <c r="D324" s="12">
        <v>-71.0106</v>
      </c>
      <c r="E324" s="12">
        <v>2.0101119E7</v>
      </c>
      <c r="F324" s="12" t="str">
        <f t="shared" si="1"/>
        <v>11</v>
      </c>
      <c r="G324" s="12">
        <v>57.0</v>
      </c>
      <c r="H324" s="12">
        <v>0.0</v>
      </c>
    </row>
    <row r="325" ht="13.5" customHeight="1">
      <c r="A325" s="12" t="s">
        <v>418</v>
      </c>
      <c r="B325" s="12" t="s">
        <v>419</v>
      </c>
      <c r="C325" s="12">
        <v>42.3606</v>
      </c>
      <c r="D325" s="12">
        <v>-71.0106</v>
      </c>
      <c r="E325" s="12">
        <v>2.010112E7</v>
      </c>
      <c r="F325" s="12" t="str">
        <f t="shared" si="1"/>
        <v>11</v>
      </c>
      <c r="G325" s="12">
        <v>54.0</v>
      </c>
      <c r="H325" s="12">
        <v>0.0</v>
      </c>
    </row>
    <row r="326" ht="13.5" customHeight="1">
      <c r="A326" s="12" t="s">
        <v>418</v>
      </c>
      <c r="B326" s="12" t="s">
        <v>419</v>
      </c>
      <c r="C326" s="12">
        <v>42.3606</v>
      </c>
      <c r="D326" s="12">
        <v>-71.0106</v>
      </c>
      <c r="E326" s="12">
        <v>2.0101121E7</v>
      </c>
      <c r="F326" s="12" t="str">
        <f t="shared" si="1"/>
        <v>11</v>
      </c>
      <c r="G326" s="12">
        <v>60.0</v>
      </c>
      <c r="H326" s="12">
        <v>0.0</v>
      </c>
    </row>
    <row r="327" ht="13.5" customHeight="1">
      <c r="A327" s="12" t="s">
        <v>418</v>
      </c>
      <c r="B327" s="12" t="s">
        <v>419</v>
      </c>
      <c r="C327" s="12">
        <v>42.3606</v>
      </c>
      <c r="D327" s="12">
        <v>-71.0106</v>
      </c>
      <c r="E327" s="12">
        <v>2.0101122E7</v>
      </c>
      <c r="F327" s="12" t="str">
        <f t="shared" si="1"/>
        <v>11</v>
      </c>
      <c r="G327" s="12">
        <v>55.0</v>
      </c>
      <c r="H327" s="12">
        <v>0.0</v>
      </c>
    </row>
    <row r="328" ht="13.5" customHeight="1">
      <c r="A328" s="12" t="s">
        <v>418</v>
      </c>
      <c r="B328" s="12" t="s">
        <v>419</v>
      </c>
      <c r="C328" s="12">
        <v>42.3606</v>
      </c>
      <c r="D328" s="12">
        <v>-71.0106</v>
      </c>
      <c r="E328" s="12">
        <v>2.0101123E7</v>
      </c>
      <c r="F328" s="12" t="str">
        <f t="shared" si="1"/>
        <v>11</v>
      </c>
      <c r="G328" s="12">
        <v>64.0</v>
      </c>
      <c r="H328" s="12">
        <v>0.0</v>
      </c>
    </row>
    <row r="329" ht="13.5" customHeight="1">
      <c r="A329" s="12" t="s">
        <v>418</v>
      </c>
      <c r="B329" s="12" t="s">
        <v>419</v>
      </c>
      <c r="C329" s="12">
        <v>42.3606</v>
      </c>
      <c r="D329" s="12">
        <v>-71.0106</v>
      </c>
      <c r="E329" s="12">
        <v>2.0101124E7</v>
      </c>
      <c r="F329" s="12" t="str">
        <f t="shared" si="1"/>
        <v>11</v>
      </c>
      <c r="G329" s="12">
        <v>44.0</v>
      </c>
      <c r="H329" s="12">
        <v>0.0</v>
      </c>
    </row>
    <row r="330" ht="13.5" customHeight="1">
      <c r="A330" s="12" t="s">
        <v>418</v>
      </c>
      <c r="B330" s="12" t="s">
        <v>419</v>
      </c>
      <c r="C330" s="12">
        <v>42.3606</v>
      </c>
      <c r="D330" s="12">
        <v>-71.0106</v>
      </c>
      <c r="E330" s="12">
        <v>2.0101125E7</v>
      </c>
      <c r="F330" s="12" t="str">
        <f t="shared" si="1"/>
        <v>11</v>
      </c>
      <c r="G330" s="12">
        <v>48.0</v>
      </c>
      <c r="H330" s="12">
        <v>0.0</v>
      </c>
    </row>
    <row r="331" ht="13.5" customHeight="1">
      <c r="A331" s="12" t="s">
        <v>418</v>
      </c>
      <c r="B331" s="12" t="s">
        <v>419</v>
      </c>
      <c r="C331" s="12">
        <v>42.3606</v>
      </c>
      <c r="D331" s="12">
        <v>-71.0106</v>
      </c>
      <c r="E331" s="12">
        <v>2.0101126E7</v>
      </c>
      <c r="F331" s="12" t="str">
        <f t="shared" si="1"/>
        <v>11</v>
      </c>
      <c r="G331" s="12">
        <v>46.0</v>
      </c>
      <c r="H331" s="12">
        <v>41.0</v>
      </c>
    </row>
    <row r="332" ht="13.5" customHeight="1">
      <c r="A332" s="12" t="s">
        <v>418</v>
      </c>
      <c r="B332" s="12" t="s">
        <v>419</v>
      </c>
      <c r="C332" s="12">
        <v>42.3606</v>
      </c>
      <c r="D332" s="12">
        <v>-71.0106</v>
      </c>
      <c r="E332" s="12">
        <v>2.0101127E7</v>
      </c>
      <c r="F332" s="12" t="str">
        <f t="shared" si="1"/>
        <v>11</v>
      </c>
      <c r="G332" s="12">
        <v>60.0</v>
      </c>
      <c r="H332" s="12">
        <v>0.0</v>
      </c>
    </row>
    <row r="333" ht="13.5" customHeight="1">
      <c r="A333" s="12" t="s">
        <v>418</v>
      </c>
      <c r="B333" s="12" t="s">
        <v>419</v>
      </c>
      <c r="C333" s="12">
        <v>42.3606</v>
      </c>
      <c r="D333" s="12">
        <v>-71.0106</v>
      </c>
      <c r="E333" s="12">
        <v>2.0101128E7</v>
      </c>
      <c r="F333" s="12" t="str">
        <f t="shared" si="1"/>
        <v>11</v>
      </c>
      <c r="G333" s="12">
        <v>50.0</v>
      </c>
      <c r="H333" s="12">
        <v>0.0</v>
      </c>
    </row>
    <row r="334" ht="13.5" customHeight="1">
      <c r="A334" s="12" t="s">
        <v>418</v>
      </c>
      <c r="B334" s="12" t="s">
        <v>419</v>
      </c>
      <c r="C334" s="12">
        <v>42.3606</v>
      </c>
      <c r="D334" s="12">
        <v>-71.0106</v>
      </c>
      <c r="E334" s="12">
        <v>2.0101129E7</v>
      </c>
      <c r="F334" s="12" t="str">
        <f t="shared" si="1"/>
        <v>11</v>
      </c>
      <c r="G334" s="12">
        <v>59.0</v>
      </c>
      <c r="H334" s="12">
        <v>0.0</v>
      </c>
    </row>
    <row r="335" ht="13.5" customHeight="1">
      <c r="A335" s="12" t="s">
        <v>418</v>
      </c>
      <c r="B335" s="12" t="s">
        <v>419</v>
      </c>
      <c r="C335" s="12">
        <v>42.3606</v>
      </c>
      <c r="D335" s="12">
        <v>-71.0106</v>
      </c>
      <c r="E335" s="12">
        <v>2.010113E7</v>
      </c>
      <c r="F335" s="12" t="str">
        <f t="shared" si="1"/>
        <v>11</v>
      </c>
      <c r="G335" s="12">
        <v>52.0</v>
      </c>
      <c r="H335" s="12">
        <v>0.0</v>
      </c>
    </row>
    <row r="336" ht="13.5" customHeight="1">
      <c r="A336" s="12" t="s">
        <v>418</v>
      </c>
      <c r="B336" s="12" t="s">
        <v>419</v>
      </c>
      <c r="C336" s="12">
        <v>42.3606</v>
      </c>
      <c r="D336" s="12">
        <v>-71.0106</v>
      </c>
      <c r="E336" s="12">
        <v>2.0101201E7</v>
      </c>
      <c r="F336" s="12" t="str">
        <f t="shared" si="1"/>
        <v>12</v>
      </c>
      <c r="G336" s="12">
        <v>37.0</v>
      </c>
      <c r="H336" s="12">
        <v>97.0</v>
      </c>
    </row>
    <row r="337" ht="13.5" customHeight="1">
      <c r="A337" s="12" t="s">
        <v>418</v>
      </c>
      <c r="B337" s="12" t="s">
        <v>419</v>
      </c>
      <c r="C337" s="12">
        <v>42.3606</v>
      </c>
      <c r="D337" s="12">
        <v>-71.0106</v>
      </c>
      <c r="E337" s="12">
        <v>2.0101202E7</v>
      </c>
      <c r="F337" s="12" t="str">
        <f t="shared" si="1"/>
        <v>12</v>
      </c>
      <c r="G337" s="12">
        <v>20.0</v>
      </c>
      <c r="H337" s="12">
        <v>0.0</v>
      </c>
    </row>
    <row r="338" ht="13.5" customHeight="1">
      <c r="A338" s="12" t="s">
        <v>418</v>
      </c>
      <c r="B338" s="12" t="s">
        <v>419</v>
      </c>
      <c r="C338" s="12">
        <v>42.3606</v>
      </c>
      <c r="D338" s="12">
        <v>-71.0106</v>
      </c>
      <c r="E338" s="12">
        <v>2.0101203E7</v>
      </c>
      <c r="F338" s="12" t="str">
        <f t="shared" si="1"/>
        <v>12</v>
      </c>
      <c r="G338" s="12">
        <v>17.0</v>
      </c>
      <c r="H338" s="12">
        <v>0.0</v>
      </c>
    </row>
    <row r="339" ht="13.5" customHeight="1">
      <c r="A339" s="12" t="s">
        <v>418</v>
      </c>
      <c r="B339" s="12" t="s">
        <v>419</v>
      </c>
      <c r="C339" s="12">
        <v>42.3606</v>
      </c>
      <c r="D339" s="12">
        <v>-71.0106</v>
      </c>
      <c r="E339" s="12">
        <v>2.0101204E7</v>
      </c>
      <c r="F339" s="12" t="str">
        <f t="shared" si="1"/>
        <v>12</v>
      </c>
      <c r="G339" s="12">
        <v>42.0</v>
      </c>
      <c r="H339" s="12">
        <v>0.0</v>
      </c>
    </row>
    <row r="340" ht="13.5" customHeight="1">
      <c r="A340" s="12" t="s">
        <v>418</v>
      </c>
      <c r="B340" s="12" t="s">
        <v>419</v>
      </c>
      <c r="C340" s="12">
        <v>42.3606</v>
      </c>
      <c r="D340" s="12">
        <v>-71.0106</v>
      </c>
      <c r="E340" s="12">
        <v>2.0101205E7</v>
      </c>
      <c r="F340" s="12" t="str">
        <f t="shared" si="1"/>
        <v>12</v>
      </c>
      <c r="G340" s="12">
        <v>43.0</v>
      </c>
      <c r="H340" s="12">
        <v>0.0</v>
      </c>
    </row>
    <row r="341" ht="13.5" customHeight="1">
      <c r="A341" s="12" t="s">
        <v>418</v>
      </c>
      <c r="B341" s="12" t="s">
        <v>419</v>
      </c>
      <c r="C341" s="12">
        <v>42.3606</v>
      </c>
      <c r="D341" s="12">
        <v>-71.0106</v>
      </c>
      <c r="E341" s="12">
        <v>2.0101206E7</v>
      </c>
      <c r="F341" s="12" t="str">
        <f t="shared" si="1"/>
        <v>12</v>
      </c>
      <c r="G341" s="12">
        <v>11.0</v>
      </c>
      <c r="H341" s="12">
        <v>0.0</v>
      </c>
    </row>
    <row r="342" ht="13.5" customHeight="1">
      <c r="A342" s="12" t="s">
        <v>418</v>
      </c>
      <c r="B342" s="12" t="s">
        <v>419</v>
      </c>
      <c r="C342" s="12">
        <v>42.3606</v>
      </c>
      <c r="D342" s="12">
        <v>-71.0106</v>
      </c>
      <c r="E342" s="12">
        <v>2.0101207E7</v>
      </c>
      <c r="F342" s="12" t="str">
        <f t="shared" si="1"/>
        <v>12</v>
      </c>
      <c r="G342" s="12">
        <v>25.0</v>
      </c>
      <c r="H342" s="12">
        <v>0.0</v>
      </c>
    </row>
    <row r="343" ht="13.5" customHeight="1">
      <c r="A343" s="12" t="s">
        <v>418</v>
      </c>
      <c r="B343" s="12" t="s">
        <v>419</v>
      </c>
      <c r="C343" s="12">
        <v>42.3606</v>
      </c>
      <c r="D343" s="12">
        <v>-71.0106</v>
      </c>
      <c r="E343" s="12">
        <v>2.0101208E7</v>
      </c>
      <c r="F343" s="12" t="str">
        <f t="shared" si="1"/>
        <v>12</v>
      </c>
      <c r="G343" s="12">
        <v>35.0</v>
      </c>
      <c r="H343" s="12">
        <v>0.0</v>
      </c>
    </row>
    <row r="344" ht="13.5" customHeight="1">
      <c r="A344" s="12" t="s">
        <v>418</v>
      </c>
      <c r="B344" s="12" t="s">
        <v>419</v>
      </c>
      <c r="C344" s="12">
        <v>42.3606</v>
      </c>
      <c r="D344" s="12">
        <v>-71.0106</v>
      </c>
      <c r="E344" s="12">
        <v>2.0101209E7</v>
      </c>
      <c r="F344" s="12" t="str">
        <f t="shared" si="1"/>
        <v>12</v>
      </c>
      <c r="G344" s="12">
        <v>23.0</v>
      </c>
      <c r="H344" s="12">
        <v>0.0</v>
      </c>
    </row>
    <row r="345" ht="13.5" customHeight="1">
      <c r="A345" s="12" t="s">
        <v>418</v>
      </c>
      <c r="B345" s="12" t="s">
        <v>419</v>
      </c>
      <c r="C345" s="12">
        <v>42.3606</v>
      </c>
      <c r="D345" s="12">
        <v>-71.0106</v>
      </c>
      <c r="E345" s="12">
        <v>2.010121E7</v>
      </c>
      <c r="F345" s="12" t="str">
        <f t="shared" si="1"/>
        <v>12</v>
      </c>
      <c r="G345" s="12">
        <v>34.0</v>
      </c>
      <c r="H345" s="12">
        <v>0.0</v>
      </c>
    </row>
    <row r="346" ht="13.5" customHeight="1">
      <c r="A346" s="12" t="s">
        <v>418</v>
      </c>
      <c r="B346" s="12" t="s">
        <v>419</v>
      </c>
      <c r="C346" s="12">
        <v>42.3606</v>
      </c>
      <c r="D346" s="12">
        <v>-71.0106</v>
      </c>
      <c r="E346" s="12">
        <v>2.0101211E7</v>
      </c>
      <c r="F346" s="12" t="str">
        <f t="shared" si="1"/>
        <v>12</v>
      </c>
      <c r="G346" s="12">
        <v>31.0</v>
      </c>
      <c r="H346" s="12">
        <v>0.0</v>
      </c>
    </row>
    <row r="347" ht="13.5" customHeight="1">
      <c r="A347" s="12" t="s">
        <v>418</v>
      </c>
      <c r="B347" s="12" t="s">
        <v>419</v>
      </c>
      <c r="C347" s="12">
        <v>42.3606</v>
      </c>
      <c r="D347" s="12">
        <v>-71.0106</v>
      </c>
      <c r="E347" s="12">
        <v>2.0101212E7</v>
      </c>
      <c r="F347" s="12" t="str">
        <f t="shared" si="1"/>
        <v>12</v>
      </c>
      <c r="G347" s="12">
        <v>33.0</v>
      </c>
      <c r="H347" s="12">
        <v>292.0</v>
      </c>
    </row>
    <row r="348" ht="13.5" customHeight="1">
      <c r="A348" s="12" t="s">
        <v>418</v>
      </c>
      <c r="B348" s="12" t="s">
        <v>419</v>
      </c>
      <c r="C348" s="12">
        <v>42.3606</v>
      </c>
      <c r="D348" s="12">
        <v>-71.0106</v>
      </c>
      <c r="E348" s="12">
        <v>2.0101213E7</v>
      </c>
      <c r="F348" s="12" t="str">
        <f t="shared" si="1"/>
        <v>12</v>
      </c>
      <c r="G348" s="12">
        <v>40.0</v>
      </c>
      <c r="H348" s="12">
        <v>43.0</v>
      </c>
    </row>
    <row r="349" ht="13.5" customHeight="1">
      <c r="A349" s="12" t="s">
        <v>418</v>
      </c>
      <c r="B349" s="12" t="s">
        <v>419</v>
      </c>
      <c r="C349" s="12">
        <v>42.3606</v>
      </c>
      <c r="D349" s="12">
        <v>-71.0106</v>
      </c>
      <c r="E349" s="12">
        <v>2.0101214E7</v>
      </c>
      <c r="F349" s="12" t="str">
        <f t="shared" si="1"/>
        <v>12</v>
      </c>
      <c r="G349" s="12">
        <v>42.0</v>
      </c>
      <c r="H349" s="12">
        <v>0.0</v>
      </c>
    </row>
    <row r="350" ht="13.5" customHeight="1">
      <c r="A350" s="12" t="s">
        <v>418</v>
      </c>
      <c r="B350" s="12" t="s">
        <v>419</v>
      </c>
      <c r="C350" s="12">
        <v>42.3606</v>
      </c>
      <c r="D350" s="12">
        <v>-71.0106</v>
      </c>
      <c r="E350" s="12">
        <v>2.0101215E7</v>
      </c>
      <c r="F350" s="12" t="str">
        <f t="shared" si="1"/>
        <v>12</v>
      </c>
      <c r="G350" s="12">
        <v>23.0</v>
      </c>
      <c r="H350" s="12">
        <v>0.0</v>
      </c>
    </row>
    <row r="351" ht="13.5" customHeight="1">
      <c r="A351" s="12" t="s">
        <v>418</v>
      </c>
      <c r="B351" s="12" t="s">
        <v>419</v>
      </c>
      <c r="C351" s="12">
        <v>42.3606</v>
      </c>
      <c r="D351" s="12">
        <v>-71.0106</v>
      </c>
      <c r="E351" s="12">
        <v>2.0101216E7</v>
      </c>
      <c r="F351" s="12" t="str">
        <f t="shared" si="1"/>
        <v>12</v>
      </c>
      <c r="G351" s="12">
        <v>28.0</v>
      </c>
      <c r="H351" s="12">
        <v>0.0</v>
      </c>
    </row>
    <row r="352" ht="13.5" customHeight="1">
      <c r="A352" s="12" t="s">
        <v>418</v>
      </c>
      <c r="B352" s="12" t="s">
        <v>419</v>
      </c>
      <c r="C352" s="12">
        <v>42.3606</v>
      </c>
      <c r="D352" s="12">
        <v>-71.0106</v>
      </c>
      <c r="E352" s="12">
        <v>2.0101217E7</v>
      </c>
      <c r="F352" s="12" t="str">
        <f t="shared" si="1"/>
        <v>12</v>
      </c>
      <c r="G352" s="12">
        <v>20.0</v>
      </c>
      <c r="H352" s="12">
        <v>0.0</v>
      </c>
    </row>
    <row r="353" ht="13.5" customHeight="1">
      <c r="A353" s="12" t="s">
        <v>418</v>
      </c>
      <c r="B353" s="12" t="s">
        <v>419</v>
      </c>
      <c r="C353" s="12">
        <v>42.3606</v>
      </c>
      <c r="D353" s="12">
        <v>-71.0106</v>
      </c>
      <c r="E353" s="12">
        <v>2.0101218E7</v>
      </c>
      <c r="F353" s="12" t="str">
        <f t="shared" si="1"/>
        <v>12</v>
      </c>
      <c r="G353" s="12">
        <v>35.0</v>
      </c>
      <c r="H353" s="12">
        <v>0.0</v>
      </c>
    </row>
    <row r="354" ht="13.5" customHeight="1">
      <c r="A354" s="12" t="s">
        <v>418</v>
      </c>
      <c r="B354" s="12" t="s">
        <v>419</v>
      </c>
      <c r="C354" s="12">
        <v>42.3606</v>
      </c>
      <c r="D354" s="12">
        <v>-71.0106</v>
      </c>
      <c r="E354" s="12">
        <v>2.0101219E7</v>
      </c>
      <c r="F354" s="12" t="str">
        <f t="shared" si="1"/>
        <v>12</v>
      </c>
      <c r="G354" s="12">
        <v>37.0</v>
      </c>
      <c r="H354" s="12">
        <v>0.0</v>
      </c>
    </row>
    <row r="355" ht="13.5" customHeight="1">
      <c r="A355" s="12" t="s">
        <v>418</v>
      </c>
      <c r="B355" s="12" t="s">
        <v>419</v>
      </c>
      <c r="C355" s="12">
        <v>42.3606</v>
      </c>
      <c r="D355" s="12">
        <v>-71.0106</v>
      </c>
      <c r="E355" s="12">
        <v>2.010122E7</v>
      </c>
      <c r="F355" s="12" t="str">
        <f t="shared" si="1"/>
        <v>12</v>
      </c>
      <c r="G355" s="12">
        <v>44.0</v>
      </c>
      <c r="H355" s="12">
        <v>48.0</v>
      </c>
    </row>
    <row r="356" ht="13.5" customHeight="1">
      <c r="A356" s="12" t="s">
        <v>418</v>
      </c>
      <c r="B356" s="12" t="s">
        <v>419</v>
      </c>
      <c r="C356" s="12">
        <v>42.3606</v>
      </c>
      <c r="D356" s="12">
        <v>-71.0106</v>
      </c>
      <c r="E356" s="12">
        <v>2.0101221E7</v>
      </c>
      <c r="F356" s="12" t="str">
        <f t="shared" si="1"/>
        <v>12</v>
      </c>
      <c r="G356" s="12">
        <v>45.0</v>
      </c>
      <c r="H356" s="12">
        <v>3.0</v>
      </c>
    </row>
    <row r="357" ht="13.5" customHeight="1">
      <c r="A357" s="12" t="s">
        <v>418</v>
      </c>
      <c r="B357" s="12" t="s">
        <v>419</v>
      </c>
      <c r="C357" s="12">
        <v>42.3606</v>
      </c>
      <c r="D357" s="12">
        <v>-71.0106</v>
      </c>
      <c r="E357" s="12">
        <v>2.0101222E7</v>
      </c>
      <c r="F357" s="12" t="str">
        <f t="shared" si="1"/>
        <v>12</v>
      </c>
      <c r="G357" s="12">
        <v>13.0</v>
      </c>
      <c r="H357" s="12">
        <v>8.0</v>
      </c>
    </row>
    <row r="358" ht="13.5" customHeight="1">
      <c r="A358" s="12" t="s">
        <v>418</v>
      </c>
      <c r="B358" s="12" t="s">
        <v>419</v>
      </c>
      <c r="C358" s="12">
        <v>42.3606</v>
      </c>
      <c r="D358" s="12">
        <v>-71.0106</v>
      </c>
      <c r="E358" s="12">
        <v>2.0101223E7</v>
      </c>
      <c r="F358" s="12" t="str">
        <f t="shared" si="1"/>
        <v>12</v>
      </c>
      <c r="G358" s="12">
        <v>11.0</v>
      </c>
      <c r="H358" s="12">
        <v>18.0</v>
      </c>
    </row>
    <row r="359" ht="13.5" customHeight="1">
      <c r="A359" s="12" t="s">
        <v>418</v>
      </c>
      <c r="B359" s="12" t="s">
        <v>419</v>
      </c>
      <c r="C359" s="12">
        <v>42.3606</v>
      </c>
      <c r="D359" s="12">
        <v>-71.0106</v>
      </c>
      <c r="E359" s="12">
        <v>2.0101224E7</v>
      </c>
      <c r="F359" s="12" t="str">
        <f t="shared" si="1"/>
        <v>12</v>
      </c>
      <c r="G359" s="12">
        <v>45.0</v>
      </c>
      <c r="H359" s="12">
        <v>0.0</v>
      </c>
    </row>
    <row r="360" ht="13.5" customHeight="1">
      <c r="A360" s="12" t="s">
        <v>418</v>
      </c>
      <c r="B360" s="12" t="s">
        <v>419</v>
      </c>
      <c r="C360" s="12">
        <v>42.3606</v>
      </c>
      <c r="D360" s="12">
        <v>-71.0106</v>
      </c>
      <c r="E360" s="12">
        <v>2.0101225E7</v>
      </c>
      <c r="F360" s="12" t="str">
        <f t="shared" si="1"/>
        <v>12</v>
      </c>
      <c r="G360" s="12">
        <v>11.0</v>
      </c>
      <c r="H360" s="12">
        <v>0.0</v>
      </c>
    </row>
    <row r="361" ht="13.5" customHeight="1">
      <c r="A361" s="12" t="s">
        <v>418</v>
      </c>
      <c r="B361" s="12" t="s">
        <v>419</v>
      </c>
      <c r="C361" s="12">
        <v>42.3606</v>
      </c>
      <c r="D361" s="12">
        <v>-71.0106</v>
      </c>
      <c r="E361" s="12">
        <v>2.0101226E7</v>
      </c>
      <c r="F361" s="12" t="str">
        <f t="shared" si="1"/>
        <v>12</v>
      </c>
      <c r="G361" s="12">
        <v>38.0</v>
      </c>
      <c r="H361" s="12">
        <v>231.0</v>
      </c>
    </row>
    <row r="362" ht="13.5" customHeight="1">
      <c r="A362" s="12" t="s">
        <v>418</v>
      </c>
      <c r="B362" s="12" t="s">
        <v>419</v>
      </c>
      <c r="C362" s="12">
        <v>42.3606</v>
      </c>
      <c r="D362" s="12">
        <v>-71.0106</v>
      </c>
      <c r="E362" s="12">
        <v>2.0101227E7</v>
      </c>
      <c r="F362" s="12" t="str">
        <f t="shared" si="1"/>
        <v>12</v>
      </c>
      <c r="G362" s="12">
        <v>23.0</v>
      </c>
      <c r="H362" s="12">
        <v>178.0</v>
      </c>
    </row>
    <row r="363" ht="13.5" customHeight="1">
      <c r="A363" s="12" t="s">
        <v>418</v>
      </c>
      <c r="B363" s="12" t="s">
        <v>419</v>
      </c>
      <c r="C363" s="12">
        <v>42.3606</v>
      </c>
      <c r="D363" s="12">
        <v>-71.0106</v>
      </c>
      <c r="E363" s="12">
        <v>2.0101228E7</v>
      </c>
      <c r="F363" s="12" t="str">
        <f t="shared" si="1"/>
        <v>12</v>
      </c>
      <c r="G363" s="12">
        <v>11.0</v>
      </c>
      <c r="H363" s="12">
        <v>0.0</v>
      </c>
    </row>
    <row r="364" ht="13.5" customHeight="1">
      <c r="A364" s="12" t="s">
        <v>418</v>
      </c>
      <c r="B364" s="12" t="s">
        <v>419</v>
      </c>
      <c r="C364" s="12">
        <v>42.3606</v>
      </c>
      <c r="D364" s="12">
        <v>-71.0106</v>
      </c>
      <c r="E364" s="12">
        <v>2.0101229E7</v>
      </c>
      <c r="F364" s="12" t="str">
        <f t="shared" si="1"/>
        <v>12</v>
      </c>
      <c r="G364" s="12">
        <v>40.0</v>
      </c>
      <c r="H364" s="12">
        <v>0.0</v>
      </c>
    </row>
    <row r="365" ht="13.5" customHeight="1">
      <c r="A365" s="12" t="s">
        <v>418</v>
      </c>
      <c r="B365" s="12" t="s">
        <v>419</v>
      </c>
      <c r="C365" s="12">
        <v>42.3606</v>
      </c>
      <c r="D365" s="12">
        <v>-71.0106</v>
      </c>
      <c r="E365" s="12">
        <v>2.010123E7</v>
      </c>
      <c r="F365" s="12" t="str">
        <f t="shared" si="1"/>
        <v>12</v>
      </c>
      <c r="G365" s="12"/>
      <c r="H365" s="12">
        <v>0.0</v>
      </c>
    </row>
    <row r="366" ht="13.5" customHeight="1">
      <c r="A366" s="12" t="s">
        <v>418</v>
      </c>
      <c r="B366" s="12" t="s">
        <v>419</v>
      </c>
      <c r="C366" s="12">
        <v>42.3606</v>
      </c>
      <c r="D366" s="12">
        <v>-71.0106</v>
      </c>
      <c r="E366" s="12">
        <v>2.0101231E7</v>
      </c>
      <c r="F366" s="12" t="str">
        <f t="shared" si="1"/>
        <v>12</v>
      </c>
      <c r="G366" s="12">
        <v>35.0</v>
      </c>
      <c r="H366" s="12">
        <v>0.0</v>
      </c>
    </row>
    <row r="367" ht="13.5" customHeight="1">
      <c r="A367" s="12" t="s">
        <v>418</v>
      </c>
      <c r="B367" s="12" t="s">
        <v>419</v>
      </c>
      <c r="C367" s="12">
        <v>42.3606</v>
      </c>
      <c r="D367" s="12">
        <v>-71.0106</v>
      </c>
      <c r="E367" s="12">
        <v>2.0110101E7</v>
      </c>
      <c r="F367" s="12" t="str">
        <f t="shared" si="1"/>
        <v>01</v>
      </c>
      <c r="G367" s="12">
        <v>23.0</v>
      </c>
      <c r="H367" s="12">
        <v>0.0</v>
      </c>
    </row>
    <row r="368" ht="13.5" customHeight="1">
      <c r="A368" s="12" t="s">
        <v>418</v>
      </c>
      <c r="B368" s="12" t="s">
        <v>419</v>
      </c>
      <c r="C368" s="12">
        <v>42.3606</v>
      </c>
      <c r="D368" s="12">
        <v>-71.0106</v>
      </c>
      <c r="E368" s="12">
        <v>2.0110102E7</v>
      </c>
      <c r="F368" s="12" t="str">
        <f t="shared" si="1"/>
        <v>01</v>
      </c>
      <c r="G368" s="12">
        <v>43.0</v>
      </c>
      <c r="H368" s="12">
        <v>38.0</v>
      </c>
    </row>
    <row r="369" ht="13.5" customHeight="1">
      <c r="A369" s="12" t="s">
        <v>418</v>
      </c>
      <c r="B369" s="12" t="s">
        <v>419</v>
      </c>
      <c r="C369" s="12">
        <v>42.3606</v>
      </c>
      <c r="D369" s="12">
        <v>-71.0106</v>
      </c>
      <c r="E369" s="12">
        <v>2.0110103E7</v>
      </c>
      <c r="F369" s="12" t="str">
        <f t="shared" si="1"/>
        <v>01</v>
      </c>
      <c r="G369" s="12">
        <v>40.0</v>
      </c>
      <c r="H369" s="12">
        <v>0.0</v>
      </c>
    </row>
    <row r="370" ht="13.5" customHeight="1">
      <c r="A370" s="12" t="s">
        <v>418</v>
      </c>
      <c r="B370" s="12" t="s">
        <v>419</v>
      </c>
      <c r="C370" s="12">
        <v>42.3606</v>
      </c>
      <c r="D370" s="12">
        <v>-71.0106</v>
      </c>
      <c r="E370" s="12">
        <v>2.0110104E7</v>
      </c>
      <c r="F370" s="12" t="str">
        <f t="shared" si="1"/>
        <v>01</v>
      </c>
      <c r="G370" s="12">
        <v>22.0</v>
      </c>
      <c r="H370" s="12">
        <v>0.0</v>
      </c>
    </row>
    <row r="371" ht="13.5" customHeight="1">
      <c r="A371" s="12" t="s">
        <v>418</v>
      </c>
      <c r="B371" s="12" t="s">
        <v>419</v>
      </c>
      <c r="C371" s="12">
        <v>42.3606</v>
      </c>
      <c r="D371" s="12">
        <v>-71.0106</v>
      </c>
      <c r="E371" s="12">
        <v>2.0110105E7</v>
      </c>
      <c r="F371" s="12" t="str">
        <f t="shared" si="1"/>
        <v>01</v>
      </c>
      <c r="G371" s="12">
        <v>24.0</v>
      </c>
      <c r="H371" s="12">
        <v>0.0</v>
      </c>
    </row>
    <row r="372" ht="13.5" customHeight="1">
      <c r="A372" s="12" t="s">
        <v>418</v>
      </c>
      <c r="B372" s="12" t="s">
        <v>419</v>
      </c>
      <c r="C372" s="12">
        <v>42.3606</v>
      </c>
      <c r="D372" s="12">
        <v>-71.0106</v>
      </c>
      <c r="E372" s="12">
        <v>2.0110106E7</v>
      </c>
      <c r="F372" s="12" t="str">
        <f t="shared" si="1"/>
        <v>01</v>
      </c>
      <c r="G372" s="12">
        <v>26.0</v>
      </c>
      <c r="H372" s="12">
        <v>0.0</v>
      </c>
    </row>
    <row r="373" ht="13.5" customHeight="1">
      <c r="A373" s="12" t="s">
        <v>418</v>
      </c>
      <c r="B373" s="12" t="s">
        <v>419</v>
      </c>
      <c r="C373" s="12">
        <v>42.3606</v>
      </c>
      <c r="D373" s="12">
        <v>-71.0106</v>
      </c>
      <c r="E373" s="12">
        <v>2.0110107E7</v>
      </c>
      <c r="F373" s="12" t="str">
        <f t="shared" si="1"/>
        <v>01</v>
      </c>
      <c r="G373" s="12">
        <v>43.0</v>
      </c>
      <c r="H373" s="12">
        <v>5.0</v>
      </c>
    </row>
    <row r="374" ht="13.5" customHeight="1">
      <c r="A374" s="12" t="s">
        <v>418</v>
      </c>
      <c r="B374" s="12" t="s">
        <v>419</v>
      </c>
      <c r="C374" s="12">
        <v>42.3606</v>
      </c>
      <c r="D374" s="12">
        <v>-71.0106</v>
      </c>
      <c r="E374" s="12">
        <v>2.0110108E7</v>
      </c>
      <c r="F374" s="12" t="str">
        <f t="shared" si="1"/>
        <v>01</v>
      </c>
      <c r="G374" s="12">
        <v>31.0</v>
      </c>
      <c r="H374" s="12">
        <v>41.0</v>
      </c>
    </row>
    <row r="375" ht="13.5" customHeight="1">
      <c r="A375" s="12" t="s">
        <v>418</v>
      </c>
      <c r="B375" s="12" t="s">
        <v>419</v>
      </c>
      <c r="C375" s="12">
        <v>42.3606</v>
      </c>
      <c r="D375" s="12">
        <v>-71.0106</v>
      </c>
      <c r="E375" s="12">
        <v>2.0110109E7</v>
      </c>
      <c r="F375" s="12" t="str">
        <f t="shared" si="1"/>
        <v>01</v>
      </c>
      <c r="G375" s="12">
        <v>13.0</v>
      </c>
      <c r="H375" s="12">
        <v>33.0</v>
      </c>
    </row>
    <row r="376" ht="13.5" customHeight="1">
      <c r="A376" s="12" t="s">
        <v>418</v>
      </c>
      <c r="B376" s="12" t="s">
        <v>419</v>
      </c>
      <c r="C376" s="12">
        <v>42.3606</v>
      </c>
      <c r="D376" s="12">
        <v>-71.0106</v>
      </c>
      <c r="E376" s="12">
        <v>2.011011E7</v>
      </c>
      <c r="F376" s="12" t="str">
        <f t="shared" si="1"/>
        <v>01</v>
      </c>
      <c r="G376" s="12">
        <v>40.0</v>
      </c>
      <c r="H376" s="12">
        <v>0.0</v>
      </c>
    </row>
    <row r="377" ht="13.5" customHeight="1">
      <c r="A377" s="12" t="s">
        <v>418</v>
      </c>
      <c r="B377" s="12" t="s">
        <v>419</v>
      </c>
      <c r="C377" s="12">
        <v>42.3606</v>
      </c>
      <c r="D377" s="12">
        <v>-71.0106</v>
      </c>
      <c r="E377" s="12">
        <v>2.0110111E7</v>
      </c>
      <c r="F377" s="12" t="str">
        <f t="shared" si="1"/>
        <v>01</v>
      </c>
      <c r="G377" s="12">
        <v>10.0</v>
      </c>
      <c r="H377" s="12">
        <v>0.0</v>
      </c>
    </row>
    <row r="378" ht="13.5" customHeight="1">
      <c r="A378" s="12" t="s">
        <v>418</v>
      </c>
      <c r="B378" s="12" t="s">
        <v>419</v>
      </c>
      <c r="C378" s="12">
        <v>42.3606</v>
      </c>
      <c r="D378" s="12">
        <v>-71.0106</v>
      </c>
      <c r="E378" s="12">
        <v>2.0110112E7</v>
      </c>
      <c r="F378" s="12" t="str">
        <f t="shared" si="1"/>
        <v>01</v>
      </c>
      <c r="G378" s="12">
        <v>14.0</v>
      </c>
      <c r="H378" s="12">
        <v>356.0</v>
      </c>
    </row>
    <row r="379" ht="13.5" customHeight="1">
      <c r="A379" s="12" t="s">
        <v>418</v>
      </c>
      <c r="B379" s="12" t="s">
        <v>419</v>
      </c>
      <c r="C379" s="12">
        <v>42.3606</v>
      </c>
      <c r="D379" s="12">
        <v>-71.0106</v>
      </c>
      <c r="E379" s="12">
        <v>2.0110113E7</v>
      </c>
      <c r="F379" s="12" t="str">
        <f t="shared" si="1"/>
        <v>01</v>
      </c>
      <c r="G379" s="12">
        <v>32.0</v>
      </c>
      <c r="H379" s="12">
        <v>0.0</v>
      </c>
    </row>
    <row r="380" ht="13.5" customHeight="1">
      <c r="A380" s="12" t="s">
        <v>418</v>
      </c>
      <c r="B380" s="12" t="s">
        <v>419</v>
      </c>
      <c r="C380" s="12">
        <v>42.3606</v>
      </c>
      <c r="D380" s="12">
        <v>-71.0106</v>
      </c>
      <c r="E380" s="12">
        <v>2.0110114E7</v>
      </c>
      <c r="F380" s="12" t="str">
        <f t="shared" si="1"/>
        <v>01</v>
      </c>
      <c r="G380" s="12">
        <v>31.0</v>
      </c>
      <c r="H380" s="12">
        <v>0.0</v>
      </c>
    </row>
    <row r="381" ht="13.5" customHeight="1">
      <c r="A381" s="12" t="s">
        <v>418</v>
      </c>
      <c r="B381" s="12" t="s">
        <v>419</v>
      </c>
      <c r="C381" s="12">
        <v>42.3606</v>
      </c>
      <c r="D381" s="12">
        <v>-71.0106</v>
      </c>
      <c r="E381" s="12">
        <v>2.0110115E7</v>
      </c>
      <c r="F381" s="12" t="str">
        <f t="shared" si="1"/>
        <v>01</v>
      </c>
      <c r="G381" s="12">
        <v>37.0</v>
      </c>
      <c r="H381" s="12">
        <v>0.0</v>
      </c>
    </row>
    <row r="382" ht="13.5" customHeight="1">
      <c r="A382" s="12" t="s">
        <v>418</v>
      </c>
      <c r="B382" s="12" t="s">
        <v>419</v>
      </c>
      <c r="C382" s="12">
        <v>42.3606</v>
      </c>
      <c r="D382" s="12">
        <v>-71.0106</v>
      </c>
      <c r="E382" s="12">
        <v>2.0110116E7</v>
      </c>
      <c r="F382" s="12" t="str">
        <f t="shared" si="1"/>
        <v>01</v>
      </c>
      <c r="G382" s="12">
        <v>12.0</v>
      </c>
      <c r="H382" s="12">
        <v>0.0</v>
      </c>
    </row>
    <row r="383" ht="13.5" customHeight="1">
      <c r="A383" s="12" t="s">
        <v>418</v>
      </c>
      <c r="B383" s="12" t="s">
        <v>419</v>
      </c>
      <c r="C383" s="12">
        <v>42.3606</v>
      </c>
      <c r="D383" s="12">
        <v>-71.0106</v>
      </c>
      <c r="E383" s="12">
        <v>2.0110117E7</v>
      </c>
      <c r="F383" s="12" t="str">
        <f t="shared" si="1"/>
        <v>01</v>
      </c>
      <c r="G383" s="12">
        <v>26.0</v>
      </c>
      <c r="H383" s="12">
        <v>0.0</v>
      </c>
    </row>
    <row r="384" ht="13.5" customHeight="1">
      <c r="A384" s="12" t="s">
        <v>418</v>
      </c>
      <c r="B384" s="12" t="s">
        <v>419</v>
      </c>
      <c r="C384" s="12">
        <v>42.3606</v>
      </c>
      <c r="D384" s="12">
        <v>-71.0106</v>
      </c>
      <c r="E384" s="12">
        <v>2.0110118E7</v>
      </c>
      <c r="F384" s="12" t="str">
        <f t="shared" si="1"/>
        <v>01</v>
      </c>
      <c r="G384" s="12">
        <v>33.0</v>
      </c>
      <c r="H384" s="12">
        <v>241.0</v>
      </c>
    </row>
    <row r="385" ht="13.5" customHeight="1">
      <c r="A385" s="12" t="s">
        <v>418</v>
      </c>
      <c r="B385" s="12" t="s">
        <v>419</v>
      </c>
      <c r="C385" s="12">
        <v>42.3606</v>
      </c>
      <c r="D385" s="12">
        <v>-71.0106</v>
      </c>
      <c r="E385" s="12">
        <v>2.0110119E7</v>
      </c>
      <c r="F385" s="12" t="str">
        <f t="shared" si="1"/>
        <v>01</v>
      </c>
      <c r="G385" s="12">
        <v>22.0</v>
      </c>
      <c r="H385" s="12">
        <v>48.0</v>
      </c>
    </row>
    <row r="386" ht="13.5" customHeight="1">
      <c r="A386" s="12" t="s">
        <v>418</v>
      </c>
      <c r="B386" s="12" t="s">
        <v>419</v>
      </c>
      <c r="C386" s="12">
        <v>42.3606</v>
      </c>
      <c r="D386" s="12">
        <v>-71.0106</v>
      </c>
      <c r="E386" s="12">
        <v>2.011012E7</v>
      </c>
      <c r="F386" s="12" t="str">
        <f t="shared" si="1"/>
        <v>01</v>
      </c>
      <c r="G386" s="12">
        <v>40.0</v>
      </c>
      <c r="H386" s="12">
        <v>0.0</v>
      </c>
    </row>
    <row r="387" ht="13.5" customHeight="1">
      <c r="A387" s="12" t="s">
        <v>418</v>
      </c>
      <c r="B387" s="12" t="s">
        <v>419</v>
      </c>
      <c r="C387" s="12">
        <v>42.3606</v>
      </c>
      <c r="D387" s="12">
        <v>-71.0106</v>
      </c>
      <c r="E387" s="12">
        <v>2.0110121E7</v>
      </c>
      <c r="F387" s="12" t="str">
        <f t="shared" si="1"/>
        <v>01</v>
      </c>
      <c r="G387" s="12">
        <v>36.0</v>
      </c>
      <c r="H387" s="12">
        <v>185.0</v>
      </c>
    </row>
    <row r="388" ht="13.5" customHeight="1">
      <c r="A388" s="12" t="s">
        <v>418</v>
      </c>
      <c r="B388" s="12" t="s">
        <v>419</v>
      </c>
      <c r="C388" s="12">
        <v>42.3606</v>
      </c>
      <c r="D388" s="12">
        <v>-71.0106</v>
      </c>
      <c r="E388" s="12">
        <v>2.0110122E7</v>
      </c>
      <c r="F388" s="12" t="str">
        <f t="shared" si="1"/>
        <v>01</v>
      </c>
      <c r="G388" s="12">
        <v>15.0</v>
      </c>
      <c r="H388" s="12">
        <v>0.0</v>
      </c>
    </row>
    <row r="389" ht="13.5" customHeight="1">
      <c r="A389" s="12" t="s">
        <v>418</v>
      </c>
      <c r="B389" s="12" t="s">
        <v>419</v>
      </c>
      <c r="C389" s="12">
        <v>42.3606</v>
      </c>
      <c r="D389" s="12">
        <v>-71.0106</v>
      </c>
      <c r="E389" s="12">
        <v>2.0110123E7</v>
      </c>
      <c r="F389" s="12" t="str">
        <f t="shared" si="1"/>
        <v>01</v>
      </c>
      <c r="G389" s="12">
        <v>22.0</v>
      </c>
      <c r="H389" s="12">
        <v>0.0</v>
      </c>
    </row>
    <row r="390" ht="13.5" customHeight="1">
      <c r="A390" s="12" t="s">
        <v>418</v>
      </c>
      <c r="B390" s="12" t="s">
        <v>419</v>
      </c>
      <c r="C390" s="12">
        <v>42.3606</v>
      </c>
      <c r="D390" s="12">
        <v>-71.0106</v>
      </c>
      <c r="E390" s="12">
        <v>2.0110124E7</v>
      </c>
      <c r="F390" s="12" t="str">
        <f t="shared" si="1"/>
        <v>01</v>
      </c>
      <c r="G390" s="12">
        <v>30.0</v>
      </c>
      <c r="H390" s="12">
        <v>0.0</v>
      </c>
    </row>
    <row r="391" ht="13.5" customHeight="1">
      <c r="A391" s="12" t="s">
        <v>418</v>
      </c>
      <c r="B391" s="12" t="s">
        <v>419</v>
      </c>
      <c r="C391" s="12">
        <v>42.3606</v>
      </c>
      <c r="D391" s="12">
        <v>-71.0106</v>
      </c>
      <c r="E391" s="12">
        <v>2.0110125E7</v>
      </c>
      <c r="F391" s="12" t="str">
        <f t="shared" si="1"/>
        <v>01</v>
      </c>
      <c r="G391" s="12">
        <v>33.0</v>
      </c>
      <c r="H391" s="12">
        <v>13.0</v>
      </c>
    </row>
    <row r="392" ht="13.5" customHeight="1">
      <c r="A392" s="12" t="s">
        <v>418</v>
      </c>
      <c r="B392" s="12" t="s">
        <v>419</v>
      </c>
      <c r="C392" s="12">
        <v>42.3606</v>
      </c>
      <c r="D392" s="12">
        <v>-71.0106</v>
      </c>
      <c r="E392" s="12">
        <v>2.0110126E7</v>
      </c>
      <c r="F392" s="12" t="str">
        <f t="shared" si="1"/>
        <v>01</v>
      </c>
      <c r="G392" s="12">
        <v>29.0</v>
      </c>
      <c r="H392" s="12">
        <v>28.0</v>
      </c>
    </row>
    <row r="393" ht="13.5" customHeight="1">
      <c r="A393" s="12" t="s">
        <v>418</v>
      </c>
      <c r="B393" s="12" t="s">
        <v>419</v>
      </c>
      <c r="C393" s="12">
        <v>42.3606</v>
      </c>
      <c r="D393" s="12">
        <v>-71.0106</v>
      </c>
      <c r="E393" s="12">
        <v>2.0110127E7</v>
      </c>
      <c r="F393" s="12" t="str">
        <f t="shared" si="1"/>
        <v>01</v>
      </c>
      <c r="G393" s="12">
        <v>37.0</v>
      </c>
      <c r="H393" s="12">
        <v>173.0</v>
      </c>
    </row>
    <row r="394" ht="13.5" customHeight="1">
      <c r="A394" s="12" t="s">
        <v>418</v>
      </c>
      <c r="B394" s="12" t="s">
        <v>419</v>
      </c>
      <c r="C394" s="12">
        <v>42.3606</v>
      </c>
      <c r="D394" s="12">
        <v>-71.0106</v>
      </c>
      <c r="E394" s="12">
        <v>2.0110128E7</v>
      </c>
      <c r="F394" s="12" t="str">
        <f t="shared" si="1"/>
        <v>01</v>
      </c>
      <c r="G394" s="12">
        <v>21.0</v>
      </c>
      <c r="H394" s="12">
        <v>0.0</v>
      </c>
    </row>
    <row r="395" ht="13.5" customHeight="1">
      <c r="A395" s="12" t="s">
        <v>418</v>
      </c>
      <c r="B395" s="12" t="s">
        <v>419</v>
      </c>
      <c r="C395" s="12">
        <v>42.3606</v>
      </c>
      <c r="D395" s="12">
        <v>-71.0106</v>
      </c>
      <c r="E395" s="12">
        <v>2.0110129E7</v>
      </c>
      <c r="F395" s="12" t="str">
        <f t="shared" si="1"/>
        <v>01</v>
      </c>
      <c r="G395" s="12">
        <v>33.0</v>
      </c>
      <c r="H395" s="12">
        <v>0.0</v>
      </c>
    </row>
    <row r="396" ht="13.5" customHeight="1">
      <c r="A396" s="12" t="s">
        <v>418</v>
      </c>
      <c r="B396" s="12" t="s">
        <v>419</v>
      </c>
      <c r="C396" s="12">
        <v>42.3606</v>
      </c>
      <c r="D396" s="12">
        <v>-71.0106</v>
      </c>
      <c r="E396" s="12">
        <v>2.011013E7</v>
      </c>
      <c r="F396" s="12" t="str">
        <f t="shared" si="1"/>
        <v>01</v>
      </c>
      <c r="G396" s="12">
        <v>44.0</v>
      </c>
      <c r="H396" s="12">
        <v>0.0</v>
      </c>
    </row>
    <row r="397" ht="13.5" customHeight="1">
      <c r="A397" s="12" t="s">
        <v>418</v>
      </c>
      <c r="B397" s="12" t="s">
        <v>419</v>
      </c>
      <c r="C397" s="12">
        <v>42.3606</v>
      </c>
      <c r="D397" s="12">
        <v>-71.0106</v>
      </c>
      <c r="E397" s="12">
        <v>2.0110131E7</v>
      </c>
      <c r="F397" s="12" t="str">
        <f t="shared" si="1"/>
        <v>01</v>
      </c>
      <c r="G397" s="12">
        <v>20.0</v>
      </c>
      <c r="H397" s="12">
        <v>0.0</v>
      </c>
    </row>
    <row r="398" ht="13.5" customHeight="1">
      <c r="A398" s="12" t="s">
        <v>418</v>
      </c>
      <c r="B398" s="12" t="s">
        <v>419</v>
      </c>
      <c r="C398" s="12">
        <v>42.3606</v>
      </c>
      <c r="D398" s="12">
        <v>-71.0106</v>
      </c>
      <c r="E398" s="12">
        <v>2.0110201E7</v>
      </c>
      <c r="F398" s="12" t="str">
        <f t="shared" si="1"/>
        <v>02</v>
      </c>
      <c r="G398" s="12">
        <v>12.0</v>
      </c>
      <c r="H398" s="12">
        <v>114.0</v>
      </c>
    </row>
    <row r="399" ht="13.5" customHeight="1">
      <c r="A399" s="12" t="s">
        <v>418</v>
      </c>
      <c r="B399" s="12" t="s">
        <v>419</v>
      </c>
      <c r="C399" s="12">
        <v>42.3606</v>
      </c>
      <c r="D399" s="12">
        <v>-71.0106</v>
      </c>
      <c r="E399" s="12">
        <v>2.0110202E7</v>
      </c>
      <c r="F399" s="12" t="str">
        <f t="shared" si="1"/>
        <v>02</v>
      </c>
      <c r="G399" s="12">
        <v>16.0</v>
      </c>
      <c r="H399" s="12">
        <v>218.0</v>
      </c>
    </row>
    <row r="400" ht="13.5" customHeight="1">
      <c r="A400" s="12" t="s">
        <v>418</v>
      </c>
      <c r="B400" s="12" t="s">
        <v>419</v>
      </c>
      <c r="C400" s="12">
        <v>42.3606</v>
      </c>
      <c r="D400" s="12">
        <v>-71.0106</v>
      </c>
      <c r="E400" s="12">
        <v>2.0110203E7</v>
      </c>
      <c r="F400" s="12" t="str">
        <f t="shared" si="1"/>
        <v>02</v>
      </c>
      <c r="G400" s="12">
        <v>15.0</v>
      </c>
      <c r="H400" s="12">
        <v>0.0</v>
      </c>
    </row>
    <row r="401" ht="13.5" customHeight="1">
      <c r="A401" s="12" t="s">
        <v>418</v>
      </c>
      <c r="B401" s="12" t="s">
        <v>419</v>
      </c>
      <c r="C401" s="12">
        <v>42.3606</v>
      </c>
      <c r="D401" s="12">
        <v>-71.0106</v>
      </c>
      <c r="E401" s="12">
        <v>2.0110204E7</v>
      </c>
      <c r="F401" s="12" t="str">
        <f t="shared" si="1"/>
        <v>02</v>
      </c>
      <c r="G401" s="12">
        <v>14.0</v>
      </c>
      <c r="H401" s="12">
        <v>0.0</v>
      </c>
    </row>
    <row r="402" ht="13.5" customHeight="1">
      <c r="A402" s="12" t="s">
        <v>418</v>
      </c>
      <c r="B402" s="12" t="s">
        <v>419</v>
      </c>
      <c r="C402" s="12">
        <v>42.3606</v>
      </c>
      <c r="D402" s="12">
        <v>-71.0106</v>
      </c>
      <c r="E402" s="12">
        <v>2.0110205E7</v>
      </c>
      <c r="F402" s="12" t="str">
        <f t="shared" si="1"/>
        <v>02</v>
      </c>
      <c r="G402" s="12">
        <v>13.0</v>
      </c>
      <c r="H402" s="12">
        <v>69.0</v>
      </c>
    </row>
    <row r="403" ht="13.5" customHeight="1">
      <c r="A403" s="12" t="s">
        <v>418</v>
      </c>
      <c r="B403" s="12" t="s">
        <v>419</v>
      </c>
      <c r="C403" s="12">
        <v>42.3606</v>
      </c>
      <c r="D403" s="12">
        <v>-71.0106</v>
      </c>
      <c r="E403" s="12">
        <v>2.0110206E7</v>
      </c>
      <c r="F403" s="12" t="str">
        <f t="shared" si="1"/>
        <v>02</v>
      </c>
      <c r="G403" s="12">
        <v>22.0</v>
      </c>
      <c r="H403" s="12">
        <v>0.0</v>
      </c>
    </row>
    <row r="404" ht="13.5" customHeight="1">
      <c r="A404" s="12" t="s">
        <v>418</v>
      </c>
      <c r="B404" s="12" t="s">
        <v>419</v>
      </c>
      <c r="C404" s="12">
        <v>42.3606</v>
      </c>
      <c r="D404" s="12">
        <v>-71.0106</v>
      </c>
      <c r="E404" s="12">
        <v>2.0110207E7</v>
      </c>
      <c r="F404" s="12" t="str">
        <f t="shared" si="1"/>
        <v>02</v>
      </c>
      <c r="G404" s="12">
        <v>19.0</v>
      </c>
      <c r="H404" s="12">
        <v>5.0</v>
      </c>
    </row>
    <row r="405" ht="13.5" customHeight="1">
      <c r="A405" s="12" t="s">
        <v>418</v>
      </c>
      <c r="B405" s="12" t="s">
        <v>419</v>
      </c>
      <c r="C405" s="12">
        <v>42.3606</v>
      </c>
      <c r="D405" s="12">
        <v>-71.0106</v>
      </c>
      <c r="E405" s="12">
        <v>2.0110208E7</v>
      </c>
      <c r="F405" s="12" t="str">
        <f t="shared" si="1"/>
        <v>02</v>
      </c>
      <c r="G405" s="12">
        <v>30.0</v>
      </c>
      <c r="H405" s="12">
        <v>69.0</v>
      </c>
    </row>
    <row r="406" ht="13.5" customHeight="1">
      <c r="A406" s="12" t="s">
        <v>418</v>
      </c>
      <c r="B406" s="12" t="s">
        <v>419</v>
      </c>
      <c r="C406" s="12">
        <v>42.3606</v>
      </c>
      <c r="D406" s="12">
        <v>-71.0106</v>
      </c>
      <c r="E406" s="12">
        <v>2.0110209E7</v>
      </c>
      <c r="F406" s="12" t="str">
        <f t="shared" si="1"/>
        <v>02</v>
      </c>
      <c r="G406" s="12">
        <v>23.0</v>
      </c>
      <c r="H406" s="12">
        <v>0.0</v>
      </c>
    </row>
    <row r="407" ht="13.5" customHeight="1">
      <c r="A407" s="12" t="s">
        <v>418</v>
      </c>
      <c r="B407" s="12" t="s">
        <v>419</v>
      </c>
      <c r="C407" s="12">
        <v>42.3606</v>
      </c>
      <c r="D407" s="12">
        <v>-71.0106</v>
      </c>
      <c r="E407" s="12">
        <v>2.011021E7</v>
      </c>
      <c r="F407" s="12" t="str">
        <f t="shared" si="1"/>
        <v>02</v>
      </c>
      <c r="G407" s="12">
        <v>29.0</v>
      </c>
      <c r="H407" s="12">
        <v>0.0</v>
      </c>
    </row>
    <row r="408" ht="13.5" customHeight="1">
      <c r="A408" s="12" t="s">
        <v>418</v>
      </c>
      <c r="B408" s="12" t="s">
        <v>419</v>
      </c>
      <c r="C408" s="12">
        <v>42.3606</v>
      </c>
      <c r="D408" s="12">
        <v>-71.0106</v>
      </c>
      <c r="E408" s="12">
        <v>2.0110211E7</v>
      </c>
      <c r="F408" s="12" t="str">
        <f t="shared" si="1"/>
        <v>02</v>
      </c>
      <c r="G408" s="12">
        <v>22.0</v>
      </c>
      <c r="H408" s="12">
        <v>0.0</v>
      </c>
    </row>
    <row r="409" ht="13.5" customHeight="1">
      <c r="A409" s="12" t="s">
        <v>418</v>
      </c>
      <c r="B409" s="12" t="s">
        <v>419</v>
      </c>
      <c r="C409" s="12">
        <v>42.3606</v>
      </c>
      <c r="D409" s="12">
        <v>-71.0106</v>
      </c>
      <c r="E409" s="12">
        <v>2.0110212E7</v>
      </c>
      <c r="F409" s="12" t="str">
        <f t="shared" si="1"/>
        <v>02</v>
      </c>
      <c r="G409" s="12">
        <v>30.0</v>
      </c>
      <c r="H409" s="12">
        <v>0.0</v>
      </c>
    </row>
    <row r="410" ht="13.5" customHeight="1">
      <c r="A410" s="12" t="s">
        <v>418</v>
      </c>
      <c r="B410" s="12" t="s">
        <v>419</v>
      </c>
      <c r="C410" s="12">
        <v>42.3606</v>
      </c>
      <c r="D410" s="12">
        <v>-71.0106</v>
      </c>
      <c r="E410" s="12">
        <v>2.0110213E7</v>
      </c>
      <c r="F410" s="12" t="str">
        <f t="shared" si="1"/>
        <v>02</v>
      </c>
      <c r="G410" s="12">
        <v>16.0</v>
      </c>
      <c r="H410" s="12">
        <v>0.0</v>
      </c>
    </row>
    <row r="411" ht="13.5" customHeight="1">
      <c r="A411" s="12" t="s">
        <v>418</v>
      </c>
      <c r="B411" s="12" t="s">
        <v>419</v>
      </c>
      <c r="C411" s="12">
        <v>42.3606</v>
      </c>
      <c r="D411" s="12">
        <v>-71.0106</v>
      </c>
      <c r="E411" s="12">
        <v>2.0110214E7</v>
      </c>
      <c r="F411" s="12" t="str">
        <f t="shared" si="1"/>
        <v>02</v>
      </c>
      <c r="G411" s="12">
        <v>32.0</v>
      </c>
      <c r="H411" s="12">
        <v>0.0</v>
      </c>
    </row>
    <row r="412" ht="13.5" customHeight="1">
      <c r="A412" s="12" t="s">
        <v>418</v>
      </c>
      <c r="B412" s="12" t="s">
        <v>419</v>
      </c>
      <c r="C412" s="12">
        <v>42.3606</v>
      </c>
      <c r="D412" s="12">
        <v>-71.0106</v>
      </c>
      <c r="E412" s="12">
        <v>2.0110215E7</v>
      </c>
      <c r="F412" s="12" t="str">
        <f t="shared" si="1"/>
        <v>02</v>
      </c>
      <c r="G412" s="12">
        <v>13.0</v>
      </c>
      <c r="H412" s="12">
        <v>0.0</v>
      </c>
    </row>
    <row r="413" ht="13.5" customHeight="1">
      <c r="A413" s="12" t="s">
        <v>418</v>
      </c>
      <c r="B413" s="12" t="s">
        <v>419</v>
      </c>
      <c r="C413" s="12">
        <v>42.3606</v>
      </c>
      <c r="D413" s="12">
        <v>-71.0106</v>
      </c>
      <c r="E413" s="12">
        <v>2.0110216E7</v>
      </c>
      <c r="F413" s="12" t="str">
        <f t="shared" si="1"/>
        <v>02</v>
      </c>
      <c r="G413" s="12">
        <v>25.0</v>
      </c>
      <c r="H413" s="12">
        <v>0.0</v>
      </c>
    </row>
    <row r="414" ht="13.5" customHeight="1">
      <c r="A414" s="12" t="s">
        <v>418</v>
      </c>
      <c r="B414" s="12" t="s">
        <v>419</v>
      </c>
      <c r="C414" s="12">
        <v>42.3606</v>
      </c>
      <c r="D414" s="12">
        <v>-71.0106</v>
      </c>
      <c r="E414" s="12">
        <v>2.0110217E7</v>
      </c>
      <c r="F414" s="12" t="str">
        <f t="shared" si="1"/>
        <v>02</v>
      </c>
      <c r="G414" s="12">
        <v>23.0</v>
      </c>
      <c r="H414" s="12">
        <v>0.0</v>
      </c>
    </row>
    <row r="415" ht="13.5" customHeight="1">
      <c r="A415" s="12" t="s">
        <v>418</v>
      </c>
      <c r="B415" s="12" t="s">
        <v>419</v>
      </c>
      <c r="C415" s="12">
        <v>42.3606</v>
      </c>
      <c r="D415" s="12">
        <v>-71.0106</v>
      </c>
      <c r="E415" s="12">
        <v>2.0110218E7</v>
      </c>
      <c r="F415" s="12" t="str">
        <f t="shared" si="1"/>
        <v>02</v>
      </c>
      <c r="G415" s="12">
        <v>44.0</v>
      </c>
      <c r="H415" s="12">
        <v>13.0</v>
      </c>
    </row>
    <row r="416" ht="13.5" customHeight="1">
      <c r="A416" s="12" t="s">
        <v>418</v>
      </c>
      <c r="B416" s="12" t="s">
        <v>419</v>
      </c>
      <c r="C416" s="12">
        <v>42.3606</v>
      </c>
      <c r="D416" s="12">
        <v>-71.0106</v>
      </c>
      <c r="E416" s="12">
        <v>2.0110219E7</v>
      </c>
      <c r="F416" s="12" t="str">
        <f t="shared" si="1"/>
        <v>02</v>
      </c>
      <c r="G416" s="12">
        <v>22.0</v>
      </c>
      <c r="H416" s="12">
        <v>0.0</v>
      </c>
    </row>
    <row r="417" ht="13.5" customHeight="1">
      <c r="A417" s="12" t="s">
        <v>418</v>
      </c>
      <c r="B417" s="12" t="s">
        <v>419</v>
      </c>
      <c r="C417" s="12">
        <v>42.3606</v>
      </c>
      <c r="D417" s="12">
        <v>-71.0106</v>
      </c>
      <c r="E417" s="12">
        <v>2.011022E7</v>
      </c>
      <c r="F417" s="12" t="str">
        <f t="shared" si="1"/>
        <v>02</v>
      </c>
      <c r="G417" s="12">
        <v>22.0</v>
      </c>
      <c r="H417" s="12">
        <v>0.0</v>
      </c>
    </row>
    <row r="418" ht="13.5" customHeight="1">
      <c r="A418" s="12" t="s">
        <v>418</v>
      </c>
      <c r="B418" s="12" t="s">
        <v>419</v>
      </c>
      <c r="C418" s="12">
        <v>42.3606</v>
      </c>
      <c r="D418" s="12">
        <v>-71.0106</v>
      </c>
      <c r="E418" s="12">
        <v>2.0110221E7</v>
      </c>
      <c r="F418" s="12" t="str">
        <f t="shared" si="1"/>
        <v>02</v>
      </c>
      <c r="G418" s="12">
        <v>25.0</v>
      </c>
      <c r="H418" s="12">
        <v>20.0</v>
      </c>
    </row>
    <row r="419" ht="13.5" customHeight="1">
      <c r="A419" s="12" t="s">
        <v>418</v>
      </c>
      <c r="B419" s="12" t="s">
        <v>419</v>
      </c>
      <c r="C419" s="12">
        <v>42.3606</v>
      </c>
      <c r="D419" s="12">
        <v>-71.0106</v>
      </c>
      <c r="E419" s="12">
        <v>2.0110222E7</v>
      </c>
      <c r="F419" s="12" t="str">
        <f t="shared" si="1"/>
        <v>02</v>
      </c>
      <c r="G419" s="12">
        <v>26.0</v>
      </c>
      <c r="H419" s="12">
        <v>0.0</v>
      </c>
    </row>
    <row r="420" ht="13.5" customHeight="1">
      <c r="A420" s="12" t="s">
        <v>418</v>
      </c>
      <c r="B420" s="12" t="s">
        <v>419</v>
      </c>
      <c r="C420" s="12">
        <v>42.3606</v>
      </c>
      <c r="D420" s="12">
        <v>-71.0106</v>
      </c>
      <c r="E420" s="12">
        <v>2.0110223E7</v>
      </c>
      <c r="F420" s="12" t="str">
        <f t="shared" si="1"/>
        <v>02</v>
      </c>
      <c r="G420" s="12">
        <v>11.0</v>
      </c>
      <c r="H420" s="12">
        <v>0.0</v>
      </c>
    </row>
    <row r="421" ht="13.5" customHeight="1">
      <c r="A421" s="12" t="s">
        <v>418</v>
      </c>
      <c r="B421" s="12" t="s">
        <v>419</v>
      </c>
      <c r="C421" s="12">
        <v>42.3606</v>
      </c>
      <c r="D421" s="12">
        <v>-71.0106</v>
      </c>
      <c r="E421" s="12">
        <v>2.0110224E7</v>
      </c>
      <c r="F421" s="12" t="str">
        <f t="shared" si="1"/>
        <v>02</v>
      </c>
      <c r="G421" s="12">
        <v>42.0</v>
      </c>
      <c r="H421" s="12">
        <v>0.0</v>
      </c>
    </row>
    <row r="422" ht="13.5" customHeight="1">
      <c r="A422" s="12" t="s">
        <v>418</v>
      </c>
      <c r="B422" s="12" t="s">
        <v>419</v>
      </c>
      <c r="C422" s="12">
        <v>42.3606</v>
      </c>
      <c r="D422" s="12">
        <v>-71.0106</v>
      </c>
      <c r="E422" s="12">
        <v>2.0110225E7</v>
      </c>
      <c r="F422" s="12" t="str">
        <f t="shared" si="1"/>
        <v>02</v>
      </c>
      <c r="G422" s="12">
        <v>44.0</v>
      </c>
      <c r="H422" s="12">
        <v>414.0</v>
      </c>
    </row>
    <row r="423" ht="13.5" customHeight="1">
      <c r="A423" s="12" t="s">
        <v>418</v>
      </c>
      <c r="B423" s="12" t="s">
        <v>419</v>
      </c>
      <c r="C423" s="12">
        <v>42.3606</v>
      </c>
      <c r="D423" s="12">
        <v>-71.0106</v>
      </c>
      <c r="E423" s="12">
        <v>2.0110226E7</v>
      </c>
      <c r="F423" s="12" t="str">
        <f t="shared" si="1"/>
        <v>02</v>
      </c>
      <c r="G423" s="12">
        <v>18.0</v>
      </c>
      <c r="H423" s="12">
        <v>0.0</v>
      </c>
    </row>
    <row r="424" ht="13.5" customHeight="1">
      <c r="A424" s="12" t="s">
        <v>418</v>
      </c>
      <c r="B424" s="12" t="s">
        <v>419</v>
      </c>
      <c r="C424" s="12">
        <v>42.3606</v>
      </c>
      <c r="D424" s="12">
        <v>-71.0106</v>
      </c>
      <c r="E424" s="12">
        <v>2.0110227E7</v>
      </c>
      <c r="F424" s="12" t="str">
        <f t="shared" si="1"/>
        <v>02</v>
      </c>
      <c r="G424" s="12">
        <v>45.0</v>
      </c>
      <c r="H424" s="12">
        <v>79.0</v>
      </c>
    </row>
    <row r="425" ht="13.5" customHeight="1">
      <c r="A425" s="12" t="s">
        <v>418</v>
      </c>
      <c r="B425" s="12" t="s">
        <v>419</v>
      </c>
      <c r="C425" s="12">
        <v>42.3606</v>
      </c>
      <c r="D425" s="12">
        <v>-71.0106</v>
      </c>
      <c r="E425" s="12">
        <v>2.0110228E7</v>
      </c>
      <c r="F425" s="12" t="str">
        <f t="shared" si="1"/>
        <v>02</v>
      </c>
      <c r="G425" s="12">
        <v>28.0</v>
      </c>
      <c r="H425" s="12">
        <v>160.0</v>
      </c>
    </row>
    <row r="426" ht="13.5" customHeight="1">
      <c r="A426" s="12" t="s">
        <v>418</v>
      </c>
      <c r="B426" s="12" t="s">
        <v>419</v>
      </c>
      <c r="C426" s="12">
        <v>42.3606</v>
      </c>
      <c r="D426" s="12">
        <v>-71.0106</v>
      </c>
      <c r="E426" s="12">
        <v>2.0110301E7</v>
      </c>
      <c r="F426" s="12" t="str">
        <f t="shared" si="1"/>
        <v>03</v>
      </c>
      <c r="G426" s="12">
        <v>38.0</v>
      </c>
      <c r="H426" s="12">
        <v>0.0</v>
      </c>
    </row>
    <row r="427" ht="13.5" customHeight="1">
      <c r="A427" s="12" t="s">
        <v>418</v>
      </c>
      <c r="B427" s="12" t="s">
        <v>419</v>
      </c>
      <c r="C427" s="12">
        <v>42.3606</v>
      </c>
      <c r="D427" s="12">
        <v>-71.0106</v>
      </c>
      <c r="E427" s="12">
        <v>2.0110302E7</v>
      </c>
      <c r="F427" s="12" t="str">
        <f t="shared" si="1"/>
        <v>03</v>
      </c>
      <c r="G427" s="12">
        <v>18.0</v>
      </c>
      <c r="H427" s="12">
        <v>5.0</v>
      </c>
    </row>
    <row r="428" ht="13.5" customHeight="1">
      <c r="A428" s="12" t="s">
        <v>418</v>
      </c>
      <c r="B428" s="12" t="s">
        <v>419</v>
      </c>
      <c r="C428" s="12">
        <v>42.3606</v>
      </c>
      <c r="D428" s="12">
        <v>-71.0106</v>
      </c>
      <c r="E428" s="12">
        <v>2.0110303E7</v>
      </c>
      <c r="F428" s="12" t="str">
        <f t="shared" si="1"/>
        <v>03</v>
      </c>
      <c r="G428" s="12">
        <v>18.0</v>
      </c>
      <c r="H428" s="12">
        <v>0.0</v>
      </c>
    </row>
    <row r="429" ht="13.5" customHeight="1">
      <c r="A429" s="12" t="s">
        <v>418</v>
      </c>
      <c r="B429" s="12" t="s">
        <v>419</v>
      </c>
      <c r="C429" s="12">
        <v>42.3606</v>
      </c>
      <c r="D429" s="12">
        <v>-71.0106</v>
      </c>
      <c r="E429" s="12">
        <v>2.0110304E7</v>
      </c>
      <c r="F429" s="12" t="str">
        <f t="shared" si="1"/>
        <v>03</v>
      </c>
      <c r="G429" s="12" t="e">
        <v>#N/A</v>
      </c>
      <c r="H429" s="12">
        <v>0.0</v>
      </c>
    </row>
    <row r="430" ht="13.5" customHeight="1">
      <c r="A430" s="12" t="s">
        <v>418</v>
      </c>
      <c r="B430" s="12" t="s">
        <v>419</v>
      </c>
      <c r="C430" s="12">
        <v>42.3606</v>
      </c>
      <c r="D430" s="12">
        <v>-71.0106</v>
      </c>
      <c r="E430" s="12">
        <v>2.0110305E7</v>
      </c>
      <c r="F430" s="12" t="str">
        <f t="shared" si="1"/>
        <v>03</v>
      </c>
      <c r="G430" s="12">
        <v>28.0</v>
      </c>
      <c r="H430" s="12">
        <v>0.0</v>
      </c>
    </row>
    <row r="431" ht="13.5" customHeight="1">
      <c r="A431" s="12" t="s">
        <v>418</v>
      </c>
      <c r="B431" s="12" t="s">
        <v>419</v>
      </c>
      <c r="C431" s="12">
        <v>42.3606</v>
      </c>
      <c r="D431" s="12">
        <v>-71.0106</v>
      </c>
      <c r="E431" s="12">
        <v>2.0110306E7</v>
      </c>
      <c r="F431" s="12" t="str">
        <f t="shared" si="1"/>
        <v>03</v>
      </c>
      <c r="G431" s="12">
        <v>42.0</v>
      </c>
      <c r="H431" s="12">
        <v>18.0</v>
      </c>
    </row>
    <row r="432" ht="13.5" customHeight="1">
      <c r="A432" s="12" t="s">
        <v>418</v>
      </c>
      <c r="B432" s="12" t="s">
        <v>419</v>
      </c>
      <c r="C432" s="12">
        <v>42.3606</v>
      </c>
      <c r="D432" s="12">
        <v>-71.0106</v>
      </c>
      <c r="E432" s="12">
        <v>2.0110307E7</v>
      </c>
      <c r="F432" s="12" t="str">
        <f t="shared" si="1"/>
        <v>03</v>
      </c>
      <c r="G432" s="12">
        <v>14.0</v>
      </c>
      <c r="H432" s="12">
        <v>104.0</v>
      </c>
    </row>
    <row r="433" ht="13.5" customHeight="1">
      <c r="A433" s="12" t="s">
        <v>418</v>
      </c>
      <c r="B433" s="12" t="s">
        <v>419</v>
      </c>
      <c r="C433" s="12">
        <v>42.3606</v>
      </c>
      <c r="D433" s="12">
        <v>-71.0106</v>
      </c>
      <c r="E433" s="12">
        <v>2.0110308E7</v>
      </c>
      <c r="F433" s="12" t="str">
        <f t="shared" si="1"/>
        <v>03</v>
      </c>
      <c r="G433" s="12">
        <v>29.0</v>
      </c>
      <c r="H433" s="12">
        <v>0.0</v>
      </c>
    </row>
    <row r="434" ht="13.5" customHeight="1">
      <c r="A434" s="12" t="s">
        <v>418</v>
      </c>
      <c r="B434" s="12" t="s">
        <v>419</v>
      </c>
      <c r="C434" s="12">
        <v>42.3606</v>
      </c>
      <c r="D434" s="12">
        <v>-71.0106</v>
      </c>
      <c r="E434" s="12">
        <v>2.0110309E7</v>
      </c>
      <c r="F434" s="12" t="str">
        <f t="shared" si="1"/>
        <v>03</v>
      </c>
      <c r="G434" s="12">
        <v>29.0</v>
      </c>
      <c r="H434" s="12">
        <v>0.0</v>
      </c>
    </row>
    <row r="435" ht="13.5" customHeight="1">
      <c r="A435" s="12" t="s">
        <v>418</v>
      </c>
      <c r="B435" s="12" t="s">
        <v>419</v>
      </c>
      <c r="C435" s="12">
        <v>42.3606</v>
      </c>
      <c r="D435" s="12">
        <v>-71.0106</v>
      </c>
      <c r="E435" s="12">
        <v>2.011031E7</v>
      </c>
      <c r="F435" s="12" t="str">
        <f t="shared" si="1"/>
        <v>03</v>
      </c>
      <c r="G435" s="12">
        <v>38.0</v>
      </c>
      <c r="H435" s="12">
        <v>5.0</v>
      </c>
    </row>
    <row r="436" ht="13.5" customHeight="1">
      <c r="A436" s="12" t="s">
        <v>418</v>
      </c>
      <c r="B436" s="12" t="s">
        <v>419</v>
      </c>
      <c r="C436" s="12">
        <v>42.3606</v>
      </c>
      <c r="D436" s="12">
        <v>-71.0106</v>
      </c>
      <c r="E436" s="12">
        <v>2.0110311E7</v>
      </c>
      <c r="F436" s="12" t="str">
        <f t="shared" si="1"/>
        <v>03</v>
      </c>
      <c r="G436" s="12">
        <v>38.0</v>
      </c>
      <c r="H436" s="12">
        <v>132.0</v>
      </c>
    </row>
    <row r="437" ht="13.5" customHeight="1">
      <c r="A437" s="12" t="s">
        <v>418</v>
      </c>
      <c r="B437" s="12" t="s">
        <v>419</v>
      </c>
      <c r="C437" s="12">
        <v>42.3606</v>
      </c>
      <c r="D437" s="12">
        <v>-71.0106</v>
      </c>
      <c r="E437" s="12">
        <v>2.0110312E7</v>
      </c>
      <c r="F437" s="12" t="str">
        <f t="shared" si="1"/>
        <v>03</v>
      </c>
      <c r="G437" s="12">
        <v>28.0</v>
      </c>
      <c r="H437" s="12">
        <v>0.0</v>
      </c>
    </row>
    <row r="438" ht="13.5" customHeight="1">
      <c r="A438" s="12" t="s">
        <v>418</v>
      </c>
      <c r="B438" s="12" t="s">
        <v>419</v>
      </c>
      <c r="C438" s="12">
        <v>42.3606</v>
      </c>
      <c r="D438" s="12">
        <v>-71.0106</v>
      </c>
      <c r="E438" s="12">
        <v>2.0110313E7</v>
      </c>
      <c r="F438" s="12" t="str">
        <f t="shared" si="1"/>
        <v>03</v>
      </c>
      <c r="G438" s="12">
        <v>28.0</v>
      </c>
      <c r="H438" s="12">
        <v>0.0</v>
      </c>
    </row>
    <row r="439" ht="13.5" customHeight="1">
      <c r="A439" s="12" t="s">
        <v>418</v>
      </c>
      <c r="B439" s="12" t="s">
        <v>419</v>
      </c>
      <c r="C439" s="12">
        <v>42.3606</v>
      </c>
      <c r="D439" s="12">
        <v>-71.0106</v>
      </c>
      <c r="E439" s="12">
        <v>2.0110314E7</v>
      </c>
      <c r="F439" s="12" t="str">
        <f t="shared" si="1"/>
        <v>03</v>
      </c>
      <c r="G439" s="12">
        <v>20.0</v>
      </c>
      <c r="H439" s="12">
        <v>0.0</v>
      </c>
    </row>
    <row r="440" ht="13.5" customHeight="1">
      <c r="A440" s="12" t="s">
        <v>418</v>
      </c>
      <c r="B440" s="12" t="s">
        <v>419</v>
      </c>
      <c r="C440" s="12">
        <v>42.3606</v>
      </c>
      <c r="D440" s="12">
        <v>-71.0106</v>
      </c>
      <c r="E440" s="12">
        <v>2.0110315E7</v>
      </c>
      <c r="F440" s="12" t="str">
        <f t="shared" si="1"/>
        <v>03</v>
      </c>
      <c r="G440" s="12">
        <v>21.0</v>
      </c>
      <c r="H440" s="12">
        <v>0.0</v>
      </c>
    </row>
    <row r="441" ht="13.5" customHeight="1">
      <c r="A441" s="12" t="s">
        <v>418</v>
      </c>
      <c r="B441" s="12" t="s">
        <v>419</v>
      </c>
      <c r="C441" s="12">
        <v>42.3606</v>
      </c>
      <c r="D441" s="12">
        <v>-71.0106</v>
      </c>
      <c r="E441" s="12">
        <v>2.0110316E7</v>
      </c>
      <c r="F441" s="12" t="str">
        <f t="shared" si="1"/>
        <v>03</v>
      </c>
      <c r="G441" s="12">
        <v>41.0</v>
      </c>
      <c r="H441" s="12">
        <v>137.0</v>
      </c>
    </row>
    <row r="442" ht="13.5" customHeight="1">
      <c r="A442" s="12" t="s">
        <v>418</v>
      </c>
      <c r="B442" s="12" t="s">
        <v>419</v>
      </c>
      <c r="C442" s="12">
        <v>42.3606</v>
      </c>
      <c r="D442" s="12">
        <v>-71.0106</v>
      </c>
      <c r="E442" s="12">
        <v>2.0110317E7</v>
      </c>
      <c r="F442" s="12" t="str">
        <f t="shared" si="1"/>
        <v>03</v>
      </c>
      <c r="G442" s="12">
        <v>43.0</v>
      </c>
      <c r="H442" s="12">
        <v>0.0</v>
      </c>
    </row>
    <row r="443" ht="13.5" customHeight="1">
      <c r="A443" s="12" t="s">
        <v>418</v>
      </c>
      <c r="B443" s="12" t="s">
        <v>419</v>
      </c>
      <c r="C443" s="12">
        <v>42.3606</v>
      </c>
      <c r="D443" s="12">
        <v>-71.0106</v>
      </c>
      <c r="E443" s="12">
        <v>2.0110318E7</v>
      </c>
      <c r="F443" s="12" t="str">
        <f t="shared" si="1"/>
        <v>03</v>
      </c>
      <c r="G443" s="12">
        <v>29.0</v>
      </c>
      <c r="H443" s="12">
        <v>0.0</v>
      </c>
    </row>
    <row r="444" ht="13.5" customHeight="1">
      <c r="A444" s="12" t="s">
        <v>418</v>
      </c>
      <c r="B444" s="12" t="s">
        <v>419</v>
      </c>
      <c r="C444" s="12">
        <v>42.3606</v>
      </c>
      <c r="D444" s="12">
        <v>-71.0106</v>
      </c>
      <c r="E444" s="12">
        <v>2.0110319E7</v>
      </c>
      <c r="F444" s="12" t="str">
        <f t="shared" si="1"/>
        <v>03</v>
      </c>
      <c r="G444" s="12">
        <v>13.0</v>
      </c>
      <c r="H444" s="12">
        <v>0.0</v>
      </c>
    </row>
    <row r="445" ht="13.5" customHeight="1">
      <c r="A445" s="12" t="s">
        <v>418</v>
      </c>
      <c r="B445" s="12" t="s">
        <v>419</v>
      </c>
      <c r="C445" s="12">
        <v>42.3606</v>
      </c>
      <c r="D445" s="12">
        <v>-71.0106</v>
      </c>
      <c r="E445" s="12">
        <v>2.011032E7</v>
      </c>
      <c r="F445" s="12" t="str">
        <f t="shared" si="1"/>
        <v>03</v>
      </c>
      <c r="G445" s="12">
        <v>31.0</v>
      </c>
      <c r="H445" s="12">
        <v>0.0</v>
      </c>
    </row>
    <row r="446" ht="13.5" customHeight="1">
      <c r="A446" s="12" t="s">
        <v>418</v>
      </c>
      <c r="B446" s="12" t="s">
        <v>419</v>
      </c>
      <c r="C446" s="12">
        <v>42.3606</v>
      </c>
      <c r="D446" s="12">
        <v>-71.0106</v>
      </c>
      <c r="E446" s="12">
        <v>2.0110321E7</v>
      </c>
      <c r="F446" s="12" t="str">
        <f t="shared" si="1"/>
        <v>03</v>
      </c>
      <c r="G446" s="12">
        <v>22.0</v>
      </c>
      <c r="H446" s="12">
        <v>41.0</v>
      </c>
    </row>
    <row r="447" ht="13.5" customHeight="1">
      <c r="A447" s="12" t="s">
        <v>418</v>
      </c>
      <c r="B447" s="12" t="s">
        <v>419</v>
      </c>
      <c r="C447" s="12">
        <v>42.3606</v>
      </c>
      <c r="D447" s="12">
        <v>-71.0106</v>
      </c>
      <c r="E447" s="12">
        <v>2.0110322E7</v>
      </c>
      <c r="F447" s="12" t="str">
        <f t="shared" si="1"/>
        <v>03</v>
      </c>
      <c r="G447" s="12">
        <v>33.0</v>
      </c>
      <c r="H447" s="12">
        <v>0.0</v>
      </c>
    </row>
    <row r="448" ht="13.5" customHeight="1">
      <c r="A448" s="12" t="s">
        <v>418</v>
      </c>
      <c r="B448" s="12" t="s">
        <v>419</v>
      </c>
      <c r="C448" s="12">
        <v>42.3606</v>
      </c>
      <c r="D448" s="12">
        <v>-71.0106</v>
      </c>
      <c r="E448" s="12">
        <v>2.0110323E7</v>
      </c>
      <c r="F448" s="12" t="str">
        <f t="shared" si="1"/>
        <v>03</v>
      </c>
      <c r="G448" s="12">
        <v>10.0</v>
      </c>
      <c r="H448" s="12">
        <v>0.0</v>
      </c>
    </row>
    <row r="449" ht="13.5" customHeight="1">
      <c r="A449" s="12" t="s">
        <v>418</v>
      </c>
      <c r="B449" s="12" t="s">
        <v>419</v>
      </c>
      <c r="C449" s="12">
        <v>42.3606</v>
      </c>
      <c r="D449" s="12">
        <v>-71.0106</v>
      </c>
      <c r="E449" s="12">
        <v>2.0110324E7</v>
      </c>
      <c r="F449" s="12" t="str">
        <f t="shared" si="1"/>
        <v>03</v>
      </c>
      <c r="G449" s="12">
        <v>22.0</v>
      </c>
      <c r="H449" s="12">
        <v>3.0</v>
      </c>
    </row>
    <row r="450" ht="13.5" customHeight="1">
      <c r="A450" s="12" t="s">
        <v>418</v>
      </c>
      <c r="B450" s="12" t="s">
        <v>419</v>
      </c>
      <c r="C450" s="12">
        <v>42.3606</v>
      </c>
      <c r="D450" s="12">
        <v>-71.0106</v>
      </c>
      <c r="E450" s="12">
        <v>2.0110325E7</v>
      </c>
      <c r="F450" s="12" t="str">
        <f t="shared" si="1"/>
        <v>03</v>
      </c>
      <c r="G450" s="12">
        <v>13.0</v>
      </c>
      <c r="H450" s="12">
        <v>0.0</v>
      </c>
    </row>
    <row r="451" ht="13.5" customHeight="1">
      <c r="A451" s="12" t="s">
        <v>418</v>
      </c>
      <c r="B451" s="12" t="s">
        <v>419</v>
      </c>
      <c r="C451" s="12">
        <v>42.3606</v>
      </c>
      <c r="D451" s="12">
        <v>-71.0106</v>
      </c>
      <c r="E451" s="12">
        <v>2.0110326E7</v>
      </c>
      <c r="F451" s="12" t="str">
        <f t="shared" si="1"/>
        <v>03</v>
      </c>
      <c r="G451" s="12">
        <v>43.0</v>
      </c>
      <c r="H451" s="12">
        <v>0.0</v>
      </c>
    </row>
    <row r="452" ht="13.5" customHeight="1">
      <c r="A452" s="12" t="s">
        <v>418</v>
      </c>
      <c r="B452" s="12" t="s">
        <v>419</v>
      </c>
      <c r="C452" s="12">
        <v>42.3606</v>
      </c>
      <c r="D452" s="12">
        <v>-71.0106</v>
      </c>
      <c r="E452" s="12">
        <v>2.0110327E7</v>
      </c>
      <c r="F452" s="12" t="str">
        <f t="shared" si="1"/>
        <v>03</v>
      </c>
      <c r="G452" s="12">
        <v>24.0</v>
      </c>
      <c r="H452" s="12">
        <v>0.0</v>
      </c>
    </row>
    <row r="453" ht="13.5" customHeight="1">
      <c r="A453" s="12" t="s">
        <v>418</v>
      </c>
      <c r="B453" s="12" t="s">
        <v>419</v>
      </c>
      <c r="C453" s="12">
        <v>42.3606</v>
      </c>
      <c r="D453" s="12">
        <v>-71.0106</v>
      </c>
      <c r="E453" s="12">
        <v>2.0110328E7</v>
      </c>
      <c r="F453" s="12" t="str">
        <f t="shared" si="1"/>
        <v>03</v>
      </c>
      <c r="G453" s="12">
        <v>11.0</v>
      </c>
      <c r="H453" s="12">
        <v>0.0</v>
      </c>
    </row>
    <row r="454" ht="13.5" customHeight="1">
      <c r="A454" s="12" t="s">
        <v>418</v>
      </c>
      <c r="B454" s="12" t="s">
        <v>419</v>
      </c>
      <c r="C454" s="12">
        <v>42.3606</v>
      </c>
      <c r="D454" s="12">
        <v>-71.0106</v>
      </c>
      <c r="E454" s="12">
        <v>2.0110329E7</v>
      </c>
      <c r="F454" s="12" t="str">
        <f t="shared" si="1"/>
        <v>03</v>
      </c>
      <c r="G454" s="12">
        <v>37.0</v>
      </c>
      <c r="H454" s="12">
        <v>0.0</v>
      </c>
    </row>
    <row r="455" ht="13.5" customHeight="1">
      <c r="A455" s="12" t="s">
        <v>418</v>
      </c>
      <c r="B455" s="12" t="s">
        <v>419</v>
      </c>
      <c r="C455" s="12">
        <v>42.3606</v>
      </c>
      <c r="D455" s="12">
        <v>-71.0106</v>
      </c>
      <c r="E455" s="12">
        <v>2.011033E7</v>
      </c>
      <c r="F455" s="12" t="str">
        <f t="shared" si="1"/>
        <v>03</v>
      </c>
      <c r="G455" s="12">
        <v>16.0</v>
      </c>
      <c r="H455" s="12">
        <v>0.0</v>
      </c>
    </row>
    <row r="456" ht="13.5" customHeight="1">
      <c r="A456" s="12" t="s">
        <v>418</v>
      </c>
      <c r="B456" s="12" t="s">
        <v>419</v>
      </c>
      <c r="C456" s="12">
        <v>42.3606</v>
      </c>
      <c r="D456" s="12">
        <v>-71.0106</v>
      </c>
      <c r="E456" s="12">
        <v>2.0110331E7</v>
      </c>
      <c r="F456" s="12" t="str">
        <f t="shared" si="1"/>
        <v>03</v>
      </c>
      <c r="G456" s="12">
        <v>15.0</v>
      </c>
      <c r="H456" s="12">
        <v>89.0</v>
      </c>
    </row>
    <row r="457" ht="13.5" customHeight="1">
      <c r="A457" s="12" t="s">
        <v>418</v>
      </c>
      <c r="B457" s="12" t="s">
        <v>419</v>
      </c>
      <c r="C457" s="12">
        <v>42.3606</v>
      </c>
      <c r="D457" s="12">
        <v>-71.0106</v>
      </c>
      <c r="E457" s="12">
        <v>2.0110401E7</v>
      </c>
      <c r="F457" s="12" t="str">
        <f t="shared" si="1"/>
        <v>04</v>
      </c>
      <c r="G457" s="12">
        <v>46.0</v>
      </c>
      <c r="H457" s="12">
        <v>114.0</v>
      </c>
    </row>
    <row r="458" ht="13.5" customHeight="1">
      <c r="A458" s="12" t="s">
        <v>418</v>
      </c>
      <c r="B458" s="12" t="s">
        <v>419</v>
      </c>
      <c r="C458" s="12">
        <v>42.3606</v>
      </c>
      <c r="D458" s="12">
        <v>-71.0106</v>
      </c>
      <c r="E458" s="12">
        <v>2.0110402E7</v>
      </c>
      <c r="F458" s="12" t="str">
        <f t="shared" si="1"/>
        <v>04</v>
      </c>
      <c r="G458" s="12">
        <v>53.0</v>
      </c>
      <c r="H458" s="12">
        <v>0.0</v>
      </c>
    </row>
    <row r="459" ht="13.5" customHeight="1">
      <c r="A459" s="12" t="s">
        <v>418</v>
      </c>
      <c r="B459" s="12" t="s">
        <v>419</v>
      </c>
      <c r="C459" s="12">
        <v>42.3606</v>
      </c>
      <c r="D459" s="12">
        <v>-71.0106</v>
      </c>
      <c r="E459" s="12">
        <v>2.0110403E7</v>
      </c>
      <c r="F459" s="12" t="str">
        <f t="shared" si="1"/>
        <v>04</v>
      </c>
      <c r="G459" s="12">
        <v>54.0</v>
      </c>
      <c r="H459" s="12">
        <v>0.0</v>
      </c>
    </row>
    <row r="460" ht="13.5" customHeight="1">
      <c r="A460" s="12" t="s">
        <v>418</v>
      </c>
      <c r="B460" s="12" t="s">
        <v>419</v>
      </c>
      <c r="C460" s="12">
        <v>42.3606</v>
      </c>
      <c r="D460" s="12">
        <v>-71.0106</v>
      </c>
      <c r="E460" s="12">
        <v>2.0110404E7</v>
      </c>
      <c r="F460" s="12" t="str">
        <f t="shared" si="1"/>
        <v>04</v>
      </c>
      <c r="G460" s="12">
        <v>49.0</v>
      </c>
      <c r="H460" s="12">
        <v>97.0</v>
      </c>
    </row>
    <row r="461" ht="13.5" customHeight="1">
      <c r="A461" s="12" t="s">
        <v>418</v>
      </c>
      <c r="B461" s="12" t="s">
        <v>419</v>
      </c>
      <c r="C461" s="12">
        <v>42.3606</v>
      </c>
      <c r="D461" s="12">
        <v>-71.0106</v>
      </c>
      <c r="E461" s="12">
        <v>2.0110405E7</v>
      </c>
      <c r="F461" s="12" t="str">
        <f t="shared" si="1"/>
        <v>04</v>
      </c>
      <c r="G461" s="12">
        <v>57.0</v>
      </c>
      <c r="H461" s="12">
        <v>18.0</v>
      </c>
    </row>
    <row r="462" ht="13.5" customHeight="1">
      <c r="A462" s="12" t="s">
        <v>418</v>
      </c>
      <c r="B462" s="12" t="s">
        <v>419</v>
      </c>
      <c r="C462" s="12">
        <v>42.3606</v>
      </c>
      <c r="D462" s="12">
        <v>-71.0106</v>
      </c>
      <c r="E462" s="12">
        <v>2.0110406E7</v>
      </c>
      <c r="F462" s="12" t="str">
        <f t="shared" si="1"/>
        <v>04</v>
      </c>
      <c r="G462" s="12">
        <v>58.0</v>
      </c>
      <c r="H462" s="12">
        <v>0.0</v>
      </c>
    </row>
    <row r="463" ht="13.5" customHeight="1">
      <c r="A463" s="12" t="s">
        <v>418</v>
      </c>
      <c r="B463" s="12" t="s">
        <v>419</v>
      </c>
      <c r="C463" s="12">
        <v>42.3606</v>
      </c>
      <c r="D463" s="12">
        <v>-71.0106</v>
      </c>
      <c r="E463" s="12">
        <v>2.0110407E7</v>
      </c>
      <c r="F463" s="12" t="str">
        <f t="shared" si="1"/>
        <v>04</v>
      </c>
      <c r="G463" s="12">
        <v>47.0</v>
      </c>
      <c r="H463" s="12">
        <v>0.0</v>
      </c>
    </row>
    <row r="464" ht="13.5" customHeight="1">
      <c r="A464" s="12" t="s">
        <v>418</v>
      </c>
      <c r="B464" s="12" t="s">
        <v>419</v>
      </c>
      <c r="C464" s="12">
        <v>42.3606</v>
      </c>
      <c r="D464" s="12">
        <v>-71.0106</v>
      </c>
      <c r="E464" s="12">
        <v>2.0110408E7</v>
      </c>
      <c r="F464" s="12" t="str">
        <f t="shared" si="1"/>
        <v>04</v>
      </c>
      <c r="G464" s="12">
        <v>55.0</v>
      </c>
      <c r="H464" s="12">
        <v>0.0</v>
      </c>
    </row>
    <row r="465" ht="13.5" customHeight="1">
      <c r="A465" s="12" t="s">
        <v>418</v>
      </c>
      <c r="B465" s="12" t="s">
        <v>419</v>
      </c>
      <c r="C465" s="12">
        <v>42.3606</v>
      </c>
      <c r="D465" s="12">
        <v>-71.0106</v>
      </c>
      <c r="E465" s="12">
        <v>2.0110409E7</v>
      </c>
      <c r="F465" s="12" t="str">
        <f t="shared" si="1"/>
        <v>04</v>
      </c>
      <c r="G465" s="12">
        <v>40.0</v>
      </c>
      <c r="H465" s="12">
        <v>0.0</v>
      </c>
    </row>
    <row r="466" ht="13.5" customHeight="1">
      <c r="A466" s="12" t="s">
        <v>418</v>
      </c>
      <c r="B466" s="12" t="s">
        <v>419</v>
      </c>
      <c r="C466" s="12">
        <v>42.3606</v>
      </c>
      <c r="D466" s="12">
        <v>-71.0106</v>
      </c>
      <c r="E466" s="12">
        <v>2.011041E7</v>
      </c>
      <c r="F466" s="12" t="str">
        <f t="shared" si="1"/>
        <v>04</v>
      </c>
      <c r="G466" s="12">
        <v>54.0</v>
      </c>
      <c r="H466" s="12">
        <v>10.0</v>
      </c>
    </row>
    <row r="467" ht="13.5" customHeight="1">
      <c r="A467" s="12" t="s">
        <v>418</v>
      </c>
      <c r="B467" s="12" t="s">
        <v>419</v>
      </c>
      <c r="C467" s="12">
        <v>42.3606</v>
      </c>
      <c r="D467" s="12">
        <v>-71.0106</v>
      </c>
      <c r="E467" s="12">
        <v>2.0110411E7</v>
      </c>
      <c r="F467" s="12" t="str">
        <f t="shared" si="1"/>
        <v>04</v>
      </c>
      <c r="G467" s="12">
        <v>44.0</v>
      </c>
      <c r="H467" s="12">
        <v>3.0</v>
      </c>
    </row>
    <row r="468" ht="13.5" customHeight="1">
      <c r="A468" s="12" t="s">
        <v>418</v>
      </c>
      <c r="B468" s="12" t="s">
        <v>419</v>
      </c>
      <c r="C468" s="12">
        <v>42.3606</v>
      </c>
      <c r="D468" s="12">
        <v>-71.0106</v>
      </c>
      <c r="E468" s="12">
        <v>2.0110412E7</v>
      </c>
      <c r="F468" s="12" t="str">
        <f t="shared" si="1"/>
        <v>04</v>
      </c>
      <c r="G468" s="12">
        <v>55.0</v>
      </c>
      <c r="H468" s="12">
        <v>20.0</v>
      </c>
    </row>
    <row r="469" ht="13.5" customHeight="1">
      <c r="A469" s="12" t="s">
        <v>418</v>
      </c>
      <c r="B469" s="12" t="s">
        <v>419</v>
      </c>
      <c r="C469" s="12">
        <v>42.3606</v>
      </c>
      <c r="D469" s="12">
        <v>-71.0106</v>
      </c>
      <c r="E469" s="12">
        <v>2.0110413E7</v>
      </c>
      <c r="F469" s="12" t="str">
        <f t="shared" si="1"/>
        <v>04</v>
      </c>
      <c r="G469" s="12">
        <v>57.0</v>
      </c>
      <c r="H469" s="12">
        <v>338.0</v>
      </c>
    </row>
    <row r="470" ht="13.5" customHeight="1">
      <c r="A470" s="12" t="s">
        <v>418</v>
      </c>
      <c r="B470" s="12" t="s">
        <v>419</v>
      </c>
      <c r="C470" s="12">
        <v>42.3606</v>
      </c>
      <c r="D470" s="12">
        <v>-71.0106</v>
      </c>
      <c r="E470" s="12">
        <v>2.0110414E7</v>
      </c>
      <c r="F470" s="12" t="str">
        <f t="shared" si="1"/>
        <v>04</v>
      </c>
      <c r="G470" s="12">
        <v>41.0</v>
      </c>
      <c r="H470" s="12">
        <v>5.0</v>
      </c>
    </row>
    <row r="471" ht="13.5" customHeight="1">
      <c r="A471" s="12" t="s">
        <v>418</v>
      </c>
      <c r="B471" s="12" t="s">
        <v>419</v>
      </c>
      <c r="C471" s="12">
        <v>42.3606</v>
      </c>
      <c r="D471" s="12">
        <v>-71.0106</v>
      </c>
      <c r="E471" s="12">
        <v>2.0110415E7</v>
      </c>
      <c r="F471" s="12" t="str">
        <f t="shared" si="1"/>
        <v>04</v>
      </c>
      <c r="G471" s="12">
        <v>54.0</v>
      </c>
      <c r="H471" s="12">
        <v>0.0</v>
      </c>
    </row>
    <row r="472" ht="13.5" customHeight="1">
      <c r="A472" s="12" t="s">
        <v>418</v>
      </c>
      <c r="B472" s="12" t="s">
        <v>419</v>
      </c>
      <c r="C472" s="12">
        <v>42.3606</v>
      </c>
      <c r="D472" s="12">
        <v>-71.0106</v>
      </c>
      <c r="E472" s="12">
        <v>2.0110416E7</v>
      </c>
      <c r="F472" s="12" t="str">
        <f t="shared" si="1"/>
        <v>04</v>
      </c>
      <c r="G472" s="12">
        <v>55.0</v>
      </c>
      <c r="H472" s="12">
        <v>18.0</v>
      </c>
    </row>
    <row r="473" ht="13.5" customHeight="1">
      <c r="A473" s="12" t="s">
        <v>418</v>
      </c>
      <c r="B473" s="12" t="s">
        <v>419</v>
      </c>
      <c r="C473" s="12">
        <v>42.3606</v>
      </c>
      <c r="D473" s="12">
        <v>-71.0106</v>
      </c>
      <c r="E473" s="12">
        <v>2.0110417E7</v>
      </c>
      <c r="F473" s="12" t="str">
        <f t="shared" si="1"/>
        <v>04</v>
      </c>
      <c r="G473" s="12">
        <v>55.0</v>
      </c>
      <c r="H473" s="12">
        <v>244.0</v>
      </c>
    </row>
    <row r="474" ht="13.5" customHeight="1">
      <c r="A474" s="12" t="s">
        <v>418</v>
      </c>
      <c r="B474" s="12" t="s">
        <v>419</v>
      </c>
      <c r="C474" s="12">
        <v>42.3606</v>
      </c>
      <c r="D474" s="12">
        <v>-71.0106</v>
      </c>
      <c r="E474" s="12">
        <v>2.0110418E7</v>
      </c>
      <c r="F474" s="12" t="str">
        <f t="shared" si="1"/>
        <v>04</v>
      </c>
      <c r="G474" s="12">
        <v>42.0</v>
      </c>
      <c r="H474" s="12">
        <v>0.0</v>
      </c>
    </row>
    <row r="475" ht="13.5" customHeight="1">
      <c r="A475" s="12" t="s">
        <v>418</v>
      </c>
      <c r="B475" s="12" t="s">
        <v>419</v>
      </c>
      <c r="C475" s="12">
        <v>42.3606</v>
      </c>
      <c r="D475" s="12">
        <v>-71.0106</v>
      </c>
      <c r="E475" s="12">
        <v>2.0110419E7</v>
      </c>
      <c r="F475" s="12" t="str">
        <f t="shared" si="1"/>
        <v>04</v>
      </c>
      <c r="G475" s="12">
        <v>51.0</v>
      </c>
      <c r="H475" s="12">
        <v>38.0</v>
      </c>
    </row>
    <row r="476" ht="13.5" customHeight="1">
      <c r="A476" s="12" t="s">
        <v>418</v>
      </c>
      <c r="B476" s="12" t="s">
        <v>419</v>
      </c>
      <c r="C476" s="12">
        <v>42.3606</v>
      </c>
      <c r="D476" s="12">
        <v>-71.0106</v>
      </c>
      <c r="E476" s="12">
        <v>2.011042E7</v>
      </c>
      <c r="F476" s="12" t="str">
        <f t="shared" si="1"/>
        <v>04</v>
      </c>
      <c r="G476" s="12">
        <v>40.0</v>
      </c>
      <c r="H476" s="12">
        <v>0.0</v>
      </c>
    </row>
    <row r="477" ht="13.5" customHeight="1">
      <c r="A477" s="12" t="s">
        <v>418</v>
      </c>
      <c r="B477" s="12" t="s">
        <v>419</v>
      </c>
      <c r="C477" s="12">
        <v>42.3606</v>
      </c>
      <c r="D477" s="12">
        <v>-71.0106</v>
      </c>
      <c r="E477" s="12">
        <v>2.0110421E7</v>
      </c>
      <c r="F477" s="12" t="str">
        <f t="shared" si="1"/>
        <v>04</v>
      </c>
      <c r="G477" s="12">
        <v>54.0</v>
      </c>
      <c r="H477" s="12">
        <v>0.0</v>
      </c>
    </row>
    <row r="478" ht="13.5" customHeight="1">
      <c r="A478" s="12" t="s">
        <v>418</v>
      </c>
      <c r="B478" s="12" t="s">
        <v>419</v>
      </c>
      <c r="C478" s="12">
        <v>42.3606</v>
      </c>
      <c r="D478" s="12">
        <v>-71.0106</v>
      </c>
      <c r="E478" s="12">
        <v>2.0110422E7</v>
      </c>
      <c r="F478" s="12" t="str">
        <f t="shared" si="1"/>
        <v>04</v>
      </c>
      <c r="G478" s="12">
        <v>59.0</v>
      </c>
      <c r="H478" s="12">
        <v>0.0</v>
      </c>
    </row>
    <row r="479" ht="13.5" customHeight="1">
      <c r="A479" s="12" t="s">
        <v>418</v>
      </c>
      <c r="B479" s="12" t="s">
        <v>419</v>
      </c>
      <c r="C479" s="12">
        <v>42.3606</v>
      </c>
      <c r="D479" s="12">
        <v>-71.0106</v>
      </c>
      <c r="E479" s="12">
        <v>2.0110423E7</v>
      </c>
      <c r="F479" s="12" t="str">
        <f t="shared" si="1"/>
        <v>04</v>
      </c>
      <c r="G479" s="12">
        <v>46.0</v>
      </c>
      <c r="H479" s="12">
        <v>102.0</v>
      </c>
    </row>
    <row r="480" ht="13.5" customHeight="1">
      <c r="A480" s="12" t="s">
        <v>418</v>
      </c>
      <c r="B480" s="12" t="s">
        <v>419</v>
      </c>
      <c r="C480" s="12">
        <v>42.3606</v>
      </c>
      <c r="D480" s="12">
        <v>-71.0106</v>
      </c>
      <c r="E480" s="12">
        <v>2.0110424E7</v>
      </c>
      <c r="F480" s="12" t="str">
        <f t="shared" si="1"/>
        <v>04</v>
      </c>
      <c r="G480" s="12">
        <v>55.0</v>
      </c>
      <c r="H480" s="12">
        <v>8.0</v>
      </c>
    </row>
    <row r="481" ht="13.5" customHeight="1">
      <c r="A481" s="12" t="s">
        <v>418</v>
      </c>
      <c r="B481" s="12" t="s">
        <v>419</v>
      </c>
      <c r="C481" s="12">
        <v>42.3606</v>
      </c>
      <c r="D481" s="12">
        <v>-71.0106</v>
      </c>
      <c r="E481" s="12">
        <v>2.0110425E7</v>
      </c>
      <c r="F481" s="12" t="str">
        <f t="shared" si="1"/>
        <v>04</v>
      </c>
      <c r="G481" s="12">
        <v>48.0</v>
      </c>
      <c r="H481" s="12">
        <v>3.0</v>
      </c>
    </row>
    <row r="482" ht="13.5" customHeight="1">
      <c r="A482" s="12" t="s">
        <v>418</v>
      </c>
      <c r="B482" s="12" t="s">
        <v>419</v>
      </c>
      <c r="C482" s="12">
        <v>42.3606</v>
      </c>
      <c r="D482" s="12">
        <v>-71.0106</v>
      </c>
      <c r="E482" s="12">
        <v>2.0110426E7</v>
      </c>
      <c r="F482" s="12" t="str">
        <f t="shared" si="1"/>
        <v>04</v>
      </c>
      <c r="G482" s="12">
        <v>43.0</v>
      </c>
      <c r="H482" s="12">
        <v>0.0</v>
      </c>
    </row>
    <row r="483" ht="13.5" customHeight="1">
      <c r="A483" s="12" t="s">
        <v>418</v>
      </c>
      <c r="B483" s="12" t="s">
        <v>419</v>
      </c>
      <c r="C483" s="12">
        <v>42.3606</v>
      </c>
      <c r="D483" s="12">
        <v>-71.0106</v>
      </c>
      <c r="E483" s="12">
        <v>2.0110427E7</v>
      </c>
      <c r="F483" s="12" t="str">
        <f t="shared" si="1"/>
        <v>04</v>
      </c>
      <c r="G483" s="12">
        <v>46.0</v>
      </c>
      <c r="H483" s="12">
        <v>0.0</v>
      </c>
    </row>
    <row r="484" ht="13.5" customHeight="1">
      <c r="A484" s="12" t="s">
        <v>418</v>
      </c>
      <c r="B484" s="12" t="s">
        <v>419</v>
      </c>
      <c r="C484" s="12">
        <v>42.3606</v>
      </c>
      <c r="D484" s="12">
        <v>-71.0106</v>
      </c>
      <c r="E484" s="12">
        <v>2.0110428E7</v>
      </c>
      <c r="F484" s="12" t="str">
        <f t="shared" si="1"/>
        <v>04</v>
      </c>
      <c r="G484" s="12">
        <v>41.0</v>
      </c>
      <c r="H484" s="12">
        <v>8.0</v>
      </c>
    </row>
    <row r="485" ht="13.5" customHeight="1">
      <c r="A485" s="12" t="s">
        <v>418</v>
      </c>
      <c r="B485" s="12" t="s">
        <v>419</v>
      </c>
      <c r="C485" s="12">
        <v>42.3606</v>
      </c>
      <c r="D485" s="12">
        <v>-71.0106</v>
      </c>
      <c r="E485" s="12">
        <v>2.0110429E7</v>
      </c>
      <c r="F485" s="12" t="str">
        <f t="shared" si="1"/>
        <v>04</v>
      </c>
      <c r="G485" s="12">
        <v>44.0</v>
      </c>
      <c r="H485" s="12">
        <v>0.0</v>
      </c>
    </row>
    <row r="486" ht="13.5" customHeight="1">
      <c r="A486" s="12" t="s">
        <v>418</v>
      </c>
      <c r="B486" s="12" t="s">
        <v>419</v>
      </c>
      <c r="C486" s="12">
        <v>42.3606</v>
      </c>
      <c r="D486" s="12">
        <v>-71.0106</v>
      </c>
      <c r="E486" s="12">
        <v>2.011043E7</v>
      </c>
      <c r="F486" s="12" t="str">
        <f t="shared" si="1"/>
        <v>04</v>
      </c>
      <c r="G486" s="12">
        <v>46.0</v>
      </c>
      <c r="H486" s="12">
        <v>0.0</v>
      </c>
    </row>
    <row r="487" ht="13.5" customHeight="1">
      <c r="A487" s="12" t="s">
        <v>418</v>
      </c>
      <c r="B487" s="12" t="s">
        <v>419</v>
      </c>
      <c r="C487" s="12">
        <v>42.3606</v>
      </c>
      <c r="D487" s="12">
        <v>-71.0106</v>
      </c>
      <c r="E487" s="12">
        <v>2.0110501E7</v>
      </c>
      <c r="F487" s="12" t="str">
        <f t="shared" si="1"/>
        <v>05</v>
      </c>
      <c r="G487" s="12">
        <v>47.0</v>
      </c>
      <c r="H487" s="12">
        <v>0.0</v>
      </c>
    </row>
    <row r="488" ht="13.5" customHeight="1">
      <c r="A488" s="12" t="s">
        <v>418</v>
      </c>
      <c r="B488" s="12" t="s">
        <v>419</v>
      </c>
      <c r="C488" s="12">
        <v>42.3606</v>
      </c>
      <c r="D488" s="12">
        <v>-71.0106</v>
      </c>
      <c r="E488" s="12">
        <v>2.0110502E7</v>
      </c>
      <c r="F488" s="12" t="str">
        <f t="shared" si="1"/>
        <v>05</v>
      </c>
      <c r="G488" s="12">
        <v>58.0</v>
      </c>
      <c r="H488" s="12">
        <v>0.0</v>
      </c>
    </row>
    <row r="489" ht="13.5" customHeight="1">
      <c r="A489" s="12" t="s">
        <v>418</v>
      </c>
      <c r="B489" s="12" t="s">
        <v>419</v>
      </c>
      <c r="C489" s="12">
        <v>42.3606</v>
      </c>
      <c r="D489" s="12">
        <v>-71.0106</v>
      </c>
      <c r="E489" s="12">
        <v>2.0110503E7</v>
      </c>
      <c r="F489" s="12" t="str">
        <f t="shared" si="1"/>
        <v>05</v>
      </c>
      <c r="G489" s="12">
        <v>60.0</v>
      </c>
      <c r="H489" s="12">
        <v>0.0</v>
      </c>
    </row>
    <row r="490" ht="13.5" customHeight="1">
      <c r="A490" s="12" t="s">
        <v>418</v>
      </c>
      <c r="B490" s="12" t="s">
        <v>419</v>
      </c>
      <c r="C490" s="12">
        <v>42.3606</v>
      </c>
      <c r="D490" s="12">
        <v>-71.0106</v>
      </c>
      <c r="E490" s="12">
        <v>2.0110504E7</v>
      </c>
      <c r="F490" s="12" t="str">
        <f t="shared" si="1"/>
        <v>05</v>
      </c>
      <c r="G490" s="12">
        <v>40.0</v>
      </c>
      <c r="H490" s="12">
        <v>94.0</v>
      </c>
    </row>
    <row r="491" ht="13.5" customHeight="1">
      <c r="A491" s="12" t="s">
        <v>418</v>
      </c>
      <c r="B491" s="12" t="s">
        <v>419</v>
      </c>
      <c r="C491" s="12">
        <v>42.3606</v>
      </c>
      <c r="D491" s="12">
        <v>-71.0106</v>
      </c>
      <c r="E491" s="12">
        <v>2.0110505E7</v>
      </c>
      <c r="F491" s="12" t="str">
        <f t="shared" si="1"/>
        <v>05</v>
      </c>
      <c r="G491" s="12">
        <v>40.0</v>
      </c>
      <c r="H491" s="12">
        <v>3.0</v>
      </c>
    </row>
    <row r="492" ht="13.5" customHeight="1">
      <c r="A492" s="12" t="s">
        <v>418</v>
      </c>
      <c r="B492" s="12" t="s">
        <v>419</v>
      </c>
      <c r="C492" s="12">
        <v>42.3606</v>
      </c>
      <c r="D492" s="12">
        <v>-71.0106</v>
      </c>
      <c r="E492" s="12">
        <v>2.0110506E7</v>
      </c>
      <c r="F492" s="12" t="str">
        <f t="shared" si="1"/>
        <v>05</v>
      </c>
      <c r="G492" s="12">
        <v>52.0</v>
      </c>
      <c r="H492" s="12">
        <v>0.0</v>
      </c>
    </row>
    <row r="493" ht="13.5" customHeight="1">
      <c r="A493" s="12" t="s">
        <v>418</v>
      </c>
      <c r="B493" s="12" t="s">
        <v>419</v>
      </c>
      <c r="C493" s="12">
        <v>42.3606</v>
      </c>
      <c r="D493" s="12">
        <v>-71.0106</v>
      </c>
      <c r="E493" s="12">
        <v>2.0110507E7</v>
      </c>
      <c r="F493" s="12" t="str">
        <f t="shared" si="1"/>
        <v>05</v>
      </c>
      <c r="G493" s="12">
        <v>52.0</v>
      </c>
      <c r="H493" s="12">
        <v>91.0</v>
      </c>
    </row>
    <row r="494" ht="13.5" customHeight="1">
      <c r="A494" s="12" t="s">
        <v>418</v>
      </c>
      <c r="B494" s="12" t="s">
        <v>419</v>
      </c>
      <c r="C494" s="12">
        <v>42.3606</v>
      </c>
      <c r="D494" s="12">
        <v>-71.0106</v>
      </c>
      <c r="E494" s="12">
        <v>2.0110508E7</v>
      </c>
      <c r="F494" s="12" t="str">
        <f t="shared" si="1"/>
        <v>05</v>
      </c>
      <c r="G494" s="12">
        <v>60.0</v>
      </c>
      <c r="H494" s="12">
        <v>0.0</v>
      </c>
    </row>
    <row r="495" ht="13.5" customHeight="1">
      <c r="A495" s="12" t="s">
        <v>418</v>
      </c>
      <c r="B495" s="12" t="s">
        <v>419</v>
      </c>
      <c r="C495" s="12">
        <v>42.3606</v>
      </c>
      <c r="D495" s="12">
        <v>-71.0106</v>
      </c>
      <c r="E495" s="12">
        <v>2.0110509E7</v>
      </c>
      <c r="F495" s="12" t="str">
        <f t="shared" si="1"/>
        <v>05</v>
      </c>
      <c r="G495" s="12">
        <v>59.0</v>
      </c>
      <c r="H495" s="12">
        <v>0.0</v>
      </c>
    </row>
    <row r="496" ht="13.5" customHeight="1">
      <c r="A496" s="12" t="s">
        <v>418</v>
      </c>
      <c r="B496" s="12" t="s">
        <v>419</v>
      </c>
      <c r="C496" s="12">
        <v>42.3606</v>
      </c>
      <c r="D496" s="12">
        <v>-71.0106</v>
      </c>
      <c r="E496" s="12">
        <v>2.011051E7</v>
      </c>
      <c r="F496" s="12" t="str">
        <f t="shared" si="1"/>
        <v>05</v>
      </c>
      <c r="G496" s="12">
        <v>54.0</v>
      </c>
      <c r="H496" s="12">
        <v>0.0</v>
      </c>
    </row>
    <row r="497" ht="13.5" customHeight="1">
      <c r="A497" s="12" t="s">
        <v>418</v>
      </c>
      <c r="B497" s="12" t="s">
        <v>419</v>
      </c>
      <c r="C497" s="12">
        <v>42.3606</v>
      </c>
      <c r="D497" s="12">
        <v>-71.0106</v>
      </c>
      <c r="E497" s="12">
        <v>2.0110511E7</v>
      </c>
      <c r="F497" s="12" t="str">
        <f t="shared" si="1"/>
        <v>05</v>
      </c>
      <c r="G497" s="12">
        <v>47.0</v>
      </c>
      <c r="H497" s="12">
        <v>3.0</v>
      </c>
    </row>
    <row r="498" ht="13.5" customHeight="1">
      <c r="A498" s="12" t="s">
        <v>418</v>
      </c>
      <c r="B498" s="12" t="s">
        <v>419</v>
      </c>
      <c r="C498" s="12">
        <v>42.3606</v>
      </c>
      <c r="D498" s="12">
        <v>-71.0106</v>
      </c>
      <c r="E498" s="12">
        <v>2.0110512E7</v>
      </c>
      <c r="F498" s="12" t="str">
        <f t="shared" si="1"/>
        <v>05</v>
      </c>
      <c r="G498" s="12">
        <v>42.0</v>
      </c>
      <c r="H498" s="12">
        <v>0.0</v>
      </c>
    </row>
    <row r="499" ht="13.5" customHeight="1">
      <c r="A499" s="12" t="s">
        <v>418</v>
      </c>
      <c r="B499" s="12" t="s">
        <v>419</v>
      </c>
      <c r="C499" s="12">
        <v>42.3606</v>
      </c>
      <c r="D499" s="12">
        <v>-71.0106</v>
      </c>
      <c r="E499" s="12">
        <v>2.0110513E7</v>
      </c>
      <c r="F499" s="12" t="str">
        <f t="shared" si="1"/>
        <v>05</v>
      </c>
      <c r="G499" s="12">
        <v>55.0</v>
      </c>
      <c r="H499" s="12">
        <v>0.0</v>
      </c>
    </row>
    <row r="500" ht="13.5" customHeight="1">
      <c r="A500" s="12" t="s">
        <v>418</v>
      </c>
      <c r="B500" s="12" t="s">
        <v>419</v>
      </c>
      <c r="C500" s="12">
        <v>42.3606</v>
      </c>
      <c r="D500" s="12">
        <v>-71.0106</v>
      </c>
      <c r="E500" s="12">
        <v>2.0110514E7</v>
      </c>
      <c r="F500" s="12" t="str">
        <f t="shared" si="1"/>
        <v>05</v>
      </c>
      <c r="G500" s="12">
        <v>56.0</v>
      </c>
      <c r="H500" s="12">
        <v>3.0</v>
      </c>
    </row>
    <row r="501" ht="13.5" customHeight="1">
      <c r="A501" s="12" t="s">
        <v>418</v>
      </c>
      <c r="B501" s="12" t="s">
        <v>419</v>
      </c>
      <c r="C501" s="12">
        <v>42.3606</v>
      </c>
      <c r="D501" s="12">
        <v>-71.0106</v>
      </c>
      <c r="E501" s="12">
        <v>2.0110515E7</v>
      </c>
      <c r="F501" s="12" t="str">
        <f t="shared" si="1"/>
        <v>05</v>
      </c>
      <c r="G501" s="12">
        <v>46.0</v>
      </c>
      <c r="H501" s="12">
        <v>272.0</v>
      </c>
    </row>
    <row r="502" ht="13.5" customHeight="1">
      <c r="A502" s="12" t="s">
        <v>418</v>
      </c>
      <c r="B502" s="12" t="s">
        <v>419</v>
      </c>
      <c r="C502" s="12">
        <v>42.3606</v>
      </c>
      <c r="D502" s="12">
        <v>-71.0106</v>
      </c>
      <c r="E502" s="12">
        <v>2.0110516E7</v>
      </c>
      <c r="F502" s="12" t="str">
        <f t="shared" si="1"/>
        <v>05</v>
      </c>
      <c r="G502" s="12">
        <v>55.0</v>
      </c>
      <c r="H502" s="12">
        <v>97.0</v>
      </c>
    </row>
    <row r="503" ht="13.5" customHeight="1">
      <c r="A503" s="12" t="s">
        <v>418</v>
      </c>
      <c r="B503" s="12" t="s">
        <v>419</v>
      </c>
      <c r="C503" s="12">
        <v>42.3606</v>
      </c>
      <c r="D503" s="12">
        <v>-71.0106</v>
      </c>
      <c r="E503" s="12">
        <v>2.0110517E7</v>
      </c>
      <c r="F503" s="12" t="str">
        <f t="shared" si="1"/>
        <v>05</v>
      </c>
      <c r="G503" s="12">
        <v>57.0</v>
      </c>
      <c r="H503" s="12">
        <v>46.0</v>
      </c>
    </row>
    <row r="504" ht="13.5" customHeight="1">
      <c r="A504" s="12" t="s">
        <v>418</v>
      </c>
      <c r="B504" s="12" t="s">
        <v>419</v>
      </c>
      <c r="C504" s="12">
        <v>42.3606</v>
      </c>
      <c r="D504" s="12">
        <v>-71.0106</v>
      </c>
      <c r="E504" s="12">
        <v>2.0110518E7</v>
      </c>
      <c r="F504" s="12" t="str">
        <f t="shared" si="1"/>
        <v>05</v>
      </c>
      <c r="G504" s="12">
        <v>50.0</v>
      </c>
      <c r="H504" s="12">
        <v>13.0</v>
      </c>
    </row>
    <row r="505" ht="13.5" customHeight="1">
      <c r="A505" s="12" t="s">
        <v>418</v>
      </c>
      <c r="B505" s="12" t="s">
        <v>419</v>
      </c>
      <c r="C505" s="12">
        <v>42.3606</v>
      </c>
      <c r="D505" s="12">
        <v>-71.0106</v>
      </c>
      <c r="E505" s="12">
        <v>2.0110519E7</v>
      </c>
      <c r="F505" s="12" t="str">
        <f t="shared" si="1"/>
        <v>05</v>
      </c>
      <c r="G505" s="12">
        <v>47.0</v>
      </c>
      <c r="H505" s="12">
        <v>127.0</v>
      </c>
    </row>
    <row r="506" ht="13.5" customHeight="1">
      <c r="A506" s="12" t="s">
        <v>418</v>
      </c>
      <c r="B506" s="12" t="s">
        <v>419</v>
      </c>
      <c r="C506" s="12">
        <v>42.3606</v>
      </c>
      <c r="D506" s="12">
        <v>-71.0106</v>
      </c>
      <c r="E506" s="12">
        <v>2.011052E7</v>
      </c>
      <c r="F506" s="12" t="str">
        <f t="shared" si="1"/>
        <v>05</v>
      </c>
      <c r="G506" s="12">
        <v>43.0</v>
      </c>
      <c r="H506" s="12">
        <v>3.0</v>
      </c>
    </row>
    <row r="507" ht="13.5" customHeight="1">
      <c r="A507" s="12" t="s">
        <v>418</v>
      </c>
      <c r="B507" s="12" t="s">
        <v>419</v>
      </c>
      <c r="C507" s="12">
        <v>42.3606</v>
      </c>
      <c r="D507" s="12">
        <v>-71.0106</v>
      </c>
      <c r="E507" s="12">
        <v>2.0110521E7</v>
      </c>
      <c r="F507" s="12" t="str">
        <f t="shared" si="1"/>
        <v>05</v>
      </c>
      <c r="G507" s="12">
        <v>43.0</v>
      </c>
      <c r="H507" s="12">
        <v>0.0</v>
      </c>
    </row>
    <row r="508" ht="13.5" customHeight="1">
      <c r="A508" s="12" t="s">
        <v>418</v>
      </c>
      <c r="B508" s="12" t="s">
        <v>419</v>
      </c>
      <c r="C508" s="12">
        <v>42.3606</v>
      </c>
      <c r="D508" s="12">
        <v>-71.0106</v>
      </c>
      <c r="E508" s="12">
        <v>2.0110522E7</v>
      </c>
      <c r="F508" s="12" t="str">
        <f t="shared" si="1"/>
        <v>05</v>
      </c>
      <c r="G508" s="12">
        <v>54.0</v>
      </c>
      <c r="H508" s="12">
        <v>0.0</v>
      </c>
    </row>
    <row r="509" ht="13.5" customHeight="1">
      <c r="A509" s="12" t="s">
        <v>418</v>
      </c>
      <c r="B509" s="12" t="s">
        <v>419</v>
      </c>
      <c r="C509" s="12">
        <v>42.3606</v>
      </c>
      <c r="D509" s="12">
        <v>-71.0106</v>
      </c>
      <c r="E509" s="12">
        <v>2.0110523E7</v>
      </c>
      <c r="F509" s="12" t="str">
        <f t="shared" si="1"/>
        <v>05</v>
      </c>
      <c r="G509" s="12">
        <v>52.0</v>
      </c>
      <c r="H509" s="12">
        <v>28.0</v>
      </c>
    </row>
    <row r="510" ht="13.5" customHeight="1">
      <c r="A510" s="12" t="s">
        <v>418</v>
      </c>
      <c r="B510" s="12" t="s">
        <v>419</v>
      </c>
      <c r="C510" s="12">
        <v>42.3606</v>
      </c>
      <c r="D510" s="12">
        <v>-71.0106</v>
      </c>
      <c r="E510" s="12">
        <v>2.0110524E7</v>
      </c>
      <c r="F510" s="12" t="str">
        <f t="shared" si="1"/>
        <v>05</v>
      </c>
      <c r="G510" s="12">
        <v>40.0</v>
      </c>
      <c r="H510" s="12">
        <v>43.0</v>
      </c>
    </row>
    <row r="511" ht="13.5" customHeight="1">
      <c r="A511" s="12" t="s">
        <v>418</v>
      </c>
      <c r="B511" s="12" t="s">
        <v>419</v>
      </c>
      <c r="C511" s="12">
        <v>42.3606</v>
      </c>
      <c r="D511" s="12">
        <v>-71.0106</v>
      </c>
      <c r="E511" s="12">
        <v>2.0110525E7</v>
      </c>
      <c r="F511" s="12" t="str">
        <f t="shared" si="1"/>
        <v>05</v>
      </c>
      <c r="G511" s="12">
        <v>45.0</v>
      </c>
      <c r="H511" s="12">
        <v>0.0</v>
      </c>
    </row>
    <row r="512" ht="13.5" customHeight="1">
      <c r="A512" s="12" t="s">
        <v>418</v>
      </c>
      <c r="B512" s="12" t="s">
        <v>419</v>
      </c>
      <c r="C512" s="12">
        <v>42.3606</v>
      </c>
      <c r="D512" s="12">
        <v>-71.0106</v>
      </c>
      <c r="E512" s="12">
        <v>2.0110526E7</v>
      </c>
      <c r="F512" s="12" t="str">
        <f t="shared" si="1"/>
        <v>05</v>
      </c>
      <c r="G512" s="12">
        <v>50.0</v>
      </c>
      <c r="H512" s="12">
        <v>0.0</v>
      </c>
    </row>
    <row r="513" ht="13.5" customHeight="1">
      <c r="A513" s="12" t="s">
        <v>418</v>
      </c>
      <c r="B513" s="12" t="s">
        <v>419</v>
      </c>
      <c r="C513" s="12">
        <v>42.3606</v>
      </c>
      <c r="D513" s="12">
        <v>-71.0106</v>
      </c>
      <c r="E513" s="12">
        <v>2.0110527E7</v>
      </c>
      <c r="F513" s="12" t="str">
        <f t="shared" si="1"/>
        <v>05</v>
      </c>
      <c r="G513" s="12">
        <v>47.0</v>
      </c>
      <c r="H513" s="12">
        <v>0.0</v>
      </c>
    </row>
    <row r="514" ht="13.5" customHeight="1">
      <c r="A514" s="12" t="s">
        <v>418</v>
      </c>
      <c r="B514" s="12" t="s">
        <v>419</v>
      </c>
      <c r="C514" s="12">
        <v>42.3606</v>
      </c>
      <c r="D514" s="12">
        <v>-71.0106</v>
      </c>
      <c r="E514" s="12">
        <v>2.0110528E7</v>
      </c>
      <c r="F514" s="12" t="str">
        <f t="shared" si="1"/>
        <v>05</v>
      </c>
      <c r="G514" s="12">
        <v>50.0</v>
      </c>
      <c r="H514" s="12">
        <v>0.0</v>
      </c>
    </row>
    <row r="515" ht="13.5" customHeight="1">
      <c r="A515" s="12" t="s">
        <v>418</v>
      </c>
      <c r="B515" s="12" t="s">
        <v>419</v>
      </c>
      <c r="C515" s="12">
        <v>42.3606</v>
      </c>
      <c r="D515" s="12">
        <v>-71.0106</v>
      </c>
      <c r="E515" s="12">
        <v>2.0110529E7</v>
      </c>
      <c r="F515" s="12" t="str">
        <f t="shared" si="1"/>
        <v>05</v>
      </c>
      <c r="G515" s="12">
        <v>60.0</v>
      </c>
      <c r="H515" s="12">
        <v>0.0</v>
      </c>
    </row>
    <row r="516" ht="13.5" customHeight="1">
      <c r="A516" s="12" t="s">
        <v>418</v>
      </c>
      <c r="B516" s="12" t="s">
        <v>419</v>
      </c>
      <c r="C516" s="12">
        <v>42.3606</v>
      </c>
      <c r="D516" s="12">
        <v>-71.0106</v>
      </c>
      <c r="E516" s="12">
        <v>2.011053E7</v>
      </c>
      <c r="F516" s="12" t="str">
        <f t="shared" si="1"/>
        <v>05</v>
      </c>
      <c r="G516" s="12">
        <v>47.0</v>
      </c>
      <c r="H516" s="12">
        <v>0.0</v>
      </c>
    </row>
    <row r="517" ht="13.5" customHeight="1">
      <c r="A517" s="12" t="s">
        <v>418</v>
      </c>
      <c r="B517" s="12" t="s">
        <v>419</v>
      </c>
      <c r="C517" s="12">
        <v>42.3606</v>
      </c>
      <c r="D517" s="12">
        <v>-71.0106</v>
      </c>
      <c r="E517" s="12">
        <v>2.0110531E7</v>
      </c>
      <c r="F517" s="12" t="str">
        <f t="shared" si="1"/>
        <v>05</v>
      </c>
      <c r="G517" s="12">
        <v>53.0</v>
      </c>
      <c r="H517" s="12">
        <v>0.0</v>
      </c>
    </row>
    <row r="518" ht="13.5" customHeight="1">
      <c r="A518" s="12" t="s">
        <v>418</v>
      </c>
      <c r="B518" s="12" t="s">
        <v>419</v>
      </c>
      <c r="C518" s="12">
        <v>42.3606</v>
      </c>
      <c r="D518" s="12">
        <v>-71.0106</v>
      </c>
      <c r="E518" s="12">
        <v>2.0110601E7</v>
      </c>
      <c r="F518" s="12" t="str">
        <f t="shared" si="1"/>
        <v>06</v>
      </c>
      <c r="G518" s="12">
        <v>89.0</v>
      </c>
      <c r="H518" s="12">
        <v>142.0</v>
      </c>
    </row>
    <row r="519" ht="13.5" customHeight="1">
      <c r="A519" s="12" t="s">
        <v>418</v>
      </c>
      <c r="B519" s="12" t="s">
        <v>419</v>
      </c>
      <c r="C519" s="12">
        <v>42.3606</v>
      </c>
      <c r="D519" s="12">
        <v>-71.0106</v>
      </c>
      <c r="E519" s="12">
        <v>2.0110602E7</v>
      </c>
      <c r="F519" s="12" t="str">
        <f t="shared" si="1"/>
        <v>06</v>
      </c>
      <c r="G519" s="12">
        <v>69.0</v>
      </c>
      <c r="H519" s="12">
        <v>0.0</v>
      </c>
    </row>
    <row r="520" ht="13.5" customHeight="1">
      <c r="A520" s="12" t="s">
        <v>418</v>
      </c>
      <c r="B520" s="12" t="s">
        <v>419</v>
      </c>
      <c r="C520" s="12">
        <v>42.3606</v>
      </c>
      <c r="D520" s="12">
        <v>-71.0106</v>
      </c>
      <c r="E520" s="12">
        <v>2.0110603E7</v>
      </c>
      <c r="F520" s="12" t="str">
        <f t="shared" si="1"/>
        <v>06</v>
      </c>
      <c r="G520" s="12">
        <v>79.0</v>
      </c>
      <c r="H520" s="12">
        <v>0.0</v>
      </c>
    </row>
    <row r="521" ht="13.5" customHeight="1">
      <c r="A521" s="12" t="s">
        <v>418</v>
      </c>
      <c r="B521" s="12" t="s">
        <v>419</v>
      </c>
      <c r="C521" s="12">
        <v>42.3606</v>
      </c>
      <c r="D521" s="12">
        <v>-71.0106</v>
      </c>
      <c r="E521" s="12">
        <v>2.0110604E7</v>
      </c>
      <c r="F521" s="12" t="str">
        <f t="shared" si="1"/>
        <v>06</v>
      </c>
      <c r="G521" s="12">
        <v>70.0</v>
      </c>
      <c r="H521" s="12">
        <v>0.0</v>
      </c>
    </row>
    <row r="522" ht="13.5" customHeight="1">
      <c r="A522" s="12" t="s">
        <v>418</v>
      </c>
      <c r="B522" s="12" t="s">
        <v>419</v>
      </c>
      <c r="C522" s="12">
        <v>42.3606</v>
      </c>
      <c r="D522" s="12">
        <v>-71.0106</v>
      </c>
      <c r="E522" s="12">
        <v>2.0110605E7</v>
      </c>
      <c r="F522" s="12" t="str">
        <f t="shared" si="1"/>
        <v>06</v>
      </c>
      <c r="G522" s="12">
        <v>71.0</v>
      </c>
      <c r="H522" s="12">
        <v>0.0</v>
      </c>
    </row>
    <row r="523" ht="13.5" customHeight="1">
      <c r="A523" s="12" t="s">
        <v>418</v>
      </c>
      <c r="B523" s="12" t="s">
        <v>419</v>
      </c>
      <c r="C523" s="12">
        <v>42.3606</v>
      </c>
      <c r="D523" s="12">
        <v>-71.0106</v>
      </c>
      <c r="E523" s="12">
        <v>2.0110606E7</v>
      </c>
      <c r="F523" s="12" t="str">
        <f t="shared" si="1"/>
        <v>06</v>
      </c>
      <c r="G523" s="12">
        <v>75.0</v>
      </c>
      <c r="H523" s="12">
        <v>0.0</v>
      </c>
    </row>
    <row r="524" ht="13.5" customHeight="1">
      <c r="A524" s="12" t="s">
        <v>418</v>
      </c>
      <c r="B524" s="12" t="s">
        <v>419</v>
      </c>
      <c r="C524" s="12">
        <v>42.3606</v>
      </c>
      <c r="D524" s="12">
        <v>-71.0106</v>
      </c>
      <c r="E524" s="12">
        <v>2.0110607E7</v>
      </c>
      <c r="F524" s="12" t="str">
        <f t="shared" si="1"/>
        <v>06</v>
      </c>
      <c r="G524" s="12">
        <v>70.0</v>
      </c>
      <c r="H524" s="12">
        <v>0.0</v>
      </c>
    </row>
    <row r="525" ht="13.5" customHeight="1">
      <c r="A525" s="12" t="s">
        <v>418</v>
      </c>
      <c r="B525" s="12" t="s">
        <v>419</v>
      </c>
      <c r="C525" s="12">
        <v>42.3606</v>
      </c>
      <c r="D525" s="12">
        <v>-71.0106</v>
      </c>
      <c r="E525" s="12">
        <v>2.0110608E7</v>
      </c>
      <c r="F525" s="12" t="str">
        <f t="shared" si="1"/>
        <v>06</v>
      </c>
      <c r="G525" s="12">
        <v>82.0</v>
      </c>
      <c r="H525" s="12">
        <v>0.0</v>
      </c>
    </row>
    <row r="526" ht="13.5" customHeight="1">
      <c r="A526" s="12" t="s">
        <v>418</v>
      </c>
      <c r="B526" s="12" t="s">
        <v>419</v>
      </c>
      <c r="C526" s="12">
        <v>42.3606</v>
      </c>
      <c r="D526" s="12">
        <v>-71.0106</v>
      </c>
      <c r="E526" s="12">
        <v>2.0110609E7</v>
      </c>
      <c r="F526" s="12" t="str">
        <f t="shared" si="1"/>
        <v>06</v>
      </c>
      <c r="G526" s="12">
        <v>83.0</v>
      </c>
      <c r="H526" s="12">
        <v>130.0</v>
      </c>
    </row>
    <row r="527" ht="13.5" customHeight="1">
      <c r="A527" s="12" t="s">
        <v>418</v>
      </c>
      <c r="B527" s="12" t="s">
        <v>419</v>
      </c>
      <c r="C527" s="12">
        <v>42.3606</v>
      </c>
      <c r="D527" s="12">
        <v>-71.0106</v>
      </c>
      <c r="E527" s="12">
        <v>2.011061E7</v>
      </c>
      <c r="F527" s="12" t="str">
        <f t="shared" si="1"/>
        <v>06</v>
      </c>
      <c r="G527" s="12">
        <v>82.0</v>
      </c>
      <c r="H527" s="12">
        <v>0.0</v>
      </c>
    </row>
    <row r="528" ht="13.5" customHeight="1">
      <c r="A528" s="12" t="s">
        <v>418</v>
      </c>
      <c r="B528" s="12" t="s">
        <v>419</v>
      </c>
      <c r="C528" s="12">
        <v>42.3606</v>
      </c>
      <c r="D528" s="12">
        <v>-71.0106</v>
      </c>
      <c r="E528" s="12">
        <v>2.0110611E7</v>
      </c>
      <c r="F528" s="12" t="str">
        <f t="shared" si="1"/>
        <v>06</v>
      </c>
      <c r="G528" s="12">
        <v>68.0</v>
      </c>
      <c r="H528" s="12">
        <v>180.0</v>
      </c>
    </row>
    <row r="529" ht="13.5" customHeight="1">
      <c r="A529" s="12" t="s">
        <v>418</v>
      </c>
      <c r="B529" s="12" t="s">
        <v>419</v>
      </c>
      <c r="C529" s="12">
        <v>42.3606</v>
      </c>
      <c r="D529" s="12">
        <v>-71.0106</v>
      </c>
      <c r="E529" s="12">
        <v>2.0110612E7</v>
      </c>
      <c r="F529" s="12" t="str">
        <f t="shared" si="1"/>
        <v>06</v>
      </c>
      <c r="G529" s="12">
        <v>66.0</v>
      </c>
      <c r="H529" s="12">
        <v>84.0</v>
      </c>
    </row>
    <row r="530" ht="13.5" customHeight="1">
      <c r="A530" s="12" t="s">
        <v>418</v>
      </c>
      <c r="B530" s="12" t="s">
        <v>419</v>
      </c>
      <c r="C530" s="12">
        <v>42.3606</v>
      </c>
      <c r="D530" s="12">
        <v>-71.0106</v>
      </c>
      <c r="E530" s="12">
        <v>2.0110613E7</v>
      </c>
      <c r="F530" s="12" t="str">
        <f t="shared" si="1"/>
        <v>06</v>
      </c>
      <c r="G530" s="12">
        <v>73.0</v>
      </c>
      <c r="H530" s="12">
        <v>13.0</v>
      </c>
    </row>
    <row r="531" ht="13.5" customHeight="1">
      <c r="A531" s="12" t="s">
        <v>418</v>
      </c>
      <c r="B531" s="12" t="s">
        <v>419</v>
      </c>
      <c r="C531" s="12">
        <v>42.3606</v>
      </c>
      <c r="D531" s="12">
        <v>-71.0106</v>
      </c>
      <c r="E531" s="12">
        <v>2.0110614E7</v>
      </c>
      <c r="F531" s="12" t="str">
        <f t="shared" si="1"/>
        <v>06</v>
      </c>
      <c r="G531" s="12">
        <v>78.0</v>
      </c>
      <c r="H531" s="12">
        <v>10.0</v>
      </c>
    </row>
    <row r="532" ht="13.5" customHeight="1">
      <c r="A532" s="12" t="s">
        <v>418</v>
      </c>
      <c r="B532" s="12" t="s">
        <v>419</v>
      </c>
      <c r="C532" s="12">
        <v>42.3606</v>
      </c>
      <c r="D532" s="12">
        <v>-71.0106</v>
      </c>
      <c r="E532" s="12">
        <v>2.0110615E7</v>
      </c>
      <c r="F532" s="12" t="str">
        <f t="shared" si="1"/>
        <v>06</v>
      </c>
      <c r="G532" s="12">
        <v>89.0</v>
      </c>
      <c r="H532" s="12">
        <v>0.0</v>
      </c>
    </row>
    <row r="533" ht="13.5" customHeight="1">
      <c r="A533" s="12" t="s">
        <v>418</v>
      </c>
      <c r="B533" s="12" t="s">
        <v>419</v>
      </c>
      <c r="C533" s="12">
        <v>42.3606</v>
      </c>
      <c r="D533" s="12">
        <v>-71.0106</v>
      </c>
      <c r="E533" s="12">
        <v>2.0110616E7</v>
      </c>
      <c r="F533" s="12" t="str">
        <f t="shared" si="1"/>
        <v>06</v>
      </c>
      <c r="G533" s="12">
        <v>72.0</v>
      </c>
      <c r="H533" s="12">
        <v>0.0</v>
      </c>
    </row>
    <row r="534" ht="13.5" customHeight="1">
      <c r="A534" s="12" t="s">
        <v>418</v>
      </c>
      <c r="B534" s="12" t="s">
        <v>419</v>
      </c>
      <c r="C534" s="12">
        <v>42.3606</v>
      </c>
      <c r="D534" s="12">
        <v>-71.0106</v>
      </c>
      <c r="E534" s="12">
        <v>2.0110617E7</v>
      </c>
      <c r="F534" s="12" t="str">
        <f t="shared" si="1"/>
        <v>06</v>
      </c>
      <c r="G534" s="12">
        <v>73.0</v>
      </c>
      <c r="H534" s="12">
        <v>10.0</v>
      </c>
    </row>
    <row r="535" ht="13.5" customHeight="1">
      <c r="A535" s="12" t="s">
        <v>418</v>
      </c>
      <c r="B535" s="12" t="s">
        <v>419</v>
      </c>
      <c r="C535" s="12">
        <v>42.3606</v>
      </c>
      <c r="D535" s="12">
        <v>-71.0106</v>
      </c>
      <c r="E535" s="12">
        <v>2.0110618E7</v>
      </c>
      <c r="F535" s="12" t="str">
        <f t="shared" si="1"/>
        <v>06</v>
      </c>
      <c r="G535" s="12">
        <v>70.0</v>
      </c>
      <c r="H535" s="12">
        <v>18.0</v>
      </c>
    </row>
    <row r="536" ht="13.5" customHeight="1">
      <c r="A536" s="12" t="s">
        <v>418</v>
      </c>
      <c r="B536" s="12" t="s">
        <v>419</v>
      </c>
      <c r="C536" s="12">
        <v>42.3606</v>
      </c>
      <c r="D536" s="12">
        <v>-71.0106</v>
      </c>
      <c r="E536" s="12">
        <v>2.0110619E7</v>
      </c>
      <c r="F536" s="12" t="str">
        <f t="shared" si="1"/>
        <v>06</v>
      </c>
      <c r="G536" s="12">
        <v>71.0</v>
      </c>
      <c r="H536" s="12">
        <v>0.0</v>
      </c>
    </row>
    <row r="537" ht="13.5" customHeight="1">
      <c r="A537" s="12" t="s">
        <v>418</v>
      </c>
      <c r="B537" s="12" t="s">
        <v>419</v>
      </c>
      <c r="C537" s="12">
        <v>42.3606</v>
      </c>
      <c r="D537" s="12">
        <v>-71.0106</v>
      </c>
      <c r="E537" s="12">
        <v>2.011062E7</v>
      </c>
      <c r="F537" s="12" t="str">
        <f t="shared" si="1"/>
        <v>06</v>
      </c>
      <c r="G537" s="12">
        <v>65.0</v>
      </c>
      <c r="H537" s="12">
        <v>0.0</v>
      </c>
    </row>
    <row r="538" ht="13.5" customHeight="1">
      <c r="A538" s="12" t="s">
        <v>418</v>
      </c>
      <c r="B538" s="12" t="s">
        <v>419</v>
      </c>
      <c r="C538" s="12">
        <v>42.3606</v>
      </c>
      <c r="D538" s="12">
        <v>-71.0106</v>
      </c>
      <c r="E538" s="12">
        <v>2.0110621E7</v>
      </c>
      <c r="F538" s="12" t="str">
        <f t="shared" si="1"/>
        <v>06</v>
      </c>
      <c r="G538" s="12">
        <v>86.0</v>
      </c>
      <c r="H538" s="12">
        <v>0.0</v>
      </c>
    </row>
    <row r="539" ht="13.5" customHeight="1">
      <c r="A539" s="12" t="s">
        <v>418</v>
      </c>
      <c r="B539" s="12" t="s">
        <v>419</v>
      </c>
      <c r="C539" s="12">
        <v>42.3606</v>
      </c>
      <c r="D539" s="12">
        <v>-71.0106</v>
      </c>
      <c r="E539" s="12">
        <v>2.0110622E7</v>
      </c>
      <c r="F539" s="12" t="str">
        <f t="shared" si="1"/>
        <v>06</v>
      </c>
      <c r="G539" s="12">
        <v>69.0</v>
      </c>
      <c r="H539" s="12">
        <v>462.0</v>
      </c>
    </row>
    <row r="540" ht="13.5" customHeight="1">
      <c r="A540" s="12" t="s">
        <v>418</v>
      </c>
      <c r="B540" s="12" t="s">
        <v>419</v>
      </c>
      <c r="C540" s="12">
        <v>42.3606</v>
      </c>
      <c r="D540" s="12">
        <v>-71.0106</v>
      </c>
      <c r="E540" s="12">
        <v>2.0110623E7</v>
      </c>
      <c r="F540" s="12" t="str">
        <f t="shared" si="1"/>
        <v>06</v>
      </c>
      <c r="G540" s="12">
        <v>68.0</v>
      </c>
      <c r="H540" s="12">
        <v>43.0</v>
      </c>
    </row>
    <row r="541" ht="13.5" customHeight="1">
      <c r="A541" s="12" t="s">
        <v>418</v>
      </c>
      <c r="B541" s="12" t="s">
        <v>419</v>
      </c>
      <c r="C541" s="12">
        <v>42.3606</v>
      </c>
      <c r="D541" s="12">
        <v>-71.0106</v>
      </c>
      <c r="E541" s="12">
        <v>2.0110624E7</v>
      </c>
      <c r="F541" s="12" t="str">
        <f t="shared" si="1"/>
        <v>06</v>
      </c>
      <c r="G541" s="12">
        <v>80.0</v>
      </c>
      <c r="H541" s="12">
        <v>3.0</v>
      </c>
    </row>
    <row r="542" ht="13.5" customHeight="1">
      <c r="A542" s="12" t="s">
        <v>418</v>
      </c>
      <c r="B542" s="12" t="s">
        <v>419</v>
      </c>
      <c r="C542" s="12">
        <v>42.3606</v>
      </c>
      <c r="D542" s="12">
        <v>-71.0106</v>
      </c>
      <c r="E542" s="12">
        <v>2.0110625E7</v>
      </c>
      <c r="F542" s="12" t="str">
        <f t="shared" si="1"/>
        <v>06</v>
      </c>
      <c r="G542" s="12">
        <v>79.0</v>
      </c>
      <c r="H542" s="12">
        <v>69.0</v>
      </c>
    </row>
    <row r="543" ht="13.5" customHeight="1">
      <c r="A543" s="12" t="s">
        <v>418</v>
      </c>
      <c r="B543" s="12" t="s">
        <v>419</v>
      </c>
      <c r="C543" s="12">
        <v>42.3606</v>
      </c>
      <c r="D543" s="12">
        <v>-71.0106</v>
      </c>
      <c r="E543" s="12">
        <v>2.0110626E7</v>
      </c>
      <c r="F543" s="12" t="str">
        <f t="shared" si="1"/>
        <v>06</v>
      </c>
      <c r="G543" s="12">
        <v>70.0</v>
      </c>
      <c r="H543" s="12">
        <v>0.0</v>
      </c>
    </row>
    <row r="544" ht="13.5" customHeight="1">
      <c r="A544" s="12" t="s">
        <v>418</v>
      </c>
      <c r="B544" s="12" t="s">
        <v>419</v>
      </c>
      <c r="C544" s="12">
        <v>42.3606</v>
      </c>
      <c r="D544" s="12">
        <v>-71.0106</v>
      </c>
      <c r="E544" s="12">
        <v>2.0110627E7</v>
      </c>
      <c r="F544" s="12" t="str">
        <f t="shared" si="1"/>
        <v>06</v>
      </c>
      <c r="G544" s="12">
        <v>82.0</v>
      </c>
      <c r="H544" s="12">
        <v>0.0</v>
      </c>
    </row>
    <row r="545" ht="13.5" customHeight="1">
      <c r="A545" s="12" t="s">
        <v>418</v>
      </c>
      <c r="B545" s="12" t="s">
        <v>419</v>
      </c>
      <c r="C545" s="12">
        <v>42.3606</v>
      </c>
      <c r="D545" s="12">
        <v>-71.0106</v>
      </c>
      <c r="E545" s="12">
        <v>2.0110628E7</v>
      </c>
      <c r="F545" s="12" t="str">
        <f t="shared" si="1"/>
        <v>06</v>
      </c>
      <c r="G545" s="12">
        <v>71.0</v>
      </c>
      <c r="H545" s="12">
        <v>0.0</v>
      </c>
    </row>
    <row r="546" ht="13.5" customHeight="1">
      <c r="A546" s="12" t="s">
        <v>418</v>
      </c>
      <c r="B546" s="12" t="s">
        <v>419</v>
      </c>
      <c r="C546" s="12">
        <v>42.3606</v>
      </c>
      <c r="D546" s="12">
        <v>-71.0106</v>
      </c>
      <c r="E546" s="12">
        <v>2.0110629E7</v>
      </c>
      <c r="F546" s="12" t="str">
        <f t="shared" si="1"/>
        <v>06</v>
      </c>
      <c r="G546" s="12">
        <v>83.0</v>
      </c>
      <c r="H546" s="12">
        <v>46.0</v>
      </c>
    </row>
    <row r="547" ht="13.5" customHeight="1">
      <c r="A547" s="12" t="s">
        <v>418</v>
      </c>
      <c r="B547" s="12" t="s">
        <v>419</v>
      </c>
      <c r="C547" s="12">
        <v>42.3606</v>
      </c>
      <c r="D547" s="12">
        <v>-71.0106</v>
      </c>
      <c r="E547" s="12">
        <v>2.011063E7</v>
      </c>
      <c r="F547" s="12" t="str">
        <f t="shared" si="1"/>
        <v>06</v>
      </c>
      <c r="G547" s="12">
        <v>74.0</v>
      </c>
      <c r="H547" s="12">
        <v>0.0</v>
      </c>
    </row>
    <row r="548" ht="13.5" customHeight="1">
      <c r="A548" s="12" t="s">
        <v>418</v>
      </c>
      <c r="B548" s="12" t="s">
        <v>419</v>
      </c>
      <c r="C548" s="12">
        <v>42.3606</v>
      </c>
      <c r="D548" s="12">
        <v>-71.0106</v>
      </c>
      <c r="E548" s="12">
        <v>2.0110701E7</v>
      </c>
      <c r="F548" s="12" t="str">
        <f t="shared" si="1"/>
        <v>07</v>
      </c>
      <c r="G548" s="12">
        <v>68.0</v>
      </c>
      <c r="H548" s="12">
        <v>0.0</v>
      </c>
    </row>
    <row r="549" ht="13.5" customHeight="1">
      <c r="A549" s="12" t="s">
        <v>418</v>
      </c>
      <c r="B549" s="12" t="s">
        <v>419</v>
      </c>
      <c r="C549" s="12">
        <v>42.3606</v>
      </c>
      <c r="D549" s="12">
        <v>-71.0106</v>
      </c>
      <c r="E549" s="12">
        <v>2.0110702E7</v>
      </c>
      <c r="F549" s="12" t="str">
        <f t="shared" si="1"/>
        <v>07</v>
      </c>
      <c r="G549" s="12">
        <v>66.0</v>
      </c>
      <c r="H549" s="12">
        <v>0.0</v>
      </c>
    </row>
    <row r="550" ht="13.5" customHeight="1">
      <c r="A550" s="12" t="s">
        <v>418</v>
      </c>
      <c r="B550" s="12" t="s">
        <v>419</v>
      </c>
      <c r="C550" s="12">
        <v>42.3606</v>
      </c>
      <c r="D550" s="12">
        <v>-71.0106</v>
      </c>
      <c r="E550" s="12">
        <v>2.0110703E7</v>
      </c>
      <c r="F550" s="12" t="str">
        <f t="shared" si="1"/>
        <v>07</v>
      </c>
      <c r="G550" s="12">
        <v>85.0</v>
      </c>
      <c r="H550" s="12">
        <v>8.0</v>
      </c>
    </row>
    <row r="551" ht="13.5" customHeight="1">
      <c r="A551" s="12" t="s">
        <v>418</v>
      </c>
      <c r="B551" s="12" t="s">
        <v>419</v>
      </c>
      <c r="C551" s="12">
        <v>42.3606</v>
      </c>
      <c r="D551" s="12">
        <v>-71.0106</v>
      </c>
      <c r="E551" s="12">
        <v>2.0110704E7</v>
      </c>
      <c r="F551" s="12" t="str">
        <f t="shared" si="1"/>
        <v>07</v>
      </c>
      <c r="G551" s="12">
        <v>89.0</v>
      </c>
      <c r="H551" s="12">
        <v>0.0</v>
      </c>
    </row>
    <row r="552" ht="13.5" customHeight="1">
      <c r="A552" s="12" t="s">
        <v>418</v>
      </c>
      <c r="B552" s="12" t="s">
        <v>419</v>
      </c>
      <c r="C552" s="12">
        <v>42.3606</v>
      </c>
      <c r="D552" s="12">
        <v>-71.0106</v>
      </c>
      <c r="E552" s="12">
        <v>2.0110705E7</v>
      </c>
      <c r="F552" s="12" t="str">
        <f t="shared" si="1"/>
        <v>07</v>
      </c>
      <c r="G552" s="12">
        <v>77.0</v>
      </c>
      <c r="H552" s="12">
        <v>0.0</v>
      </c>
    </row>
    <row r="553" ht="13.5" customHeight="1">
      <c r="A553" s="12" t="s">
        <v>418</v>
      </c>
      <c r="B553" s="12" t="s">
        <v>419</v>
      </c>
      <c r="C553" s="12">
        <v>42.3606</v>
      </c>
      <c r="D553" s="12">
        <v>-71.0106</v>
      </c>
      <c r="E553" s="12">
        <v>2.0110706E7</v>
      </c>
      <c r="F553" s="12" t="str">
        <f t="shared" si="1"/>
        <v>07</v>
      </c>
      <c r="G553" s="12">
        <v>86.0</v>
      </c>
      <c r="H553" s="12">
        <v>0.0</v>
      </c>
    </row>
    <row r="554" ht="13.5" customHeight="1">
      <c r="A554" s="12" t="s">
        <v>418</v>
      </c>
      <c r="B554" s="12" t="s">
        <v>419</v>
      </c>
      <c r="C554" s="12">
        <v>42.3606</v>
      </c>
      <c r="D554" s="12">
        <v>-71.0106</v>
      </c>
      <c r="E554" s="12">
        <v>2.0110707E7</v>
      </c>
      <c r="F554" s="12" t="str">
        <f t="shared" si="1"/>
        <v>07</v>
      </c>
      <c r="G554" s="12">
        <v>86.0</v>
      </c>
      <c r="H554" s="12">
        <v>0.0</v>
      </c>
    </row>
    <row r="555" ht="13.5" customHeight="1">
      <c r="A555" s="12" t="s">
        <v>418</v>
      </c>
      <c r="B555" s="12" t="s">
        <v>419</v>
      </c>
      <c r="C555" s="12">
        <v>42.3606</v>
      </c>
      <c r="D555" s="12">
        <v>-71.0106</v>
      </c>
      <c r="E555" s="12">
        <v>2.0110708E7</v>
      </c>
      <c r="F555" s="12" t="str">
        <f t="shared" si="1"/>
        <v>07</v>
      </c>
      <c r="G555" s="12">
        <v>72.0</v>
      </c>
      <c r="H555" s="12">
        <v>74.0</v>
      </c>
    </row>
    <row r="556" ht="13.5" customHeight="1">
      <c r="A556" s="12" t="s">
        <v>418</v>
      </c>
      <c r="B556" s="12" t="s">
        <v>419</v>
      </c>
      <c r="C556" s="12">
        <v>42.3606</v>
      </c>
      <c r="D556" s="12">
        <v>-71.0106</v>
      </c>
      <c r="E556" s="12">
        <v>2.0110709E7</v>
      </c>
      <c r="F556" s="12" t="str">
        <f t="shared" si="1"/>
        <v>07</v>
      </c>
      <c r="G556" s="12">
        <v>68.0</v>
      </c>
      <c r="H556" s="12">
        <v>30.0</v>
      </c>
    </row>
    <row r="557" ht="13.5" customHeight="1">
      <c r="A557" s="12" t="s">
        <v>418</v>
      </c>
      <c r="B557" s="12" t="s">
        <v>419</v>
      </c>
      <c r="C557" s="12">
        <v>42.3606</v>
      </c>
      <c r="D557" s="12">
        <v>-71.0106</v>
      </c>
      <c r="E557" s="12">
        <v>2.011071E7</v>
      </c>
      <c r="F557" s="12" t="str">
        <f t="shared" si="1"/>
        <v>07</v>
      </c>
      <c r="G557" s="12">
        <v>89.0</v>
      </c>
      <c r="H557" s="12">
        <v>0.0</v>
      </c>
    </row>
    <row r="558" ht="13.5" customHeight="1">
      <c r="A558" s="12" t="s">
        <v>418</v>
      </c>
      <c r="B558" s="12" t="s">
        <v>419</v>
      </c>
      <c r="C558" s="12">
        <v>42.3606</v>
      </c>
      <c r="D558" s="12">
        <v>-71.0106</v>
      </c>
      <c r="E558" s="12">
        <v>2.0110711E7</v>
      </c>
      <c r="F558" s="12" t="str">
        <f t="shared" si="1"/>
        <v>07</v>
      </c>
      <c r="G558" s="12">
        <v>71.0</v>
      </c>
      <c r="H558" s="12">
        <v>0.0</v>
      </c>
    </row>
    <row r="559" ht="13.5" customHeight="1">
      <c r="A559" s="12" t="s">
        <v>418</v>
      </c>
      <c r="B559" s="12" t="s">
        <v>419</v>
      </c>
      <c r="C559" s="12">
        <v>42.3606</v>
      </c>
      <c r="D559" s="12">
        <v>-71.0106</v>
      </c>
      <c r="E559" s="12">
        <v>2.0110712E7</v>
      </c>
      <c r="F559" s="12" t="str">
        <f t="shared" si="1"/>
        <v>07</v>
      </c>
      <c r="G559" s="12">
        <v>70.0</v>
      </c>
      <c r="H559" s="12">
        <v>0.0</v>
      </c>
    </row>
    <row r="560" ht="13.5" customHeight="1">
      <c r="A560" s="12" t="s">
        <v>418</v>
      </c>
      <c r="B560" s="12" t="s">
        <v>419</v>
      </c>
      <c r="C560" s="12">
        <v>42.3606</v>
      </c>
      <c r="D560" s="12">
        <v>-71.0106</v>
      </c>
      <c r="E560" s="12">
        <v>2.0110713E7</v>
      </c>
      <c r="F560" s="12" t="str">
        <f t="shared" si="1"/>
        <v>07</v>
      </c>
      <c r="G560" s="12">
        <v>82.0</v>
      </c>
      <c r="H560" s="12">
        <v>114.0</v>
      </c>
    </row>
    <row r="561" ht="13.5" customHeight="1">
      <c r="A561" s="12" t="s">
        <v>418</v>
      </c>
      <c r="B561" s="12" t="s">
        <v>419</v>
      </c>
      <c r="C561" s="12">
        <v>42.3606</v>
      </c>
      <c r="D561" s="12">
        <v>-71.0106</v>
      </c>
      <c r="E561" s="12">
        <v>2.0110714E7</v>
      </c>
      <c r="F561" s="12" t="str">
        <f t="shared" si="1"/>
        <v>07</v>
      </c>
      <c r="G561" s="12">
        <v>73.0</v>
      </c>
      <c r="H561" s="12">
        <v>183.0</v>
      </c>
    </row>
    <row r="562" ht="13.5" customHeight="1">
      <c r="A562" s="12" t="s">
        <v>418</v>
      </c>
      <c r="B562" s="12" t="s">
        <v>419</v>
      </c>
      <c r="C562" s="12">
        <v>42.3606</v>
      </c>
      <c r="D562" s="12">
        <v>-71.0106</v>
      </c>
      <c r="E562" s="12">
        <v>2.0110715E7</v>
      </c>
      <c r="F562" s="12" t="str">
        <f t="shared" si="1"/>
        <v>07</v>
      </c>
      <c r="G562" s="12">
        <v>76.0</v>
      </c>
      <c r="H562" s="12">
        <v>0.0</v>
      </c>
    </row>
    <row r="563" ht="13.5" customHeight="1">
      <c r="A563" s="12" t="s">
        <v>418</v>
      </c>
      <c r="B563" s="12" t="s">
        <v>419</v>
      </c>
      <c r="C563" s="12">
        <v>42.3606</v>
      </c>
      <c r="D563" s="12">
        <v>-71.0106</v>
      </c>
      <c r="E563" s="12">
        <v>2.0110716E7</v>
      </c>
      <c r="F563" s="12" t="str">
        <f t="shared" si="1"/>
        <v>07</v>
      </c>
      <c r="G563" s="12">
        <v>73.0</v>
      </c>
      <c r="H563" s="12">
        <v>0.0</v>
      </c>
    </row>
    <row r="564" ht="13.5" customHeight="1">
      <c r="A564" s="12" t="s">
        <v>418</v>
      </c>
      <c r="B564" s="12" t="s">
        <v>419</v>
      </c>
      <c r="C564" s="12">
        <v>42.3606</v>
      </c>
      <c r="D564" s="12">
        <v>-71.0106</v>
      </c>
      <c r="E564" s="12">
        <v>2.0110717E7</v>
      </c>
      <c r="F564" s="12" t="str">
        <f t="shared" si="1"/>
        <v>07</v>
      </c>
      <c r="G564" s="12">
        <v>83.0</v>
      </c>
      <c r="H564" s="12">
        <v>0.0</v>
      </c>
    </row>
    <row r="565" ht="13.5" customHeight="1">
      <c r="A565" s="12" t="s">
        <v>418</v>
      </c>
      <c r="B565" s="12" t="s">
        <v>419</v>
      </c>
      <c r="C565" s="12">
        <v>42.3606</v>
      </c>
      <c r="D565" s="12">
        <v>-71.0106</v>
      </c>
      <c r="E565" s="12">
        <v>2.0110718E7</v>
      </c>
      <c r="F565" s="12" t="str">
        <f t="shared" si="1"/>
        <v>07</v>
      </c>
      <c r="G565" s="12">
        <v>67.0</v>
      </c>
      <c r="H565" s="12">
        <v>0.0</v>
      </c>
    </row>
    <row r="566" ht="13.5" customHeight="1">
      <c r="A566" s="12" t="s">
        <v>418</v>
      </c>
      <c r="B566" s="12" t="s">
        <v>419</v>
      </c>
      <c r="C566" s="12">
        <v>42.3606</v>
      </c>
      <c r="D566" s="12">
        <v>-71.0106</v>
      </c>
      <c r="E566" s="12">
        <v>2.0110719E7</v>
      </c>
      <c r="F566" s="12" t="str">
        <f t="shared" si="1"/>
        <v>07</v>
      </c>
      <c r="G566" s="12">
        <v>65.0</v>
      </c>
      <c r="H566" s="12">
        <v>0.0</v>
      </c>
    </row>
    <row r="567" ht="13.5" customHeight="1">
      <c r="A567" s="12" t="s">
        <v>418</v>
      </c>
      <c r="B567" s="12" t="s">
        <v>419</v>
      </c>
      <c r="C567" s="12">
        <v>42.3606</v>
      </c>
      <c r="D567" s="12">
        <v>-71.0106</v>
      </c>
      <c r="E567" s="12">
        <v>2.011072E7</v>
      </c>
      <c r="F567" s="12" t="str">
        <f t="shared" si="1"/>
        <v>07</v>
      </c>
      <c r="G567" s="12">
        <v>72.0</v>
      </c>
      <c r="H567" s="12">
        <v>0.0</v>
      </c>
    </row>
    <row r="568" ht="13.5" customHeight="1">
      <c r="A568" s="12" t="s">
        <v>418</v>
      </c>
      <c r="B568" s="12" t="s">
        <v>419</v>
      </c>
      <c r="C568" s="12">
        <v>42.3606</v>
      </c>
      <c r="D568" s="12">
        <v>-71.0106</v>
      </c>
      <c r="E568" s="12">
        <v>2.0110721E7</v>
      </c>
      <c r="F568" s="12" t="str">
        <f t="shared" si="1"/>
        <v>07</v>
      </c>
      <c r="G568" s="12">
        <v>76.0</v>
      </c>
      <c r="H568" s="12">
        <v>0.0</v>
      </c>
    </row>
    <row r="569" ht="13.5" customHeight="1">
      <c r="A569" s="12" t="s">
        <v>418</v>
      </c>
      <c r="B569" s="12" t="s">
        <v>419</v>
      </c>
      <c r="C569" s="12">
        <v>42.3606</v>
      </c>
      <c r="D569" s="12">
        <v>-71.0106</v>
      </c>
      <c r="E569" s="12">
        <v>2.0110722E7</v>
      </c>
      <c r="F569" s="12" t="str">
        <f t="shared" si="1"/>
        <v>07</v>
      </c>
      <c r="G569" s="12">
        <v>79.0</v>
      </c>
      <c r="H569" s="12">
        <v>0.0</v>
      </c>
    </row>
    <row r="570" ht="13.5" customHeight="1">
      <c r="A570" s="12" t="s">
        <v>418</v>
      </c>
      <c r="B570" s="12" t="s">
        <v>419</v>
      </c>
      <c r="C570" s="12">
        <v>42.3606</v>
      </c>
      <c r="D570" s="12">
        <v>-71.0106</v>
      </c>
      <c r="E570" s="12">
        <v>2.0110723E7</v>
      </c>
      <c r="F570" s="12" t="str">
        <f t="shared" si="1"/>
        <v>07</v>
      </c>
      <c r="G570" s="12">
        <v>67.0</v>
      </c>
      <c r="H570" s="12">
        <v>28.0</v>
      </c>
    </row>
    <row r="571" ht="13.5" customHeight="1">
      <c r="A571" s="12" t="s">
        <v>418</v>
      </c>
      <c r="B571" s="12" t="s">
        <v>419</v>
      </c>
      <c r="C571" s="12">
        <v>42.3606</v>
      </c>
      <c r="D571" s="12">
        <v>-71.0106</v>
      </c>
      <c r="E571" s="12">
        <v>2.0110724E7</v>
      </c>
      <c r="F571" s="12" t="str">
        <f t="shared" si="1"/>
        <v>07</v>
      </c>
      <c r="G571" s="12">
        <v>71.0</v>
      </c>
      <c r="H571" s="12">
        <v>5.0</v>
      </c>
    </row>
    <row r="572" ht="13.5" customHeight="1">
      <c r="A572" s="12" t="s">
        <v>418</v>
      </c>
      <c r="B572" s="12" t="s">
        <v>419</v>
      </c>
      <c r="C572" s="12">
        <v>42.3606</v>
      </c>
      <c r="D572" s="12">
        <v>-71.0106</v>
      </c>
      <c r="E572" s="12">
        <v>2.0110725E7</v>
      </c>
      <c r="F572" s="12" t="str">
        <f t="shared" si="1"/>
        <v>07</v>
      </c>
      <c r="G572" s="12">
        <v>74.0</v>
      </c>
      <c r="H572" s="12">
        <v>38.0</v>
      </c>
    </row>
    <row r="573" ht="13.5" customHeight="1">
      <c r="A573" s="12" t="s">
        <v>418</v>
      </c>
      <c r="B573" s="12" t="s">
        <v>419</v>
      </c>
      <c r="C573" s="12">
        <v>42.3606</v>
      </c>
      <c r="D573" s="12">
        <v>-71.0106</v>
      </c>
      <c r="E573" s="12">
        <v>2.0110726E7</v>
      </c>
      <c r="F573" s="12" t="str">
        <f t="shared" si="1"/>
        <v>07</v>
      </c>
      <c r="G573" s="12">
        <v>65.0</v>
      </c>
      <c r="H573" s="12">
        <v>3.0</v>
      </c>
    </row>
    <row r="574" ht="13.5" customHeight="1">
      <c r="A574" s="12" t="s">
        <v>418</v>
      </c>
      <c r="B574" s="12" t="s">
        <v>419</v>
      </c>
      <c r="C574" s="12">
        <v>42.3606</v>
      </c>
      <c r="D574" s="12">
        <v>-71.0106</v>
      </c>
      <c r="E574" s="12">
        <v>2.0110727E7</v>
      </c>
      <c r="F574" s="12" t="str">
        <f t="shared" si="1"/>
        <v>07</v>
      </c>
      <c r="G574" s="12">
        <v>81.0</v>
      </c>
      <c r="H574" s="12">
        <v>0.0</v>
      </c>
    </row>
    <row r="575" ht="13.5" customHeight="1">
      <c r="A575" s="12" t="s">
        <v>418</v>
      </c>
      <c r="B575" s="12" t="s">
        <v>419</v>
      </c>
      <c r="C575" s="12">
        <v>42.3606</v>
      </c>
      <c r="D575" s="12">
        <v>-71.0106</v>
      </c>
      <c r="E575" s="12">
        <v>2.0110728E7</v>
      </c>
      <c r="F575" s="12" t="str">
        <f t="shared" si="1"/>
        <v>07</v>
      </c>
      <c r="G575" s="12">
        <v>86.0</v>
      </c>
      <c r="H575" s="12">
        <v>0.0</v>
      </c>
    </row>
    <row r="576" ht="13.5" customHeight="1">
      <c r="A576" s="12" t="s">
        <v>418</v>
      </c>
      <c r="B576" s="12" t="s">
        <v>419</v>
      </c>
      <c r="C576" s="12">
        <v>42.3606</v>
      </c>
      <c r="D576" s="12">
        <v>-71.0106</v>
      </c>
      <c r="E576" s="12">
        <v>2.0110729E7</v>
      </c>
      <c r="F576" s="12" t="str">
        <f t="shared" si="1"/>
        <v>07</v>
      </c>
      <c r="G576" s="12">
        <v>69.0</v>
      </c>
      <c r="H576" s="12">
        <v>36.0</v>
      </c>
    </row>
    <row r="577" ht="13.5" customHeight="1">
      <c r="A577" s="12" t="s">
        <v>418</v>
      </c>
      <c r="B577" s="12" t="s">
        <v>419</v>
      </c>
      <c r="C577" s="12">
        <v>42.3606</v>
      </c>
      <c r="D577" s="12">
        <v>-71.0106</v>
      </c>
      <c r="E577" s="12">
        <v>2.011073E7</v>
      </c>
      <c r="F577" s="12" t="str">
        <f t="shared" si="1"/>
        <v>07</v>
      </c>
      <c r="G577" s="12">
        <v>77.0</v>
      </c>
      <c r="H577" s="12">
        <v>0.0</v>
      </c>
    </row>
    <row r="578" ht="13.5" customHeight="1">
      <c r="A578" s="12" t="s">
        <v>418</v>
      </c>
      <c r="B578" s="12" t="s">
        <v>419</v>
      </c>
      <c r="C578" s="12">
        <v>42.3606</v>
      </c>
      <c r="D578" s="12">
        <v>-71.0106</v>
      </c>
      <c r="E578" s="12">
        <v>2.0110731E7</v>
      </c>
      <c r="F578" s="12" t="str">
        <f t="shared" si="1"/>
        <v>07</v>
      </c>
      <c r="G578" s="12">
        <v>81.0</v>
      </c>
      <c r="H578" s="12">
        <v>0.0</v>
      </c>
    </row>
    <row r="579" ht="13.5" customHeight="1">
      <c r="A579" s="12" t="s">
        <v>418</v>
      </c>
      <c r="B579" s="12" t="s">
        <v>419</v>
      </c>
      <c r="C579" s="12">
        <v>42.3606</v>
      </c>
      <c r="D579" s="12">
        <v>-71.0106</v>
      </c>
      <c r="E579" s="12">
        <v>2.0110801E7</v>
      </c>
      <c r="F579" s="12" t="str">
        <f t="shared" si="1"/>
        <v>08</v>
      </c>
      <c r="G579" s="12">
        <v>82.0</v>
      </c>
      <c r="H579" s="12">
        <v>0.0</v>
      </c>
    </row>
    <row r="580" ht="13.5" customHeight="1">
      <c r="A580" s="12" t="s">
        <v>418</v>
      </c>
      <c r="B580" s="12" t="s">
        <v>419</v>
      </c>
      <c r="C580" s="12">
        <v>42.3606</v>
      </c>
      <c r="D580" s="12">
        <v>-71.0106</v>
      </c>
      <c r="E580" s="12">
        <v>2.0110802E7</v>
      </c>
      <c r="F580" s="12" t="str">
        <f t="shared" si="1"/>
        <v>08</v>
      </c>
      <c r="G580" s="12">
        <v>87.0</v>
      </c>
      <c r="H580" s="12">
        <v>152.0</v>
      </c>
    </row>
    <row r="581" ht="13.5" customHeight="1">
      <c r="A581" s="12" t="s">
        <v>418</v>
      </c>
      <c r="B581" s="12" t="s">
        <v>419</v>
      </c>
      <c r="C581" s="12">
        <v>42.3606</v>
      </c>
      <c r="D581" s="12">
        <v>-71.0106</v>
      </c>
      <c r="E581" s="12">
        <v>2.0110803E7</v>
      </c>
      <c r="F581" s="12" t="str">
        <f t="shared" si="1"/>
        <v>08</v>
      </c>
      <c r="G581" s="12">
        <v>90.0</v>
      </c>
      <c r="H581" s="12">
        <v>0.0</v>
      </c>
    </row>
    <row r="582" ht="13.5" customHeight="1">
      <c r="A582" s="12" t="s">
        <v>418</v>
      </c>
      <c r="B582" s="12" t="s">
        <v>419</v>
      </c>
      <c r="C582" s="12">
        <v>42.3606</v>
      </c>
      <c r="D582" s="12">
        <v>-71.0106</v>
      </c>
      <c r="E582" s="12">
        <v>2.0110804E7</v>
      </c>
      <c r="F582" s="12" t="str">
        <f t="shared" si="1"/>
        <v>08</v>
      </c>
      <c r="G582" s="12">
        <v>84.0</v>
      </c>
      <c r="H582" s="12">
        <v>0.0</v>
      </c>
    </row>
    <row r="583" ht="13.5" customHeight="1">
      <c r="A583" s="12" t="s">
        <v>418</v>
      </c>
      <c r="B583" s="12" t="s">
        <v>419</v>
      </c>
      <c r="C583" s="12">
        <v>42.3606</v>
      </c>
      <c r="D583" s="12">
        <v>-71.0106</v>
      </c>
      <c r="E583" s="12">
        <v>2.0110805E7</v>
      </c>
      <c r="F583" s="12" t="str">
        <f t="shared" si="1"/>
        <v>08</v>
      </c>
      <c r="G583" s="12">
        <v>86.0</v>
      </c>
      <c r="H583" s="12">
        <v>0.0</v>
      </c>
    </row>
    <row r="584" ht="13.5" customHeight="1">
      <c r="A584" s="12" t="s">
        <v>418</v>
      </c>
      <c r="B584" s="12" t="s">
        <v>419</v>
      </c>
      <c r="C584" s="12">
        <v>42.3606</v>
      </c>
      <c r="D584" s="12">
        <v>-71.0106</v>
      </c>
      <c r="E584" s="12">
        <v>2.0110806E7</v>
      </c>
      <c r="F584" s="12" t="str">
        <f t="shared" si="1"/>
        <v>08</v>
      </c>
      <c r="G584" s="12">
        <v>71.0</v>
      </c>
      <c r="H584" s="12">
        <v>0.0</v>
      </c>
    </row>
    <row r="585" ht="13.5" customHeight="1">
      <c r="A585" s="12" t="s">
        <v>418</v>
      </c>
      <c r="B585" s="12" t="s">
        <v>419</v>
      </c>
      <c r="C585" s="12">
        <v>42.3606</v>
      </c>
      <c r="D585" s="12">
        <v>-71.0106</v>
      </c>
      <c r="E585" s="12">
        <v>2.0110807E7</v>
      </c>
      <c r="F585" s="12" t="str">
        <f t="shared" si="1"/>
        <v>08</v>
      </c>
      <c r="G585" s="12">
        <v>73.0</v>
      </c>
      <c r="H585" s="12">
        <v>269.0</v>
      </c>
    </row>
    <row r="586" ht="13.5" customHeight="1">
      <c r="A586" s="12" t="s">
        <v>418</v>
      </c>
      <c r="B586" s="12" t="s">
        <v>419</v>
      </c>
      <c r="C586" s="12">
        <v>42.3606</v>
      </c>
      <c r="D586" s="12">
        <v>-71.0106</v>
      </c>
      <c r="E586" s="12">
        <v>2.0110808E7</v>
      </c>
      <c r="F586" s="12" t="str">
        <f t="shared" si="1"/>
        <v>08</v>
      </c>
      <c r="G586" s="12">
        <v>65.0</v>
      </c>
      <c r="H586" s="12">
        <v>74.0</v>
      </c>
    </row>
    <row r="587" ht="13.5" customHeight="1">
      <c r="A587" s="12" t="s">
        <v>418</v>
      </c>
      <c r="B587" s="12" t="s">
        <v>419</v>
      </c>
      <c r="C587" s="12">
        <v>42.3606</v>
      </c>
      <c r="D587" s="12">
        <v>-71.0106</v>
      </c>
      <c r="E587" s="12">
        <v>2.0110809E7</v>
      </c>
      <c r="F587" s="12" t="str">
        <f t="shared" si="1"/>
        <v>08</v>
      </c>
      <c r="G587" s="12">
        <v>66.0</v>
      </c>
      <c r="H587" s="12">
        <v>307.0</v>
      </c>
    </row>
    <row r="588" ht="13.5" customHeight="1">
      <c r="A588" s="12" t="s">
        <v>418</v>
      </c>
      <c r="B588" s="12" t="s">
        <v>419</v>
      </c>
      <c r="C588" s="12">
        <v>42.3606</v>
      </c>
      <c r="D588" s="12">
        <v>-71.0106</v>
      </c>
      <c r="E588" s="12">
        <v>2.011081E7</v>
      </c>
      <c r="F588" s="12" t="str">
        <f t="shared" si="1"/>
        <v>08</v>
      </c>
      <c r="G588" s="12">
        <v>71.0</v>
      </c>
      <c r="H588" s="12">
        <v>185.0</v>
      </c>
    </row>
    <row r="589" ht="13.5" customHeight="1">
      <c r="A589" s="12" t="s">
        <v>418</v>
      </c>
      <c r="B589" s="12" t="s">
        <v>419</v>
      </c>
      <c r="C589" s="12">
        <v>42.3606</v>
      </c>
      <c r="D589" s="12">
        <v>-71.0106</v>
      </c>
      <c r="E589" s="12">
        <v>2.0110811E7</v>
      </c>
      <c r="F589" s="12" t="str">
        <f t="shared" si="1"/>
        <v>08</v>
      </c>
      <c r="G589" s="12">
        <v>74.0</v>
      </c>
      <c r="H589" s="12">
        <v>0.0</v>
      </c>
    </row>
    <row r="590" ht="13.5" customHeight="1">
      <c r="A590" s="12" t="s">
        <v>418</v>
      </c>
      <c r="B590" s="12" t="s">
        <v>419</v>
      </c>
      <c r="C590" s="12">
        <v>42.3606</v>
      </c>
      <c r="D590" s="12">
        <v>-71.0106</v>
      </c>
      <c r="E590" s="12">
        <v>2.0110812E7</v>
      </c>
      <c r="F590" s="12" t="str">
        <f t="shared" si="1"/>
        <v>08</v>
      </c>
      <c r="G590" s="12">
        <v>78.0</v>
      </c>
      <c r="H590" s="12">
        <v>0.0</v>
      </c>
    </row>
    <row r="591" ht="13.5" customHeight="1">
      <c r="A591" s="12" t="s">
        <v>418</v>
      </c>
      <c r="B591" s="12" t="s">
        <v>419</v>
      </c>
      <c r="C591" s="12">
        <v>42.3606</v>
      </c>
      <c r="D591" s="12">
        <v>-71.0106</v>
      </c>
      <c r="E591" s="12">
        <v>2.0110813E7</v>
      </c>
      <c r="F591" s="12" t="str">
        <f t="shared" si="1"/>
        <v>08</v>
      </c>
      <c r="G591" s="12">
        <v>66.0</v>
      </c>
      <c r="H591" s="12">
        <v>0.0</v>
      </c>
    </row>
    <row r="592" ht="13.5" customHeight="1">
      <c r="A592" s="12" t="s">
        <v>418</v>
      </c>
      <c r="B592" s="12" t="s">
        <v>419</v>
      </c>
      <c r="C592" s="12">
        <v>42.3606</v>
      </c>
      <c r="D592" s="12">
        <v>-71.0106</v>
      </c>
      <c r="E592" s="12">
        <v>2.0110814E7</v>
      </c>
      <c r="F592" s="12" t="str">
        <f t="shared" si="1"/>
        <v>08</v>
      </c>
      <c r="G592" s="12">
        <v>72.0</v>
      </c>
      <c r="H592" s="12">
        <v>5.0</v>
      </c>
    </row>
    <row r="593" ht="13.5" customHeight="1">
      <c r="A593" s="12" t="s">
        <v>418</v>
      </c>
      <c r="B593" s="12" t="s">
        <v>419</v>
      </c>
      <c r="C593" s="12">
        <v>42.3606</v>
      </c>
      <c r="D593" s="12">
        <v>-71.0106</v>
      </c>
      <c r="E593" s="12">
        <v>2.0110815E7</v>
      </c>
      <c r="F593" s="12" t="str">
        <f t="shared" si="1"/>
        <v>08</v>
      </c>
      <c r="G593" s="12">
        <v>81.0</v>
      </c>
      <c r="H593" s="12">
        <v>363.0</v>
      </c>
    </row>
    <row r="594" ht="13.5" customHeight="1">
      <c r="A594" s="12" t="s">
        <v>418</v>
      </c>
      <c r="B594" s="12" t="s">
        <v>419</v>
      </c>
      <c r="C594" s="12">
        <v>42.3606</v>
      </c>
      <c r="D594" s="12">
        <v>-71.0106</v>
      </c>
      <c r="E594" s="12">
        <v>2.0110816E7</v>
      </c>
      <c r="F594" s="12" t="str">
        <f t="shared" si="1"/>
        <v>08</v>
      </c>
      <c r="G594" s="12">
        <v>69.0</v>
      </c>
      <c r="H594" s="12">
        <v>3.0</v>
      </c>
    </row>
    <row r="595" ht="13.5" customHeight="1">
      <c r="A595" s="12" t="s">
        <v>418</v>
      </c>
      <c r="B595" s="12" t="s">
        <v>419</v>
      </c>
      <c r="C595" s="12">
        <v>42.3606</v>
      </c>
      <c r="D595" s="12">
        <v>-71.0106</v>
      </c>
      <c r="E595" s="12">
        <v>2.0110817E7</v>
      </c>
      <c r="F595" s="12" t="str">
        <f t="shared" si="1"/>
        <v>08</v>
      </c>
      <c r="G595" s="12">
        <v>71.0</v>
      </c>
      <c r="H595" s="12">
        <v>0.0</v>
      </c>
    </row>
    <row r="596" ht="13.5" customHeight="1">
      <c r="A596" s="12" t="s">
        <v>418</v>
      </c>
      <c r="B596" s="12" t="s">
        <v>419</v>
      </c>
      <c r="C596" s="12">
        <v>42.3606</v>
      </c>
      <c r="D596" s="12">
        <v>-71.0106</v>
      </c>
      <c r="E596" s="12">
        <v>2.0110818E7</v>
      </c>
      <c r="F596" s="12" t="str">
        <f t="shared" si="1"/>
        <v>08</v>
      </c>
      <c r="G596" s="12">
        <v>68.0</v>
      </c>
      <c r="H596" s="12">
        <v>0.0</v>
      </c>
    </row>
    <row r="597" ht="13.5" customHeight="1">
      <c r="A597" s="12" t="s">
        <v>418</v>
      </c>
      <c r="B597" s="12" t="s">
        <v>419</v>
      </c>
      <c r="C597" s="12">
        <v>42.3606</v>
      </c>
      <c r="D597" s="12">
        <v>-71.0106</v>
      </c>
      <c r="E597" s="12">
        <v>2.0110819E7</v>
      </c>
      <c r="F597" s="12" t="str">
        <f t="shared" si="1"/>
        <v>08</v>
      </c>
      <c r="G597" s="12">
        <v>84.0</v>
      </c>
      <c r="H597" s="12">
        <v>8.0</v>
      </c>
    </row>
    <row r="598" ht="13.5" customHeight="1">
      <c r="A598" s="12" t="s">
        <v>418</v>
      </c>
      <c r="B598" s="12" t="s">
        <v>419</v>
      </c>
      <c r="C598" s="12">
        <v>42.3606</v>
      </c>
      <c r="D598" s="12">
        <v>-71.0106</v>
      </c>
      <c r="E598" s="12">
        <v>2.011082E7</v>
      </c>
      <c r="F598" s="12" t="str">
        <f t="shared" si="1"/>
        <v>08</v>
      </c>
      <c r="G598" s="12">
        <v>74.0</v>
      </c>
      <c r="H598" s="12">
        <v>0.0</v>
      </c>
    </row>
    <row r="599" ht="13.5" customHeight="1">
      <c r="A599" s="12" t="s">
        <v>418</v>
      </c>
      <c r="B599" s="12" t="s">
        <v>419</v>
      </c>
      <c r="C599" s="12">
        <v>42.3606</v>
      </c>
      <c r="D599" s="12">
        <v>-71.0106</v>
      </c>
      <c r="E599" s="12">
        <v>2.0110821E7</v>
      </c>
      <c r="F599" s="12" t="str">
        <f t="shared" si="1"/>
        <v>08</v>
      </c>
      <c r="G599" s="12">
        <v>80.0</v>
      </c>
      <c r="H599" s="12">
        <v>0.0</v>
      </c>
    </row>
    <row r="600" ht="13.5" customHeight="1">
      <c r="A600" s="12" t="s">
        <v>418</v>
      </c>
      <c r="B600" s="12" t="s">
        <v>419</v>
      </c>
      <c r="C600" s="12">
        <v>42.3606</v>
      </c>
      <c r="D600" s="12">
        <v>-71.0106</v>
      </c>
      <c r="E600" s="12">
        <v>2.0110822E7</v>
      </c>
      <c r="F600" s="12" t="str">
        <f t="shared" si="1"/>
        <v>08</v>
      </c>
      <c r="G600" s="12">
        <v>84.0</v>
      </c>
      <c r="H600" s="12">
        <v>150.0</v>
      </c>
    </row>
    <row r="601" ht="13.5" customHeight="1">
      <c r="A601" s="12" t="s">
        <v>418</v>
      </c>
      <c r="B601" s="12" t="s">
        <v>419</v>
      </c>
      <c r="C601" s="12">
        <v>42.3606</v>
      </c>
      <c r="D601" s="12">
        <v>-71.0106</v>
      </c>
      <c r="E601" s="12">
        <v>2.0110823E7</v>
      </c>
      <c r="F601" s="12" t="str">
        <f t="shared" si="1"/>
        <v>08</v>
      </c>
      <c r="G601" s="12">
        <v>65.0</v>
      </c>
      <c r="H601" s="12">
        <v>0.0</v>
      </c>
    </row>
    <row r="602" ht="13.5" customHeight="1">
      <c r="A602" s="12" t="s">
        <v>418</v>
      </c>
      <c r="B602" s="12" t="s">
        <v>419</v>
      </c>
      <c r="C602" s="12">
        <v>42.3606</v>
      </c>
      <c r="D602" s="12">
        <v>-71.0106</v>
      </c>
      <c r="E602" s="12">
        <v>2.0110824E7</v>
      </c>
      <c r="F602" s="12" t="str">
        <f t="shared" si="1"/>
        <v>08</v>
      </c>
      <c r="G602" s="12">
        <v>73.0</v>
      </c>
      <c r="H602" s="12">
        <v>0.0</v>
      </c>
    </row>
    <row r="603" ht="13.5" customHeight="1">
      <c r="A603" s="12" t="s">
        <v>418</v>
      </c>
      <c r="B603" s="12" t="s">
        <v>419</v>
      </c>
      <c r="C603" s="12">
        <v>42.3606</v>
      </c>
      <c r="D603" s="12">
        <v>-71.0106</v>
      </c>
      <c r="E603" s="12">
        <v>2.0110825E7</v>
      </c>
      <c r="F603" s="12" t="str">
        <f t="shared" si="1"/>
        <v>08</v>
      </c>
      <c r="G603" s="12">
        <v>66.0</v>
      </c>
      <c r="H603" s="12">
        <v>15.0</v>
      </c>
    </row>
    <row r="604" ht="13.5" customHeight="1">
      <c r="A604" s="12" t="s">
        <v>418</v>
      </c>
      <c r="B604" s="12" t="s">
        <v>419</v>
      </c>
      <c r="C604" s="12">
        <v>42.3606</v>
      </c>
      <c r="D604" s="12">
        <v>-71.0106</v>
      </c>
      <c r="E604" s="12">
        <v>2.0110826E7</v>
      </c>
      <c r="F604" s="12" t="str">
        <f t="shared" si="1"/>
        <v>08</v>
      </c>
      <c r="G604" s="12">
        <v>65.0</v>
      </c>
      <c r="H604" s="12">
        <v>8.0</v>
      </c>
    </row>
    <row r="605" ht="13.5" customHeight="1">
      <c r="A605" s="12" t="s">
        <v>418</v>
      </c>
      <c r="B605" s="12" t="s">
        <v>419</v>
      </c>
      <c r="C605" s="12">
        <v>42.3606</v>
      </c>
      <c r="D605" s="12">
        <v>-71.0106</v>
      </c>
      <c r="E605" s="12">
        <v>2.0110827E7</v>
      </c>
      <c r="F605" s="12" t="str">
        <f t="shared" si="1"/>
        <v>08</v>
      </c>
      <c r="G605" s="12">
        <v>68.0</v>
      </c>
      <c r="H605" s="12">
        <v>196.0</v>
      </c>
    </row>
    <row r="606" ht="13.5" customHeight="1">
      <c r="A606" s="12" t="s">
        <v>418</v>
      </c>
      <c r="B606" s="12" t="s">
        <v>419</v>
      </c>
      <c r="C606" s="12">
        <v>42.3606</v>
      </c>
      <c r="D606" s="12">
        <v>-71.0106</v>
      </c>
      <c r="E606" s="12">
        <v>2.0110828E7</v>
      </c>
      <c r="F606" s="12" t="str">
        <f t="shared" si="1"/>
        <v>08</v>
      </c>
      <c r="G606" s="12">
        <v>74.0</v>
      </c>
      <c r="H606" s="12">
        <v>231.0</v>
      </c>
    </row>
    <row r="607" ht="13.5" customHeight="1">
      <c r="A607" s="12" t="s">
        <v>418</v>
      </c>
      <c r="B607" s="12" t="s">
        <v>419</v>
      </c>
      <c r="C607" s="12">
        <v>42.3606</v>
      </c>
      <c r="D607" s="12">
        <v>-71.0106</v>
      </c>
      <c r="E607" s="12">
        <v>2.0110829E7</v>
      </c>
      <c r="F607" s="12" t="str">
        <f t="shared" si="1"/>
        <v>08</v>
      </c>
      <c r="G607" s="12">
        <v>76.0</v>
      </c>
      <c r="H607" s="12">
        <v>0.0</v>
      </c>
    </row>
    <row r="608" ht="13.5" customHeight="1">
      <c r="A608" s="12" t="s">
        <v>418</v>
      </c>
      <c r="B608" s="12" t="s">
        <v>419</v>
      </c>
      <c r="C608" s="12">
        <v>42.3606</v>
      </c>
      <c r="D608" s="12">
        <v>-71.0106</v>
      </c>
      <c r="E608" s="12">
        <v>2.011083E7</v>
      </c>
      <c r="F608" s="12" t="str">
        <f t="shared" si="1"/>
        <v>08</v>
      </c>
      <c r="G608" s="12">
        <v>72.0</v>
      </c>
      <c r="H608" s="12">
        <v>0.0</v>
      </c>
    </row>
    <row r="609" ht="13.5" customHeight="1">
      <c r="A609" s="12" t="s">
        <v>418</v>
      </c>
      <c r="B609" s="12" t="s">
        <v>419</v>
      </c>
      <c r="C609" s="12">
        <v>42.3606</v>
      </c>
      <c r="D609" s="12">
        <v>-71.0106</v>
      </c>
      <c r="E609" s="12">
        <v>2.0110831E7</v>
      </c>
      <c r="F609" s="12" t="str">
        <f t="shared" si="1"/>
        <v>08</v>
      </c>
      <c r="G609" s="12">
        <v>76.0</v>
      </c>
      <c r="H609" s="12">
        <v>0.0</v>
      </c>
    </row>
    <row r="610" ht="13.5" customHeight="1">
      <c r="A610" s="12" t="s">
        <v>418</v>
      </c>
      <c r="B610" s="12" t="s">
        <v>419</v>
      </c>
      <c r="C610" s="12">
        <v>42.3606</v>
      </c>
      <c r="D610" s="12">
        <v>-71.0106</v>
      </c>
      <c r="E610" s="12">
        <v>2.0110901E7</v>
      </c>
      <c r="F610" s="12" t="str">
        <f t="shared" si="1"/>
        <v>09</v>
      </c>
      <c r="G610" s="12">
        <v>46.0</v>
      </c>
      <c r="H610" s="12">
        <v>0.0</v>
      </c>
    </row>
    <row r="611" ht="13.5" customHeight="1">
      <c r="A611" s="12" t="s">
        <v>418</v>
      </c>
      <c r="B611" s="12" t="s">
        <v>419</v>
      </c>
      <c r="C611" s="12">
        <v>42.3606</v>
      </c>
      <c r="D611" s="12">
        <v>-71.0106</v>
      </c>
      <c r="E611" s="12">
        <v>2.0110902E7</v>
      </c>
      <c r="F611" s="12" t="str">
        <f t="shared" si="1"/>
        <v>09</v>
      </c>
      <c r="G611" s="12">
        <v>70.0</v>
      </c>
      <c r="H611" s="12">
        <v>0.0</v>
      </c>
    </row>
    <row r="612" ht="13.5" customHeight="1">
      <c r="A612" s="12" t="s">
        <v>418</v>
      </c>
      <c r="B612" s="12" t="s">
        <v>419</v>
      </c>
      <c r="C612" s="12">
        <v>42.3606</v>
      </c>
      <c r="D612" s="12">
        <v>-71.0106</v>
      </c>
      <c r="E612" s="12">
        <v>2.0110903E7</v>
      </c>
      <c r="F612" s="12" t="str">
        <f t="shared" si="1"/>
        <v>09</v>
      </c>
      <c r="G612" s="12">
        <v>61.0</v>
      </c>
      <c r="H612" s="12">
        <v>0.0</v>
      </c>
    </row>
    <row r="613" ht="13.5" customHeight="1">
      <c r="A613" s="12" t="s">
        <v>418</v>
      </c>
      <c r="B613" s="12" t="s">
        <v>419</v>
      </c>
      <c r="C613" s="12">
        <v>42.3606</v>
      </c>
      <c r="D613" s="12">
        <v>-71.0106</v>
      </c>
      <c r="E613" s="12">
        <v>2.0110904E7</v>
      </c>
      <c r="F613" s="12" t="str">
        <f t="shared" si="1"/>
        <v>09</v>
      </c>
      <c r="G613" s="12">
        <v>65.0</v>
      </c>
      <c r="H613" s="12">
        <v>0.0</v>
      </c>
    </row>
    <row r="614" ht="13.5" customHeight="1">
      <c r="A614" s="12" t="s">
        <v>418</v>
      </c>
      <c r="B614" s="12" t="s">
        <v>419</v>
      </c>
      <c r="C614" s="12">
        <v>42.3606</v>
      </c>
      <c r="D614" s="12">
        <v>-71.0106</v>
      </c>
      <c r="E614" s="12">
        <v>2.0110905E7</v>
      </c>
      <c r="F614" s="12" t="str">
        <f t="shared" si="1"/>
        <v>09</v>
      </c>
      <c r="G614" s="12">
        <v>58.0</v>
      </c>
      <c r="H614" s="12">
        <v>0.0</v>
      </c>
    </row>
    <row r="615" ht="13.5" customHeight="1">
      <c r="A615" s="12" t="s">
        <v>418</v>
      </c>
      <c r="B615" s="12" t="s">
        <v>419</v>
      </c>
      <c r="C615" s="12">
        <v>42.3606</v>
      </c>
      <c r="D615" s="12">
        <v>-71.0106</v>
      </c>
      <c r="E615" s="12">
        <v>2.0110906E7</v>
      </c>
      <c r="F615" s="12" t="str">
        <f t="shared" si="1"/>
        <v>09</v>
      </c>
      <c r="G615" s="12">
        <v>59.0</v>
      </c>
      <c r="H615" s="12">
        <v>173.0</v>
      </c>
    </row>
    <row r="616" ht="13.5" customHeight="1">
      <c r="A616" s="12" t="s">
        <v>418</v>
      </c>
      <c r="B616" s="12" t="s">
        <v>419</v>
      </c>
      <c r="C616" s="12">
        <v>42.3606</v>
      </c>
      <c r="D616" s="12">
        <v>-71.0106</v>
      </c>
      <c r="E616" s="12">
        <v>2.0110907E7</v>
      </c>
      <c r="F616" s="12" t="str">
        <f t="shared" si="1"/>
        <v>09</v>
      </c>
      <c r="G616" s="12">
        <v>64.0</v>
      </c>
      <c r="H616" s="12">
        <v>76.0</v>
      </c>
    </row>
    <row r="617" ht="13.5" customHeight="1">
      <c r="A617" s="12" t="s">
        <v>418</v>
      </c>
      <c r="B617" s="12" t="s">
        <v>419</v>
      </c>
      <c r="C617" s="12">
        <v>42.3606</v>
      </c>
      <c r="D617" s="12">
        <v>-71.0106</v>
      </c>
      <c r="E617" s="12">
        <v>2.0110908E7</v>
      </c>
      <c r="F617" s="12" t="str">
        <f t="shared" si="1"/>
        <v>09</v>
      </c>
      <c r="G617" s="12">
        <v>70.0</v>
      </c>
      <c r="H617" s="12">
        <v>297.0</v>
      </c>
    </row>
    <row r="618" ht="13.5" customHeight="1">
      <c r="A618" s="12" t="s">
        <v>418</v>
      </c>
      <c r="B618" s="12" t="s">
        <v>419</v>
      </c>
      <c r="C618" s="12">
        <v>42.3606</v>
      </c>
      <c r="D618" s="12">
        <v>-71.0106</v>
      </c>
      <c r="E618" s="12">
        <v>2.0110909E7</v>
      </c>
      <c r="F618" s="12" t="str">
        <f t="shared" si="1"/>
        <v>09</v>
      </c>
      <c r="G618" s="12">
        <v>57.0</v>
      </c>
      <c r="H618" s="12">
        <v>0.0</v>
      </c>
    </row>
    <row r="619" ht="13.5" customHeight="1">
      <c r="A619" s="12" t="s">
        <v>418</v>
      </c>
      <c r="B619" s="12" t="s">
        <v>419</v>
      </c>
      <c r="C619" s="12">
        <v>42.3606</v>
      </c>
      <c r="D619" s="12">
        <v>-71.0106</v>
      </c>
      <c r="E619" s="12">
        <v>2.011091E7</v>
      </c>
      <c r="F619" s="12" t="str">
        <f t="shared" si="1"/>
        <v>09</v>
      </c>
      <c r="G619" s="12">
        <v>57.0</v>
      </c>
      <c r="H619" s="12">
        <v>0.0</v>
      </c>
    </row>
    <row r="620" ht="13.5" customHeight="1">
      <c r="A620" s="12" t="s">
        <v>418</v>
      </c>
      <c r="B620" s="12" t="s">
        <v>419</v>
      </c>
      <c r="C620" s="12">
        <v>42.3606</v>
      </c>
      <c r="D620" s="12">
        <v>-71.0106</v>
      </c>
      <c r="E620" s="12">
        <v>2.0110911E7</v>
      </c>
      <c r="F620" s="12" t="str">
        <f t="shared" si="1"/>
        <v>09</v>
      </c>
      <c r="G620" s="12">
        <v>45.0</v>
      </c>
      <c r="H620" s="12">
        <v>0.0</v>
      </c>
    </row>
    <row r="621" ht="13.5" customHeight="1">
      <c r="A621" s="12" t="s">
        <v>418</v>
      </c>
      <c r="B621" s="12" t="s">
        <v>419</v>
      </c>
      <c r="C621" s="12">
        <v>42.3606</v>
      </c>
      <c r="D621" s="12">
        <v>-71.0106</v>
      </c>
      <c r="E621" s="12">
        <v>2.0110912E7</v>
      </c>
      <c r="F621" s="12" t="str">
        <f t="shared" si="1"/>
        <v>09</v>
      </c>
      <c r="G621" s="12">
        <v>41.0</v>
      </c>
      <c r="H621" s="12">
        <v>0.0</v>
      </c>
    </row>
    <row r="622" ht="13.5" customHeight="1">
      <c r="A622" s="12" t="s">
        <v>418</v>
      </c>
      <c r="B622" s="12" t="s">
        <v>419</v>
      </c>
      <c r="C622" s="12">
        <v>42.3606</v>
      </c>
      <c r="D622" s="12">
        <v>-71.0106</v>
      </c>
      <c r="E622" s="12">
        <v>2.0110913E7</v>
      </c>
      <c r="F622" s="12" t="str">
        <f t="shared" si="1"/>
        <v>09</v>
      </c>
      <c r="G622" s="12">
        <v>55.0</v>
      </c>
      <c r="H622" s="12">
        <v>0.0</v>
      </c>
    </row>
    <row r="623" ht="13.5" customHeight="1">
      <c r="A623" s="12" t="s">
        <v>418</v>
      </c>
      <c r="B623" s="12" t="s">
        <v>419</v>
      </c>
      <c r="C623" s="12">
        <v>42.3606</v>
      </c>
      <c r="D623" s="12">
        <v>-71.0106</v>
      </c>
      <c r="E623" s="12">
        <v>2.0110914E7</v>
      </c>
      <c r="F623" s="12" t="str">
        <f t="shared" si="1"/>
        <v>09</v>
      </c>
      <c r="G623" s="12">
        <v>58.0</v>
      </c>
      <c r="H623" s="12">
        <v>20.0</v>
      </c>
    </row>
    <row r="624" ht="13.5" customHeight="1">
      <c r="A624" s="12" t="s">
        <v>418</v>
      </c>
      <c r="B624" s="12" t="s">
        <v>419</v>
      </c>
      <c r="C624" s="12">
        <v>42.3606</v>
      </c>
      <c r="D624" s="12">
        <v>-71.0106</v>
      </c>
      <c r="E624" s="12">
        <v>2.0110915E7</v>
      </c>
      <c r="F624" s="12" t="str">
        <f t="shared" si="1"/>
        <v>09</v>
      </c>
      <c r="G624" s="12">
        <v>57.0</v>
      </c>
      <c r="H624" s="12">
        <v>8.0</v>
      </c>
    </row>
    <row r="625" ht="13.5" customHeight="1">
      <c r="A625" s="12" t="s">
        <v>418</v>
      </c>
      <c r="B625" s="12" t="s">
        <v>419</v>
      </c>
      <c r="C625" s="12">
        <v>42.3606</v>
      </c>
      <c r="D625" s="12">
        <v>-71.0106</v>
      </c>
      <c r="E625" s="12">
        <v>2.0110916E7</v>
      </c>
      <c r="F625" s="12" t="str">
        <f t="shared" si="1"/>
        <v>09</v>
      </c>
      <c r="G625" s="12">
        <v>59.0</v>
      </c>
      <c r="H625" s="12">
        <v>0.0</v>
      </c>
    </row>
    <row r="626" ht="13.5" customHeight="1">
      <c r="A626" s="12" t="s">
        <v>418</v>
      </c>
      <c r="B626" s="12" t="s">
        <v>419</v>
      </c>
      <c r="C626" s="12">
        <v>42.3606</v>
      </c>
      <c r="D626" s="12">
        <v>-71.0106</v>
      </c>
      <c r="E626" s="12">
        <v>2.0110917E7</v>
      </c>
      <c r="F626" s="12" t="str">
        <f t="shared" si="1"/>
        <v>09</v>
      </c>
      <c r="G626" s="12">
        <v>55.0</v>
      </c>
      <c r="H626" s="12">
        <v>0.0</v>
      </c>
    </row>
    <row r="627" ht="13.5" customHeight="1">
      <c r="A627" s="12" t="s">
        <v>418</v>
      </c>
      <c r="B627" s="12" t="s">
        <v>419</v>
      </c>
      <c r="C627" s="12">
        <v>42.3606</v>
      </c>
      <c r="D627" s="12">
        <v>-71.0106</v>
      </c>
      <c r="E627" s="12">
        <v>2.0110918E7</v>
      </c>
      <c r="F627" s="12" t="str">
        <f t="shared" si="1"/>
        <v>09</v>
      </c>
      <c r="G627" s="12">
        <v>51.0</v>
      </c>
      <c r="H627" s="12">
        <v>0.0</v>
      </c>
    </row>
    <row r="628" ht="13.5" customHeight="1">
      <c r="A628" s="12" t="s">
        <v>418</v>
      </c>
      <c r="B628" s="12" t="s">
        <v>419</v>
      </c>
      <c r="C628" s="12">
        <v>42.3606</v>
      </c>
      <c r="D628" s="12">
        <v>-71.0106</v>
      </c>
      <c r="E628" s="12">
        <v>2.0110919E7</v>
      </c>
      <c r="F628" s="12" t="str">
        <f t="shared" si="1"/>
        <v>09</v>
      </c>
      <c r="G628" s="12">
        <v>68.0</v>
      </c>
      <c r="H628" s="12">
        <v>0.0</v>
      </c>
    </row>
    <row r="629" ht="13.5" customHeight="1">
      <c r="A629" s="12" t="s">
        <v>418</v>
      </c>
      <c r="B629" s="12" t="s">
        <v>419</v>
      </c>
      <c r="C629" s="12">
        <v>42.3606</v>
      </c>
      <c r="D629" s="12">
        <v>-71.0106</v>
      </c>
      <c r="E629" s="12">
        <v>2.011092E7</v>
      </c>
      <c r="F629" s="12" t="str">
        <f t="shared" si="1"/>
        <v>09</v>
      </c>
      <c r="G629" s="12">
        <v>46.0</v>
      </c>
      <c r="H629" s="12">
        <v>33.0</v>
      </c>
    </row>
    <row r="630" ht="13.5" customHeight="1">
      <c r="A630" s="12" t="s">
        <v>418</v>
      </c>
      <c r="B630" s="12" t="s">
        <v>419</v>
      </c>
      <c r="C630" s="12">
        <v>42.3606</v>
      </c>
      <c r="D630" s="12">
        <v>-71.0106</v>
      </c>
      <c r="E630" s="12">
        <v>2.0110921E7</v>
      </c>
      <c r="F630" s="12" t="str">
        <f t="shared" si="1"/>
        <v>09</v>
      </c>
      <c r="G630" s="12">
        <v>47.0</v>
      </c>
      <c r="H630" s="12">
        <v>0.0</v>
      </c>
    </row>
    <row r="631" ht="13.5" customHeight="1">
      <c r="A631" s="12" t="s">
        <v>418</v>
      </c>
      <c r="B631" s="12" t="s">
        <v>419</v>
      </c>
      <c r="C631" s="12">
        <v>42.3606</v>
      </c>
      <c r="D631" s="12">
        <v>-71.0106</v>
      </c>
      <c r="E631" s="12">
        <v>2.0110922E7</v>
      </c>
      <c r="F631" s="12" t="str">
        <f t="shared" si="1"/>
        <v>09</v>
      </c>
      <c r="G631" s="12">
        <v>61.0</v>
      </c>
      <c r="H631" s="12">
        <v>13.0</v>
      </c>
    </row>
    <row r="632" ht="13.5" customHeight="1">
      <c r="A632" s="12" t="s">
        <v>418</v>
      </c>
      <c r="B632" s="12" t="s">
        <v>419</v>
      </c>
      <c r="C632" s="12">
        <v>42.3606</v>
      </c>
      <c r="D632" s="12">
        <v>-71.0106</v>
      </c>
      <c r="E632" s="12">
        <v>2.0110923E7</v>
      </c>
      <c r="F632" s="12" t="str">
        <f t="shared" si="1"/>
        <v>09</v>
      </c>
      <c r="G632" s="12">
        <v>64.0</v>
      </c>
      <c r="H632" s="12">
        <v>119.0</v>
      </c>
    </row>
    <row r="633" ht="13.5" customHeight="1">
      <c r="A633" s="12" t="s">
        <v>418</v>
      </c>
      <c r="B633" s="12" t="s">
        <v>419</v>
      </c>
      <c r="C633" s="12">
        <v>42.3606</v>
      </c>
      <c r="D633" s="12">
        <v>-71.0106</v>
      </c>
      <c r="E633" s="12">
        <v>2.0110924E7</v>
      </c>
      <c r="F633" s="12" t="str">
        <f t="shared" si="1"/>
        <v>09</v>
      </c>
      <c r="G633" s="12">
        <v>53.0</v>
      </c>
      <c r="H633" s="12">
        <v>109.0</v>
      </c>
    </row>
    <row r="634" ht="13.5" customHeight="1">
      <c r="A634" s="12" t="s">
        <v>418</v>
      </c>
      <c r="B634" s="12" t="s">
        <v>419</v>
      </c>
      <c r="C634" s="12">
        <v>42.3606</v>
      </c>
      <c r="D634" s="12">
        <v>-71.0106</v>
      </c>
      <c r="E634" s="12">
        <v>2.0110925E7</v>
      </c>
      <c r="F634" s="12" t="str">
        <f t="shared" si="1"/>
        <v>09</v>
      </c>
      <c r="G634" s="12">
        <v>50.0</v>
      </c>
      <c r="H634" s="12">
        <v>0.0</v>
      </c>
    </row>
    <row r="635" ht="13.5" customHeight="1">
      <c r="A635" s="12" t="s">
        <v>418</v>
      </c>
      <c r="B635" s="12" t="s">
        <v>419</v>
      </c>
      <c r="C635" s="12">
        <v>42.3606</v>
      </c>
      <c r="D635" s="12">
        <v>-71.0106</v>
      </c>
      <c r="E635" s="12">
        <v>2.0110926E7</v>
      </c>
      <c r="F635" s="12" t="str">
        <f t="shared" si="1"/>
        <v>09</v>
      </c>
      <c r="G635" s="12">
        <v>58.0</v>
      </c>
      <c r="H635" s="12">
        <v>0.0</v>
      </c>
    </row>
    <row r="636" ht="13.5" customHeight="1">
      <c r="A636" s="12" t="s">
        <v>418</v>
      </c>
      <c r="B636" s="12" t="s">
        <v>419</v>
      </c>
      <c r="C636" s="12">
        <v>42.3606</v>
      </c>
      <c r="D636" s="12">
        <v>-71.0106</v>
      </c>
      <c r="E636" s="12">
        <v>2.0110927E7</v>
      </c>
      <c r="F636" s="12" t="str">
        <f t="shared" si="1"/>
        <v>09</v>
      </c>
      <c r="G636" s="12">
        <v>65.0</v>
      </c>
      <c r="H636" s="12">
        <v>0.0</v>
      </c>
    </row>
    <row r="637" ht="13.5" customHeight="1">
      <c r="A637" s="12" t="s">
        <v>418</v>
      </c>
      <c r="B637" s="12" t="s">
        <v>419</v>
      </c>
      <c r="C637" s="12">
        <v>42.3606</v>
      </c>
      <c r="D637" s="12">
        <v>-71.0106</v>
      </c>
      <c r="E637" s="12">
        <v>2.0110928E7</v>
      </c>
      <c r="F637" s="12" t="str">
        <f t="shared" si="1"/>
        <v>09</v>
      </c>
      <c r="G637" s="12">
        <v>54.0</v>
      </c>
      <c r="H637" s="12">
        <v>0.0</v>
      </c>
    </row>
    <row r="638" ht="13.5" customHeight="1">
      <c r="A638" s="12" t="s">
        <v>418</v>
      </c>
      <c r="B638" s="12" t="s">
        <v>419</v>
      </c>
      <c r="C638" s="12">
        <v>42.3606</v>
      </c>
      <c r="D638" s="12">
        <v>-71.0106</v>
      </c>
      <c r="E638" s="12">
        <v>2.0110929E7</v>
      </c>
      <c r="F638" s="12" t="str">
        <f t="shared" si="1"/>
        <v>09</v>
      </c>
      <c r="G638" s="12">
        <v>65.0</v>
      </c>
      <c r="H638" s="12">
        <v>239.0</v>
      </c>
    </row>
    <row r="639" ht="13.5" customHeight="1">
      <c r="A639" s="12" t="s">
        <v>418</v>
      </c>
      <c r="B639" s="12" t="s">
        <v>419</v>
      </c>
      <c r="C639" s="12">
        <v>42.3606</v>
      </c>
      <c r="D639" s="12">
        <v>-71.0106</v>
      </c>
      <c r="E639" s="12">
        <v>2.011093E7</v>
      </c>
      <c r="F639" s="12" t="str">
        <f t="shared" si="1"/>
        <v>09</v>
      </c>
      <c r="G639" s="12">
        <v>45.0</v>
      </c>
      <c r="H639" s="12">
        <v>30.0</v>
      </c>
    </row>
    <row r="640" ht="13.5" customHeight="1">
      <c r="A640" s="12" t="s">
        <v>418</v>
      </c>
      <c r="B640" s="12" t="s">
        <v>419</v>
      </c>
      <c r="C640" s="12">
        <v>42.3606</v>
      </c>
      <c r="D640" s="12">
        <v>-71.0106</v>
      </c>
      <c r="E640" s="12">
        <v>2.0111001E7</v>
      </c>
      <c r="F640" s="12" t="str">
        <f t="shared" si="1"/>
        <v>10</v>
      </c>
      <c r="G640" s="12">
        <v>67.0</v>
      </c>
      <c r="H640" s="12">
        <v>86.0</v>
      </c>
    </row>
    <row r="641" ht="13.5" customHeight="1">
      <c r="A641" s="12" t="s">
        <v>418</v>
      </c>
      <c r="B641" s="12" t="s">
        <v>419</v>
      </c>
      <c r="C641" s="12">
        <v>42.3606</v>
      </c>
      <c r="D641" s="12">
        <v>-71.0106</v>
      </c>
      <c r="E641" s="12">
        <v>2.0111002E7</v>
      </c>
      <c r="F641" s="12" t="str">
        <f t="shared" si="1"/>
        <v>10</v>
      </c>
      <c r="G641" s="12">
        <v>59.0</v>
      </c>
      <c r="H641" s="12">
        <v>0.0</v>
      </c>
    </row>
    <row r="642" ht="13.5" customHeight="1">
      <c r="A642" s="12" t="s">
        <v>418</v>
      </c>
      <c r="B642" s="12" t="s">
        <v>419</v>
      </c>
      <c r="C642" s="12">
        <v>42.3606</v>
      </c>
      <c r="D642" s="12">
        <v>-71.0106</v>
      </c>
      <c r="E642" s="12">
        <v>2.0111003E7</v>
      </c>
      <c r="F642" s="12" t="str">
        <f t="shared" si="1"/>
        <v>10</v>
      </c>
      <c r="G642" s="12">
        <v>52.0</v>
      </c>
      <c r="H642" s="12">
        <v>18.0</v>
      </c>
    </row>
    <row r="643" ht="13.5" customHeight="1">
      <c r="A643" s="12" t="s">
        <v>418</v>
      </c>
      <c r="B643" s="12" t="s">
        <v>419</v>
      </c>
      <c r="C643" s="12">
        <v>42.3606</v>
      </c>
      <c r="D643" s="12">
        <v>-71.0106</v>
      </c>
      <c r="E643" s="12">
        <v>2.0111004E7</v>
      </c>
      <c r="F643" s="12" t="str">
        <f t="shared" si="1"/>
        <v>10</v>
      </c>
      <c r="G643" s="12">
        <v>64.0</v>
      </c>
      <c r="H643" s="12">
        <v>284.0</v>
      </c>
    </row>
    <row r="644" ht="13.5" customHeight="1">
      <c r="A644" s="12" t="s">
        <v>418</v>
      </c>
      <c r="B644" s="12" t="s">
        <v>419</v>
      </c>
      <c r="C644" s="12">
        <v>42.3606</v>
      </c>
      <c r="D644" s="12">
        <v>-71.0106</v>
      </c>
      <c r="E644" s="12">
        <v>2.0111005E7</v>
      </c>
      <c r="F644" s="12" t="str">
        <f t="shared" si="1"/>
        <v>10</v>
      </c>
      <c r="G644" s="12">
        <v>63.0</v>
      </c>
      <c r="H644" s="12">
        <v>0.0</v>
      </c>
    </row>
    <row r="645" ht="13.5" customHeight="1">
      <c r="A645" s="12" t="s">
        <v>418</v>
      </c>
      <c r="B645" s="12" t="s">
        <v>419</v>
      </c>
      <c r="C645" s="12">
        <v>42.3606</v>
      </c>
      <c r="D645" s="12">
        <v>-71.0106</v>
      </c>
      <c r="E645" s="12">
        <v>2.0111006E7</v>
      </c>
      <c r="F645" s="12" t="str">
        <f t="shared" si="1"/>
        <v>10</v>
      </c>
      <c r="G645" s="12">
        <v>62.0</v>
      </c>
      <c r="H645" s="12">
        <v>0.0</v>
      </c>
    </row>
    <row r="646" ht="13.5" customHeight="1">
      <c r="A646" s="12" t="s">
        <v>418</v>
      </c>
      <c r="B646" s="12" t="s">
        <v>419</v>
      </c>
      <c r="C646" s="12">
        <v>42.3606</v>
      </c>
      <c r="D646" s="12">
        <v>-71.0106</v>
      </c>
      <c r="E646" s="12">
        <v>2.0111007E7</v>
      </c>
      <c r="F646" s="12" t="str">
        <f t="shared" si="1"/>
        <v>10</v>
      </c>
      <c r="G646" s="12">
        <v>54.0</v>
      </c>
      <c r="H646" s="12">
        <v>0.0</v>
      </c>
    </row>
    <row r="647" ht="13.5" customHeight="1">
      <c r="A647" s="12" t="s">
        <v>418</v>
      </c>
      <c r="B647" s="12" t="s">
        <v>419</v>
      </c>
      <c r="C647" s="12">
        <v>42.3606</v>
      </c>
      <c r="D647" s="12">
        <v>-71.0106</v>
      </c>
      <c r="E647" s="12">
        <v>2.0111008E7</v>
      </c>
      <c r="F647" s="12" t="str">
        <f t="shared" si="1"/>
        <v>10</v>
      </c>
      <c r="G647" s="12">
        <v>49.0</v>
      </c>
      <c r="H647" s="12">
        <v>0.0</v>
      </c>
    </row>
    <row r="648" ht="13.5" customHeight="1">
      <c r="A648" s="12" t="s">
        <v>418</v>
      </c>
      <c r="B648" s="12" t="s">
        <v>419</v>
      </c>
      <c r="C648" s="12">
        <v>42.3606</v>
      </c>
      <c r="D648" s="12">
        <v>-71.0106</v>
      </c>
      <c r="E648" s="12">
        <v>2.0111009E7</v>
      </c>
      <c r="F648" s="12" t="str">
        <f t="shared" si="1"/>
        <v>10</v>
      </c>
      <c r="G648" s="12">
        <v>64.0</v>
      </c>
      <c r="H648" s="12">
        <v>0.0</v>
      </c>
    </row>
    <row r="649" ht="13.5" customHeight="1">
      <c r="A649" s="12" t="s">
        <v>418</v>
      </c>
      <c r="B649" s="12" t="s">
        <v>419</v>
      </c>
      <c r="C649" s="12">
        <v>42.3606</v>
      </c>
      <c r="D649" s="12">
        <v>-71.0106</v>
      </c>
      <c r="E649" s="12">
        <v>2.011101E7</v>
      </c>
      <c r="F649" s="12" t="str">
        <f t="shared" si="1"/>
        <v>10</v>
      </c>
      <c r="G649" s="12">
        <v>52.0</v>
      </c>
      <c r="H649" s="12">
        <v>0.0</v>
      </c>
    </row>
    <row r="650" ht="13.5" customHeight="1">
      <c r="A650" s="12" t="s">
        <v>418</v>
      </c>
      <c r="B650" s="12" t="s">
        <v>419</v>
      </c>
      <c r="C650" s="12">
        <v>42.3606</v>
      </c>
      <c r="D650" s="12">
        <v>-71.0106</v>
      </c>
      <c r="E650" s="12">
        <v>2.0111011E7</v>
      </c>
      <c r="F650" s="12" t="str">
        <f t="shared" si="1"/>
        <v>10</v>
      </c>
      <c r="G650" s="12">
        <v>48.0</v>
      </c>
      <c r="H650" s="12">
        <v>0.0</v>
      </c>
    </row>
    <row r="651" ht="13.5" customHeight="1">
      <c r="A651" s="12" t="s">
        <v>418</v>
      </c>
      <c r="B651" s="12" t="s">
        <v>419</v>
      </c>
      <c r="C651" s="12">
        <v>42.3606</v>
      </c>
      <c r="D651" s="12">
        <v>-71.0106</v>
      </c>
      <c r="E651" s="12">
        <v>2.0111012E7</v>
      </c>
      <c r="F651" s="12" t="str">
        <f t="shared" si="1"/>
        <v>10</v>
      </c>
      <c r="G651" s="12">
        <v>52.0</v>
      </c>
      <c r="H651" s="12">
        <v>20.0</v>
      </c>
    </row>
    <row r="652" ht="13.5" customHeight="1">
      <c r="A652" s="12" t="s">
        <v>418</v>
      </c>
      <c r="B652" s="12" t="s">
        <v>419</v>
      </c>
      <c r="C652" s="12">
        <v>42.3606</v>
      </c>
      <c r="D652" s="12">
        <v>-71.0106</v>
      </c>
      <c r="E652" s="12">
        <v>2.0111013E7</v>
      </c>
      <c r="F652" s="12" t="str">
        <f t="shared" si="1"/>
        <v>10</v>
      </c>
      <c r="G652" s="12">
        <v>56.0</v>
      </c>
      <c r="H652" s="12">
        <v>236.0</v>
      </c>
    </row>
    <row r="653" ht="13.5" customHeight="1">
      <c r="A653" s="12" t="s">
        <v>418</v>
      </c>
      <c r="B653" s="12" t="s">
        <v>419</v>
      </c>
      <c r="C653" s="12">
        <v>42.3606</v>
      </c>
      <c r="D653" s="12">
        <v>-71.0106</v>
      </c>
      <c r="E653" s="12">
        <v>2.0111014E7</v>
      </c>
      <c r="F653" s="12" t="str">
        <f t="shared" si="1"/>
        <v>10</v>
      </c>
      <c r="G653" s="12">
        <v>70.0</v>
      </c>
      <c r="H653" s="12">
        <v>147.0</v>
      </c>
    </row>
    <row r="654" ht="13.5" customHeight="1">
      <c r="A654" s="12" t="s">
        <v>418</v>
      </c>
      <c r="B654" s="12" t="s">
        <v>419</v>
      </c>
      <c r="C654" s="12">
        <v>42.3606</v>
      </c>
      <c r="D654" s="12">
        <v>-71.0106</v>
      </c>
      <c r="E654" s="12">
        <v>2.0111015E7</v>
      </c>
      <c r="F654" s="12" t="str">
        <f t="shared" si="1"/>
        <v>10</v>
      </c>
      <c r="G654" s="12">
        <v>45.0</v>
      </c>
      <c r="H654" s="12">
        <v>0.0</v>
      </c>
    </row>
    <row r="655" ht="13.5" customHeight="1">
      <c r="A655" s="12" t="s">
        <v>418</v>
      </c>
      <c r="B655" s="12" t="s">
        <v>419</v>
      </c>
      <c r="C655" s="12">
        <v>42.3606</v>
      </c>
      <c r="D655" s="12">
        <v>-71.0106</v>
      </c>
      <c r="E655" s="12">
        <v>2.0111016E7</v>
      </c>
      <c r="F655" s="12" t="str">
        <f t="shared" si="1"/>
        <v>10</v>
      </c>
      <c r="G655" s="12">
        <v>57.0</v>
      </c>
      <c r="H655" s="12">
        <v>0.0</v>
      </c>
    </row>
    <row r="656" ht="13.5" customHeight="1">
      <c r="A656" s="12" t="s">
        <v>418</v>
      </c>
      <c r="B656" s="12" t="s">
        <v>419</v>
      </c>
      <c r="C656" s="12">
        <v>42.3606</v>
      </c>
      <c r="D656" s="12">
        <v>-71.0106</v>
      </c>
      <c r="E656" s="12">
        <v>2.0111017E7</v>
      </c>
      <c r="F656" s="12" t="str">
        <f t="shared" si="1"/>
        <v>10</v>
      </c>
      <c r="G656" s="12">
        <v>47.0</v>
      </c>
      <c r="H656" s="12">
        <v>0.0</v>
      </c>
    </row>
    <row r="657" ht="13.5" customHeight="1">
      <c r="A657" s="12" t="s">
        <v>418</v>
      </c>
      <c r="B657" s="12" t="s">
        <v>419</v>
      </c>
      <c r="C657" s="12">
        <v>42.3606</v>
      </c>
      <c r="D657" s="12">
        <v>-71.0106</v>
      </c>
      <c r="E657" s="12">
        <v>2.0111018E7</v>
      </c>
      <c r="F657" s="12" t="str">
        <f t="shared" si="1"/>
        <v>10</v>
      </c>
      <c r="G657" s="12">
        <v>70.0</v>
      </c>
      <c r="H657" s="12">
        <v>0.0</v>
      </c>
    </row>
    <row r="658" ht="13.5" customHeight="1">
      <c r="A658" s="12" t="s">
        <v>418</v>
      </c>
      <c r="B658" s="12" t="s">
        <v>419</v>
      </c>
      <c r="C658" s="12">
        <v>42.3606</v>
      </c>
      <c r="D658" s="12">
        <v>-71.0106</v>
      </c>
      <c r="E658" s="12">
        <v>2.0111019E7</v>
      </c>
      <c r="F658" s="12" t="str">
        <f t="shared" si="1"/>
        <v>10</v>
      </c>
      <c r="G658" s="12">
        <v>58.0</v>
      </c>
      <c r="H658" s="12">
        <v>297.0</v>
      </c>
    </row>
    <row r="659" ht="13.5" customHeight="1">
      <c r="A659" s="12" t="s">
        <v>418</v>
      </c>
      <c r="B659" s="12" t="s">
        <v>419</v>
      </c>
      <c r="C659" s="12">
        <v>42.3606</v>
      </c>
      <c r="D659" s="12">
        <v>-71.0106</v>
      </c>
      <c r="E659" s="12">
        <v>2.011102E7</v>
      </c>
      <c r="F659" s="12" t="str">
        <f t="shared" si="1"/>
        <v>10</v>
      </c>
      <c r="G659" s="12">
        <v>54.0</v>
      </c>
      <c r="H659" s="12">
        <v>119.0</v>
      </c>
    </row>
    <row r="660" ht="13.5" customHeight="1">
      <c r="A660" s="12" t="s">
        <v>418</v>
      </c>
      <c r="B660" s="12" t="s">
        <v>419</v>
      </c>
      <c r="C660" s="12">
        <v>42.3606</v>
      </c>
      <c r="D660" s="12">
        <v>-71.0106</v>
      </c>
      <c r="E660" s="12">
        <v>2.0111021E7</v>
      </c>
      <c r="F660" s="12" t="str">
        <f t="shared" si="1"/>
        <v>10</v>
      </c>
      <c r="G660" s="12">
        <v>62.0</v>
      </c>
      <c r="H660" s="12">
        <v>0.0</v>
      </c>
    </row>
    <row r="661" ht="13.5" customHeight="1">
      <c r="A661" s="12" t="s">
        <v>418</v>
      </c>
      <c r="B661" s="12" t="s">
        <v>419</v>
      </c>
      <c r="C661" s="12">
        <v>42.3606</v>
      </c>
      <c r="D661" s="12">
        <v>-71.0106</v>
      </c>
      <c r="E661" s="12">
        <v>2.0111022E7</v>
      </c>
      <c r="F661" s="12" t="str">
        <f t="shared" si="1"/>
        <v>10</v>
      </c>
      <c r="G661" s="12">
        <v>53.0</v>
      </c>
      <c r="H661" s="12">
        <v>0.0</v>
      </c>
    </row>
    <row r="662" ht="13.5" customHeight="1">
      <c r="A662" s="12" t="s">
        <v>418</v>
      </c>
      <c r="B662" s="12" t="s">
        <v>419</v>
      </c>
      <c r="C662" s="12">
        <v>42.3606</v>
      </c>
      <c r="D662" s="12">
        <v>-71.0106</v>
      </c>
      <c r="E662" s="12">
        <v>2.0111023E7</v>
      </c>
      <c r="F662" s="12" t="str">
        <f t="shared" si="1"/>
        <v>10</v>
      </c>
      <c r="G662" s="12">
        <v>40.0</v>
      </c>
      <c r="H662" s="12">
        <v>0.0</v>
      </c>
    </row>
    <row r="663" ht="13.5" customHeight="1">
      <c r="A663" s="12" t="s">
        <v>418</v>
      </c>
      <c r="B663" s="12" t="s">
        <v>419</v>
      </c>
      <c r="C663" s="12">
        <v>42.3606</v>
      </c>
      <c r="D663" s="12">
        <v>-71.0106</v>
      </c>
      <c r="E663" s="12">
        <v>2.0111024E7</v>
      </c>
      <c r="F663" s="12" t="str">
        <f t="shared" si="1"/>
        <v>10</v>
      </c>
      <c r="G663" s="12">
        <v>64.0</v>
      </c>
      <c r="H663" s="12">
        <v>0.0</v>
      </c>
    </row>
    <row r="664" ht="13.5" customHeight="1">
      <c r="A664" s="12" t="s">
        <v>418</v>
      </c>
      <c r="B664" s="12" t="s">
        <v>419</v>
      </c>
      <c r="C664" s="12">
        <v>42.3606</v>
      </c>
      <c r="D664" s="12">
        <v>-71.0106</v>
      </c>
      <c r="E664" s="12">
        <v>2.0111025E7</v>
      </c>
      <c r="F664" s="12" t="str">
        <f t="shared" si="1"/>
        <v>10</v>
      </c>
      <c r="G664" s="12">
        <v>41.0</v>
      </c>
      <c r="H664" s="12">
        <v>3.0</v>
      </c>
    </row>
    <row r="665" ht="13.5" customHeight="1">
      <c r="A665" s="12" t="s">
        <v>418</v>
      </c>
      <c r="B665" s="12" t="s">
        <v>419</v>
      </c>
      <c r="C665" s="12">
        <v>42.3606</v>
      </c>
      <c r="D665" s="12">
        <v>-71.0106</v>
      </c>
      <c r="E665" s="12">
        <v>2.0111026E7</v>
      </c>
      <c r="F665" s="12" t="str">
        <f t="shared" si="1"/>
        <v>10</v>
      </c>
      <c r="G665" s="12">
        <v>50.0</v>
      </c>
      <c r="H665" s="12">
        <v>5.0</v>
      </c>
    </row>
    <row r="666" ht="13.5" customHeight="1">
      <c r="A666" s="12" t="s">
        <v>418</v>
      </c>
      <c r="B666" s="12" t="s">
        <v>419</v>
      </c>
      <c r="C666" s="12">
        <v>42.3606</v>
      </c>
      <c r="D666" s="12">
        <v>-71.0106</v>
      </c>
      <c r="E666" s="12">
        <v>2.0111027E7</v>
      </c>
      <c r="F666" s="12" t="str">
        <f t="shared" si="1"/>
        <v>10</v>
      </c>
      <c r="G666" s="12">
        <v>50.0</v>
      </c>
      <c r="H666" s="12">
        <v>259.0</v>
      </c>
    </row>
    <row r="667" ht="13.5" customHeight="1">
      <c r="A667" s="12" t="s">
        <v>418</v>
      </c>
      <c r="B667" s="12" t="s">
        <v>419</v>
      </c>
      <c r="C667" s="12">
        <v>42.3606</v>
      </c>
      <c r="D667" s="12">
        <v>-71.0106</v>
      </c>
      <c r="E667" s="12">
        <v>2.0111028E7</v>
      </c>
      <c r="F667" s="12" t="str">
        <f t="shared" si="1"/>
        <v>10</v>
      </c>
      <c r="G667" s="12">
        <v>60.0</v>
      </c>
      <c r="H667" s="12">
        <v>0.0</v>
      </c>
    </row>
    <row r="668" ht="13.5" customHeight="1">
      <c r="A668" s="12" t="s">
        <v>418</v>
      </c>
      <c r="B668" s="12" t="s">
        <v>419</v>
      </c>
      <c r="C668" s="12">
        <v>42.3606</v>
      </c>
      <c r="D668" s="12">
        <v>-71.0106</v>
      </c>
      <c r="E668" s="12">
        <v>2.0111029E7</v>
      </c>
      <c r="F668" s="12" t="str">
        <f t="shared" si="1"/>
        <v>10</v>
      </c>
      <c r="G668" s="12">
        <v>68.0</v>
      </c>
      <c r="H668" s="12">
        <v>216.0</v>
      </c>
    </row>
    <row r="669" ht="13.5" customHeight="1">
      <c r="A669" s="12" t="s">
        <v>418</v>
      </c>
      <c r="B669" s="12" t="s">
        <v>419</v>
      </c>
      <c r="C669" s="12">
        <v>42.3606</v>
      </c>
      <c r="D669" s="12">
        <v>-71.0106</v>
      </c>
      <c r="E669" s="12">
        <v>2.011103E7</v>
      </c>
      <c r="F669" s="12" t="str">
        <f t="shared" si="1"/>
        <v>10</v>
      </c>
      <c r="G669" s="12">
        <v>53.0</v>
      </c>
      <c r="H669" s="12">
        <v>28.0</v>
      </c>
    </row>
    <row r="670" ht="13.5" customHeight="1">
      <c r="A670" s="12" t="s">
        <v>418</v>
      </c>
      <c r="B670" s="12" t="s">
        <v>419</v>
      </c>
      <c r="C670" s="12">
        <v>42.3606</v>
      </c>
      <c r="D670" s="12">
        <v>-71.0106</v>
      </c>
      <c r="E670" s="12">
        <v>2.0111031E7</v>
      </c>
      <c r="F670" s="12" t="str">
        <f t="shared" si="1"/>
        <v>10</v>
      </c>
      <c r="G670" s="12">
        <v>45.0</v>
      </c>
      <c r="H670" s="12">
        <v>0.0</v>
      </c>
    </row>
    <row r="671" ht="13.5" customHeight="1">
      <c r="A671" s="12" t="s">
        <v>418</v>
      </c>
      <c r="B671" s="12" t="s">
        <v>419</v>
      </c>
      <c r="C671" s="12">
        <v>42.3606</v>
      </c>
      <c r="D671" s="12">
        <v>-71.0106</v>
      </c>
      <c r="E671" s="12">
        <v>2.0111101E7</v>
      </c>
      <c r="F671" s="12" t="str">
        <f t="shared" si="1"/>
        <v>11</v>
      </c>
      <c r="G671" s="12">
        <v>45.0</v>
      </c>
      <c r="H671" s="12">
        <v>0.0</v>
      </c>
    </row>
    <row r="672" ht="13.5" customHeight="1">
      <c r="A672" s="12" t="s">
        <v>418</v>
      </c>
      <c r="B672" s="12" t="s">
        <v>419</v>
      </c>
      <c r="C672" s="12">
        <v>42.3606</v>
      </c>
      <c r="D672" s="12">
        <v>-71.0106</v>
      </c>
      <c r="E672" s="12">
        <v>2.0111102E7</v>
      </c>
      <c r="F672" s="12" t="str">
        <f t="shared" si="1"/>
        <v>11</v>
      </c>
      <c r="G672" s="12">
        <v>50.0</v>
      </c>
      <c r="H672" s="12">
        <v>0.0</v>
      </c>
    </row>
    <row r="673" ht="13.5" customHeight="1">
      <c r="A673" s="12" t="s">
        <v>418</v>
      </c>
      <c r="B673" s="12" t="s">
        <v>419</v>
      </c>
      <c r="C673" s="12">
        <v>42.3606</v>
      </c>
      <c r="D673" s="12">
        <v>-71.0106</v>
      </c>
      <c r="E673" s="12">
        <v>2.0111103E7</v>
      </c>
      <c r="F673" s="12" t="str">
        <f t="shared" si="1"/>
        <v>11</v>
      </c>
      <c r="G673" s="12">
        <v>43.0</v>
      </c>
      <c r="H673" s="12">
        <v>0.0</v>
      </c>
    </row>
    <row r="674" ht="13.5" customHeight="1">
      <c r="A674" s="12" t="s">
        <v>418</v>
      </c>
      <c r="B674" s="12" t="s">
        <v>419</v>
      </c>
      <c r="C674" s="12">
        <v>42.3606</v>
      </c>
      <c r="D674" s="12">
        <v>-71.0106</v>
      </c>
      <c r="E674" s="12">
        <v>2.0111104E7</v>
      </c>
      <c r="F674" s="12" t="str">
        <f t="shared" si="1"/>
        <v>11</v>
      </c>
      <c r="G674" s="12">
        <v>40.0</v>
      </c>
      <c r="H674" s="12">
        <v>0.0</v>
      </c>
    </row>
    <row r="675" ht="13.5" customHeight="1">
      <c r="A675" s="12" t="s">
        <v>418</v>
      </c>
      <c r="B675" s="12" t="s">
        <v>419</v>
      </c>
      <c r="C675" s="12">
        <v>42.3606</v>
      </c>
      <c r="D675" s="12">
        <v>-71.0106</v>
      </c>
      <c r="E675" s="12">
        <v>2.0111105E7</v>
      </c>
      <c r="F675" s="12" t="str">
        <f t="shared" si="1"/>
        <v>11</v>
      </c>
      <c r="G675" s="12">
        <v>43.0</v>
      </c>
      <c r="H675" s="12">
        <v>0.0</v>
      </c>
    </row>
    <row r="676" ht="13.5" customHeight="1">
      <c r="A676" s="12" t="s">
        <v>418</v>
      </c>
      <c r="B676" s="12" t="s">
        <v>419</v>
      </c>
      <c r="C676" s="12">
        <v>42.3606</v>
      </c>
      <c r="D676" s="12">
        <v>-71.0106</v>
      </c>
      <c r="E676" s="12">
        <v>2.0111106E7</v>
      </c>
      <c r="F676" s="12" t="str">
        <f t="shared" si="1"/>
        <v>11</v>
      </c>
      <c r="G676" s="12">
        <v>41.0</v>
      </c>
      <c r="H676" s="12">
        <v>0.0</v>
      </c>
    </row>
    <row r="677" ht="13.5" customHeight="1">
      <c r="A677" s="12" t="s">
        <v>418</v>
      </c>
      <c r="B677" s="12" t="s">
        <v>419</v>
      </c>
      <c r="C677" s="12">
        <v>42.3606</v>
      </c>
      <c r="D677" s="12">
        <v>-71.0106</v>
      </c>
      <c r="E677" s="12">
        <v>2.0111107E7</v>
      </c>
      <c r="F677" s="12" t="str">
        <f t="shared" si="1"/>
        <v>11</v>
      </c>
      <c r="G677" s="12">
        <v>65.0</v>
      </c>
      <c r="H677" s="12">
        <v>0.0</v>
      </c>
    </row>
    <row r="678" ht="13.5" customHeight="1">
      <c r="A678" s="12" t="s">
        <v>418</v>
      </c>
      <c r="B678" s="12" t="s">
        <v>419</v>
      </c>
      <c r="C678" s="12">
        <v>42.3606</v>
      </c>
      <c r="D678" s="12">
        <v>-71.0106</v>
      </c>
      <c r="E678" s="12">
        <v>2.0111108E7</v>
      </c>
      <c r="F678" s="12" t="str">
        <f t="shared" si="1"/>
        <v>11</v>
      </c>
      <c r="G678" s="12">
        <v>50.0</v>
      </c>
      <c r="H678" s="12">
        <v>0.0</v>
      </c>
    </row>
    <row r="679" ht="13.5" customHeight="1">
      <c r="A679" s="12" t="s">
        <v>418</v>
      </c>
      <c r="B679" s="12" t="s">
        <v>419</v>
      </c>
      <c r="C679" s="12">
        <v>42.3606</v>
      </c>
      <c r="D679" s="12">
        <v>-71.0106</v>
      </c>
      <c r="E679" s="12">
        <v>2.0111109E7</v>
      </c>
      <c r="F679" s="12" t="str">
        <f t="shared" si="1"/>
        <v>11</v>
      </c>
      <c r="G679" s="12">
        <v>51.0</v>
      </c>
      <c r="H679" s="12">
        <v>0.0</v>
      </c>
    </row>
    <row r="680" ht="13.5" customHeight="1">
      <c r="A680" s="12" t="s">
        <v>418</v>
      </c>
      <c r="B680" s="12" t="s">
        <v>419</v>
      </c>
      <c r="C680" s="12">
        <v>42.3606</v>
      </c>
      <c r="D680" s="12">
        <v>-71.0106</v>
      </c>
      <c r="E680" s="12">
        <v>2.011111E7</v>
      </c>
      <c r="F680" s="12" t="str">
        <f t="shared" si="1"/>
        <v>11</v>
      </c>
      <c r="G680" s="12">
        <v>42.0</v>
      </c>
      <c r="H680" s="12">
        <v>267.0</v>
      </c>
    </row>
    <row r="681" ht="13.5" customHeight="1">
      <c r="A681" s="12" t="s">
        <v>418</v>
      </c>
      <c r="B681" s="12" t="s">
        <v>419</v>
      </c>
      <c r="C681" s="12">
        <v>42.3606</v>
      </c>
      <c r="D681" s="12">
        <v>-71.0106</v>
      </c>
      <c r="E681" s="12">
        <v>2.0111111E7</v>
      </c>
      <c r="F681" s="12" t="str">
        <f t="shared" si="1"/>
        <v>11</v>
      </c>
      <c r="G681" s="12">
        <v>68.0</v>
      </c>
      <c r="H681" s="12">
        <v>0.0</v>
      </c>
    </row>
    <row r="682" ht="13.5" customHeight="1">
      <c r="A682" s="12" t="s">
        <v>418</v>
      </c>
      <c r="B682" s="12" t="s">
        <v>419</v>
      </c>
      <c r="C682" s="12">
        <v>42.3606</v>
      </c>
      <c r="D682" s="12">
        <v>-71.0106</v>
      </c>
      <c r="E682" s="12">
        <v>2.0111112E7</v>
      </c>
      <c r="F682" s="12" t="str">
        <f t="shared" si="1"/>
        <v>11</v>
      </c>
      <c r="G682" s="12">
        <v>70.0</v>
      </c>
      <c r="H682" s="12">
        <v>0.0</v>
      </c>
    </row>
    <row r="683" ht="13.5" customHeight="1">
      <c r="A683" s="12" t="s">
        <v>418</v>
      </c>
      <c r="B683" s="12" t="s">
        <v>419</v>
      </c>
      <c r="C683" s="12">
        <v>42.3606</v>
      </c>
      <c r="D683" s="12">
        <v>-71.0106</v>
      </c>
      <c r="E683" s="12">
        <v>2.0111113E7</v>
      </c>
      <c r="F683" s="12" t="str">
        <f t="shared" si="1"/>
        <v>11</v>
      </c>
      <c r="G683" s="12">
        <v>48.0</v>
      </c>
      <c r="H683" s="12">
        <v>0.0</v>
      </c>
    </row>
    <row r="684" ht="13.5" customHeight="1">
      <c r="A684" s="12" t="s">
        <v>418</v>
      </c>
      <c r="B684" s="12" t="s">
        <v>419</v>
      </c>
      <c r="C684" s="12">
        <v>42.3606</v>
      </c>
      <c r="D684" s="12">
        <v>-71.0106</v>
      </c>
      <c r="E684" s="12">
        <v>2.0111114E7</v>
      </c>
      <c r="F684" s="12" t="str">
        <f t="shared" si="1"/>
        <v>11</v>
      </c>
      <c r="G684" s="12">
        <v>53.0</v>
      </c>
      <c r="H684" s="12">
        <v>0.0</v>
      </c>
    </row>
    <row r="685" ht="13.5" customHeight="1">
      <c r="A685" s="12" t="s">
        <v>418</v>
      </c>
      <c r="B685" s="12" t="s">
        <v>419</v>
      </c>
      <c r="C685" s="12">
        <v>42.3606</v>
      </c>
      <c r="D685" s="12">
        <v>-71.0106</v>
      </c>
      <c r="E685" s="12">
        <v>2.0111115E7</v>
      </c>
      <c r="F685" s="12" t="str">
        <f t="shared" si="1"/>
        <v>11</v>
      </c>
      <c r="G685" s="12">
        <v>55.0</v>
      </c>
      <c r="H685" s="12">
        <v>0.0</v>
      </c>
    </row>
    <row r="686" ht="13.5" customHeight="1">
      <c r="A686" s="12" t="s">
        <v>418</v>
      </c>
      <c r="B686" s="12" t="s">
        <v>419</v>
      </c>
      <c r="C686" s="12">
        <v>42.3606</v>
      </c>
      <c r="D686" s="12">
        <v>-71.0106</v>
      </c>
      <c r="E686" s="12">
        <v>2.0111116E7</v>
      </c>
      <c r="F686" s="12" t="str">
        <f t="shared" si="1"/>
        <v>11</v>
      </c>
      <c r="G686" s="12">
        <v>56.0</v>
      </c>
      <c r="H686" s="12">
        <v>198.0</v>
      </c>
    </row>
    <row r="687" ht="13.5" customHeight="1">
      <c r="A687" s="12" t="s">
        <v>418</v>
      </c>
      <c r="B687" s="12" t="s">
        <v>419</v>
      </c>
      <c r="C687" s="12">
        <v>42.3606</v>
      </c>
      <c r="D687" s="12">
        <v>-71.0106</v>
      </c>
      <c r="E687" s="12">
        <v>2.0111117E7</v>
      </c>
      <c r="F687" s="12" t="str">
        <f t="shared" si="1"/>
        <v>11</v>
      </c>
      <c r="G687" s="12">
        <v>51.0</v>
      </c>
      <c r="H687" s="12">
        <v>33.0</v>
      </c>
    </row>
    <row r="688" ht="13.5" customHeight="1">
      <c r="A688" s="12" t="s">
        <v>418</v>
      </c>
      <c r="B688" s="12" t="s">
        <v>419</v>
      </c>
      <c r="C688" s="12">
        <v>42.3606</v>
      </c>
      <c r="D688" s="12">
        <v>-71.0106</v>
      </c>
      <c r="E688" s="12">
        <v>2.0111118E7</v>
      </c>
      <c r="F688" s="12" t="str">
        <f t="shared" si="1"/>
        <v>11</v>
      </c>
      <c r="G688" s="12">
        <v>56.0</v>
      </c>
      <c r="H688" s="12">
        <v>0.0</v>
      </c>
    </row>
    <row r="689" ht="13.5" customHeight="1">
      <c r="A689" s="12" t="s">
        <v>418</v>
      </c>
      <c r="B689" s="12" t="s">
        <v>419</v>
      </c>
      <c r="C689" s="12">
        <v>42.3606</v>
      </c>
      <c r="D689" s="12">
        <v>-71.0106</v>
      </c>
      <c r="E689" s="12">
        <v>2.0111119E7</v>
      </c>
      <c r="F689" s="12" t="str">
        <f t="shared" si="1"/>
        <v>11</v>
      </c>
      <c r="G689" s="12">
        <v>65.0</v>
      </c>
      <c r="H689" s="12">
        <v>0.0</v>
      </c>
    </row>
    <row r="690" ht="13.5" customHeight="1">
      <c r="A690" s="12" t="s">
        <v>418</v>
      </c>
      <c r="B690" s="12" t="s">
        <v>419</v>
      </c>
      <c r="C690" s="12">
        <v>42.3606</v>
      </c>
      <c r="D690" s="12">
        <v>-71.0106</v>
      </c>
      <c r="E690" s="12">
        <v>2.011112E7</v>
      </c>
      <c r="F690" s="12" t="str">
        <f t="shared" si="1"/>
        <v>11</v>
      </c>
      <c r="G690" s="12">
        <v>43.0</v>
      </c>
      <c r="H690" s="12">
        <v>0.0</v>
      </c>
    </row>
    <row r="691" ht="13.5" customHeight="1">
      <c r="A691" s="12" t="s">
        <v>418</v>
      </c>
      <c r="B691" s="12" t="s">
        <v>419</v>
      </c>
      <c r="C691" s="12">
        <v>42.3606</v>
      </c>
      <c r="D691" s="12">
        <v>-71.0106</v>
      </c>
      <c r="E691" s="12">
        <v>2.0111121E7</v>
      </c>
      <c r="F691" s="12" t="str">
        <f t="shared" si="1"/>
        <v>11</v>
      </c>
      <c r="G691" s="12">
        <v>68.0</v>
      </c>
      <c r="H691" s="12">
        <v>0.0</v>
      </c>
    </row>
    <row r="692" ht="13.5" customHeight="1">
      <c r="A692" s="12" t="s">
        <v>418</v>
      </c>
      <c r="B692" s="12" t="s">
        <v>419</v>
      </c>
      <c r="C692" s="12">
        <v>42.3606</v>
      </c>
      <c r="D692" s="12">
        <v>-71.0106</v>
      </c>
      <c r="E692" s="12">
        <v>2.0111122E7</v>
      </c>
      <c r="F692" s="12" t="str">
        <f t="shared" si="1"/>
        <v>11</v>
      </c>
      <c r="G692" s="12">
        <v>51.0</v>
      </c>
      <c r="H692" s="12">
        <v>8.0</v>
      </c>
    </row>
    <row r="693" ht="13.5" customHeight="1">
      <c r="A693" s="12" t="s">
        <v>418</v>
      </c>
      <c r="B693" s="12" t="s">
        <v>419</v>
      </c>
      <c r="C693" s="12">
        <v>42.3606</v>
      </c>
      <c r="D693" s="12">
        <v>-71.0106</v>
      </c>
      <c r="E693" s="12">
        <v>2.0111123E7</v>
      </c>
      <c r="F693" s="12" t="str">
        <f t="shared" si="1"/>
        <v>11</v>
      </c>
      <c r="G693" s="12">
        <v>55.0</v>
      </c>
      <c r="H693" s="12">
        <v>371.0</v>
      </c>
    </row>
    <row r="694" ht="13.5" customHeight="1">
      <c r="A694" s="12" t="s">
        <v>418</v>
      </c>
      <c r="B694" s="12" t="s">
        <v>419</v>
      </c>
      <c r="C694" s="12">
        <v>42.3606</v>
      </c>
      <c r="D694" s="12">
        <v>-71.0106</v>
      </c>
      <c r="E694" s="12">
        <v>2.0111124E7</v>
      </c>
      <c r="F694" s="12" t="str">
        <f t="shared" si="1"/>
        <v>11</v>
      </c>
      <c r="G694" s="12">
        <v>49.0</v>
      </c>
      <c r="H694" s="12">
        <v>0.0</v>
      </c>
    </row>
    <row r="695" ht="13.5" customHeight="1">
      <c r="A695" s="12" t="s">
        <v>418</v>
      </c>
      <c r="B695" s="12" t="s">
        <v>419</v>
      </c>
      <c r="C695" s="12">
        <v>42.3606</v>
      </c>
      <c r="D695" s="12">
        <v>-71.0106</v>
      </c>
      <c r="E695" s="12">
        <v>2.0111125E7</v>
      </c>
      <c r="F695" s="12" t="str">
        <f t="shared" si="1"/>
        <v>11</v>
      </c>
      <c r="G695" s="12">
        <v>49.0</v>
      </c>
      <c r="H695" s="12">
        <v>0.0</v>
      </c>
    </row>
    <row r="696" ht="13.5" customHeight="1">
      <c r="A696" s="12" t="s">
        <v>418</v>
      </c>
      <c r="B696" s="12" t="s">
        <v>419</v>
      </c>
      <c r="C696" s="12">
        <v>42.3606</v>
      </c>
      <c r="D696" s="12">
        <v>-71.0106</v>
      </c>
      <c r="E696" s="12">
        <v>2.0111126E7</v>
      </c>
      <c r="F696" s="12" t="str">
        <f t="shared" si="1"/>
        <v>11</v>
      </c>
      <c r="G696" s="12">
        <v>41.0</v>
      </c>
      <c r="H696" s="12">
        <v>0.0</v>
      </c>
    </row>
    <row r="697" ht="13.5" customHeight="1">
      <c r="A697" s="12" t="s">
        <v>418</v>
      </c>
      <c r="B697" s="12" t="s">
        <v>419</v>
      </c>
      <c r="C697" s="12">
        <v>42.3606</v>
      </c>
      <c r="D697" s="12">
        <v>-71.0106</v>
      </c>
      <c r="E697" s="12">
        <v>2.0111127E7</v>
      </c>
      <c r="F697" s="12" t="str">
        <f t="shared" si="1"/>
        <v>11</v>
      </c>
      <c r="G697" s="12">
        <v>69.0</v>
      </c>
      <c r="H697" s="12">
        <v>0.0</v>
      </c>
    </row>
    <row r="698" ht="13.5" customHeight="1">
      <c r="A698" s="12" t="s">
        <v>418</v>
      </c>
      <c r="B698" s="12" t="s">
        <v>419</v>
      </c>
      <c r="C698" s="12">
        <v>42.3606</v>
      </c>
      <c r="D698" s="12">
        <v>-71.0106</v>
      </c>
      <c r="E698" s="12">
        <v>2.0111128E7</v>
      </c>
      <c r="F698" s="12" t="str">
        <f t="shared" si="1"/>
        <v>11</v>
      </c>
      <c r="G698" s="12">
        <v>49.0</v>
      </c>
      <c r="H698" s="12">
        <v>0.0</v>
      </c>
    </row>
    <row r="699" ht="13.5" customHeight="1">
      <c r="A699" s="12" t="s">
        <v>418</v>
      </c>
      <c r="B699" s="12" t="s">
        <v>419</v>
      </c>
      <c r="C699" s="12">
        <v>42.3606</v>
      </c>
      <c r="D699" s="12">
        <v>-71.0106</v>
      </c>
      <c r="E699" s="12">
        <v>2.0111129E7</v>
      </c>
      <c r="F699" s="12" t="str">
        <f t="shared" si="1"/>
        <v>11</v>
      </c>
      <c r="G699" s="12">
        <v>50.0</v>
      </c>
      <c r="H699" s="12">
        <v>15.0</v>
      </c>
    </row>
    <row r="700" ht="13.5" customHeight="1">
      <c r="A700" s="12" t="s">
        <v>418</v>
      </c>
      <c r="B700" s="12" t="s">
        <v>419</v>
      </c>
      <c r="C700" s="12">
        <v>42.3606</v>
      </c>
      <c r="D700" s="12">
        <v>-71.0106</v>
      </c>
      <c r="E700" s="12">
        <v>2.011113E7</v>
      </c>
      <c r="F700" s="12" t="str">
        <f t="shared" si="1"/>
        <v>11</v>
      </c>
      <c r="G700" s="12">
        <v>58.0</v>
      </c>
      <c r="H700" s="12">
        <v>178.0</v>
      </c>
    </row>
    <row r="701" ht="13.5" customHeight="1">
      <c r="A701" s="12" t="s">
        <v>418</v>
      </c>
      <c r="B701" s="12" t="s">
        <v>419</v>
      </c>
      <c r="C701" s="12">
        <v>42.3606</v>
      </c>
      <c r="D701" s="12">
        <v>-71.0106</v>
      </c>
      <c r="E701" s="12">
        <v>2.0111201E7</v>
      </c>
      <c r="F701" s="12" t="str">
        <f t="shared" si="1"/>
        <v>12</v>
      </c>
      <c r="G701" s="12">
        <v>37.0</v>
      </c>
      <c r="H701" s="12">
        <v>0.0</v>
      </c>
    </row>
    <row r="702" ht="13.5" customHeight="1">
      <c r="A702" s="12" t="s">
        <v>418</v>
      </c>
      <c r="B702" s="12" t="s">
        <v>419</v>
      </c>
      <c r="C702" s="12">
        <v>42.3606</v>
      </c>
      <c r="D702" s="12">
        <v>-71.0106</v>
      </c>
      <c r="E702" s="12">
        <v>2.0111202E7</v>
      </c>
      <c r="F702" s="12" t="str">
        <f t="shared" si="1"/>
        <v>12</v>
      </c>
      <c r="G702" s="12">
        <v>11.0</v>
      </c>
      <c r="H702" s="12">
        <v>0.0</v>
      </c>
    </row>
    <row r="703" ht="13.5" customHeight="1">
      <c r="A703" s="12" t="s">
        <v>418</v>
      </c>
      <c r="B703" s="12" t="s">
        <v>419</v>
      </c>
      <c r="C703" s="12">
        <v>42.3606</v>
      </c>
      <c r="D703" s="12">
        <v>-71.0106</v>
      </c>
      <c r="E703" s="12">
        <v>2.0111203E7</v>
      </c>
      <c r="F703" s="12" t="str">
        <f t="shared" si="1"/>
        <v>12</v>
      </c>
      <c r="G703" s="12">
        <v>42.0</v>
      </c>
      <c r="H703" s="12">
        <v>0.0</v>
      </c>
    </row>
    <row r="704" ht="13.5" customHeight="1">
      <c r="A704" s="12" t="s">
        <v>418</v>
      </c>
      <c r="B704" s="12" t="s">
        <v>419</v>
      </c>
      <c r="C704" s="12">
        <v>42.3606</v>
      </c>
      <c r="D704" s="12">
        <v>-71.0106</v>
      </c>
      <c r="E704" s="12">
        <v>2.0111204E7</v>
      </c>
      <c r="F704" s="12" t="str">
        <f t="shared" si="1"/>
        <v>12</v>
      </c>
      <c r="G704" s="12">
        <v>41.0</v>
      </c>
      <c r="H704" s="12">
        <v>0.0</v>
      </c>
    </row>
    <row r="705" ht="13.5" customHeight="1">
      <c r="A705" s="12" t="s">
        <v>418</v>
      </c>
      <c r="B705" s="12" t="s">
        <v>419</v>
      </c>
      <c r="C705" s="12">
        <v>42.3606</v>
      </c>
      <c r="D705" s="12">
        <v>-71.0106</v>
      </c>
      <c r="E705" s="12">
        <v>2.0111205E7</v>
      </c>
      <c r="F705" s="12" t="str">
        <f t="shared" si="1"/>
        <v>12</v>
      </c>
      <c r="G705" s="12">
        <v>33.0</v>
      </c>
      <c r="H705" s="12">
        <v>0.0</v>
      </c>
    </row>
    <row r="706" ht="13.5" customHeight="1">
      <c r="A706" s="12" t="s">
        <v>418</v>
      </c>
      <c r="B706" s="12" t="s">
        <v>419</v>
      </c>
      <c r="C706" s="12">
        <v>42.3606</v>
      </c>
      <c r="D706" s="12">
        <v>-71.0106</v>
      </c>
      <c r="E706" s="12">
        <v>2.0111206E7</v>
      </c>
      <c r="F706" s="12" t="str">
        <f t="shared" si="1"/>
        <v>12</v>
      </c>
      <c r="G706" s="12">
        <v>41.0</v>
      </c>
      <c r="H706" s="12">
        <v>23.0</v>
      </c>
    </row>
    <row r="707" ht="13.5" customHeight="1">
      <c r="A707" s="12" t="s">
        <v>418</v>
      </c>
      <c r="B707" s="12" t="s">
        <v>419</v>
      </c>
      <c r="C707" s="12">
        <v>42.3606</v>
      </c>
      <c r="D707" s="12">
        <v>-71.0106</v>
      </c>
      <c r="E707" s="12">
        <v>2.0111207E7</v>
      </c>
      <c r="F707" s="12" t="str">
        <f t="shared" si="1"/>
        <v>12</v>
      </c>
      <c r="G707" s="12">
        <v>22.0</v>
      </c>
      <c r="H707" s="12">
        <v>406.0</v>
      </c>
    </row>
    <row r="708" ht="13.5" customHeight="1">
      <c r="A708" s="12" t="s">
        <v>418</v>
      </c>
      <c r="B708" s="12" t="s">
        <v>419</v>
      </c>
      <c r="C708" s="12">
        <v>42.3606</v>
      </c>
      <c r="D708" s="12">
        <v>-71.0106</v>
      </c>
      <c r="E708" s="12">
        <v>2.0111208E7</v>
      </c>
      <c r="F708" s="12" t="str">
        <f t="shared" si="1"/>
        <v>12</v>
      </c>
      <c r="G708" s="12">
        <v>17.0</v>
      </c>
      <c r="H708" s="12">
        <v>226.0</v>
      </c>
    </row>
    <row r="709" ht="13.5" customHeight="1">
      <c r="A709" s="12" t="s">
        <v>418</v>
      </c>
      <c r="B709" s="12" t="s">
        <v>419</v>
      </c>
      <c r="C709" s="12">
        <v>42.3606</v>
      </c>
      <c r="D709" s="12">
        <v>-71.0106</v>
      </c>
      <c r="E709" s="12">
        <v>2.0111209E7</v>
      </c>
      <c r="F709" s="12" t="str">
        <f t="shared" si="1"/>
        <v>12</v>
      </c>
      <c r="G709" s="12">
        <v>36.0</v>
      </c>
      <c r="H709" s="12">
        <v>0.0</v>
      </c>
    </row>
    <row r="710" ht="13.5" customHeight="1">
      <c r="A710" s="12" t="s">
        <v>418</v>
      </c>
      <c r="B710" s="12" t="s">
        <v>419</v>
      </c>
      <c r="C710" s="12">
        <v>42.3606</v>
      </c>
      <c r="D710" s="12">
        <v>-71.0106</v>
      </c>
      <c r="E710" s="12">
        <v>2.011121E7</v>
      </c>
      <c r="F710" s="12" t="str">
        <f t="shared" si="1"/>
        <v>12</v>
      </c>
      <c r="G710" s="12">
        <v>16.0</v>
      </c>
      <c r="H710" s="12">
        <v>0.0</v>
      </c>
    </row>
    <row r="711" ht="13.5" customHeight="1">
      <c r="A711" s="12" t="s">
        <v>418</v>
      </c>
      <c r="B711" s="12" t="s">
        <v>419</v>
      </c>
      <c r="C711" s="12">
        <v>42.3606</v>
      </c>
      <c r="D711" s="12">
        <v>-71.0106</v>
      </c>
      <c r="E711" s="12">
        <v>2.0111211E7</v>
      </c>
      <c r="F711" s="12" t="str">
        <f t="shared" si="1"/>
        <v>12</v>
      </c>
      <c r="G711" s="12">
        <v>13.0</v>
      </c>
      <c r="H711" s="12">
        <v>0.0</v>
      </c>
    </row>
    <row r="712" ht="13.5" customHeight="1">
      <c r="A712" s="12" t="s">
        <v>418</v>
      </c>
      <c r="B712" s="12" t="s">
        <v>419</v>
      </c>
      <c r="C712" s="12">
        <v>42.3606</v>
      </c>
      <c r="D712" s="12">
        <v>-71.0106</v>
      </c>
      <c r="E712" s="12">
        <v>2.0111212E7</v>
      </c>
      <c r="F712" s="12" t="str">
        <f t="shared" si="1"/>
        <v>12</v>
      </c>
      <c r="G712" s="12">
        <v>11.0</v>
      </c>
      <c r="H712" s="12">
        <v>0.0</v>
      </c>
    </row>
    <row r="713" ht="13.5" customHeight="1">
      <c r="A713" s="12" t="s">
        <v>418</v>
      </c>
      <c r="B713" s="12" t="s">
        <v>419</v>
      </c>
      <c r="C713" s="12">
        <v>42.3606</v>
      </c>
      <c r="D713" s="12">
        <v>-71.0106</v>
      </c>
      <c r="E713" s="12">
        <v>2.0111213E7</v>
      </c>
      <c r="F713" s="12" t="str">
        <f t="shared" si="1"/>
        <v>12</v>
      </c>
      <c r="G713" s="12">
        <v>43.0</v>
      </c>
      <c r="H713" s="12">
        <v>0.0</v>
      </c>
    </row>
    <row r="714" ht="13.5" customHeight="1">
      <c r="A714" s="12" t="s">
        <v>418</v>
      </c>
      <c r="B714" s="12" t="s">
        <v>419</v>
      </c>
      <c r="C714" s="12">
        <v>42.3606</v>
      </c>
      <c r="D714" s="12">
        <v>-71.0106</v>
      </c>
      <c r="E714" s="12">
        <v>2.0111214E7</v>
      </c>
      <c r="F714" s="12" t="str">
        <f t="shared" si="1"/>
        <v>12</v>
      </c>
      <c r="G714" s="12">
        <v>28.0</v>
      </c>
      <c r="H714" s="12">
        <v>0.0</v>
      </c>
    </row>
    <row r="715" ht="13.5" customHeight="1">
      <c r="A715" s="12" t="s">
        <v>418</v>
      </c>
      <c r="B715" s="12" t="s">
        <v>419</v>
      </c>
      <c r="C715" s="12">
        <v>42.3606</v>
      </c>
      <c r="D715" s="12">
        <v>-71.0106</v>
      </c>
      <c r="E715" s="12">
        <v>2.0111215E7</v>
      </c>
      <c r="F715" s="12" t="str">
        <f t="shared" si="1"/>
        <v>12</v>
      </c>
      <c r="G715" s="12">
        <v>39.0</v>
      </c>
      <c r="H715" s="12">
        <v>13.0</v>
      </c>
    </row>
    <row r="716" ht="13.5" customHeight="1">
      <c r="A716" s="12" t="s">
        <v>418</v>
      </c>
      <c r="B716" s="12" t="s">
        <v>419</v>
      </c>
      <c r="C716" s="12">
        <v>42.3606</v>
      </c>
      <c r="D716" s="12">
        <v>-71.0106</v>
      </c>
      <c r="E716" s="12">
        <v>2.0111216E7</v>
      </c>
      <c r="F716" s="12" t="str">
        <f t="shared" si="1"/>
        <v>12</v>
      </c>
      <c r="G716" s="12">
        <v>22.0</v>
      </c>
      <c r="H716" s="12">
        <v>5.0</v>
      </c>
    </row>
    <row r="717" ht="13.5" customHeight="1">
      <c r="A717" s="12" t="s">
        <v>418</v>
      </c>
      <c r="B717" s="12" t="s">
        <v>419</v>
      </c>
      <c r="C717" s="12">
        <v>42.3606</v>
      </c>
      <c r="D717" s="12">
        <v>-71.0106</v>
      </c>
      <c r="E717" s="12">
        <v>2.0111217E7</v>
      </c>
      <c r="F717" s="12" t="str">
        <f t="shared" si="1"/>
        <v>12</v>
      </c>
      <c r="G717" s="12">
        <v>19.0</v>
      </c>
      <c r="H717" s="12">
        <v>0.0</v>
      </c>
    </row>
    <row r="718" ht="13.5" customHeight="1">
      <c r="A718" s="12" t="s">
        <v>418</v>
      </c>
      <c r="B718" s="12" t="s">
        <v>419</v>
      </c>
      <c r="C718" s="12">
        <v>42.3606</v>
      </c>
      <c r="D718" s="12">
        <v>-71.0106</v>
      </c>
      <c r="E718" s="12">
        <v>2.0111218E7</v>
      </c>
      <c r="F718" s="12" t="str">
        <f t="shared" si="1"/>
        <v>12</v>
      </c>
      <c r="G718" s="12">
        <v>26.0</v>
      </c>
      <c r="H718" s="12">
        <v>0.0</v>
      </c>
    </row>
    <row r="719" ht="13.5" customHeight="1">
      <c r="A719" s="12" t="s">
        <v>418</v>
      </c>
      <c r="B719" s="12" t="s">
        <v>419</v>
      </c>
      <c r="C719" s="12">
        <v>42.3606</v>
      </c>
      <c r="D719" s="12">
        <v>-71.0106</v>
      </c>
      <c r="E719" s="12">
        <v>2.0111219E7</v>
      </c>
      <c r="F719" s="12" t="str">
        <f t="shared" si="1"/>
        <v>12</v>
      </c>
      <c r="G719" s="12">
        <v>33.0</v>
      </c>
      <c r="H719" s="12">
        <v>0.0</v>
      </c>
    </row>
    <row r="720" ht="13.5" customHeight="1">
      <c r="A720" s="12" t="s">
        <v>418</v>
      </c>
      <c r="B720" s="12" t="s">
        <v>419</v>
      </c>
      <c r="C720" s="12">
        <v>42.3606</v>
      </c>
      <c r="D720" s="12">
        <v>-71.0106</v>
      </c>
      <c r="E720" s="12">
        <v>2.011122E7</v>
      </c>
      <c r="F720" s="12" t="str">
        <f t="shared" si="1"/>
        <v>12</v>
      </c>
      <c r="G720" s="12">
        <v>42.0</v>
      </c>
      <c r="H720" s="12">
        <v>0.0</v>
      </c>
    </row>
    <row r="721" ht="13.5" customHeight="1">
      <c r="A721" s="12" t="s">
        <v>418</v>
      </c>
      <c r="B721" s="12" t="s">
        <v>419</v>
      </c>
      <c r="C721" s="12">
        <v>42.3606</v>
      </c>
      <c r="D721" s="12">
        <v>-71.0106</v>
      </c>
      <c r="E721" s="12">
        <v>2.0111221E7</v>
      </c>
      <c r="F721" s="12" t="str">
        <f t="shared" si="1"/>
        <v>12</v>
      </c>
      <c r="G721" s="12">
        <v>40.0</v>
      </c>
      <c r="H721" s="12">
        <v>23.0</v>
      </c>
    </row>
    <row r="722" ht="13.5" customHeight="1">
      <c r="A722" s="12" t="s">
        <v>418</v>
      </c>
      <c r="B722" s="12" t="s">
        <v>419</v>
      </c>
      <c r="C722" s="12">
        <v>42.3606</v>
      </c>
      <c r="D722" s="12">
        <v>-71.0106</v>
      </c>
      <c r="E722" s="12">
        <v>2.0111222E7</v>
      </c>
      <c r="F722" s="12" t="str">
        <f t="shared" si="1"/>
        <v>12</v>
      </c>
      <c r="G722" s="12">
        <v>21.0</v>
      </c>
      <c r="H722" s="12">
        <v>104.0</v>
      </c>
    </row>
    <row r="723" ht="13.5" customHeight="1">
      <c r="A723" s="12" t="s">
        <v>418</v>
      </c>
      <c r="B723" s="12" t="s">
        <v>419</v>
      </c>
      <c r="C723" s="12">
        <v>42.3606</v>
      </c>
      <c r="D723" s="12">
        <v>-71.0106</v>
      </c>
      <c r="E723" s="12">
        <v>2.0111223E7</v>
      </c>
      <c r="F723" s="12" t="str">
        <f t="shared" si="1"/>
        <v>12</v>
      </c>
      <c r="G723" s="12">
        <v>41.0</v>
      </c>
      <c r="H723" s="12">
        <v>147.0</v>
      </c>
    </row>
    <row r="724" ht="13.5" customHeight="1">
      <c r="A724" s="12" t="s">
        <v>418</v>
      </c>
      <c r="B724" s="12" t="s">
        <v>419</v>
      </c>
      <c r="C724" s="12">
        <v>42.3606</v>
      </c>
      <c r="D724" s="12">
        <v>-71.0106</v>
      </c>
      <c r="E724" s="12">
        <v>2.0111224E7</v>
      </c>
      <c r="F724" s="12" t="str">
        <f t="shared" si="1"/>
        <v>12</v>
      </c>
      <c r="G724" s="12">
        <v>42.0</v>
      </c>
      <c r="H724" s="12">
        <v>0.0</v>
      </c>
    </row>
    <row r="725" ht="13.5" customHeight="1">
      <c r="A725" s="12" t="s">
        <v>418</v>
      </c>
      <c r="B725" s="12" t="s">
        <v>419</v>
      </c>
      <c r="C725" s="12">
        <v>42.3606</v>
      </c>
      <c r="D725" s="12">
        <v>-71.0106</v>
      </c>
      <c r="E725" s="12">
        <v>2.0111225E7</v>
      </c>
      <c r="F725" s="12" t="str">
        <f t="shared" si="1"/>
        <v>12</v>
      </c>
      <c r="G725" s="12">
        <v>15.0</v>
      </c>
      <c r="H725" s="12">
        <v>8.0</v>
      </c>
    </row>
    <row r="726" ht="13.5" customHeight="1">
      <c r="A726" s="12" t="s">
        <v>418</v>
      </c>
      <c r="B726" s="12" t="s">
        <v>419</v>
      </c>
      <c r="C726" s="12">
        <v>42.3606</v>
      </c>
      <c r="D726" s="12">
        <v>-71.0106</v>
      </c>
      <c r="E726" s="12">
        <v>2.0111226E7</v>
      </c>
      <c r="F726" s="12" t="str">
        <f t="shared" si="1"/>
        <v>12</v>
      </c>
      <c r="G726" s="12">
        <v>18.0</v>
      </c>
      <c r="H726" s="12">
        <v>0.0</v>
      </c>
    </row>
    <row r="727" ht="13.5" customHeight="1">
      <c r="A727" s="12" t="s">
        <v>418</v>
      </c>
      <c r="B727" s="12" t="s">
        <v>419</v>
      </c>
      <c r="C727" s="12">
        <v>42.3606</v>
      </c>
      <c r="D727" s="12">
        <v>-71.0106</v>
      </c>
      <c r="E727" s="12">
        <v>2.0111227E7</v>
      </c>
      <c r="F727" s="12" t="str">
        <f t="shared" si="1"/>
        <v>12</v>
      </c>
      <c r="G727" s="12">
        <v>37.0</v>
      </c>
      <c r="H727" s="12">
        <v>46.0</v>
      </c>
    </row>
    <row r="728" ht="13.5" customHeight="1">
      <c r="A728" s="12" t="s">
        <v>418</v>
      </c>
      <c r="B728" s="12" t="s">
        <v>419</v>
      </c>
      <c r="C728" s="12">
        <v>42.3606</v>
      </c>
      <c r="D728" s="12">
        <v>-71.0106</v>
      </c>
      <c r="E728" s="12">
        <v>2.0111228E7</v>
      </c>
      <c r="F728" s="12" t="str">
        <f t="shared" si="1"/>
        <v>12</v>
      </c>
      <c r="G728" s="12">
        <v>33.0</v>
      </c>
      <c r="H728" s="12">
        <v>5.0</v>
      </c>
    </row>
    <row r="729" ht="13.5" customHeight="1">
      <c r="A729" s="12" t="s">
        <v>418</v>
      </c>
      <c r="B729" s="12" t="s">
        <v>419</v>
      </c>
      <c r="C729" s="12">
        <v>42.3606</v>
      </c>
      <c r="D729" s="12">
        <v>-71.0106</v>
      </c>
      <c r="E729" s="12">
        <v>2.0111229E7</v>
      </c>
      <c r="F729" s="12" t="str">
        <f t="shared" si="1"/>
        <v>12</v>
      </c>
      <c r="G729" s="12">
        <v>42.0</v>
      </c>
      <c r="H729" s="12">
        <v>0.0</v>
      </c>
    </row>
    <row r="730" ht="13.5" customHeight="1">
      <c r="A730" s="12" t="s">
        <v>418</v>
      </c>
      <c r="B730" s="12" t="s">
        <v>419</v>
      </c>
      <c r="C730" s="12">
        <v>42.3606</v>
      </c>
      <c r="D730" s="12">
        <v>-71.0106</v>
      </c>
      <c r="E730" s="12">
        <v>2.011123E7</v>
      </c>
      <c r="F730" s="12" t="str">
        <f t="shared" si="1"/>
        <v>12</v>
      </c>
      <c r="G730" s="12">
        <v>26.0</v>
      </c>
      <c r="H730" s="12">
        <v>0.0</v>
      </c>
    </row>
    <row r="731" ht="13.5" customHeight="1">
      <c r="A731" s="12" t="s">
        <v>418</v>
      </c>
      <c r="B731" s="12" t="s">
        <v>419</v>
      </c>
      <c r="C731" s="12">
        <v>42.3606</v>
      </c>
      <c r="D731" s="12">
        <v>-71.0106</v>
      </c>
      <c r="E731" s="12">
        <v>2.0111231E7</v>
      </c>
      <c r="F731" s="12" t="str">
        <f t="shared" si="1"/>
        <v>12</v>
      </c>
      <c r="G731" s="12">
        <v>44.0</v>
      </c>
      <c r="H731" s="12">
        <v>3.0</v>
      </c>
    </row>
    <row r="732" ht="13.5" customHeight="1">
      <c r="A732" s="12" t="s">
        <v>418</v>
      </c>
      <c r="B732" s="12" t="s">
        <v>419</v>
      </c>
      <c r="C732" s="12">
        <v>42.3606</v>
      </c>
      <c r="D732" s="12">
        <v>-71.0106</v>
      </c>
      <c r="E732" s="12">
        <v>2.0120101E7</v>
      </c>
      <c r="F732" s="12" t="str">
        <f t="shared" si="1"/>
        <v>01</v>
      </c>
      <c r="G732" s="12">
        <v>41.0</v>
      </c>
      <c r="H732" s="12">
        <v>3.0</v>
      </c>
    </row>
    <row r="733" ht="13.5" customHeight="1">
      <c r="A733" s="12" t="s">
        <v>418</v>
      </c>
      <c r="B733" s="12" t="s">
        <v>419</v>
      </c>
      <c r="C733" s="12">
        <v>42.3606</v>
      </c>
      <c r="D733" s="12">
        <v>-71.0106</v>
      </c>
      <c r="E733" s="12">
        <v>2.0120102E7</v>
      </c>
      <c r="F733" s="12" t="str">
        <f t="shared" si="1"/>
        <v>01</v>
      </c>
      <c r="G733" s="12">
        <v>27.0</v>
      </c>
      <c r="H733" s="12">
        <v>3.0</v>
      </c>
    </row>
    <row r="734" ht="13.5" customHeight="1">
      <c r="A734" s="12" t="s">
        <v>418</v>
      </c>
      <c r="B734" s="12" t="s">
        <v>419</v>
      </c>
      <c r="C734" s="12">
        <v>42.3606</v>
      </c>
      <c r="D734" s="12">
        <v>-71.0106</v>
      </c>
      <c r="E734" s="12">
        <v>2.0120103E7</v>
      </c>
      <c r="F734" s="12" t="str">
        <f t="shared" si="1"/>
        <v>01</v>
      </c>
      <c r="G734" s="12">
        <v>28.0</v>
      </c>
      <c r="H734" s="12">
        <v>0.0</v>
      </c>
    </row>
    <row r="735" ht="13.5" customHeight="1">
      <c r="A735" s="12" t="s">
        <v>418</v>
      </c>
      <c r="B735" s="12" t="s">
        <v>419</v>
      </c>
      <c r="C735" s="12">
        <v>42.3606</v>
      </c>
      <c r="D735" s="12">
        <v>-71.0106</v>
      </c>
      <c r="E735" s="12">
        <v>2.0120104E7</v>
      </c>
      <c r="F735" s="12" t="str">
        <f t="shared" si="1"/>
        <v>01</v>
      </c>
      <c r="G735" s="12">
        <v>32.0</v>
      </c>
      <c r="H735" s="12">
        <v>0.0</v>
      </c>
    </row>
    <row r="736" ht="13.5" customHeight="1">
      <c r="A736" s="12" t="s">
        <v>418</v>
      </c>
      <c r="B736" s="12" t="s">
        <v>419</v>
      </c>
      <c r="C736" s="12">
        <v>42.3606</v>
      </c>
      <c r="D736" s="12">
        <v>-71.0106</v>
      </c>
      <c r="E736" s="12">
        <v>2.0120105E7</v>
      </c>
      <c r="F736" s="12" t="str">
        <f t="shared" si="1"/>
        <v>01</v>
      </c>
      <c r="G736" s="12">
        <v>45.0</v>
      </c>
      <c r="H736" s="12">
        <v>0.0</v>
      </c>
    </row>
    <row r="737" ht="13.5" customHeight="1">
      <c r="A737" s="12" t="s">
        <v>418</v>
      </c>
      <c r="B737" s="12" t="s">
        <v>419</v>
      </c>
      <c r="C737" s="12">
        <v>42.3606</v>
      </c>
      <c r="D737" s="12">
        <v>-71.0106</v>
      </c>
      <c r="E737" s="12">
        <v>2.0120106E7</v>
      </c>
      <c r="F737" s="12" t="str">
        <f t="shared" si="1"/>
        <v>01</v>
      </c>
      <c r="G737" s="12">
        <v>20.0</v>
      </c>
      <c r="H737" s="12">
        <v>0.0</v>
      </c>
    </row>
    <row r="738" ht="13.5" customHeight="1">
      <c r="A738" s="12" t="s">
        <v>418</v>
      </c>
      <c r="B738" s="12" t="s">
        <v>419</v>
      </c>
      <c r="C738" s="12">
        <v>42.3606</v>
      </c>
      <c r="D738" s="12">
        <v>-71.0106</v>
      </c>
      <c r="E738" s="12">
        <v>2.0120107E7</v>
      </c>
      <c r="F738" s="12" t="str">
        <f t="shared" si="1"/>
        <v>01</v>
      </c>
      <c r="G738" s="12">
        <v>23.0</v>
      </c>
      <c r="H738" s="12">
        <v>0.0</v>
      </c>
    </row>
    <row r="739" ht="13.5" customHeight="1">
      <c r="A739" s="12" t="s">
        <v>418</v>
      </c>
      <c r="B739" s="12" t="s">
        <v>419</v>
      </c>
      <c r="C739" s="12">
        <v>42.3606</v>
      </c>
      <c r="D739" s="12">
        <v>-71.0106</v>
      </c>
      <c r="E739" s="12">
        <v>2.0120108E7</v>
      </c>
      <c r="F739" s="12" t="str">
        <f t="shared" si="1"/>
        <v>01</v>
      </c>
      <c r="G739" s="12">
        <v>10.0</v>
      </c>
      <c r="H739" s="12">
        <v>0.0</v>
      </c>
    </row>
    <row r="740" ht="13.5" customHeight="1">
      <c r="A740" s="12" t="s">
        <v>418</v>
      </c>
      <c r="B740" s="12" t="s">
        <v>419</v>
      </c>
      <c r="C740" s="12">
        <v>42.3606</v>
      </c>
      <c r="D740" s="12">
        <v>-71.0106</v>
      </c>
      <c r="E740" s="12">
        <v>2.0120109E7</v>
      </c>
      <c r="F740" s="12" t="str">
        <f t="shared" si="1"/>
        <v>01</v>
      </c>
      <c r="G740" s="12">
        <v>43.0</v>
      </c>
      <c r="H740" s="12">
        <v>0.0</v>
      </c>
    </row>
    <row r="741" ht="13.5" customHeight="1">
      <c r="A741" s="12" t="s">
        <v>418</v>
      </c>
      <c r="B741" s="12" t="s">
        <v>419</v>
      </c>
      <c r="C741" s="12">
        <v>42.3606</v>
      </c>
      <c r="D741" s="12">
        <v>-71.0106</v>
      </c>
      <c r="E741" s="12">
        <v>2.012011E7</v>
      </c>
      <c r="F741" s="12" t="str">
        <f t="shared" si="1"/>
        <v>01</v>
      </c>
      <c r="G741" s="12">
        <v>13.0</v>
      </c>
      <c r="H741" s="12">
        <v>5.0</v>
      </c>
    </row>
    <row r="742" ht="13.5" customHeight="1">
      <c r="A742" s="12" t="s">
        <v>418</v>
      </c>
      <c r="B742" s="12" t="s">
        <v>419</v>
      </c>
      <c r="C742" s="12">
        <v>42.3606</v>
      </c>
      <c r="D742" s="12">
        <v>-71.0106</v>
      </c>
      <c r="E742" s="12">
        <v>2.0120111E7</v>
      </c>
      <c r="F742" s="12" t="str">
        <f t="shared" si="1"/>
        <v>01</v>
      </c>
      <c r="G742" s="12">
        <v>27.0</v>
      </c>
      <c r="H742" s="12">
        <v>0.0</v>
      </c>
    </row>
    <row r="743" ht="13.5" customHeight="1">
      <c r="A743" s="12" t="s">
        <v>418</v>
      </c>
      <c r="B743" s="12" t="s">
        <v>419</v>
      </c>
      <c r="C743" s="12">
        <v>42.3606</v>
      </c>
      <c r="D743" s="12">
        <v>-71.0106</v>
      </c>
      <c r="E743" s="12">
        <v>2.0120112E7</v>
      </c>
      <c r="F743" s="12" t="str">
        <f t="shared" si="1"/>
        <v>01</v>
      </c>
      <c r="G743" s="12">
        <v>12.0</v>
      </c>
      <c r="H743" s="12">
        <v>234.0</v>
      </c>
    </row>
    <row r="744" ht="13.5" customHeight="1">
      <c r="A744" s="12" t="s">
        <v>418</v>
      </c>
      <c r="B744" s="12" t="s">
        <v>419</v>
      </c>
      <c r="C744" s="12">
        <v>42.3606</v>
      </c>
      <c r="D744" s="12">
        <v>-71.0106</v>
      </c>
      <c r="E744" s="12">
        <v>2.0120113E7</v>
      </c>
      <c r="F744" s="12" t="str">
        <f t="shared" si="1"/>
        <v>01</v>
      </c>
      <c r="G744" s="12">
        <v>42.0</v>
      </c>
      <c r="H744" s="12">
        <v>13.0</v>
      </c>
    </row>
    <row r="745" ht="13.5" customHeight="1">
      <c r="A745" s="12" t="s">
        <v>418</v>
      </c>
      <c r="B745" s="12" t="s">
        <v>419</v>
      </c>
      <c r="C745" s="12">
        <v>42.3606</v>
      </c>
      <c r="D745" s="12">
        <v>-71.0106</v>
      </c>
      <c r="E745" s="12">
        <v>2.0120114E7</v>
      </c>
      <c r="F745" s="12" t="str">
        <f t="shared" si="1"/>
        <v>01</v>
      </c>
      <c r="G745" s="12">
        <v>29.0</v>
      </c>
      <c r="H745" s="12">
        <v>0.0</v>
      </c>
    </row>
    <row r="746" ht="13.5" customHeight="1">
      <c r="A746" s="12" t="s">
        <v>418</v>
      </c>
      <c r="B746" s="12" t="s">
        <v>419</v>
      </c>
      <c r="C746" s="12">
        <v>42.3606</v>
      </c>
      <c r="D746" s="12">
        <v>-71.0106</v>
      </c>
      <c r="E746" s="12">
        <v>2.0120115E7</v>
      </c>
      <c r="F746" s="12" t="str">
        <f t="shared" si="1"/>
        <v>01</v>
      </c>
      <c r="G746" s="12">
        <v>31.0</v>
      </c>
      <c r="H746" s="12">
        <v>0.0</v>
      </c>
    </row>
    <row r="747" ht="13.5" customHeight="1">
      <c r="A747" s="12" t="s">
        <v>418</v>
      </c>
      <c r="B747" s="12" t="s">
        <v>419</v>
      </c>
      <c r="C747" s="12">
        <v>42.3606</v>
      </c>
      <c r="D747" s="12">
        <v>-71.0106</v>
      </c>
      <c r="E747" s="12">
        <v>2.0120116E7</v>
      </c>
      <c r="F747" s="12" t="str">
        <f t="shared" si="1"/>
        <v>01</v>
      </c>
      <c r="G747" s="12">
        <v>14.0</v>
      </c>
      <c r="H747" s="12">
        <v>15.0</v>
      </c>
    </row>
    <row r="748" ht="13.5" customHeight="1">
      <c r="A748" s="12" t="s">
        <v>418</v>
      </c>
      <c r="B748" s="12" t="s">
        <v>419</v>
      </c>
      <c r="C748" s="12">
        <v>42.3606</v>
      </c>
      <c r="D748" s="12">
        <v>-71.0106</v>
      </c>
      <c r="E748" s="12">
        <v>2.0120117E7</v>
      </c>
      <c r="F748" s="12" t="str">
        <f t="shared" si="1"/>
        <v>01</v>
      </c>
      <c r="G748" s="12">
        <v>30.0</v>
      </c>
      <c r="H748" s="12">
        <v>23.0</v>
      </c>
    </row>
    <row r="749" ht="13.5" customHeight="1">
      <c r="A749" s="12" t="s">
        <v>418</v>
      </c>
      <c r="B749" s="12" t="s">
        <v>419</v>
      </c>
      <c r="C749" s="12">
        <v>42.3606</v>
      </c>
      <c r="D749" s="12">
        <v>-71.0106</v>
      </c>
      <c r="E749" s="12">
        <v>2.0120118E7</v>
      </c>
      <c r="F749" s="12" t="str">
        <f t="shared" si="1"/>
        <v>01</v>
      </c>
      <c r="G749" s="12">
        <v>12.0</v>
      </c>
      <c r="H749" s="12">
        <v>0.0</v>
      </c>
    </row>
    <row r="750" ht="13.5" customHeight="1">
      <c r="A750" s="12" t="s">
        <v>418</v>
      </c>
      <c r="B750" s="12" t="s">
        <v>419</v>
      </c>
      <c r="C750" s="12">
        <v>42.3606</v>
      </c>
      <c r="D750" s="12">
        <v>-71.0106</v>
      </c>
      <c r="E750" s="12">
        <v>2.0120119E7</v>
      </c>
      <c r="F750" s="12" t="str">
        <f t="shared" si="1"/>
        <v>01</v>
      </c>
      <c r="G750" s="12">
        <v>12.0</v>
      </c>
      <c r="H750" s="12">
        <v>3.0</v>
      </c>
    </row>
    <row r="751" ht="13.5" customHeight="1">
      <c r="A751" s="12" t="s">
        <v>418</v>
      </c>
      <c r="B751" s="12" t="s">
        <v>419</v>
      </c>
      <c r="C751" s="12">
        <v>42.3606</v>
      </c>
      <c r="D751" s="12">
        <v>-71.0106</v>
      </c>
      <c r="E751" s="12">
        <v>2.012012E7</v>
      </c>
      <c r="F751" s="12" t="str">
        <f t="shared" si="1"/>
        <v>01</v>
      </c>
      <c r="G751" s="12">
        <v>30.0</v>
      </c>
      <c r="H751" s="12">
        <v>13.0</v>
      </c>
    </row>
    <row r="752" ht="13.5" customHeight="1">
      <c r="A752" s="12" t="s">
        <v>418</v>
      </c>
      <c r="B752" s="12" t="s">
        <v>419</v>
      </c>
      <c r="C752" s="12">
        <v>42.3606</v>
      </c>
      <c r="D752" s="12">
        <v>-71.0106</v>
      </c>
      <c r="E752" s="12">
        <v>2.0120121E7</v>
      </c>
      <c r="F752" s="12" t="str">
        <f t="shared" si="1"/>
        <v>01</v>
      </c>
      <c r="G752" s="12">
        <v>33.0</v>
      </c>
      <c r="H752" s="12">
        <v>46.0</v>
      </c>
    </row>
    <row r="753" ht="13.5" customHeight="1">
      <c r="A753" s="12" t="s">
        <v>418</v>
      </c>
      <c r="B753" s="12" t="s">
        <v>419</v>
      </c>
      <c r="C753" s="12">
        <v>42.3606</v>
      </c>
      <c r="D753" s="12">
        <v>-71.0106</v>
      </c>
      <c r="E753" s="12">
        <v>2.0120122E7</v>
      </c>
      <c r="F753" s="12" t="str">
        <f t="shared" si="1"/>
        <v>01</v>
      </c>
      <c r="G753" s="12">
        <v>16.0</v>
      </c>
      <c r="H753" s="12">
        <v>0.0</v>
      </c>
    </row>
    <row r="754" ht="13.5" customHeight="1">
      <c r="A754" s="12" t="s">
        <v>418</v>
      </c>
      <c r="B754" s="12" t="s">
        <v>419</v>
      </c>
      <c r="C754" s="12">
        <v>42.3606</v>
      </c>
      <c r="D754" s="12">
        <v>-71.0106</v>
      </c>
      <c r="E754" s="12">
        <v>2.0120123E7</v>
      </c>
      <c r="F754" s="12" t="str">
        <f t="shared" si="1"/>
        <v>01</v>
      </c>
      <c r="G754" s="12">
        <v>31.0</v>
      </c>
      <c r="H754" s="12">
        <v>51.0</v>
      </c>
    </row>
    <row r="755" ht="13.5" customHeight="1">
      <c r="A755" s="12" t="s">
        <v>418</v>
      </c>
      <c r="B755" s="12" t="s">
        <v>419</v>
      </c>
      <c r="C755" s="12">
        <v>42.3606</v>
      </c>
      <c r="D755" s="12">
        <v>-71.0106</v>
      </c>
      <c r="E755" s="12">
        <v>2.0120124E7</v>
      </c>
      <c r="F755" s="12" t="str">
        <f t="shared" si="1"/>
        <v>01</v>
      </c>
      <c r="G755" s="12">
        <v>45.0</v>
      </c>
      <c r="H755" s="12">
        <v>3.0</v>
      </c>
    </row>
    <row r="756" ht="13.5" customHeight="1">
      <c r="A756" s="12" t="s">
        <v>418</v>
      </c>
      <c r="B756" s="12" t="s">
        <v>419</v>
      </c>
      <c r="C756" s="12">
        <v>42.3606</v>
      </c>
      <c r="D756" s="12">
        <v>-71.0106</v>
      </c>
      <c r="E756" s="12">
        <v>2.0120125E7</v>
      </c>
      <c r="F756" s="12" t="str">
        <f t="shared" si="1"/>
        <v>01</v>
      </c>
      <c r="G756" s="12">
        <v>12.0</v>
      </c>
      <c r="H756" s="12">
        <v>0.0</v>
      </c>
    </row>
    <row r="757" ht="13.5" customHeight="1">
      <c r="A757" s="12" t="s">
        <v>418</v>
      </c>
      <c r="B757" s="12" t="s">
        <v>419</v>
      </c>
      <c r="C757" s="12">
        <v>42.3606</v>
      </c>
      <c r="D757" s="12">
        <v>-71.0106</v>
      </c>
      <c r="E757" s="12">
        <v>2.0120126E7</v>
      </c>
      <c r="F757" s="12" t="str">
        <f t="shared" si="1"/>
        <v>01</v>
      </c>
      <c r="G757" s="12">
        <v>39.0</v>
      </c>
      <c r="H757" s="12">
        <v>43.0</v>
      </c>
    </row>
    <row r="758" ht="13.5" customHeight="1">
      <c r="A758" s="12" t="s">
        <v>418</v>
      </c>
      <c r="B758" s="12" t="s">
        <v>419</v>
      </c>
      <c r="C758" s="12">
        <v>42.3606</v>
      </c>
      <c r="D758" s="12">
        <v>-71.0106</v>
      </c>
      <c r="E758" s="12">
        <v>2.0120127E7</v>
      </c>
      <c r="F758" s="12" t="str">
        <f t="shared" si="1"/>
        <v>01</v>
      </c>
      <c r="G758" s="12">
        <v>24.0</v>
      </c>
      <c r="H758" s="12">
        <v>226.0</v>
      </c>
    </row>
    <row r="759" ht="13.5" customHeight="1">
      <c r="A759" s="12" t="s">
        <v>418</v>
      </c>
      <c r="B759" s="12" t="s">
        <v>419</v>
      </c>
      <c r="C759" s="12">
        <v>42.3606</v>
      </c>
      <c r="D759" s="12">
        <v>-71.0106</v>
      </c>
      <c r="E759" s="12">
        <v>2.0120128E7</v>
      </c>
      <c r="F759" s="12" t="str">
        <f t="shared" si="1"/>
        <v>01</v>
      </c>
      <c r="G759" s="12">
        <v>42.0</v>
      </c>
      <c r="H759" s="12">
        <v>0.0</v>
      </c>
    </row>
    <row r="760" ht="13.5" customHeight="1">
      <c r="A760" s="12" t="s">
        <v>418</v>
      </c>
      <c r="B760" s="12" t="s">
        <v>419</v>
      </c>
      <c r="C760" s="12">
        <v>42.3606</v>
      </c>
      <c r="D760" s="12">
        <v>-71.0106</v>
      </c>
      <c r="E760" s="12">
        <v>2.0120129E7</v>
      </c>
      <c r="F760" s="12" t="str">
        <f t="shared" si="1"/>
        <v>01</v>
      </c>
      <c r="G760" s="12">
        <v>42.0</v>
      </c>
      <c r="H760" s="12">
        <v>0.0</v>
      </c>
    </row>
    <row r="761" ht="13.5" customHeight="1">
      <c r="A761" s="12" t="s">
        <v>418</v>
      </c>
      <c r="B761" s="12" t="s">
        <v>419</v>
      </c>
      <c r="C761" s="12">
        <v>42.3606</v>
      </c>
      <c r="D761" s="12">
        <v>-71.0106</v>
      </c>
      <c r="E761" s="12">
        <v>2.012013E7</v>
      </c>
      <c r="F761" s="12" t="str">
        <f t="shared" si="1"/>
        <v>01</v>
      </c>
      <c r="G761" s="12">
        <v>30.0</v>
      </c>
      <c r="H761" s="12">
        <v>0.0</v>
      </c>
    </row>
    <row r="762" ht="13.5" customHeight="1">
      <c r="A762" s="12" t="s">
        <v>418</v>
      </c>
      <c r="B762" s="12" t="s">
        <v>419</v>
      </c>
      <c r="C762" s="12">
        <v>42.3606</v>
      </c>
      <c r="D762" s="12">
        <v>-71.0106</v>
      </c>
      <c r="E762" s="12">
        <v>2.0120131E7</v>
      </c>
      <c r="F762" s="12" t="str">
        <f t="shared" si="1"/>
        <v>01</v>
      </c>
      <c r="G762" s="12">
        <v>44.0</v>
      </c>
      <c r="H762" s="12">
        <v>0.0</v>
      </c>
    </row>
    <row r="763" ht="13.5" customHeight="1">
      <c r="A763" s="12" t="s">
        <v>418</v>
      </c>
      <c r="B763" s="12" t="s">
        <v>419</v>
      </c>
      <c r="C763" s="12">
        <v>42.3606</v>
      </c>
      <c r="D763" s="12">
        <v>-71.0106</v>
      </c>
      <c r="E763" s="12">
        <v>2.0120201E7</v>
      </c>
      <c r="F763" s="12" t="str">
        <f t="shared" si="1"/>
        <v>02</v>
      </c>
      <c r="G763" s="12">
        <v>43.0</v>
      </c>
      <c r="H763" s="12">
        <v>0.0</v>
      </c>
    </row>
    <row r="764" ht="13.5" customHeight="1">
      <c r="A764" s="12" t="s">
        <v>418</v>
      </c>
      <c r="B764" s="12" t="s">
        <v>419</v>
      </c>
      <c r="C764" s="12">
        <v>42.3606</v>
      </c>
      <c r="D764" s="12">
        <v>-71.0106</v>
      </c>
      <c r="E764" s="12">
        <v>2.0120202E7</v>
      </c>
      <c r="F764" s="12" t="str">
        <f t="shared" si="1"/>
        <v>02</v>
      </c>
      <c r="G764" s="12">
        <v>15.0</v>
      </c>
      <c r="H764" s="12">
        <v>0.0</v>
      </c>
    </row>
    <row r="765" ht="13.5" customHeight="1">
      <c r="A765" s="12" t="s">
        <v>418</v>
      </c>
      <c r="B765" s="12" t="s">
        <v>419</v>
      </c>
      <c r="C765" s="12">
        <v>42.3606</v>
      </c>
      <c r="D765" s="12">
        <v>-71.0106</v>
      </c>
      <c r="E765" s="12">
        <v>2.0120203E7</v>
      </c>
      <c r="F765" s="12" t="str">
        <f t="shared" si="1"/>
        <v>02</v>
      </c>
      <c r="G765" s="12">
        <v>19.0</v>
      </c>
      <c r="H765" s="12">
        <v>0.0</v>
      </c>
    </row>
    <row r="766" ht="13.5" customHeight="1">
      <c r="A766" s="12" t="s">
        <v>418</v>
      </c>
      <c r="B766" s="12" t="s">
        <v>419</v>
      </c>
      <c r="C766" s="12">
        <v>42.3606</v>
      </c>
      <c r="D766" s="12">
        <v>-71.0106</v>
      </c>
      <c r="E766" s="12">
        <v>2.0120204E7</v>
      </c>
      <c r="F766" s="12" t="str">
        <f t="shared" si="1"/>
        <v>02</v>
      </c>
      <c r="G766" s="12">
        <v>10.0</v>
      </c>
      <c r="H766" s="12">
        <v>0.0</v>
      </c>
    </row>
    <row r="767" ht="13.5" customHeight="1">
      <c r="A767" s="12" t="s">
        <v>418</v>
      </c>
      <c r="B767" s="12" t="s">
        <v>419</v>
      </c>
      <c r="C767" s="12">
        <v>42.3606</v>
      </c>
      <c r="D767" s="12">
        <v>-71.0106</v>
      </c>
      <c r="E767" s="12">
        <v>2.0120205E7</v>
      </c>
      <c r="F767" s="12" t="str">
        <f t="shared" si="1"/>
        <v>02</v>
      </c>
      <c r="G767" s="12">
        <v>42.0</v>
      </c>
      <c r="H767" s="12">
        <v>0.0</v>
      </c>
    </row>
    <row r="768" ht="13.5" customHeight="1">
      <c r="A768" s="12" t="s">
        <v>418</v>
      </c>
      <c r="B768" s="12" t="s">
        <v>419</v>
      </c>
      <c r="C768" s="12">
        <v>42.3606</v>
      </c>
      <c r="D768" s="12">
        <v>-71.0106</v>
      </c>
      <c r="E768" s="12">
        <v>2.0120206E7</v>
      </c>
      <c r="F768" s="12" t="str">
        <f t="shared" si="1"/>
        <v>02</v>
      </c>
      <c r="G768" s="12">
        <v>38.0</v>
      </c>
      <c r="H768" s="12">
        <v>0.0</v>
      </c>
    </row>
    <row r="769" ht="13.5" customHeight="1">
      <c r="A769" s="12" t="s">
        <v>418</v>
      </c>
      <c r="B769" s="12" t="s">
        <v>419</v>
      </c>
      <c r="C769" s="12">
        <v>42.3606</v>
      </c>
      <c r="D769" s="12">
        <v>-71.0106</v>
      </c>
      <c r="E769" s="12">
        <v>2.0120207E7</v>
      </c>
      <c r="F769" s="12" t="str">
        <f t="shared" si="1"/>
        <v>02</v>
      </c>
      <c r="G769" s="12">
        <v>26.0</v>
      </c>
      <c r="H769" s="12">
        <v>0.0</v>
      </c>
    </row>
    <row r="770" ht="13.5" customHeight="1">
      <c r="A770" s="12" t="s">
        <v>418</v>
      </c>
      <c r="B770" s="12" t="s">
        <v>419</v>
      </c>
      <c r="C770" s="12">
        <v>42.3606</v>
      </c>
      <c r="D770" s="12">
        <v>-71.0106</v>
      </c>
      <c r="E770" s="12">
        <v>2.0120208E7</v>
      </c>
      <c r="F770" s="12" t="str">
        <f t="shared" si="1"/>
        <v>02</v>
      </c>
      <c r="G770" s="12">
        <v>16.0</v>
      </c>
      <c r="H770" s="12">
        <v>0.0</v>
      </c>
    </row>
    <row r="771" ht="13.5" customHeight="1">
      <c r="A771" s="12" t="s">
        <v>418</v>
      </c>
      <c r="B771" s="12" t="s">
        <v>419</v>
      </c>
      <c r="C771" s="12">
        <v>42.3606</v>
      </c>
      <c r="D771" s="12">
        <v>-71.0106</v>
      </c>
      <c r="E771" s="12">
        <v>2.0120209E7</v>
      </c>
      <c r="F771" s="12" t="str">
        <f t="shared" si="1"/>
        <v>02</v>
      </c>
      <c r="G771" s="12">
        <v>32.0</v>
      </c>
      <c r="H771" s="12">
        <v>0.0</v>
      </c>
    </row>
    <row r="772" ht="13.5" customHeight="1">
      <c r="A772" s="12" t="s">
        <v>418</v>
      </c>
      <c r="B772" s="12" t="s">
        <v>419</v>
      </c>
      <c r="C772" s="12">
        <v>42.3606</v>
      </c>
      <c r="D772" s="12">
        <v>-71.0106</v>
      </c>
      <c r="E772" s="12">
        <v>2.012021E7</v>
      </c>
      <c r="F772" s="12" t="str">
        <f t="shared" si="1"/>
        <v>02</v>
      </c>
      <c r="G772" s="12">
        <v>19.0</v>
      </c>
      <c r="H772" s="12">
        <v>0.0</v>
      </c>
    </row>
    <row r="773" ht="13.5" customHeight="1">
      <c r="A773" s="12" t="s">
        <v>418</v>
      </c>
      <c r="B773" s="12" t="s">
        <v>419</v>
      </c>
      <c r="C773" s="12">
        <v>42.3606</v>
      </c>
      <c r="D773" s="12">
        <v>-71.0106</v>
      </c>
      <c r="E773" s="12">
        <v>2.0120211E7</v>
      </c>
      <c r="F773" s="12" t="str">
        <f t="shared" si="1"/>
        <v>02</v>
      </c>
      <c r="G773" s="12">
        <v>29.0</v>
      </c>
      <c r="H773" s="12">
        <v>18.0</v>
      </c>
    </row>
    <row r="774" ht="13.5" customHeight="1">
      <c r="A774" s="12" t="s">
        <v>418</v>
      </c>
      <c r="B774" s="12" t="s">
        <v>419</v>
      </c>
      <c r="C774" s="12">
        <v>42.3606</v>
      </c>
      <c r="D774" s="12">
        <v>-71.0106</v>
      </c>
      <c r="E774" s="12">
        <v>2.0120212E7</v>
      </c>
      <c r="F774" s="12" t="str">
        <f t="shared" si="1"/>
        <v>02</v>
      </c>
      <c r="G774" s="12">
        <v>43.0</v>
      </c>
      <c r="H774" s="12">
        <v>0.0</v>
      </c>
    </row>
    <row r="775" ht="13.5" customHeight="1">
      <c r="A775" s="12" t="s">
        <v>418</v>
      </c>
      <c r="B775" s="12" t="s">
        <v>419</v>
      </c>
      <c r="C775" s="12">
        <v>42.3606</v>
      </c>
      <c r="D775" s="12">
        <v>-71.0106</v>
      </c>
      <c r="E775" s="12">
        <v>2.0120213E7</v>
      </c>
      <c r="F775" s="12" t="str">
        <f t="shared" si="1"/>
        <v>02</v>
      </c>
      <c r="G775" s="12">
        <v>28.0</v>
      </c>
      <c r="H775" s="12">
        <v>0.0</v>
      </c>
    </row>
    <row r="776" ht="13.5" customHeight="1">
      <c r="A776" s="12" t="s">
        <v>418</v>
      </c>
      <c r="B776" s="12" t="s">
        <v>419</v>
      </c>
      <c r="C776" s="12">
        <v>42.3606</v>
      </c>
      <c r="D776" s="12">
        <v>-71.0106</v>
      </c>
      <c r="E776" s="12">
        <v>2.0120214E7</v>
      </c>
      <c r="F776" s="12" t="str">
        <f t="shared" si="1"/>
        <v>02</v>
      </c>
      <c r="G776" s="12">
        <v>31.0</v>
      </c>
      <c r="H776" s="12">
        <v>0.0</v>
      </c>
    </row>
    <row r="777" ht="13.5" customHeight="1">
      <c r="A777" s="12" t="s">
        <v>418</v>
      </c>
      <c r="B777" s="12" t="s">
        <v>419</v>
      </c>
      <c r="C777" s="12">
        <v>42.3606</v>
      </c>
      <c r="D777" s="12">
        <v>-71.0106</v>
      </c>
      <c r="E777" s="12">
        <v>2.0120215E7</v>
      </c>
      <c r="F777" s="12" t="str">
        <f t="shared" si="1"/>
        <v>02</v>
      </c>
      <c r="G777" s="12">
        <v>44.0</v>
      </c>
      <c r="H777" s="12">
        <v>0.0</v>
      </c>
    </row>
    <row r="778" ht="13.5" customHeight="1">
      <c r="A778" s="12" t="s">
        <v>418</v>
      </c>
      <c r="B778" s="12" t="s">
        <v>419</v>
      </c>
      <c r="C778" s="12">
        <v>42.3606</v>
      </c>
      <c r="D778" s="12">
        <v>-71.0106</v>
      </c>
      <c r="E778" s="12">
        <v>2.0120216E7</v>
      </c>
      <c r="F778" s="12" t="str">
        <f t="shared" si="1"/>
        <v>02</v>
      </c>
      <c r="G778" s="12">
        <v>12.0</v>
      </c>
      <c r="H778" s="12">
        <v>10.0</v>
      </c>
    </row>
    <row r="779" ht="13.5" customHeight="1">
      <c r="A779" s="12" t="s">
        <v>418</v>
      </c>
      <c r="B779" s="12" t="s">
        <v>419</v>
      </c>
      <c r="C779" s="12">
        <v>42.3606</v>
      </c>
      <c r="D779" s="12">
        <v>-71.0106</v>
      </c>
      <c r="E779" s="12">
        <v>2.0120217E7</v>
      </c>
      <c r="F779" s="12" t="str">
        <f t="shared" si="1"/>
        <v>02</v>
      </c>
      <c r="G779" s="12">
        <v>11.0</v>
      </c>
      <c r="H779" s="12">
        <v>3.0</v>
      </c>
    </row>
    <row r="780" ht="13.5" customHeight="1">
      <c r="A780" s="12" t="s">
        <v>418</v>
      </c>
      <c r="B780" s="12" t="s">
        <v>419</v>
      </c>
      <c r="C780" s="12">
        <v>42.3606</v>
      </c>
      <c r="D780" s="12">
        <v>-71.0106</v>
      </c>
      <c r="E780" s="12">
        <v>2.0120218E7</v>
      </c>
      <c r="F780" s="12" t="str">
        <f t="shared" si="1"/>
        <v>02</v>
      </c>
      <c r="G780" s="12">
        <v>40.0</v>
      </c>
      <c r="H780" s="12">
        <v>0.0</v>
      </c>
    </row>
    <row r="781" ht="13.5" customHeight="1">
      <c r="A781" s="12" t="s">
        <v>418</v>
      </c>
      <c r="B781" s="12" t="s">
        <v>419</v>
      </c>
      <c r="C781" s="12">
        <v>42.3606</v>
      </c>
      <c r="D781" s="12">
        <v>-71.0106</v>
      </c>
      <c r="E781" s="12">
        <v>2.0120219E7</v>
      </c>
      <c r="F781" s="12" t="str">
        <f t="shared" si="1"/>
        <v>02</v>
      </c>
      <c r="G781" s="12">
        <v>40.0</v>
      </c>
      <c r="H781" s="12">
        <v>0.0</v>
      </c>
    </row>
    <row r="782" ht="13.5" customHeight="1">
      <c r="A782" s="12" t="s">
        <v>418</v>
      </c>
      <c r="B782" s="12" t="s">
        <v>419</v>
      </c>
      <c r="C782" s="12">
        <v>42.3606</v>
      </c>
      <c r="D782" s="12">
        <v>-71.0106</v>
      </c>
      <c r="E782" s="12">
        <v>2.012022E7</v>
      </c>
      <c r="F782" s="12" t="str">
        <f t="shared" si="1"/>
        <v>02</v>
      </c>
      <c r="G782" s="12">
        <v>43.0</v>
      </c>
      <c r="H782" s="12">
        <v>0.0</v>
      </c>
    </row>
    <row r="783" ht="13.5" customHeight="1">
      <c r="A783" s="12" t="s">
        <v>418</v>
      </c>
      <c r="B783" s="12" t="s">
        <v>419</v>
      </c>
      <c r="C783" s="12">
        <v>42.3606</v>
      </c>
      <c r="D783" s="12">
        <v>-71.0106</v>
      </c>
      <c r="E783" s="12">
        <v>2.0120221E7</v>
      </c>
      <c r="F783" s="12" t="str">
        <f t="shared" si="1"/>
        <v>02</v>
      </c>
      <c r="G783" s="12">
        <v>23.0</v>
      </c>
      <c r="H783" s="12">
        <v>0.0</v>
      </c>
    </row>
    <row r="784" ht="13.5" customHeight="1">
      <c r="A784" s="12" t="s">
        <v>418</v>
      </c>
      <c r="B784" s="12" t="s">
        <v>419</v>
      </c>
      <c r="C784" s="12">
        <v>42.3606</v>
      </c>
      <c r="D784" s="12">
        <v>-71.0106</v>
      </c>
      <c r="E784" s="12">
        <v>2.0120222E7</v>
      </c>
      <c r="F784" s="12" t="str">
        <f t="shared" si="1"/>
        <v>02</v>
      </c>
      <c r="G784" s="12">
        <v>25.0</v>
      </c>
      <c r="H784" s="12">
        <v>0.0</v>
      </c>
    </row>
    <row r="785" ht="13.5" customHeight="1">
      <c r="A785" s="12" t="s">
        <v>418</v>
      </c>
      <c r="B785" s="12" t="s">
        <v>419</v>
      </c>
      <c r="C785" s="12">
        <v>42.3606</v>
      </c>
      <c r="D785" s="12">
        <v>-71.0106</v>
      </c>
      <c r="E785" s="12">
        <v>2.0120223E7</v>
      </c>
      <c r="F785" s="12" t="str">
        <f t="shared" si="1"/>
        <v>02</v>
      </c>
      <c r="G785" s="12">
        <v>29.0</v>
      </c>
      <c r="H785" s="12">
        <v>13.0</v>
      </c>
    </row>
    <row r="786" ht="13.5" customHeight="1">
      <c r="A786" s="12" t="s">
        <v>418</v>
      </c>
      <c r="B786" s="12" t="s">
        <v>419</v>
      </c>
      <c r="C786" s="12">
        <v>42.3606</v>
      </c>
      <c r="D786" s="12">
        <v>-71.0106</v>
      </c>
      <c r="E786" s="12">
        <v>2.0120224E7</v>
      </c>
      <c r="F786" s="12" t="str">
        <f t="shared" si="1"/>
        <v>02</v>
      </c>
      <c r="G786" s="12">
        <v>23.0</v>
      </c>
      <c r="H786" s="12">
        <v>137.0</v>
      </c>
    </row>
    <row r="787" ht="13.5" customHeight="1">
      <c r="A787" s="12" t="s">
        <v>418</v>
      </c>
      <c r="B787" s="12" t="s">
        <v>419</v>
      </c>
      <c r="C787" s="12">
        <v>42.3606</v>
      </c>
      <c r="D787" s="12">
        <v>-71.0106</v>
      </c>
      <c r="E787" s="12">
        <v>2.0120225E7</v>
      </c>
      <c r="F787" s="12" t="str">
        <f t="shared" si="1"/>
        <v>02</v>
      </c>
      <c r="G787" s="12">
        <v>42.0</v>
      </c>
      <c r="H787" s="12">
        <v>0.0</v>
      </c>
    </row>
    <row r="788" ht="13.5" customHeight="1">
      <c r="A788" s="12" t="s">
        <v>418</v>
      </c>
      <c r="B788" s="12" t="s">
        <v>419</v>
      </c>
      <c r="C788" s="12">
        <v>42.3606</v>
      </c>
      <c r="D788" s="12">
        <v>-71.0106</v>
      </c>
      <c r="E788" s="12">
        <v>2.0120226E7</v>
      </c>
      <c r="F788" s="12" t="str">
        <f t="shared" si="1"/>
        <v>02</v>
      </c>
      <c r="G788" s="12">
        <v>43.0</v>
      </c>
      <c r="H788" s="12">
        <v>0.0</v>
      </c>
    </row>
    <row r="789" ht="13.5" customHeight="1">
      <c r="A789" s="12" t="s">
        <v>418</v>
      </c>
      <c r="B789" s="12" t="s">
        <v>419</v>
      </c>
      <c r="C789" s="12">
        <v>42.3606</v>
      </c>
      <c r="D789" s="12">
        <v>-71.0106</v>
      </c>
      <c r="E789" s="12">
        <v>2.0120227E7</v>
      </c>
      <c r="F789" s="12" t="str">
        <f t="shared" si="1"/>
        <v>02</v>
      </c>
      <c r="G789" s="12">
        <v>43.0</v>
      </c>
      <c r="H789" s="12">
        <v>0.0</v>
      </c>
    </row>
    <row r="790" ht="13.5" customHeight="1">
      <c r="A790" s="12" t="s">
        <v>418</v>
      </c>
      <c r="B790" s="12" t="s">
        <v>419</v>
      </c>
      <c r="C790" s="12">
        <v>42.3606</v>
      </c>
      <c r="D790" s="12">
        <v>-71.0106</v>
      </c>
      <c r="E790" s="12">
        <v>2.0120228E7</v>
      </c>
      <c r="F790" s="12" t="str">
        <f t="shared" si="1"/>
        <v>02</v>
      </c>
      <c r="G790" s="12">
        <v>10.0</v>
      </c>
      <c r="H790" s="12">
        <v>0.0</v>
      </c>
    </row>
    <row r="791" ht="13.5" customHeight="1">
      <c r="A791" s="12" t="s">
        <v>418</v>
      </c>
      <c r="B791" s="12" t="s">
        <v>419</v>
      </c>
      <c r="C791" s="12">
        <v>42.3606</v>
      </c>
      <c r="D791" s="12">
        <v>-71.0106</v>
      </c>
      <c r="E791" s="12">
        <v>2.0120229E7</v>
      </c>
      <c r="F791" s="12" t="str">
        <f t="shared" si="1"/>
        <v>02</v>
      </c>
      <c r="G791" s="12">
        <v>37.0</v>
      </c>
      <c r="H791" s="12">
        <v>74.0</v>
      </c>
    </row>
    <row r="792" ht="13.5" customHeight="1">
      <c r="A792" s="12" t="s">
        <v>418</v>
      </c>
      <c r="B792" s="12" t="s">
        <v>419</v>
      </c>
      <c r="C792" s="12">
        <v>42.3606</v>
      </c>
      <c r="D792" s="12">
        <v>-71.0106</v>
      </c>
      <c r="E792" s="12">
        <v>2.0120301E7</v>
      </c>
      <c r="F792" s="12" t="str">
        <f t="shared" si="1"/>
        <v>03</v>
      </c>
      <c r="G792" s="12">
        <v>11.0</v>
      </c>
      <c r="H792" s="12">
        <v>147.0</v>
      </c>
    </row>
    <row r="793" ht="13.5" customHeight="1">
      <c r="A793" s="12" t="s">
        <v>418</v>
      </c>
      <c r="B793" s="12" t="s">
        <v>419</v>
      </c>
      <c r="C793" s="12">
        <v>42.3606</v>
      </c>
      <c r="D793" s="12">
        <v>-71.0106</v>
      </c>
      <c r="E793" s="12">
        <v>2.0120302E7</v>
      </c>
      <c r="F793" s="12" t="str">
        <f t="shared" si="1"/>
        <v>03</v>
      </c>
      <c r="G793" s="12">
        <v>38.0</v>
      </c>
      <c r="H793" s="12">
        <v>0.0</v>
      </c>
    </row>
    <row r="794" ht="13.5" customHeight="1">
      <c r="A794" s="12" t="s">
        <v>418</v>
      </c>
      <c r="B794" s="12" t="s">
        <v>419</v>
      </c>
      <c r="C794" s="12">
        <v>42.3606</v>
      </c>
      <c r="D794" s="12">
        <v>-71.0106</v>
      </c>
      <c r="E794" s="12">
        <v>2.0120303E7</v>
      </c>
      <c r="F794" s="12" t="str">
        <f t="shared" si="1"/>
        <v>03</v>
      </c>
      <c r="G794" s="12">
        <v>37.0</v>
      </c>
      <c r="H794" s="12">
        <v>97.0</v>
      </c>
    </row>
    <row r="795" ht="13.5" customHeight="1">
      <c r="A795" s="12" t="s">
        <v>418</v>
      </c>
      <c r="B795" s="12" t="s">
        <v>419</v>
      </c>
      <c r="C795" s="12">
        <v>42.3606</v>
      </c>
      <c r="D795" s="12">
        <v>-71.0106</v>
      </c>
      <c r="E795" s="12">
        <v>2.0120304E7</v>
      </c>
      <c r="F795" s="12" t="str">
        <f t="shared" si="1"/>
        <v>03</v>
      </c>
      <c r="G795" s="12">
        <v>30.0</v>
      </c>
      <c r="H795" s="12">
        <v>0.0</v>
      </c>
    </row>
    <row r="796" ht="13.5" customHeight="1">
      <c r="A796" s="12" t="s">
        <v>418</v>
      </c>
      <c r="B796" s="12" t="s">
        <v>419</v>
      </c>
      <c r="C796" s="12">
        <v>42.3606</v>
      </c>
      <c r="D796" s="12">
        <v>-71.0106</v>
      </c>
      <c r="E796" s="12">
        <v>2.0120305E7</v>
      </c>
      <c r="F796" s="12" t="str">
        <f t="shared" si="1"/>
        <v>03</v>
      </c>
      <c r="G796" s="12">
        <v>45.0</v>
      </c>
      <c r="H796" s="12">
        <v>0.0</v>
      </c>
    </row>
    <row r="797" ht="13.5" customHeight="1">
      <c r="A797" s="12" t="s">
        <v>418</v>
      </c>
      <c r="B797" s="12" t="s">
        <v>419</v>
      </c>
      <c r="C797" s="12">
        <v>42.3606</v>
      </c>
      <c r="D797" s="12">
        <v>-71.0106</v>
      </c>
      <c r="E797" s="12">
        <v>2.0120306E7</v>
      </c>
      <c r="F797" s="12" t="str">
        <f t="shared" si="1"/>
        <v>03</v>
      </c>
      <c r="G797" s="12">
        <v>43.0</v>
      </c>
      <c r="H797" s="12">
        <v>0.0</v>
      </c>
    </row>
    <row r="798" ht="13.5" customHeight="1">
      <c r="A798" s="12" t="s">
        <v>418</v>
      </c>
      <c r="B798" s="12" t="s">
        <v>419</v>
      </c>
      <c r="C798" s="12">
        <v>42.3606</v>
      </c>
      <c r="D798" s="12">
        <v>-71.0106</v>
      </c>
      <c r="E798" s="12">
        <v>2.0120307E7</v>
      </c>
      <c r="F798" s="12" t="str">
        <f t="shared" si="1"/>
        <v>03</v>
      </c>
      <c r="G798" s="12">
        <v>37.0</v>
      </c>
      <c r="H798" s="12">
        <v>0.0</v>
      </c>
    </row>
    <row r="799" ht="13.5" customHeight="1">
      <c r="A799" s="12" t="s">
        <v>418</v>
      </c>
      <c r="B799" s="12" t="s">
        <v>419</v>
      </c>
      <c r="C799" s="12">
        <v>42.3606</v>
      </c>
      <c r="D799" s="12">
        <v>-71.0106</v>
      </c>
      <c r="E799" s="12">
        <v>2.0120308E7</v>
      </c>
      <c r="F799" s="12" t="str">
        <f t="shared" si="1"/>
        <v>03</v>
      </c>
      <c r="G799" s="12">
        <v>43.0</v>
      </c>
      <c r="H799" s="12">
        <v>0.0</v>
      </c>
    </row>
    <row r="800" ht="13.5" customHeight="1">
      <c r="A800" s="12" t="s">
        <v>418</v>
      </c>
      <c r="B800" s="12" t="s">
        <v>419</v>
      </c>
      <c r="C800" s="12">
        <v>42.3606</v>
      </c>
      <c r="D800" s="12">
        <v>-71.0106</v>
      </c>
      <c r="E800" s="12">
        <v>2.0120309E7</v>
      </c>
      <c r="F800" s="12" t="str">
        <f t="shared" si="1"/>
        <v>03</v>
      </c>
      <c r="G800" s="12">
        <v>16.0</v>
      </c>
      <c r="H800" s="12">
        <v>0.0</v>
      </c>
    </row>
    <row r="801" ht="13.5" customHeight="1">
      <c r="A801" s="12" t="s">
        <v>418</v>
      </c>
      <c r="B801" s="12" t="s">
        <v>419</v>
      </c>
      <c r="C801" s="12">
        <v>42.3606</v>
      </c>
      <c r="D801" s="12">
        <v>-71.0106</v>
      </c>
      <c r="E801" s="12">
        <v>2.012031E7</v>
      </c>
      <c r="F801" s="12" t="str">
        <f t="shared" si="1"/>
        <v>03</v>
      </c>
      <c r="G801" s="12">
        <v>22.0</v>
      </c>
      <c r="H801" s="12">
        <v>0.0</v>
      </c>
    </row>
    <row r="802" ht="13.5" customHeight="1">
      <c r="A802" s="12" t="s">
        <v>418</v>
      </c>
      <c r="B802" s="12" t="s">
        <v>419</v>
      </c>
      <c r="C802" s="12">
        <v>42.3606</v>
      </c>
      <c r="D802" s="12">
        <v>-71.0106</v>
      </c>
      <c r="E802" s="12">
        <v>2.0120311E7</v>
      </c>
      <c r="F802" s="12" t="str">
        <f t="shared" si="1"/>
        <v>03</v>
      </c>
      <c r="G802" s="12">
        <v>41.0</v>
      </c>
      <c r="H802" s="12">
        <v>0.0</v>
      </c>
    </row>
    <row r="803" ht="13.5" customHeight="1">
      <c r="A803" s="12" t="s">
        <v>418</v>
      </c>
      <c r="B803" s="12" t="s">
        <v>419</v>
      </c>
      <c r="C803" s="12">
        <v>42.3606</v>
      </c>
      <c r="D803" s="12">
        <v>-71.0106</v>
      </c>
      <c r="E803" s="12">
        <v>2.0120312E7</v>
      </c>
      <c r="F803" s="12" t="str">
        <f t="shared" si="1"/>
        <v>03</v>
      </c>
      <c r="G803" s="12">
        <v>24.0</v>
      </c>
      <c r="H803" s="12">
        <v>0.0</v>
      </c>
    </row>
    <row r="804" ht="13.5" customHeight="1">
      <c r="A804" s="12" t="s">
        <v>418</v>
      </c>
      <c r="B804" s="12" t="s">
        <v>419</v>
      </c>
      <c r="C804" s="12">
        <v>42.3606</v>
      </c>
      <c r="D804" s="12">
        <v>-71.0106</v>
      </c>
      <c r="E804" s="12">
        <v>2.0120313E7</v>
      </c>
      <c r="F804" s="12" t="str">
        <f t="shared" si="1"/>
        <v>03</v>
      </c>
      <c r="G804" s="12">
        <v>40.0</v>
      </c>
      <c r="H804" s="12">
        <v>18.0</v>
      </c>
    </row>
    <row r="805" ht="13.5" customHeight="1">
      <c r="A805" s="12" t="s">
        <v>418</v>
      </c>
      <c r="B805" s="12" t="s">
        <v>419</v>
      </c>
      <c r="C805" s="12">
        <v>42.3606</v>
      </c>
      <c r="D805" s="12">
        <v>-71.0106</v>
      </c>
      <c r="E805" s="12">
        <v>2.0120314E7</v>
      </c>
      <c r="F805" s="12" t="str">
        <f t="shared" si="1"/>
        <v>03</v>
      </c>
      <c r="G805" s="12">
        <v>40.0</v>
      </c>
      <c r="H805" s="12">
        <v>0.0</v>
      </c>
    </row>
    <row r="806" ht="13.5" customHeight="1">
      <c r="A806" s="12" t="s">
        <v>418</v>
      </c>
      <c r="B806" s="12" t="s">
        <v>419</v>
      </c>
      <c r="C806" s="12">
        <v>42.3606</v>
      </c>
      <c r="D806" s="12">
        <v>-71.0106</v>
      </c>
      <c r="E806" s="12">
        <v>2.0120315E7</v>
      </c>
      <c r="F806" s="12" t="str">
        <f t="shared" si="1"/>
        <v>03</v>
      </c>
      <c r="G806" s="12">
        <v>33.0</v>
      </c>
      <c r="H806" s="12">
        <v>0.0</v>
      </c>
    </row>
    <row r="807" ht="13.5" customHeight="1">
      <c r="A807" s="12" t="s">
        <v>418</v>
      </c>
      <c r="B807" s="12" t="s">
        <v>419</v>
      </c>
      <c r="C807" s="12">
        <v>42.3606</v>
      </c>
      <c r="D807" s="12">
        <v>-71.0106</v>
      </c>
      <c r="E807" s="12">
        <v>2.0120316E7</v>
      </c>
      <c r="F807" s="12" t="str">
        <f t="shared" si="1"/>
        <v>03</v>
      </c>
      <c r="G807" s="12">
        <v>36.0</v>
      </c>
      <c r="H807" s="12">
        <v>18.0</v>
      </c>
    </row>
    <row r="808" ht="13.5" customHeight="1">
      <c r="A808" s="12" t="s">
        <v>418</v>
      </c>
      <c r="B808" s="12" t="s">
        <v>419</v>
      </c>
      <c r="C808" s="12">
        <v>42.3606</v>
      </c>
      <c r="D808" s="12">
        <v>-71.0106</v>
      </c>
      <c r="E808" s="12">
        <v>2.0120317E7</v>
      </c>
      <c r="F808" s="12" t="str">
        <f t="shared" si="1"/>
        <v>03</v>
      </c>
      <c r="G808" s="12">
        <v>37.0</v>
      </c>
      <c r="H808" s="12">
        <v>0.0</v>
      </c>
    </row>
    <row r="809" ht="13.5" customHeight="1">
      <c r="A809" s="12" t="s">
        <v>418</v>
      </c>
      <c r="B809" s="12" t="s">
        <v>419</v>
      </c>
      <c r="C809" s="12">
        <v>42.3606</v>
      </c>
      <c r="D809" s="12">
        <v>-71.0106</v>
      </c>
      <c r="E809" s="12">
        <v>2.0120318E7</v>
      </c>
      <c r="F809" s="12" t="str">
        <f t="shared" si="1"/>
        <v>03</v>
      </c>
      <c r="G809" s="12">
        <v>29.0</v>
      </c>
      <c r="H809" s="12">
        <v>0.0</v>
      </c>
    </row>
    <row r="810" ht="13.5" customHeight="1">
      <c r="A810" s="12" t="s">
        <v>418</v>
      </c>
      <c r="B810" s="12" t="s">
        <v>419</v>
      </c>
      <c r="C810" s="12">
        <v>42.3606</v>
      </c>
      <c r="D810" s="12">
        <v>-71.0106</v>
      </c>
      <c r="E810" s="12">
        <v>2.0120319E7</v>
      </c>
      <c r="F810" s="12" t="str">
        <f t="shared" si="1"/>
        <v>03</v>
      </c>
      <c r="G810" s="12">
        <v>24.0</v>
      </c>
      <c r="H810" s="12">
        <v>0.0</v>
      </c>
    </row>
    <row r="811" ht="13.5" customHeight="1">
      <c r="A811" s="12" t="s">
        <v>418</v>
      </c>
      <c r="B811" s="12" t="s">
        <v>419</v>
      </c>
      <c r="C811" s="12">
        <v>42.3606</v>
      </c>
      <c r="D811" s="12">
        <v>-71.0106</v>
      </c>
      <c r="E811" s="12">
        <v>2.012032E7</v>
      </c>
      <c r="F811" s="12" t="str">
        <f t="shared" si="1"/>
        <v>03</v>
      </c>
      <c r="G811" s="12">
        <v>32.0</v>
      </c>
      <c r="H811" s="12">
        <v>0.0</v>
      </c>
    </row>
    <row r="812" ht="13.5" customHeight="1">
      <c r="A812" s="12" t="s">
        <v>418</v>
      </c>
      <c r="B812" s="12" t="s">
        <v>419</v>
      </c>
      <c r="C812" s="12">
        <v>42.3606</v>
      </c>
      <c r="D812" s="12">
        <v>-71.0106</v>
      </c>
      <c r="E812" s="12">
        <v>2.0120321E7</v>
      </c>
      <c r="F812" s="12" t="str">
        <f t="shared" si="1"/>
        <v>03</v>
      </c>
      <c r="G812" s="12">
        <v>22.0</v>
      </c>
      <c r="H812" s="12">
        <v>0.0</v>
      </c>
    </row>
    <row r="813" ht="13.5" customHeight="1">
      <c r="A813" s="12" t="s">
        <v>418</v>
      </c>
      <c r="B813" s="12" t="s">
        <v>419</v>
      </c>
      <c r="C813" s="12">
        <v>42.3606</v>
      </c>
      <c r="D813" s="12">
        <v>-71.0106</v>
      </c>
      <c r="E813" s="12">
        <v>2.0120322E7</v>
      </c>
      <c r="F813" s="12" t="str">
        <f t="shared" si="1"/>
        <v>03</v>
      </c>
      <c r="G813" s="12">
        <v>10.0</v>
      </c>
      <c r="H813" s="12">
        <v>0.0</v>
      </c>
    </row>
    <row r="814" ht="13.5" customHeight="1">
      <c r="A814" s="12" t="s">
        <v>418</v>
      </c>
      <c r="B814" s="12" t="s">
        <v>419</v>
      </c>
      <c r="C814" s="12">
        <v>42.3606</v>
      </c>
      <c r="D814" s="12">
        <v>-71.0106</v>
      </c>
      <c r="E814" s="12">
        <v>2.0120323E7</v>
      </c>
      <c r="F814" s="12" t="str">
        <f t="shared" si="1"/>
        <v>03</v>
      </c>
      <c r="G814" s="12">
        <v>23.0</v>
      </c>
      <c r="H814" s="12">
        <v>0.0</v>
      </c>
    </row>
    <row r="815" ht="13.5" customHeight="1">
      <c r="A815" s="12" t="s">
        <v>418</v>
      </c>
      <c r="B815" s="12" t="s">
        <v>419</v>
      </c>
      <c r="C815" s="12">
        <v>42.3606</v>
      </c>
      <c r="D815" s="12">
        <v>-71.0106</v>
      </c>
      <c r="E815" s="12">
        <v>2.0120324E7</v>
      </c>
      <c r="F815" s="12" t="str">
        <f t="shared" si="1"/>
        <v>03</v>
      </c>
      <c r="G815" s="12">
        <v>44.0</v>
      </c>
      <c r="H815" s="12">
        <v>0.0</v>
      </c>
    </row>
    <row r="816" ht="13.5" customHeight="1">
      <c r="A816" s="12" t="s">
        <v>418</v>
      </c>
      <c r="B816" s="12" t="s">
        <v>419</v>
      </c>
      <c r="C816" s="12">
        <v>42.3606</v>
      </c>
      <c r="D816" s="12">
        <v>-71.0106</v>
      </c>
      <c r="E816" s="12">
        <v>2.0120325E7</v>
      </c>
      <c r="F816" s="12" t="str">
        <f t="shared" si="1"/>
        <v>03</v>
      </c>
      <c r="G816" s="12">
        <v>10.0</v>
      </c>
      <c r="H816" s="12">
        <v>3.0</v>
      </c>
    </row>
    <row r="817" ht="13.5" customHeight="1">
      <c r="A817" s="12" t="s">
        <v>418</v>
      </c>
      <c r="B817" s="12" t="s">
        <v>419</v>
      </c>
      <c r="C817" s="12">
        <v>42.3606</v>
      </c>
      <c r="D817" s="12">
        <v>-71.0106</v>
      </c>
      <c r="E817" s="12">
        <v>2.0120326E7</v>
      </c>
      <c r="F817" s="12" t="str">
        <f t="shared" si="1"/>
        <v>03</v>
      </c>
      <c r="G817" s="12">
        <v>18.0</v>
      </c>
      <c r="H817" s="12">
        <v>0.0</v>
      </c>
    </row>
    <row r="818" ht="13.5" customHeight="1">
      <c r="A818" s="12" t="s">
        <v>418</v>
      </c>
      <c r="B818" s="12" t="s">
        <v>419</v>
      </c>
      <c r="C818" s="12">
        <v>42.3606</v>
      </c>
      <c r="D818" s="12">
        <v>-71.0106</v>
      </c>
      <c r="E818" s="12">
        <v>2.0120327E7</v>
      </c>
      <c r="F818" s="12" t="str">
        <f t="shared" si="1"/>
        <v>03</v>
      </c>
      <c r="G818" s="12">
        <v>24.0</v>
      </c>
      <c r="H818" s="12">
        <v>0.0</v>
      </c>
    </row>
    <row r="819" ht="13.5" customHeight="1">
      <c r="A819" s="12" t="s">
        <v>418</v>
      </c>
      <c r="B819" s="12" t="s">
        <v>419</v>
      </c>
      <c r="C819" s="12">
        <v>42.3606</v>
      </c>
      <c r="D819" s="12">
        <v>-71.0106</v>
      </c>
      <c r="E819" s="12">
        <v>2.0120328E7</v>
      </c>
      <c r="F819" s="12" t="str">
        <f t="shared" si="1"/>
        <v>03</v>
      </c>
      <c r="G819" s="12">
        <v>38.0</v>
      </c>
      <c r="H819" s="12">
        <v>15.0</v>
      </c>
    </row>
    <row r="820" ht="13.5" customHeight="1">
      <c r="A820" s="12" t="s">
        <v>418</v>
      </c>
      <c r="B820" s="12" t="s">
        <v>419</v>
      </c>
      <c r="C820" s="12">
        <v>42.3606</v>
      </c>
      <c r="D820" s="12">
        <v>-71.0106</v>
      </c>
      <c r="E820" s="12">
        <v>2.0120329E7</v>
      </c>
      <c r="F820" s="12" t="str">
        <f t="shared" si="1"/>
        <v>03</v>
      </c>
      <c r="G820" s="12">
        <v>35.0</v>
      </c>
      <c r="H820" s="12">
        <v>3.0</v>
      </c>
    </row>
    <row r="821" ht="13.5" customHeight="1">
      <c r="A821" s="12" t="s">
        <v>418</v>
      </c>
      <c r="B821" s="12" t="s">
        <v>419</v>
      </c>
      <c r="C821" s="12">
        <v>42.3606</v>
      </c>
      <c r="D821" s="12">
        <v>-71.0106</v>
      </c>
      <c r="E821" s="12">
        <v>2.012033E7</v>
      </c>
      <c r="F821" s="12" t="str">
        <f t="shared" si="1"/>
        <v>03</v>
      </c>
      <c r="G821" s="12">
        <v>29.0</v>
      </c>
      <c r="H821" s="12">
        <v>0.0</v>
      </c>
    </row>
    <row r="822" ht="13.5" customHeight="1">
      <c r="A822" s="12" t="s">
        <v>418</v>
      </c>
      <c r="B822" s="12" t="s">
        <v>419</v>
      </c>
      <c r="C822" s="12">
        <v>42.3606</v>
      </c>
      <c r="D822" s="12">
        <v>-71.0106</v>
      </c>
      <c r="E822" s="12">
        <v>2.0120331E7</v>
      </c>
      <c r="F822" s="12" t="str">
        <f t="shared" si="1"/>
        <v>03</v>
      </c>
      <c r="G822" s="12">
        <v>35.0</v>
      </c>
      <c r="H822" s="12">
        <v>8.0</v>
      </c>
    </row>
    <row r="823" ht="13.5" customHeight="1">
      <c r="A823" s="12" t="s">
        <v>418</v>
      </c>
      <c r="B823" s="12" t="s">
        <v>419</v>
      </c>
      <c r="C823" s="12">
        <v>42.3606</v>
      </c>
      <c r="D823" s="12">
        <v>-71.0106</v>
      </c>
      <c r="E823" s="12">
        <v>2.0120401E7</v>
      </c>
      <c r="F823" s="12" t="str">
        <f t="shared" si="1"/>
        <v>04</v>
      </c>
      <c r="G823" s="12">
        <v>40.0</v>
      </c>
      <c r="H823" s="12">
        <v>48.0</v>
      </c>
    </row>
    <row r="824" ht="13.5" customHeight="1">
      <c r="A824" s="12" t="s">
        <v>418</v>
      </c>
      <c r="B824" s="12" t="s">
        <v>419</v>
      </c>
      <c r="C824" s="12">
        <v>42.3606</v>
      </c>
      <c r="D824" s="12">
        <v>-71.0106</v>
      </c>
      <c r="E824" s="12">
        <v>2.0120402E7</v>
      </c>
      <c r="F824" s="12" t="str">
        <f t="shared" si="1"/>
        <v>04</v>
      </c>
      <c r="G824" s="12">
        <v>42.0</v>
      </c>
      <c r="H824" s="12">
        <v>13.0</v>
      </c>
    </row>
    <row r="825" ht="13.5" customHeight="1">
      <c r="A825" s="12" t="s">
        <v>418</v>
      </c>
      <c r="B825" s="12" t="s">
        <v>419</v>
      </c>
      <c r="C825" s="12">
        <v>42.3606</v>
      </c>
      <c r="D825" s="12">
        <v>-71.0106</v>
      </c>
      <c r="E825" s="12">
        <v>2.0120403E7</v>
      </c>
      <c r="F825" s="12" t="str">
        <f t="shared" si="1"/>
        <v>04</v>
      </c>
      <c r="G825" s="12">
        <v>43.0</v>
      </c>
      <c r="H825" s="12">
        <v>0.0</v>
      </c>
    </row>
    <row r="826" ht="13.5" customHeight="1">
      <c r="A826" s="12" t="s">
        <v>418</v>
      </c>
      <c r="B826" s="12" t="s">
        <v>419</v>
      </c>
      <c r="C826" s="12">
        <v>42.3606</v>
      </c>
      <c r="D826" s="12">
        <v>-71.0106</v>
      </c>
      <c r="E826" s="12">
        <v>2.0120404E7</v>
      </c>
      <c r="F826" s="12" t="str">
        <f t="shared" si="1"/>
        <v>04</v>
      </c>
      <c r="G826" s="12">
        <v>57.0</v>
      </c>
      <c r="H826" s="12">
        <v>0.0</v>
      </c>
    </row>
    <row r="827" ht="13.5" customHeight="1">
      <c r="A827" s="12" t="s">
        <v>418</v>
      </c>
      <c r="B827" s="12" t="s">
        <v>419</v>
      </c>
      <c r="C827" s="12">
        <v>42.3606</v>
      </c>
      <c r="D827" s="12">
        <v>-71.0106</v>
      </c>
      <c r="E827" s="12">
        <v>2.0120405E7</v>
      </c>
      <c r="F827" s="12" t="str">
        <f t="shared" si="1"/>
        <v>04</v>
      </c>
      <c r="G827" s="12">
        <v>50.0</v>
      </c>
      <c r="H827" s="12">
        <v>0.0</v>
      </c>
    </row>
    <row r="828" ht="13.5" customHeight="1">
      <c r="A828" s="12" t="s">
        <v>418</v>
      </c>
      <c r="B828" s="12" t="s">
        <v>419</v>
      </c>
      <c r="C828" s="12">
        <v>42.3606</v>
      </c>
      <c r="D828" s="12">
        <v>-71.0106</v>
      </c>
      <c r="E828" s="12">
        <v>2.0120406E7</v>
      </c>
      <c r="F828" s="12" t="str">
        <f t="shared" si="1"/>
        <v>04</v>
      </c>
      <c r="G828" s="12">
        <v>48.0</v>
      </c>
      <c r="H828" s="12">
        <v>0.0</v>
      </c>
    </row>
    <row r="829" ht="13.5" customHeight="1">
      <c r="A829" s="12" t="s">
        <v>418</v>
      </c>
      <c r="B829" s="12" t="s">
        <v>419</v>
      </c>
      <c r="C829" s="12">
        <v>42.3606</v>
      </c>
      <c r="D829" s="12">
        <v>-71.0106</v>
      </c>
      <c r="E829" s="12">
        <v>2.0120407E7</v>
      </c>
      <c r="F829" s="12" t="str">
        <f t="shared" si="1"/>
        <v>04</v>
      </c>
      <c r="G829" s="12">
        <v>43.0</v>
      </c>
      <c r="H829" s="12">
        <v>0.0</v>
      </c>
    </row>
    <row r="830" ht="13.5" customHeight="1">
      <c r="A830" s="12" t="s">
        <v>418</v>
      </c>
      <c r="B830" s="12" t="s">
        <v>419</v>
      </c>
      <c r="C830" s="12">
        <v>42.3606</v>
      </c>
      <c r="D830" s="12">
        <v>-71.0106</v>
      </c>
      <c r="E830" s="12">
        <v>2.0120408E7</v>
      </c>
      <c r="F830" s="12" t="str">
        <f t="shared" si="1"/>
        <v>04</v>
      </c>
      <c r="G830" s="12">
        <v>55.0</v>
      </c>
      <c r="H830" s="12">
        <v>0.0</v>
      </c>
    </row>
    <row r="831" ht="13.5" customHeight="1">
      <c r="A831" s="12" t="s">
        <v>418</v>
      </c>
      <c r="B831" s="12" t="s">
        <v>419</v>
      </c>
      <c r="C831" s="12">
        <v>42.3606</v>
      </c>
      <c r="D831" s="12">
        <v>-71.0106</v>
      </c>
      <c r="E831" s="12">
        <v>2.0120409E7</v>
      </c>
      <c r="F831" s="12" t="str">
        <f t="shared" si="1"/>
        <v>04</v>
      </c>
      <c r="G831" s="12">
        <v>48.0</v>
      </c>
      <c r="H831" s="12">
        <v>0.0</v>
      </c>
    </row>
    <row r="832" ht="13.5" customHeight="1">
      <c r="A832" s="12" t="s">
        <v>418</v>
      </c>
      <c r="B832" s="12" t="s">
        <v>419</v>
      </c>
      <c r="C832" s="12">
        <v>42.3606</v>
      </c>
      <c r="D832" s="12">
        <v>-71.0106</v>
      </c>
      <c r="E832" s="12">
        <v>2.012041E7</v>
      </c>
      <c r="F832" s="12" t="str">
        <f t="shared" si="1"/>
        <v>04</v>
      </c>
      <c r="G832" s="12">
        <v>58.0</v>
      </c>
      <c r="H832" s="12">
        <v>0.0</v>
      </c>
    </row>
    <row r="833" ht="13.5" customHeight="1">
      <c r="A833" s="12" t="s">
        <v>418</v>
      </c>
      <c r="B833" s="12" t="s">
        <v>419</v>
      </c>
      <c r="C833" s="12">
        <v>42.3606</v>
      </c>
      <c r="D833" s="12">
        <v>-71.0106</v>
      </c>
      <c r="E833" s="12">
        <v>2.0120411E7</v>
      </c>
      <c r="F833" s="12" t="str">
        <f t="shared" si="1"/>
        <v>04</v>
      </c>
      <c r="G833" s="12">
        <v>52.0</v>
      </c>
      <c r="H833" s="12">
        <v>0.0</v>
      </c>
    </row>
    <row r="834" ht="13.5" customHeight="1">
      <c r="A834" s="12" t="s">
        <v>418</v>
      </c>
      <c r="B834" s="12" t="s">
        <v>419</v>
      </c>
      <c r="C834" s="12">
        <v>42.3606</v>
      </c>
      <c r="D834" s="12">
        <v>-71.0106</v>
      </c>
      <c r="E834" s="12">
        <v>2.0120412E7</v>
      </c>
      <c r="F834" s="12" t="str">
        <f t="shared" si="1"/>
        <v>04</v>
      </c>
      <c r="G834" s="12">
        <v>41.0</v>
      </c>
      <c r="H834" s="12">
        <v>81.0</v>
      </c>
    </row>
    <row r="835" ht="13.5" customHeight="1">
      <c r="A835" s="12" t="s">
        <v>418</v>
      </c>
      <c r="B835" s="12" t="s">
        <v>419</v>
      </c>
      <c r="C835" s="12">
        <v>42.3606</v>
      </c>
      <c r="D835" s="12">
        <v>-71.0106</v>
      </c>
      <c r="E835" s="12">
        <v>2.0120413E7</v>
      </c>
      <c r="F835" s="12" t="str">
        <f t="shared" si="1"/>
        <v>04</v>
      </c>
      <c r="G835" s="12">
        <v>44.0</v>
      </c>
      <c r="H835" s="12">
        <v>0.0</v>
      </c>
    </row>
    <row r="836" ht="13.5" customHeight="1">
      <c r="A836" s="12" t="s">
        <v>418</v>
      </c>
      <c r="B836" s="12" t="s">
        <v>419</v>
      </c>
      <c r="C836" s="12">
        <v>42.3606</v>
      </c>
      <c r="D836" s="12">
        <v>-71.0106</v>
      </c>
      <c r="E836" s="12">
        <v>2.0120414E7</v>
      </c>
      <c r="F836" s="12" t="str">
        <f t="shared" si="1"/>
        <v>04</v>
      </c>
      <c r="G836" s="12">
        <v>60.0</v>
      </c>
      <c r="H836" s="12">
        <v>0.0</v>
      </c>
    </row>
    <row r="837" ht="13.5" customHeight="1">
      <c r="A837" s="12" t="s">
        <v>418</v>
      </c>
      <c r="B837" s="12" t="s">
        <v>419</v>
      </c>
      <c r="C837" s="12">
        <v>42.3606</v>
      </c>
      <c r="D837" s="12">
        <v>-71.0106</v>
      </c>
      <c r="E837" s="12">
        <v>2.0120415E7</v>
      </c>
      <c r="F837" s="12" t="str">
        <f t="shared" si="1"/>
        <v>04</v>
      </c>
      <c r="G837" s="12">
        <v>55.0</v>
      </c>
      <c r="H837" s="12">
        <v>0.0</v>
      </c>
    </row>
    <row r="838" ht="13.5" customHeight="1">
      <c r="A838" s="12" t="s">
        <v>418</v>
      </c>
      <c r="B838" s="12" t="s">
        <v>419</v>
      </c>
      <c r="C838" s="12">
        <v>42.3606</v>
      </c>
      <c r="D838" s="12">
        <v>-71.0106</v>
      </c>
      <c r="E838" s="12">
        <v>2.0120416E7</v>
      </c>
      <c r="F838" s="12" t="str">
        <f t="shared" si="1"/>
        <v>04</v>
      </c>
      <c r="G838" s="12">
        <v>40.0</v>
      </c>
      <c r="H838" s="12">
        <v>0.0</v>
      </c>
    </row>
    <row r="839" ht="13.5" customHeight="1">
      <c r="A839" s="12" t="s">
        <v>418</v>
      </c>
      <c r="B839" s="12" t="s">
        <v>419</v>
      </c>
      <c r="C839" s="12">
        <v>42.3606</v>
      </c>
      <c r="D839" s="12">
        <v>-71.0106</v>
      </c>
      <c r="E839" s="12">
        <v>2.0120417E7</v>
      </c>
      <c r="F839" s="12" t="str">
        <f t="shared" si="1"/>
        <v>04</v>
      </c>
      <c r="G839" s="12">
        <v>46.0</v>
      </c>
      <c r="H839" s="12">
        <v>0.0</v>
      </c>
    </row>
    <row r="840" ht="13.5" customHeight="1">
      <c r="A840" s="12" t="s">
        <v>418</v>
      </c>
      <c r="B840" s="12" t="s">
        <v>419</v>
      </c>
      <c r="C840" s="12">
        <v>42.3606</v>
      </c>
      <c r="D840" s="12">
        <v>-71.0106</v>
      </c>
      <c r="E840" s="12">
        <v>2.0120418E7</v>
      </c>
      <c r="F840" s="12" t="str">
        <f t="shared" si="1"/>
        <v>04</v>
      </c>
      <c r="G840" s="12">
        <v>48.0</v>
      </c>
      <c r="H840" s="12">
        <v>0.0</v>
      </c>
    </row>
    <row r="841" ht="13.5" customHeight="1">
      <c r="A841" s="12" t="s">
        <v>418</v>
      </c>
      <c r="B841" s="12" t="s">
        <v>419</v>
      </c>
      <c r="C841" s="12">
        <v>42.3606</v>
      </c>
      <c r="D841" s="12">
        <v>-71.0106</v>
      </c>
      <c r="E841" s="12">
        <v>2.0120419E7</v>
      </c>
      <c r="F841" s="12" t="str">
        <f t="shared" si="1"/>
        <v>04</v>
      </c>
      <c r="G841" s="12">
        <v>60.0</v>
      </c>
      <c r="H841" s="12">
        <v>0.0</v>
      </c>
    </row>
    <row r="842" ht="13.5" customHeight="1">
      <c r="A842" s="12" t="s">
        <v>418</v>
      </c>
      <c r="B842" s="12" t="s">
        <v>419</v>
      </c>
      <c r="C842" s="12">
        <v>42.3606</v>
      </c>
      <c r="D842" s="12">
        <v>-71.0106</v>
      </c>
      <c r="E842" s="12">
        <v>2.012042E7</v>
      </c>
      <c r="F842" s="12" t="str">
        <f t="shared" si="1"/>
        <v>04</v>
      </c>
      <c r="G842" s="12">
        <v>48.0</v>
      </c>
      <c r="H842" s="12">
        <v>0.0</v>
      </c>
    </row>
    <row r="843" ht="13.5" customHeight="1">
      <c r="A843" s="12" t="s">
        <v>418</v>
      </c>
      <c r="B843" s="12" t="s">
        <v>419</v>
      </c>
      <c r="C843" s="12">
        <v>42.3606</v>
      </c>
      <c r="D843" s="12">
        <v>-71.0106</v>
      </c>
      <c r="E843" s="12">
        <v>2.0120421E7</v>
      </c>
      <c r="F843" s="12" t="str">
        <f t="shared" si="1"/>
        <v>04</v>
      </c>
      <c r="G843" s="12">
        <v>43.0</v>
      </c>
      <c r="H843" s="12">
        <v>3.0</v>
      </c>
    </row>
    <row r="844" ht="13.5" customHeight="1">
      <c r="A844" s="12" t="s">
        <v>418</v>
      </c>
      <c r="B844" s="12" t="s">
        <v>419</v>
      </c>
      <c r="C844" s="12">
        <v>42.3606</v>
      </c>
      <c r="D844" s="12">
        <v>-71.0106</v>
      </c>
      <c r="E844" s="12">
        <v>2.0120422E7</v>
      </c>
      <c r="F844" s="12" t="str">
        <f t="shared" si="1"/>
        <v>04</v>
      </c>
      <c r="G844" s="12">
        <v>59.0</v>
      </c>
      <c r="H844" s="12">
        <v>264.0</v>
      </c>
    </row>
    <row r="845" ht="13.5" customHeight="1">
      <c r="A845" s="12" t="s">
        <v>418</v>
      </c>
      <c r="B845" s="12" t="s">
        <v>419</v>
      </c>
      <c r="C845" s="12">
        <v>42.3606</v>
      </c>
      <c r="D845" s="12">
        <v>-71.0106</v>
      </c>
      <c r="E845" s="12">
        <v>2.0120423E7</v>
      </c>
      <c r="F845" s="12" t="str">
        <f t="shared" si="1"/>
        <v>04</v>
      </c>
      <c r="G845" s="12">
        <v>51.0</v>
      </c>
      <c r="H845" s="12">
        <v>376.0</v>
      </c>
    </row>
    <row r="846" ht="13.5" customHeight="1">
      <c r="A846" s="12" t="s">
        <v>418</v>
      </c>
      <c r="B846" s="12" t="s">
        <v>419</v>
      </c>
      <c r="C846" s="12">
        <v>42.3606</v>
      </c>
      <c r="D846" s="12">
        <v>-71.0106</v>
      </c>
      <c r="E846" s="12">
        <v>2.0120424E7</v>
      </c>
      <c r="F846" s="12" t="str">
        <f t="shared" si="1"/>
        <v>04</v>
      </c>
      <c r="G846" s="12">
        <v>51.0</v>
      </c>
      <c r="H846" s="12">
        <v>0.0</v>
      </c>
    </row>
    <row r="847" ht="13.5" customHeight="1">
      <c r="A847" s="12" t="s">
        <v>418</v>
      </c>
      <c r="B847" s="12" t="s">
        <v>419</v>
      </c>
      <c r="C847" s="12">
        <v>42.3606</v>
      </c>
      <c r="D847" s="12">
        <v>-71.0106</v>
      </c>
      <c r="E847" s="12">
        <v>2.0120425E7</v>
      </c>
      <c r="F847" s="12" t="str">
        <f t="shared" si="1"/>
        <v>04</v>
      </c>
      <c r="G847" s="12">
        <v>40.0</v>
      </c>
      <c r="H847" s="12">
        <v>0.0</v>
      </c>
    </row>
    <row r="848" ht="13.5" customHeight="1">
      <c r="A848" s="12" t="s">
        <v>418</v>
      </c>
      <c r="B848" s="12" t="s">
        <v>419</v>
      </c>
      <c r="C848" s="12">
        <v>42.3606</v>
      </c>
      <c r="D848" s="12">
        <v>-71.0106</v>
      </c>
      <c r="E848" s="12">
        <v>2.0120426E7</v>
      </c>
      <c r="F848" s="12" t="str">
        <f t="shared" si="1"/>
        <v>04</v>
      </c>
      <c r="G848" s="12">
        <v>51.0</v>
      </c>
      <c r="H848" s="12">
        <v>0.0</v>
      </c>
    </row>
    <row r="849" ht="13.5" customHeight="1">
      <c r="A849" s="12" t="s">
        <v>418</v>
      </c>
      <c r="B849" s="12" t="s">
        <v>419</v>
      </c>
      <c r="C849" s="12">
        <v>42.3606</v>
      </c>
      <c r="D849" s="12">
        <v>-71.0106</v>
      </c>
      <c r="E849" s="12">
        <v>2.0120427E7</v>
      </c>
      <c r="F849" s="12" t="str">
        <f t="shared" si="1"/>
        <v>04</v>
      </c>
      <c r="G849" s="12">
        <v>45.0</v>
      </c>
      <c r="H849" s="12">
        <v>0.0</v>
      </c>
    </row>
    <row r="850" ht="13.5" customHeight="1">
      <c r="A850" s="12" t="s">
        <v>418</v>
      </c>
      <c r="B850" s="12" t="s">
        <v>419</v>
      </c>
      <c r="C850" s="12">
        <v>42.3606</v>
      </c>
      <c r="D850" s="12">
        <v>-71.0106</v>
      </c>
      <c r="E850" s="12">
        <v>2.0120428E7</v>
      </c>
      <c r="F850" s="12" t="str">
        <f t="shared" si="1"/>
        <v>04</v>
      </c>
      <c r="G850" s="12">
        <v>50.0</v>
      </c>
      <c r="H850" s="12">
        <v>0.0</v>
      </c>
    </row>
    <row r="851" ht="13.5" customHeight="1">
      <c r="A851" s="12" t="s">
        <v>418</v>
      </c>
      <c r="B851" s="12" t="s">
        <v>419</v>
      </c>
      <c r="C851" s="12">
        <v>42.3606</v>
      </c>
      <c r="D851" s="12">
        <v>-71.0106</v>
      </c>
      <c r="E851" s="12">
        <v>2.0120429E7</v>
      </c>
      <c r="F851" s="12" t="str">
        <f t="shared" si="1"/>
        <v>04</v>
      </c>
      <c r="G851" s="12">
        <v>50.0</v>
      </c>
      <c r="H851" s="12">
        <v>0.0</v>
      </c>
    </row>
    <row r="852" ht="13.5" customHeight="1">
      <c r="A852" s="12" t="s">
        <v>418</v>
      </c>
      <c r="B852" s="12" t="s">
        <v>419</v>
      </c>
      <c r="C852" s="12">
        <v>42.3606</v>
      </c>
      <c r="D852" s="12">
        <v>-71.0106</v>
      </c>
      <c r="E852" s="12">
        <v>2.012043E7</v>
      </c>
      <c r="F852" s="12" t="str">
        <f t="shared" si="1"/>
        <v>04</v>
      </c>
      <c r="G852" s="12">
        <v>47.0</v>
      </c>
      <c r="H852" s="12">
        <v>0.0</v>
      </c>
    </row>
    <row r="853" ht="13.5" customHeight="1">
      <c r="A853" s="12" t="s">
        <v>418</v>
      </c>
      <c r="B853" s="12" t="s">
        <v>419</v>
      </c>
      <c r="C853" s="12">
        <v>42.3606</v>
      </c>
      <c r="D853" s="12">
        <v>-71.0106</v>
      </c>
      <c r="E853" s="12">
        <v>2.0120501E7</v>
      </c>
      <c r="F853" s="12" t="str">
        <f t="shared" si="1"/>
        <v>05</v>
      </c>
      <c r="G853" s="12">
        <v>58.0</v>
      </c>
      <c r="H853" s="12">
        <v>152.0</v>
      </c>
    </row>
    <row r="854" ht="13.5" customHeight="1">
      <c r="A854" s="12" t="s">
        <v>418</v>
      </c>
      <c r="B854" s="12" t="s">
        <v>419</v>
      </c>
      <c r="C854" s="12">
        <v>42.3606</v>
      </c>
      <c r="D854" s="12">
        <v>-71.0106</v>
      </c>
      <c r="E854" s="12">
        <v>2.0120502E7</v>
      </c>
      <c r="F854" s="12" t="str">
        <f t="shared" si="1"/>
        <v>05</v>
      </c>
      <c r="G854" s="12">
        <v>57.0</v>
      </c>
      <c r="H854" s="12">
        <v>0.0</v>
      </c>
    </row>
    <row r="855" ht="13.5" customHeight="1">
      <c r="A855" s="12" t="s">
        <v>418</v>
      </c>
      <c r="B855" s="12" t="s">
        <v>419</v>
      </c>
      <c r="C855" s="12">
        <v>42.3606</v>
      </c>
      <c r="D855" s="12">
        <v>-71.0106</v>
      </c>
      <c r="E855" s="12">
        <v>2.0120503E7</v>
      </c>
      <c r="F855" s="12" t="str">
        <f t="shared" si="1"/>
        <v>05</v>
      </c>
      <c r="G855" s="12">
        <v>59.0</v>
      </c>
      <c r="H855" s="12">
        <v>10.0</v>
      </c>
    </row>
    <row r="856" ht="13.5" customHeight="1">
      <c r="A856" s="12" t="s">
        <v>418</v>
      </c>
      <c r="B856" s="12" t="s">
        <v>419</v>
      </c>
      <c r="C856" s="12">
        <v>42.3606</v>
      </c>
      <c r="D856" s="12">
        <v>-71.0106</v>
      </c>
      <c r="E856" s="12">
        <v>2.0120504E7</v>
      </c>
      <c r="F856" s="12" t="str">
        <f t="shared" si="1"/>
        <v>05</v>
      </c>
      <c r="G856" s="12">
        <v>54.0</v>
      </c>
      <c r="H856" s="12">
        <v>3.0</v>
      </c>
    </row>
    <row r="857" ht="13.5" customHeight="1">
      <c r="A857" s="12" t="s">
        <v>418</v>
      </c>
      <c r="B857" s="12" t="s">
        <v>419</v>
      </c>
      <c r="C857" s="12">
        <v>42.3606</v>
      </c>
      <c r="D857" s="12">
        <v>-71.0106</v>
      </c>
      <c r="E857" s="12">
        <v>2.0120505E7</v>
      </c>
      <c r="F857" s="12" t="str">
        <f t="shared" si="1"/>
        <v>05</v>
      </c>
      <c r="G857" s="12">
        <v>41.0</v>
      </c>
      <c r="H857" s="12">
        <v>23.0</v>
      </c>
    </row>
    <row r="858" ht="13.5" customHeight="1">
      <c r="A858" s="12" t="s">
        <v>418</v>
      </c>
      <c r="B858" s="12" t="s">
        <v>419</v>
      </c>
      <c r="C858" s="12">
        <v>42.3606</v>
      </c>
      <c r="D858" s="12">
        <v>-71.0106</v>
      </c>
      <c r="E858" s="12">
        <v>2.0120506E7</v>
      </c>
      <c r="F858" s="12" t="str">
        <f t="shared" si="1"/>
        <v>05</v>
      </c>
      <c r="G858" s="12">
        <v>60.0</v>
      </c>
      <c r="H858" s="12">
        <v>0.0</v>
      </c>
    </row>
    <row r="859" ht="13.5" customHeight="1">
      <c r="A859" s="12" t="s">
        <v>418</v>
      </c>
      <c r="B859" s="12" t="s">
        <v>419</v>
      </c>
      <c r="C859" s="12">
        <v>42.3606</v>
      </c>
      <c r="D859" s="12">
        <v>-71.0106</v>
      </c>
      <c r="E859" s="12">
        <v>2.0120507E7</v>
      </c>
      <c r="F859" s="12" t="str">
        <f t="shared" si="1"/>
        <v>05</v>
      </c>
      <c r="G859" s="12">
        <v>44.0</v>
      </c>
      <c r="H859" s="12">
        <v>0.0</v>
      </c>
    </row>
    <row r="860" ht="13.5" customHeight="1">
      <c r="A860" s="12" t="s">
        <v>418</v>
      </c>
      <c r="B860" s="12" t="s">
        <v>419</v>
      </c>
      <c r="C860" s="12">
        <v>42.3606</v>
      </c>
      <c r="D860" s="12">
        <v>-71.0106</v>
      </c>
      <c r="E860" s="12">
        <v>2.0120508E7</v>
      </c>
      <c r="F860" s="12" t="str">
        <f t="shared" si="1"/>
        <v>05</v>
      </c>
      <c r="G860" s="12">
        <v>54.0</v>
      </c>
      <c r="H860" s="12">
        <v>41.0</v>
      </c>
    </row>
    <row r="861" ht="13.5" customHeight="1">
      <c r="A861" s="12" t="s">
        <v>418</v>
      </c>
      <c r="B861" s="12" t="s">
        <v>419</v>
      </c>
      <c r="C861" s="12">
        <v>42.3606</v>
      </c>
      <c r="D861" s="12">
        <v>-71.0106</v>
      </c>
      <c r="E861" s="12">
        <v>2.0120509E7</v>
      </c>
      <c r="F861" s="12" t="str">
        <f t="shared" si="1"/>
        <v>05</v>
      </c>
      <c r="G861" s="12">
        <v>44.0</v>
      </c>
      <c r="H861" s="12">
        <v>66.0</v>
      </c>
    </row>
    <row r="862" ht="13.5" customHeight="1">
      <c r="A862" s="12" t="s">
        <v>418</v>
      </c>
      <c r="B862" s="12" t="s">
        <v>419</v>
      </c>
      <c r="C862" s="12">
        <v>42.3606</v>
      </c>
      <c r="D862" s="12">
        <v>-71.0106</v>
      </c>
      <c r="E862" s="12">
        <v>2.012051E7</v>
      </c>
      <c r="F862" s="12" t="str">
        <f t="shared" si="1"/>
        <v>05</v>
      </c>
      <c r="G862" s="12">
        <v>54.0</v>
      </c>
      <c r="H862" s="12">
        <v>216.0</v>
      </c>
    </row>
    <row r="863" ht="13.5" customHeight="1">
      <c r="A863" s="12" t="s">
        <v>418</v>
      </c>
      <c r="B863" s="12" t="s">
        <v>419</v>
      </c>
      <c r="C863" s="12">
        <v>42.3606</v>
      </c>
      <c r="D863" s="12">
        <v>-71.0106</v>
      </c>
      <c r="E863" s="12">
        <v>2.0120511E7</v>
      </c>
      <c r="F863" s="12" t="str">
        <f t="shared" si="1"/>
        <v>05</v>
      </c>
      <c r="G863" s="12">
        <v>56.0</v>
      </c>
      <c r="H863" s="12">
        <v>0.0</v>
      </c>
    </row>
    <row r="864" ht="13.5" customHeight="1">
      <c r="A864" s="12" t="s">
        <v>418</v>
      </c>
      <c r="B864" s="12" t="s">
        <v>419</v>
      </c>
      <c r="C864" s="12">
        <v>42.3606</v>
      </c>
      <c r="D864" s="12">
        <v>-71.0106</v>
      </c>
      <c r="E864" s="12">
        <v>2.0120512E7</v>
      </c>
      <c r="F864" s="12" t="str">
        <f t="shared" si="1"/>
        <v>05</v>
      </c>
      <c r="G864" s="12">
        <v>45.0</v>
      </c>
      <c r="H864" s="12">
        <v>0.0</v>
      </c>
    </row>
    <row r="865" ht="13.5" customHeight="1">
      <c r="A865" s="12" t="s">
        <v>418</v>
      </c>
      <c r="B865" s="12" t="s">
        <v>419</v>
      </c>
      <c r="C865" s="12">
        <v>42.3606</v>
      </c>
      <c r="D865" s="12">
        <v>-71.0106</v>
      </c>
      <c r="E865" s="12">
        <v>2.0120513E7</v>
      </c>
      <c r="F865" s="12" t="str">
        <f t="shared" si="1"/>
        <v>05</v>
      </c>
      <c r="G865" s="12">
        <v>60.0</v>
      </c>
      <c r="H865" s="12">
        <v>0.0</v>
      </c>
    </row>
    <row r="866" ht="13.5" customHeight="1">
      <c r="A866" s="12" t="s">
        <v>418</v>
      </c>
      <c r="B866" s="12" t="s">
        <v>419</v>
      </c>
      <c r="C866" s="12">
        <v>42.3606</v>
      </c>
      <c r="D866" s="12">
        <v>-71.0106</v>
      </c>
      <c r="E866" s="12">
        <v>2.0120514E7</v>
      </c>
      <c r="F866" s="12" t="str">
        <f t="shared" si="1"/>
        <v>05</v>
      </c>
      <c r="G866" s="12">
        <v>52.0</v>
      </c>
      <c r="H866" s="12">
        <v>23.0</v>
      </c>
    </row>
    <row r="867" ht="13.5" customHeight="1">
      <c r="A867" s="12" t="s">
        <v>418</v>
      </c>
      <c r="B867" s="12" t="s">
        <v>419</v>
      </c>
      <c r="C867" s="12">
        <v>42.3606</v>
      </c>
      <c r="D867" s="12">
        <v>-71.0106</v>
      </c>
      <c r="E867" s="12">
        <v>2.0120515E7</v>
      </c>
      <c r="F867" s="12" t="str">
        <f t="shared" si="1"/>
        <v>05</v>
      </c>
      <c r="G867" s="12">
        <v>60.0</v>
      </c>
      <c r="H867" s="12">
        <v>127.0</v>
      </c>
    </row>
    <row r="868" ht="13.5" customHeight="1">
      <c r="A868" s="12" t="s">
        <v>418</v>
      </c>
      <c r="B868" s="12" t="s">
        <v>419</v>
      </c>
      <c r="C868" s="12">
        <v>42.3606</v>
      </c>
      <c r="D868" s="12">
        <v>-71.0106</v>
      </c>
      <c r="E868" s="12">
        <v>2.0120516E7</v>
      </c>
      <c r="F868" s="12" t="str">
        <f t="shared" si="1"/>
        <v>05</v>
      </c>
      <c r="G868" s="12">
        <v>47.0</v>
      </c>
      <c r="H868" s="12">
        <v>15.0</v>
      </c>
    </row>
    <row r="869" ht="13.5" customHeight="1">
      <c r="A869" s="12" t="s">
        <v>418</v>
      </c>
      <c r="B869" s="12" t="s">
        <v>419</v>
      </c>
      <c r="C869" s="12">
        <v>42.3606</v>
      </c>
      <c r="D869" s="12">
        <v>-71.0106</v>
      </c>
      <c r="E869" s="12">
        <v>2.0120517E7</v>
      </c>
      <c r="F869" s="12" t="str">
        <f t="shared" si="1"/>
        <v>05</v>
      </c>
      <c r="G869" s="12">
        <v>52.0</v>
      </c>
      <c r="H869" s="12">
        <v>0.0</v>
      </c>
    </row>
    <row r="870" ht="13.5" customHeight="1">
      <c r="A870" s="12" t="s">
        <v>418</v>
      </c>
      <c r="B870" s="12" t="s">
        <v>419</v>
      </c>
      <c r="C870" s="12">
        <v>42.3606</v>
      </c>
      <c r="D870" s="12">
        <v>-71.0106</v>
      </c>
      <c r="E870" s="12">
        <v>2.0120518E7</v>
      </c>
      <c r="F870" s="12" t="str">
        <f t="shared" si="1"/>
        <v>05</v>
      </c>
      <c r="G870" s="12">
        <v>48.0</v>
      </c>
      <c r="H870" s="12">
        <v>0.0</v>
      </c>
    </row>
    <row r="871" ht="13.5" customHeight="1">
      <c r="A871" s="12" t="s">
        <v>418</v>
      </c>
      <c r="B871" s="12" t="s">
        <v>419</v>
      </c>
      <c r="C871" s="12">
        <v>42.3606</v>
      </c>
      <c r="D871" s="12">
        <v>-71.0106</v>
      </c>
      <c r="E871" s="12">
        <v>2.0120519E7</v>
      </c>
      <c r="F871" s="12" t="str">
        <f t="shared" si="1"/>
        <v>05</v>
      </c>
      <c r="G871" s="12">
        <v>56.0</v>
      </c>
      <c r="H871" s="12">
        <v>0.0</v>
      </c>
    </row>
    <row r="872" ht="13.5" customHeight="1">
      <c r="A872" s="12" t="s">
        <v>418</v>
      </c>
      <c r="B872" s="12" t="s">
        <v>419</v>
      </c>
      <c r="C872" s="12">
        <v>42.3606</v>
      </c>
      <c r="D872" s="12">
        <v>-71.0106</v>
      </c>
      <c r="E872" s="12">
        <v>2.012052E7</v>
      </c>
      <c r="F872" s="12" t="str">
        <f t="shared" si="1"/>
        <v>05</v>
      </c>
      <c r="G872" s="12">
        <v>54.0</v>
      </c>
      <c r="H872" s="12">
        <v>0.0</v>
      </c>
    </row>
    <row r="873" ht="13.5" customHeight="1">
      <c r="A873" s="12" t="s">
        <v>418</v>
      </c>
      <c r="B873" s="12" t="s">
        <v>419</v>
      </c>
      <c r="C873" s="12">
        <v>42.3606</v>
      </c>
      <c r="D873" s="12">
        <v>-71.0106</v>
      </c>
      <c r="E873" s="12">
        <v>2.0120521E7</v>
      </c>
      <c r="F873" s="12" t="str">
        <f t="shared" si="1"/>
        <v>05</v>
      </c>
      <c r="G873" s="12">
        <v>50.0</v>
      </c>
      <c r="H873" s="12">
        <v>5.0</v>
      </c>
    </row>
    <row r="874" ht="13.5" customHeight="1">
      <c r="A874" s="12" t="s">
        <v>418</v>
      </c>
      <c r="B874" s="12" t="s">
        <v>419</v>
      </c>
      <c r="C874" s="12">
        <v>42.3606</v>
      </c>
      <c r="D874" s="12">
        <v>-71.0106</v>
      </c>
      <c r="E874" s="12">
        <v>2.0120522E7</v>
      </c>
      <c r="F874" s="12" t="str">
        <f t="shared" si="1"/>
        <v>05</v>
      </c>
      <c r="G874" s="12">
        <v>46.0</v>
      </c>
      <c r="H874" s="12">
        <v>147.0</v>
      </c>
    </row>
    <row r="875" ht="13.5" customHeight="1">
      <c r="A875" s="12" t="s">
        <v>418</v>
      </c>
      <c r="B875" s="12" t="s">
        <v>419</v>
      </c>
      <c r="C875" s="12">
        <v>42.3606</v>
      </c>
      <c r="D875" s="12">
        <v>-71.0106</v>
      </c>
      <c r="E875" s="12">
        <v>2.0120523E7</v>
      </c>
      <c r="F875" s="12" t="str">
        <f t="shared" si="1"/>
        <v>05</v>
      </c>
      <c r="G875" s="12">
        <v>53.0</v>
      </c>
      <c r="H875" s="12">
        <v>0.0</v>
      </c>
    </row>
    <row r="876" ht="13.5" customHeight="1">
      <c r="A876" s="12" t="s">
        <v>418</v>
      </c>
      <c r="B876" s="12" t="s">
        <v>419</v>
      </c>
      <c r="C876" s="12">
        <v>42.3606</v>
      </c>
      <c r="D876" s="12">
        <v>-71.0106</v>
      </c>
      <c r="E876" s="12">
        <v>2.0120524E7</v>
      </c>
      <c r="F876" s="12" t="str">
        <f t="shared" si="1"/>
        <v>05</v>
      </c>
      <c r="G876" s="12">
        <v>59.0</v>
      </c>
      <c r="H876" s="12">
        <v>0.0</v>
      </c>
    </row>
    <row r="877" ht="13.5" customHeight="1">
      <c r="A877" s="12" t="s">
        <v>418</v>
      </c>
      <c r="B877" s="12" t="s">
        <v>419</v>
      </c>
      <c r="C877" s="12">
        <v>42.3606</v>
      </c>
      <c r="D877" s="12">
        <v>-71.0106</v>
      </c>
      <c r="E877" s="12">
        <v>2.0120525E7</v>
      </c>
      <c r="F877" s="12" t="str">
        <f t="shared" si="1"/>
        <v>05</v>
      </c>
      <c r="G877" s="12">
        <v>56.0</v>
      </c>
      <c r="H877" s="12">
        <v>0.0</v>
      </c>
    </row>
    <row r="878" ht="13.5" customHeight="1">
      <c r="A878" s="12" t="s">
        <v>418</v>
      </c>
      <c r="B878" s="12" t="s">
        <v>419</v>
      </c>
      <c r="C878" s="12">
        <v>42.3606</v>
      </c>
      <c r="D878" s="12">
        <v>-71.0106</v>
      </c>
      <c r="E878" s="12">
        <v>2.0120526E7</v>
      </c>
      <c r="F878" s="12" t="str">
        <f t="shared" si="1"/>
        <v>05</v>
      </c>
      <c r="G878" s="12">
        <v>46.0</v>
      </c>
      <c r="H878" s="12">
        <v>0.0</v>
      </c>
    </row>
    <row r="879" ht="13.5" customHeight="1">
      <c r="A879" s="12" t="s">
        <v>418</v>
      </c>
      <c r="B879" s="12" t="s">
        <v>419</v>
      </c>
      <c r="C879" s="12">
        <v>42.3606</v>
      </c>
      <c r="D879" s="12">
        <v>-71.0106</v>
      </c>
      <c r="E879" s="12">
        <v>2.0120527E7</v>
      </c>
      <c r="F879" s="12" t="str">
        <f t="shared" si="1"/>
        <v>05</v>
      </c>
      <c r="G879" s="12">
        <v>43.0</v>
      </c>
      <c r="H879" s="12">
        <v>0.0</v>
      </c>
    </row>
    <row r="880" ht="13.5" customHeight="1">
      <c r="A880" s="12" t="s">
        <v>418</v>
      </c>
      <c r="B880" s="12" t="s">
        <v>419</v>
      </c>
      <c r="C880" s="12">
        <v>42.3606</v>
      </c>
      <c r="D880" s="12">
        <v>-71.0106</v>
      </c>
      <c r="E880" s="12">
        <v>2.0120528E7</v>
      </c>
      <c r="F880" s="12" t="str">
        <f t="shared" si="1"/>
        <v>05</v>
      </c>
      <c r="G880" s="12">
        <v>44.0</v>
      </c>
      <c r="H880" s="12">
        <v>0.0</v>
      </c>
    </row>
    <row r="881" ht="13.5" customHeight="1">
      <c r="A881" s="12" t="s">
        <v>418</v>
      </c>
      <c r="B881" s="12" t="s">
        <v>419</v>
      </c>
      <c r="C881" s="12">
        <v>42.3606</v>
      </c>
      <c r="D881" s="12">
        <v>-71.0106</v>
      </c>
      <c r="E881" s="12">
        <v>2.0120529E7</v>
      </c>
      <c r="F881" s="12" t="str">
        <f t="shared" si="1"/>
        <v>05</v>
      </c>
      <c r="G881" s="12">
        <v>60.0</v>
      </c>
      <c r="H881" s="12">
        <v>43.0</v>
      </c>
    </row>
    <row r="882" ht="13.5" customHeight="1">
      <c r="A882" s="12" t="s">
        <v>418</v>
      </c>
      <c r="B882" s="12" t="s">
        <v>419</v>
      </c>
      <c r="C882" s="12">
        <v>42.3606</v>
      </c>
      <c r="D882" s="12">
        <v>-71.0106</v>
      </c>
      <c r="E882" s="12">
        <v>2.012053E7</v>
      </c>
      <c r="F882" s="12" t="str">
        <f t="shared" si="1"/>
        <v>05</v>
      </c>
      <c r="G882" s="12">
        <v>42.0</v>
      </c>
      <c r="H882" s="12">
        <v>0.0</v>
      </c>
    </row>
    <row r="883" ht="13.5" customHeight="1">
      <c r="A883" s="12" t="s">
        <v>418</v>
      </c>
      <c r="B883" s="12" t="s">
        <v>419</v>
      </c>
      <c r="C883" s="12">
        <v>42.3606</v>
      </c>
      <c r="D883" s="12">
        <v>-71.0106</v>
      </c>
      <c r="E883" s="12">
        <v>2.0120531E7</v>
      </c>
      <c r="F883" s="12" t="str">
        <f t="shared" si="1"/>
        <v>05</v>
      </c>
      <c r="G883" s="12">
        <v>45.0</v>
      </c>
      <c r="H883" s="12">
        <v>0.0</v>
      </c>
    </row>
    <row r="884" ht="13.5" customHeight="1">
      <c r="A884" s="12" t="s">
        <v>418</v>
      </c>
      <c r="B884" s="12" t="s">
        <v>419</v>
      </c>
      <c r="C884" s="12">
        <v>42.3606</v>
      </c>
      <c r="D884" s="12">
        <v>-71.0106</v>
      </c>
      <c r="E884" s="12">
        <v>2.0120601E7</v>
      </c>
      <c r="F884" s="12" t="str">
        <f t="shared" si="1"/>
        <v>06</v>
      </c>
      <c r="G884" s="12">
        <v>82.0</v>
      </c>
      <c r="H884" s="12">
        <v>0.0</v>
      </c>
    </row>
    <row r="885" ht="13.5" customHeight="1">
      <c r="A885" s="12" t="s">
        <v>418</v>
      </c>
      <c r="B885" s="12" t="s">
        <v>419</v>
      </c>
      <c r="C885" s="12">
        <v>42.3606</v>
      </c>
      <c r="D885" s="12">
        <v>-71.0106</v>
      </c>
      <c r="E885" s="12">
        <v>2.0120602E7</v>
      </c>
      <c r="F885" s="12" t="str">
        <f t="shared" si="1"/>
        <v>06</v>
      </c>
      <c r="G885" s="12">
        <v>85.0</v>
      </c>
      <c r="H885" s="12">
        <v>287.0</v>
      </c>
    </row>
    <row r="886" ht="13.5" customHeight="1">
      <c r="A886" s="12" t="s">
        <v>418</v>
      </c>
      <c r="B886" s="12" t="s">
        <v>419</v>
      </c>
      <c r="C886" s="12">
        <v>42.3606</v>
      </c>
      <c r="D886" s="12">
        <v>-71.0106</v>
      </c>
      <c r="E886" s="12">
        <v>2.0120603E7</v>
      </c>
      <c r="F886" s="12" t="str">
        <f t="shared" si="1"/>
        <v>06</v>
      </c>
      <c r="G886" s="12">
        <v>68.0</v>
      </c>
      <c r="H886" s="12">
        <v>3.0</v>
      </c>
    </row>
    <row r="887" ht="13.5" customHeight="1">
      <c r="A887" s="12" t="s">
        <v>418</v>
      </c>
      <c r="B887" s="12" t="s">
        <v>419</v>
      </c>
      <c r="C887" s="12">
        <v>42.3606</v>
      </c>
      <c r="D887" s="12">
        <v>-71.0106</v>
      </c>
      <c r="E887" s="12">
        <v>2.0120604E7</v>
      </c>
      <c r="F887" s="12" t="str">
        <f t="shared" si="1"/>
        <v>06</v>
      </c>
      <c r="G887" s="12">
        <v>65.0</v>
      </c>
      <c r="H887" s="12">
        <v>33.0</v>
      </c>
    </row>
    <row r="888" ht="13.5" customHeight="1">
      <c r="A888" s="12" t="s">
        <v>418</v>
      </c>
      <c r="B888" s="12" t="s">
        <v>419</v>
      </c>
      <c r="C888" s="12">
        <v>42.3606</v>
      </c>
      <c r="D888" s="12">
        <v>-71.0106</v>
      </c>
      <c r="E888" s="12">
        <v>2.0120605E7</v>
      </c>
      <c r="F888" s="12" t="str">
        <f t="shared" si="1"/>
        <v>06</v>
      </c>
      <c r="G888" s="12">
        <v>84.0</v>
      </c>
      <c r="H888" s="12">
        <v>33.0</v>
      </c>
    </row>
    <row r="889" ht="13.5" customHeight="1">
      <c r="A889" s="12" t="s">
        <v>418</v>
      </c>
      <c r="B889" s="12" t="s">
        <v>419</v>
      </c>
      <c r="C889" s="12">
        <v>42.3606</v>
      </c>
      <c r="D889" s="12">
        <v>-71.0106</v>
      </c>
      <c r="E889" s="12">
        <v>2.0120606E7</v>
      </c>
      <c r="F889" s="12" t="str">
        <f t="shared" si="1"/>
        <v>06</v>
      </c>
      <c r="G889" s="12">
        <v>83.0</v>
      </c>
      <c r="H889" s="12">
        <v>0.0</v>
      </c>
    </row>
    <row r="890" ht="13.5" customHeight="1">
      <c r="A890" s="12" t="s">
        <v>418</v>
      </c>
      <c r="B890" s="12" t="s">
        <v>419</v>
      </c>
      <c r="C890" s="12">
        <v>42.3606</v>
      </c>
      <c r="D890" s="12">
        <v>-71.0106</v>
      </c>
      <c r="E890" s="12">
        <v>2.0120607E7</v>
      </c>
      <c r="F890" s="12" t="str">
        <f t="shared" si="1"/>
        <v>06</v>
      </c>
      <c r="G890" s="12">
        <v>67.0</v>
      </c>
      <c r="H890" s="12">
        <v>10.0</v>
      </c>
    </row>
    <row r="891" ht="13.5" customHeight="1">
      <c r="A891" s="12" t="s">
        <v>418</v>
      </c>
      <c r="B891" s="12" t="s">
        <v>419</v>
      </c>
      <c r="C891" s="12">
        <v>42.3606</v>
      </c>
      <c r="D891" s="12">
        <v>-71.0106</v>
      </c>
      <c r="E891" s="12">
        <v>2.0120608E7</v>
      </c>
      <c r="F891" s="12" t="str">
        <f t="shared" si="1"/>
        <v>06</v>
      </c>
      <c r="G891" s="12">
        <v>88.0</v>
      </c>
      <c r="H891" s="12">
        <v>79.0</v>
      </c>
    </row>
    <row r="892" ht="13.5" customHeight="1">
      <c r="A892" s="12" t="s">
        <v>418</v>
      </c>
      <c r="B892" s="12" t="s">
        <v>419</v>
      </c>
      <c r="C892" s="12">
        <v>42.3606</v>
      </c>
      <c r="D892" s="12">
        <v>-71.0106</v>
      </c>
      <c r="E892" s="12">
        <v>2.0120609E7</v>
      </c>
      <c r="F892" s="12" t="str">
        <f t="shared" si="1"/>
        <v>06</v>
      </c>
      <c r="G892" s="12">
        <v>69.0</v>
      </c>
      <c r="H892" s="12">
        <v>0.0</v>
      </c>
    </row>
    <row r="893" ht="13.5" customHeight="1">
      <c r="A893" s="12" t="s">
        <v>418</v>
      </c>
      <c r="B893" s="12" t="s">
        <v>419</v>
      </c>
      <c r="C893" s="12">
        <v>42.3606</v>
      </c>
      <c r="D893" s="12">
        <v>-71.0106</v>
      </c>
      <c r="E893" s="12">
        <v>2.012061E7</v>
      </c>
      <c r="F893" s="12" t="str">
        <f t="shared" si="1"/>
        <v>06</v>
      </c>
      <c r="G893" s="12">
        <v>88.0</v>
      </c>
      <c r="H893" s="12">
        <v>0.0</v>
      </c>
    </row>
    <row r="894" ht="13.5" customHeight="1">
      <c r="A894" s="12" t="s">
        <v>418</v>
      </c>
      <c r="B894" s="12" t="s">
        <v>419</v>
      </c>
      <c r="C894" s="12">
        <v>42.3606</v>
      </c>
      <c r="D894" s="12">
        <v>-71.0106</v>
      </c>
      <c r="E894" s="12">
        <v>2.0120611E7</v>
      </c>
      <c r="F894" s="12" t="str">
        <f t="shared" si="1"/>
        <v>06</v>
      </c>
      <c r="G894" s="12">
        <v>82.0</v>
      </c>
      <c r="H894" s="12">
        <v>0.0</v>
      </c>
    </row>
    <row r="895" ht="13.5" customHeight="1">
      <c r="A895" s="12" t="s">
        <v>418</v>
      </c>
      <c r="B895" s="12" t="s">
        <v>419</v>
      </c>
      <c r="C895" s="12">
        <v>42.3606</v>
      </c>
      <c r="D895" s="12">
        <v>-71.0106</v>
      </c>
      <c r="E895" s="12">
        <v>2.0120612E7</v>
      </c>
      <c r="F895" s="12" t="str">
        <f t="shared" si="1"/>
        <v>06</v>
      </c>
      <c r="G895" s="12">
        <v>74.0</v>
      </c>
      <c r="H895" s="12">
        <v>3.0</v>
      </c>
    </row>
    <row r="896" ht="13.5" customHeight="1">
      <c r="A896" s="12" t="s">
        <v>418</v>
      </c>
      <c r="B896" s="12" t="s">
        <v>419</v>
      </c>
      <c r="C896" s="12">
        <v>42.3606</v>
      </c>
      <c r="D896" s="12">
        <v>-71.0106</v>
      </c>
      <c r="E896" s="12">
        <v>2.0120613E7</v>
      </c>
      <c r="F896" s="12" t="str">
        <f t="shared" si="1"/>
        <v>06</v>
      </c>
      <c r="G896" s="12">
        <v>71.0</v>
      </c>
      <c r="H896" s="12">
        <v>178.0</v>
      </c>
    </row>
    <row r="897" ht="13.5" customHeight="1">
      <c r="A897" s="12" t="s">
        <v>418</v>
      </c>
      <c r="B897" s="12" t="s">
        <v>419</v>
      </c>
      <c r="C897" s="12">
        <v>42.3606</v>
      </c>
      <c r="D897" s="12">
        <v>-71.0106</v>
      </c>
      <c r="E897" s="12">
        <v>2.0120614E7</v>
      </c>
      <c r="F897" s="12" t="str">
        <f t="shared" si="1"/>
        <v>06</v>
      </c>
      <c r="G897" s="12">
        <v>75.0</v>
      </c>
      <c r="H897" s="12">
        <v>0.0</v>
      </c>
    </row>
    <row r="898" ht="13.5" customHeight="1">
      <c r="A898" s="12" t="s">
        <v>418</v>
      </c>
      <c r="B898" s="12" t="s">
        <v>419</v>
      </c>
      <c r="C898" s="12">
        <v>42.3606</v>
      </c>
      <c r="D898" s="12">
        <v>-71.0106</v>
      </c>
      <c r="E898" s="12">
        <v>2.0120615E7</v>
      </c>
      <c r="F898" s="12" t="str">
        <f t="shared" si="1"/>
        <v>06</v>
      </c>
      <c r="G898" s="12">
        <v>78.0</v>
      </c>
      <c r="H898" s="12">
        <v>0.0</v>
      </c>
    </row>
    <row r="899" ht="13.5" customHeight="1">
      <c r="A899" s="12" t="s">
        <v>418</v>
      </c>
      <c r="B899" s="12" t="s">
        <v>419</v>
      </c>
      <c r="C899" s="12">
        <v>42.3606</v>
      </c>
      <c r="D899" s="12">
        <v>-71.0106</v>
      </c>
      <c r="E899" s="12">
        <v>2.0120616E7</v>
      </c>
      <c r="F899" s="12" t="str">
        <f t="shared" si="1"/>
        <v>06</v>
      </c>
      <c r="G899" s="12">
        <v>86.0</v>
      </c>
      <c r="H899" s="12">
        <v>0.0</v>
      </c>
    </row>
    <row r="900" ht="13.5" customHeight="1">
      <c r="A900" s="12" t="s">
        <v>418</v>
      </c>
      <c r="B900" s="12" t="s">
        <v>419</v>
      </c>
      <c r="C900" s="12">
        <v>42.3606</v>
      </c>
      <c r="D900" s="12">
        <v>-71.0106</v>
      </c>
      <c r="E900" s="12">
        <v>2.0120617E7</v>
      </c>
      <c r="F900" s="12" t="str">
        <f t="shared" si="1"/>
        <v>06</v>
      </c>
      <c r="G900" s="12">
        <v>88.0</v>
      </c>
      <c r="H900" s="12">
        <v>0.0</v>
      </c>
    </row>
    <row r="901" ht="13.5" customHeight="1">
      <c r="A901" s="12" t="s">
        <v>418</v>
      </c>
      <c r="B901" s="12" t="s">
        <v>419</v>
      </c>
      <c r="C901" s="12">
        <v>42.3606</v>
      </c>
      <c r="D901" s="12">
        <v>-71.0106</v>
      </c>
      <c r="E901" s="12">
        <v>2.0120618E7</v>
      </c>
      <c r="F901" s="12" t="str">
        <f t="shared" si="1"/>
        <v>06</v>
      </c>
      <c r="G901" s="12">
        <v>68.0</v>
      </c>
      <c r="H901" s="12">
        <v>0.0</v>
      </c>
    </row>
    <row r="902" ht="13.5" customHeight="1">
      <c r="A902" s="12" t="s">
        <v>418</v>
      </c>
      <c r="B902" s="12" t="s">
        <v>419</v>
      </c>
      <c r="C902" s="12">
        <v>42.3606</v>
      </c>
      <c r="D902" s="12">
        <v>-71.0106</v>
      </c>
      <c r="E902" s="12">
        <v>2.0120619E7</v>
      </c>
      <c r="F902" s="12" t="str">
        <f t="shared" si="1"/>
        <v>06</v>
      </c>
      <c r="G902" s="12">
        <v>67.0</v>
      </c>
      <c r="H902" s="12">
        <v>0.0</v>
      </c>
    </row>
    <row r="903" ht="13.5" customHeight="1">
      <c r="A903" s="12" t="s">
        <v>418</v>
      </c>
      <c r="B903" s="12" t="s">
        <v>419</v>
      </c>
      <c r="C903" s="12">
        <v>42.3606</v>
      </c>
      <c r="D903" s="12">
        <v>-71.0106</v>
      </c>
      <c r="E903" s="12">
        <v>2.012062E7</v>
      </c>
      <c r="F903" s="12" t="str">
        <f t="shared" si="1"/>
        <v>06</v>
      </c>
      <c r="G903" s="12">
        <v>80.0</v>
      </c>
      <c r="H903" s="12">
        <v>0.0</v>
      </c>
    </row>
    <row r="904" ht="13.5" customHeight="1">
      <c r="A904" s="12" t="s">
        <v>418</v>
      </c>
      <c r="B904" s="12" t="s">
        <v>419</v>
      </c>
      <c r="C904" s="12">
        <v>42.3606</v>
      </c>
      <c r="D904" s="12">
        <v>-71.0106</v>
      </c>
      <c r="E904" s="12">
        <v>2.0120621E7</v>
      </c>
      <c r="F904" s="12" t="str">
        <f t="shared" si="1"/>
        <v>06</v>
      </c>
      <c r="G904" s="12">
        <v>67.0</v>
      </c>
      <c r="H904" s="12">
        <v>0.0</v>
      </c>
    </row>
    <row r="905" ht="13.5" customHeight="1">
      <c r="A905" s="12" t="s">
        <v>418</v>
      </c>
      <c r="B905" s="12" t="s">
        <v>419</v>
      </c>
      <c r="C905" s="12">
        <v>42.3606</v>
      </c>
      <c r="D905" s="12">
        <v>-71.0106</v>
      </c>
      <c r="E905" s="12">
        <v>2.0120622E7</v>
      </c>
      <c r="F905" s="12" t="str">
        <f t="shared" si="1"/>
        <v>06</v>
      </c>
      <c r="G905" s="12">
        <v>86.0</v>
      </c>
      <c r="H905" s="12">
        <v>5.0</v>
      </c>
    </row>
    <row r="906" ht="13.5" customHeight="1">
      <c r="A906" s="12" t="s">
        <v>418</v>
      </c>
      <c r="B906" s="12" t="s">
        <v>419</v>
      </c>
      <c r="C906" s="12">
        <v>42.3606</v>
      </c>
      <c r="D906" s="12">
        <v>-71.0106</v>
      </c>
      <c r="E906" s="12">
        <v>2.0120623E7</v>
      </c>
      <c r="F906" s="12" t="str">
        <f t="shared" si="1"/>
        <v>06</v>
      </c>
      <c r="G906" s="12">
        <v>85.0</v>
      </c>
      <c r="H906" s="12">
        <v>302.0</v>
      </c>
    </row>
    <row r="907" ht="13.5" customHeight="1">
      <c r="A907" s="12" t="s">
        <v>418</v>
      </c>
      <c r="B907" s="12" t="s">
        <v>419</v>
      </c>
      <c r="C907" s="12">
        <v>42.3606</v>
      </c>
      <c r="D907" s="12">
        <v>-71.0106</v>
      </c>
      <c r="E907" s="12">
        <v>2.0120624E7</v>
      </c>
      <c r="F907" s="12" t="str">
        <f t="shared" si="1"/>
        <v>06</v>
      </c>
      <c r="G907" s="12">
        <v>67.0</v>
      </c>
      <c r="H907" s="12">
        <v>0.0</v>
      </c>
    </row>
    <row r="908" ht="13.5" customHeight="1">
      <c r="A908" s="12" t="s">
        <v>418</v>
      </c>
      <c r="B908" s="12" t="s">
        <v>419</v>
      </c>
      <c r="C908" s="12">
        <v>42.3606</v>
      </c>
      <c r="D908" s="12">
        <v>-71.0106</v>
      </c>
      <c r="E908" s="12">
        <v>2.0120625E7</v>
      </c>
      <c r="F908" s="12" t="str">
        <f t="shared" si="1"/>
        <v>06</v>
      </c>
      <c r="G908" s="12">
        <v>70.0</v>
      </c>
      <c r="H908" s="12">
        <v>236.0</v>
      </c>
    </row>
    <row r="909" ht="13.5" customHeight="1">
      <c r="A909" s="12" t="s">
        <v>418</v>
      </c>
      <c r="B909" s="12" t="s">
        <v>419</v>
      </c>
      <c r="C909" s="12">
        <v>42.3606</v>
      </c>
      <c r="D909" s="12">
        <v>-71.0106</v>
      </c>
      <c r="E909" s="12">
        <v>2.0120626E7</v>
      </c>
      <c r="F909" s="12" t="str">
        <f t="shared" si="1"/>
        <v>06</v>
      </c>
      <c r="G909" s="12">
        <v>86.0</v>
      </c>
      <c r="H909" s="12">
        <v>15.0</v>
      </c>
    </row>
    <row r="910" ht="13.5" customHeight="1">
      <c r="A910" s="12" t="s">
        <v>418</v>
      </c>
      <c r="B910" s="12" t="s">
        <v>419</v>
      </c>
      <c r="C910" s="12">
        <v>42.3606</v>
      </c>
      <c r="D910" s="12">
        <v>-71.0106</v>
      </c>
      <c r="E910" s="12">
        <v>2.0120627E7</v>
      </c>
      <c r="F910" s="12" t="str">
        <f t="shared" si="1"/>
        <v>06</v>
      </c>
      <c r="G910" s="12">
        <v>68.0</v>
      </c>
      <c r="H910" s="12">
        <v>0.0</v>
      </c>
    </row>
    <row r="911" ht="13.5" customHeight="1">
      <c r="A911" s="12" t="s">
        <v>418</v>
      </c>
      <c r="B911" s="12" t="s">
        <v>419</v>
      </c>
      <c r="C911" s="12">
        <v>42.3606</v>
      </c>
      <c r="D911" s="12">
        <v>-71.0106</v>
      </c>
      <c r="E911" s="12">
        <v>2.0120628E7</v>
      </c>
      <c r="F911" s="12" t="str">
        <f t="shared" si="1"/>
        <v>06</v>
      </c>
      <c r="G911" s="12">
        <v>73.0</v>
      </c>
      <c r="H911" s="12">
        <v>0.0</v>
      </c>
    </row>
    <row r="912" ht="13.5" customHeight="1">
      <c r="A912" s="12" t="s">
        <v>418</v>
      </c>
      <c r="B912" s="12" t="s">
        <v>419</v>
      </c>
      <c r="C912" s="12">
        <v>42.3606</v>
      </c>
      <c r="D912" s="12">
        <v>-71.0106</v>
      </c>
      <c r="E912" s="12">
        <v>2.0120629E7</v>
      </c>
      <c r="F912" s="12" t="str">
        <f t="shared" si="1"/>
        <v>06</v>
      </c>
      <c r="G912" s="12">
        <v>67.0</v>
      </c>
      <c r="H912" s="12">
        <v>13.0</v>
      </c>
    </row>
    <row r="913" ht="13.5" customHeight="1">
      <c r="A913" s="12" t="s">
        <v>418</v>
      </c>
      <c r="B913" s="12" t="s">
        <v>419</v>
      </c>
      <c r="C913" s="12">
        <v>42.3606</v>
      </c>
      <c r="D913" s="12">
        <v>-71.0106</v>
      </c>
      <c r="E913" s="12">
        <v>2.012063E7</v>
      </c>
      <c r="F913" s="12" t="str">
        <f t="shared" si="1"/>
        <v>06</v>
      </c>
      <c r="G913" s="12">
        <v>75.0</v>
      </c>
      <c r="H913" s="12">
        <v>0.0</v>
      </c>
    </row>
    <row r="914" ht="13.5" customHeight="1">
      <c r="A914" s="12" t="s">
        <v>418</v>
      </c>
      <c r="B914" s="12" t="s">
        <v>419</v>
      </c>
      <c r="C914" s="12">
        <v>42.3606</v>
      </c>
      <c r="D914" s="12">
        <v>-71.0106</v>
      </c>
      <c r="E914" s="12">
        <v>2.0120701E7</v>
      </c>
      <c r="F914" s="12" t="str">
        <f t="shared" si="1"/>
        <v>07</v>
      </c>
      <c r="G914" s="12">
        <v>88.0</v>
      </c>
      <c r="H914" s="12">
        <v>0.0</v>
      </c>
    </row>
    <row r="915" ht="13.5" customHeight="1">
      <c r="A915" s="12" t="s">
        <v>418</v>
      </c>
      <c r="B915" s="12" t="s">
        <v>419</v>
      </c>
      <c r="C915" s="12">
        <v>42.3606</v>
      </c>
      <c r="D915" s="12">
        <v>-71.0106</v>
      </c>
      <c r="E915" s="12">
        <v>2.0120702E7</v>
      </c>
      <c r="F915" s="12" t="str">
        <f t="shared" si="1"/>
        <v>07</v>
      </c>
      <c r="G915" s="12">
        <v>87.0</v>
      </c>
      <c r="H915" s="12">
        <v>0.0</v>
      </c>
    </row>
    <row r="916" ht="13.5" customHeight="1">
      <c r="A916" s="12" t="s">
        <v>418</v>
      </c>
      <c r="B916" s="12" t="s">
        <v>419</v>
      </c>
      <c r="C916" s="12">
        <v>42.3606</v>
      </c>
      <c r="D916" s="12">
        <v>-71.0106</v>
      </c>
      <c r="E916" s="12">
        <v>2.0120703E7</v>
      </c>
      <c r="F916" s="12" t="str">
        <f t="shared" si="1"/>
        <v>07</v>
      </c>
      <c r="G916" s="12">
        <v>84.0</v>
      </c>
      <c r="H916" s="12">
        <v>0.0</v>
      </c>
    </row>
    <row r="917" ht="13.5" customHeight="1">
      <c r="A917" s="12" t="s">
        <v>418</v>
      </c>
      <c r="B917" s="12" t="s">
        <v>419</v>
      </c>
      <c r="C917" s="12">
        <v>42.3606</v>
      </c>
      <c r="D917" s="12">
        <v>-71.0106</v>
      </c>
      <c r="E917" s="12">
        <v>2.0120704E7</v>
      </c>
      <c r="F917" s="12" t="str">
        <f t="shared" si="1"/>
        <v>07</v>
      </c>
      <c r="G917" s="12">
        <v>83.0</v>
      </c>
      <c r="H917" s="12">
        <v>36.0</v>
      </c>
    </row>
    <row r="918" ht="13.5" customHeight="1">
      <c r="A918" s="12" t="s">
        <v>418</v>
      </c>
      <c r="B918" s="12" t="s">
        <v>419</v>
      </c>
      <c r="C918" s="12">
        <v>42.3606</v>
      </c>
      <c r="D918" s="12">
        <v>-71.0106</v>
      </c>
      <c r="E918" s="12">
        <v>2.0120705E7</v>
      </c>
      <c r="F918" s="12" t="str">
        <f t="shared" si="1"/>
        <v>07</v>
      </c>
      <c r="G918" s="12">
        <v>87.0</v>
      </c>
      <c r="H918" s="12">
        <v>0.0</v>
      </c>
    </row>
    <row r="919" ht="13.5" customHeight="1">
      <c r="A919" s="12" t="s">
        <v>418</v>
      </c>
      <c r="B919" s="12" t="s">
        <v>419</v>
      </c>
      <c r="C919" s="12">
        <v>42.3606</v>
      </c>
      <c r="D919" s="12">
        <v>-71.0106</v>
      </c>
      <c r="E919" s="12">
        <v>2.0120706E7</v>
      </c>
      <c r="F919" s="12" t="str">
        <f t="shared" si="1"/>
        <v>07</v>
      </c>
      <c r="G919" s="12">
        <v>70.0</v>
      </c>
      <c r="H919" s="12">
        <v>0.0</v>
      </c>
    </row>
    <row r="920" ht="13.5" customHeight="1">
      <c r="A920" s="12" t="s">
        <v>418</v>
      </c>
      <c r="B920" s="12" t="s">
        <v>419</v>
      </c>
      <c r="C920" s="12">
        <v>42.3606</v>
      </c>
      <c r="D920" s="12">
        <v>-71.0106</v>
      </c>
      <c r="E920" s="12">
        <v>2.0120707E7</v>
      </c>
      <c r="F920" s="12" t="str">
        <f t="shared" si="1"/>
        <v>07</v>
      </c>
      <c r="G920" s="12">
        <v>87.0</v>
      </c>
      <c r="H920" s="12">
        <v>0.0</v>
      </c>
    </row>
    <row r="921" ht="13.5" customHeight="1">
      <c r="A921" s="12" t="s">
        <v>418</v>
      </c>
      <c r="B921" s="12" t="s">
        <v>419</v>
      </c>
      <c r="C921" s="12">
        <v>42.3606</v>
      </c>
      <c r="D921" s="12">
        <v>-71.0106</v>
      </c>
      <c r="E921" s="12">
        <v>2.0120708E7</v>
      </c>
      <c r="F921" s="12" t="str">
        <f t="shared" si="1"/>
        <v>07</v>
      </c>
      <c r="G921" s="12">
        <v>79.0</v>
      </c>
      <c r="H921" s="12">
        <v>0.0</v>
      </c>
    </row>
    <row r="922" ht="13.5" customHeight="1">
      <c r="A922" s="12" t="s">
        <v>418</v>
      </c>
      <c r="B922" s="12" t="s">
        <v>419</v>
      </c>
      <c r="C922" s="12">
        <v>42.3606</v>
      </c>
      <c r="D922" s="12">
        <v>-71.0106</v>
      </c>
      <c r="E922" s="12">
        <v>2.0120709E7</v>
      </c>
      <c r="F922" s="12" t="str">
        <f t="shared" si="1"/>
        <v>07</v>
      </c>
      <c r="G922" s="12">
        <v>65.0</v>
      </c>
      <c r="H922" s="12">
        <v>0.0</v>
      </c>
    </row>
    <row r="923" ht="13.5" customHeight="1">
      <c r="A923" s="12" t="s">
        <v>418</v>
      </c>
      <c r="B923" s="12" t="s">
        <v>419</v>
      </c>
      <c r="C923" s="12">
        <v>42.3606</v>
      </c>
      <c r="D923" s="12">
        <v>-71.0106</v>
      </c>
      <c r="E923" s="12">
        <v>2.012071E7</v>
      </c>
      <c r="F923" s="12" t="str">
        <f t="shared" si="1"/>
        <v>07</v>
      </c>
      <c r="G923" s="12">
        <v>86.0</v>
      </c>
      <c r="H923" s="12">
        <v>0.0</v>
      </c>
    </row>
    <row r="924" ht="13.5" customHeight="1">
      <c r="A924" s="12" t="s">
        <v>418</v>
      </c>
      <c r="B924" s="12" t="s">
        <v>419</v>
      </c>
      <c r="C924" s="12">
        <v>42.3606</v>
      </c>
      <c r="D924" s="12">
        <v>-71.0106</v>
      </c>
      <c r="E924" s="12">
        <v>2.0120711E7</v>
      </c>
      <c r="F924" s="12" t="str">
        <f t="shared" si="1"/>
        <v>07</v>
      </c>
      <c r="G924" s="12">
        <v>80.0</v>
      </c>
      <c r="H924" s="12">
        <v>0.0</v>
      </c>
    </row>
    <row r="925" ht="13.5" customHeight="1">
      <c r="A925" s="12" t="s">
        <v>418</v>
      </c>
      <c r="B925" s="12" t="s">
        <v>419</v>
      </c>
      <c r="C925" s="12">
        <v>42.3606</v>
      </c>
      <c r="D925" s="12">
        <v>-71.0106</v>
      </c>
      <c r="E925" s="12">
        <v>2.0120712E7</v>
      </c>
      <c r="F925" s="12" t="str">
        <f t="shared" si="1"/>
        <v>07</v>
      </c>
      <c r="G925" s="12">
        <v>77.0</v>
      </c>
      <c r="H925" s="12">
        <v>0.0</v>
      </c>
    </row>
    <row r="926" ht="13.5" customHeight="1">
      <c r="A926" s="12" t="s">
        <v>418</v>
      </c>
      <c r="B926" s="12" t="s">
        <v>419</v>
      </c>
      <c r="C926" s="12">
        <v>42.3606</v>
      </c>
      <c r="D926" s="12">
        <v>-71.0106</v>
      </c>
      <c r="E926" s="12">
        <v>2.0120713E7</v>
      </c>
      <c r="F926" s="12" t="str">
        <f t="shared" si="1"/>
        <v>07</v>
      </c>
      <c r="G926" s="12">
        <v>65.0</v>
      </c>
      <c r="H926" s="12">
        <v>0.0</v>
      </c>
    </row>
    <row r="927" ht="13.5" customHeight="1">
      <c r="A927" s="12" t="s">
        <v>418</v>
      </c>
      <c r="B927" s="12" t="s">
        <v>419</v>
      </c>
      <c r="C927" s="12">
        <v>42.3606</v>
      </c>
      <c r="D927" s="12">
        <v>-71.0106</v>
      </c>
      <c r="E927" s="12">
        <v>2.0120714E7</v>
      </c>
      <c r="F927" s="12" t="str">
        <f t="shared" si="1"/>
        <v>07</v>
      </c>
      <c r="G927" s="12">
        <v>70.0</v>
      </c>
      <c r="H927" s="12">
        <v>0.0</v>
      </c>
    </row>
    <row r="928" ht="13.5" customHeight="1">
      <c r="A928" s="12" t="s">
        <v>418</v>
      </c>
      <c r="B928" s="12" t="s">
        <v>419</v>
      </c>
      <c r="C928" s="12">
        <v>42.3606</v>
      </c>
      <c r="D928" s="12">
        <v>-71.0106</v>
      </c>
      <c r="E928" s="12">
        <v>2.0120715E7</v>
      </c>
      <c r="F928" s="12" t="str">
        <f t="shared" si="1"/>
        <v>07</v>
      </c>
      <c r="G928" s="12">
        <v>71.0</v>
      </c>
      <c r="H928" s="12">
        <v>0.0</v>
      </c>
    </row>
    <row r="929" ht="13.5" customHeight="1">
      <c r="A929" s="12" t="s">
        <v>418</v>
      </c>
      <c r="B929" s="12" t="s">
        <v>419</v>
      </c>
      <c r="C929" s="12">
        <v>42.3606</v>
      </c>
      <c r="D929" s="12">
        <v>-71.0106</v>
      </c>
      <c r="E929" s="12">
        <v>2.0120716E7</v>
      </c>
      <c r="F929" s="12" t="str">
        <f t="shared" si="1"/>
        <v>07</v>
      </c>
      <c r="G929" s="12">
        <v>74.0</v>
      </c>
      <c r="H929" s="12">
        <v>0.0</v>
      </c>
    </row>
    <row r="930" ht="13.5" customHeight="1">
      <c r="A930" s="12" t="s">
        <v>418</v>
      </c>
      <c r="B930" s="12" t="s">
        <v>419</v>
      </c>
      <c r="C930" s="12">
        <v>42.3606</v>
      </c>
      <c r="D930" s="12">
        <v>-71.0106</v>
      </c>
      <c r="E930" s="12">
        <v>2.0120717E7</v>
      </c>
      <c r="F930" s="12" t="str">
        <f t="shared" si="1"/>
        <v>07</v>
      </c>
      <c r="G930" s="12">
        <v>83.0</v>
      </c>
      <c r="H930" s="12">
        <v>0.0</v>
      </c>
    </row>
    <row r="931" ht="13.5" customHeight="1">
      <c r="A931" s="12" t="s">
        <v>418</v>
      </c>
      <c r="B931" s="12" t="s">
        <v>419</v>
      </c>
      <c r="C931" s="12">
        <v>42.3606</v>
      </c>
      <c r="D931" s="12">
        <v>-71.0106</v>
      </c>
      <c r="E931" s="12">
        <v>2.0120718E7</v>
      </c>
      <c r="F931" s="12" t="str">
        <f t="shared" si="1"/>
        <v>07</v>
      </c>
      <c r="G931" s="12">
        <v>66.0</v>
      </c>
      <c r="H931" s="12">
        <v>442.0</v>
      </c>
    </row>
    <row r="932" ht="13.5" customHeight="1">
      <c r="A932" s="12" t="s">
        <v>418</v>
      </c>
      <c r="B932" s="12" t="s">
        <v>419</v>
      </c>
      <c r="C932" s="12">
        <v>42.3606</v>
      </c>
      <c r="D932" s="12">
        <v>-71.0106</v>
      </c>
      <c r="E932" s="12">
        <v>2.0120719E7</v>
      </c>
      <c r="F932" s="12" t="str">
        <f t="shared" si="1"/>
        <v>07</v>
      </c>
      <c r="G932" s="12">
        <v>90.0</v>
      </c>
      <c r="H932" s="12">
        <v>15.0</v>
      </c>
    </row>
    <row r="933" ht="13.5" customHeight="1">
      <c r="A933" s="12" t="s">
        <v>418</v>
      </c>
      <c r="B933" s="12" t="s">
        <v>419</v>
      </c>
      <c r="C933" s="12">
        <v>42.3606</v>
      </c>
      <c r="D933" s="12">
        <v>-71.0106</v>
      </c>
      <c r="E933" s="12">
        <v>2.012072E7</v>
      </c>
      <c r="F933" s="12" t="str">
        <f t="shared" si="1"/>
        <v>07</v>
      </c>
      <c r="G933" s="12">
        <v>82.0</v>
      </c>
      <c r="H933" s="12">
        <v>0.0</v>
      </c>
    </row>
    <row r="934" ht="13.5" customHeight="1">
      <c r="A934" s="12" t="s">
        <v>418</v>
      </c>
      <c r="B934" s="12" t="s">
        <v>419</v>
      </c>
      <c r="C934" s="12">
        <v>42.3606</v>
      </c>
      <c r="D934" s="12">
        <v>-71.0106</v>
      </c>
      <c r="E934" s="12">
        <v>2.0120721E7</v>
      </c>
      <c r="F934" s="12" t="str">
        <f t="shared" si="1"/>
        <v>07</v>
      </c>
      <c r="G934" s="12">
        <v>77.0</v>
      </c>
      <c r="H934" s="12">
        <v>0.0</v>
      </c>
    </row>
    <row r="935" ht="13.5" customHeight="1">
      <c r="A935" s="12" t="s">
        <v>418</v>
      </c>
      <c r="B935" s="12" t="s">
        <v>419</v>
      </c>
      <c r="C935" s="12">
        <v>42.3606</v>
      </c>
      <c r="D935" s="12">
        <v>-71.0106</v>
      </c>
      <c r="E935" s="12">
        <v>2.0120722E7</v>
      </c>
      <c r="F935" s="12" t="str">
        <f t="shared" si="1"/>
        <v>07</v>
      </c>
      <c r="G935" s="12">
        <v>83.0</v>
      </c>
      <c r="H935" s="12">
        <v>0.0</v>
      </c>
    </row>
    <row r="936" ht="13.5" customHeight="1">
      <c r="A936" s="12" t="s">
        <v>418</v>
      </c>
      <c r="B936" s="12" t="s">
        <v>419</v>
      </c>
      <c r="C936" s="12">
        <v>42.3606</v>
      </c>
      <c r="D936" s="12">
        <v>-71.0106</v>
      </c>
      <c r="E936" s="12">
        <v>2.0120723E7</v>
      </c>
      <c r="F936" s="12" t="str">
        <f t="shared" si="1"/>
        <v>07</v>
      </c>
      <c r="G936" s="12">
        <v>78.0</v>
      </c>
      <c r="H936" s="12">
        <v>5.0</v>
      </c>
    </row>
    <row r="937" ht="13.5" customHeight="1">
      <c r="A937" s="12" t="s">
        <v>418</v>
      </c>
      <c r="B937" s="12" t="s">
        <v>419</v>
      </c>
      <c r="C937" s="12">
        <v>42.3606</v>
      </c>
      <c r="D937" s="12">
        <v>-71.0106</v>
      </c>
      <c r="E937" s="12">
        <v>2.0120724E7</v>
      </c>
      <c r="F937" s="12" t="str">
        <f t="shared" si="1"/>
        <v>07</v>
      </c>
      <c r="G937" s="12">
        <v>88.0</v>
      </c>
      <c r="H937" s="12">
        <v>140.0</v>
      </c>
    </row>
    <row r="938" ht="13.5" customHeight="1">
      <c r="A938" s="12" t="s">
        <v>418</v>
      </c>
      <c r="B938" s="12" t="s">
        <v>419</v>
      </c>
      <c r="C938" s="12">
        <v>42.3606</v>
      </c>
      <c r="D938" s="12">
        <v>-71.0106</v>
      </c>
      <c r="E938" s="12">
        <v>2.0120725E7</v>
      </c>
      <c r="F938" s="12" t="str">
        <f t="shared" si="1"/>
        <v>07</v>
      </c>
      <c r="G938" s="12">
        <v>79.0</v>
      </c>
      <c r="H938" s="12">
        <v>0.0</v>
      </c>
    </row>
    <row r="939" ht="13.5" customHeight="1">
      <c r="A939" s="12" t="s">
        <v>418</v>
      </c>
      <c r="B939" s="12" t="s">
        <v>419</v>
      </c>
      <c r="C939" s="12">
        <v>42.3606</v>
      </c>
      <c r="D939" s="12">
        <v>-71.0106</v>
      </c>
      <c r="E939" s="12">
        <v>2.0120726E7</v>
      </c>
      <c r="F939" s="12" t="str">
        <f t="shared" si="1"/>
        <v>07</v>
      </c>
      <c r="G939" s="12">
        <v>72.0</v>
      </c>
      <c r="H939" s="12">
        <v>0.0</v>
      </c>
    </row>
    <row r="940" ht="13.5" customHeight="1">
      <c r="A940" s="12" t="s">
        <v>418</v>
      </c>
      <c r="B940" s="12" t="s">
        <v>419</v>
      </c>
      <c r="C940" s="12">
        <v>42.3606</v>
      </c>
      <c r="D940" s="12">
        <v>-71.0106</v>
      </c>
      <c r="E940" s="12">
        <v>2.0120727E7</v>
      </c>
      <c r="F940" s="12" t="str">
        <f t="shared" si="1"/>
        <v>07</v>
      </c>
      <c r="G940" s="12">
        <v>81.0</v>
      </c>
      <c r="H940" s="12">
        <v>5.0</v>
      </c>
    </row>
    <row r="941" ht="13.5" customHeight="1">
      <c r="A941" s="12" t="s">
        <v>418</v>
      </c>
      <c r="B941" s="12" t="s">
        <v>419</v>
      </c>
      <c r="C941" s="12">
        <v>42.3606</v>
      </c>
      <c r="D941" s="12">
        <v>-71.0106</v>
      </c>
      <c r="E941" s="12">
        <v>2.0120728E7</v>
      </c>
      <c r="F941" s="12" t="str">
        <f t="shared" si="1"/>
        <v>07</v>
      </c>
      <c r="G941" s="12">
        <v>74.0</v>
      </c>
      <c r="H941" s="12">
        <v>221.0</v>
      </c>
    </row>
    <row r="942" ht="13.5" customHeight="1">
      <c r="A942" s="12" t="s">
        <v>418</v>
      </c>
      <c r="B942" s="12" t="s">
        <v>419</v>
      </c>
      <c r="C942" s="12">
        <v>42.3606</v>
      </c>
      <c r="D942" s="12">
        <v>-71.0106</v>
      </c>
      <c r="E942" s="12">
        <v>2.0120729E7</v>
      </c>
      <c r="F942" s="12" t="str">
        <f t="shared" si="1"/>
        <v>07</v>
      </c>
      <c r="G942" s="12">
        <v>84.0</v>
      </c>
      <c r="H942" s="12">
        <v>0.0</v>
      </c>
    </row>
    <row r="943" ht="13.5" customHeight="1">
      <c r="A943" s="12" t="s">
        <v>418</v>
      </c>
      <c r="B943" s="12" t="s">
        <v>419</v>
      </c>
      <c r="C943" s="12">
        <v>42.3606</v>
      </c>
      <c r="D943" s="12">
        <v>-71.0106</v>
      </c>
      <c r="E943" s="12">
        <v>2.012073E7</v>
      </c>
      <c r="F943" s="12" t="str">
        <f t="shared" si="1"/>
        <v>07</v>
      </c>
      <c r="G943" s="12">
        <v>66.0</v>
      </c>
      <c r="H943" s="12">
        <v>0.0</v>
      </c>
    </row>
    <row r="944" ht="13.5" customHeight="1">
      <c r="A944" s="12" t="s">
        <v>418</v>
      </c>
      <c r="B944" s="12" t="s">
        <v>419</v>
      </c>
      <c r="C944" s="12">
        <v>42.3606</v>
      </c>
      <c r="D944" s="12">
        <v>-71.0106</v>
      </c>
      <c r="E944" s="12">
        <v>2.0120731E7</v>
      </c>
      <c r="F944" s="12" t="str">
        <f t="shared" si="1"/>
        <v>07</v>
      </c>
      <c r="G944" s="12">
        <v>78.0</v>
      </c>
      <c r="H944" s="12">
        <v>122.0</v>
      </c>
    </row>
    <row r="945" ht="13.5" customHeight="1">
      <c r="A945" s="12" t="s">
        <v>418</v>
      </c>
      <c r="B945" s="12" t="s">
        <v>419</v>
      </c>
      <c r="C945" s="12">
        <v>42.3606</v>
      </c>
      <c r="D945" s="12">
        <v>-71.0106</v>
      </c>
      <c r="E945" s="12">
        <v>2.0120801E7</v>
      </c>
      <c r="F945" s="12" t="str">
        <f t="shared" si="1"/>
        <v>08</v>
      </c>
      <c r="G945" s="12">
        <v>70.0</v>
      </c>
      <c r="H945" s="12">
        <v>203.0</v>
      </c>
    </row>
    <row r="946" ht="13.5" customHeight="1">
      <c r="A946" s="12" t="s">
        <v>418</v>
      </c>
      <c r="B946" s="12" t="s">
        <v>419</v>
      </c>
      <c r="C946" s="12">
        <v>42.3606</v>
      </c>
      <c r="D946" s="12">
        <v>-71.0106</v>
      </c>
      <c r="E946" s="12">
        <v>2.0120802E7</v>
      </c>
      <c r="F946" s="12" t="str">
        <f t="shared" si="1"/>
        <v>08</v>
      </c>
      <c r="G946" s="12">
        <v>87.0</v>
      </c>
      <c r="H946" s="12">
        <v>0.0</v>
      </c>
    </row>
    <row r="947" ht="13.5" customHeight="1">
      <c r="A947" s="12" t="s">
        <v>418</v>
      </c>
      <c r="B947" s="12" t="s">
        <v>419</v>
      </c>
      <c r="C947" s="12">
        <v>42.3606</v>
      </c>
      <c r="D947" s="12">
        <v>-71.0106</v>
      </c>
      <c r="E947" s="12">
        <v>2.0120803E7</v>
      </c>
      <c r="F947" s="12" t="str">
        <f t="shared" si="1"/>
        <v>08</v>
      </c>
      <c r="G947" s="12">
        <v>69.0</v>
      </c>
      <c r="H947" s="12">
        <v>0.0</v>
      </c>
    </row>
    <row r="948" ht="13.5" customHeight="1">
      <c r="A948" s="12" t="s">
        <v>418</v>
      </c>
      <c r="B948" s="12" t="s">
        <v>419</v>
      </c>
      <c r="C948" s="12">
        <v>42.3606</v>
      </c>
      <c r="D948" s="12">
        <v>-71.0106</v>
      </c>
      <c r="E948" s="12">
        <v>2.0120804E7</v>
      </c>
      <c r="F948" s="12" t="str">
        <f t="shared" si="1"/>
        <v>08</v>
      </c>
      <c r="G948" s="12">
        <v>71.0</v>
      </c>
      <c r="H948" s="12">
        <v>0.0</v>
      </c>
    </row>
    <row r="949" ht="13.5" customHeight="1">
      <c r="A949" s="12" t="s">
        <v>418</v>
      </c>
      <c r="B949" s="12" t="s">
        <v>419</v>
      </c>
      <c r="C949" s="12">
        <v>42.3606</v>
      </c>
      <c r="D949" s="12">
        <v>-71.0106</v>
      </c>
      <c r="E949" s="12">
        <v>2.0120805E7</v>
      </c>
      <c r="F949" s="12" t="str">
        <f t="shared" si="1"/>
        <v>08</v>
      </c>
      <c r="G949" s="12">
        <v>81.0</v>
      </c>
      <c r="H949" s="12">
        <v>20.0</v>
      </c>
    </row>
    <row r="950" ht="13.5" customHeight="1">
      <c r="A950" s="12" t="s">
        <v>418</v>
      </c>
      <c r="B950" s="12" t="s">
        <v>419</v>
      </c>
      <c r="C950" s="12">
        <v>42.3606</v>
      </c>
      <c r="D950" s="12">
        <v>-71.0106</v>
      </c>
      <c r="E950" s="12">
        <v>2.0120806E7</v>
      </c>
      <c r="F950" s="12" t="str">
        <f t="shared" si="1"/>
        <v>08</v>
      </c>
      <c r="G950" s="12">
        <v>79.0</v>
      </c>
      <c r="H950" s="12">
        <v>0.0</v>
      </c>
    </row>
    <row r="951" ht="13.5" customHeight="1">
      <c r="A951" s="12" t="s">
        <v>418</v>
      </c>
      <c r="B951" s="12" t="s">
        <v>419</v>
      </c>
      <c r="C951" s="12">
        <v>42.3606</v>
      </c>
      <c r="D951" s="12">
        <v>-71.0106</v>
      </c>
      <c r="E951" s="12">
        <v>2.0120807E7</v>
      </c>
      <c r="F951" s="12" t="str">
        <f t="shared" si="1"/>
        <v>08</v>
      </c>
      <c r="G951" s="12">
        <v>65.0</v>
      </c>
      <c r="H951" s="12">
        <v>0.0</v>
      </c>
    </row>
    <row r="952" ht="13.5" customHeight="1">
      <c r="A952" s="12" t="s">
        <v>418</v>
      </c>
      <c r="B952" s="12" t="s">
        <v>419</v>
      </c>
      <c r="C952" s="12">
        <v>42.3606</v>
      </c>
      <c r="D952" s="12">
        <v>-71.0106</v>
      </c>
      <c r="E952" s="12">
        <v>2.0120808E7</v>
      </c>
      <c r="F952" s="12" t="str">
        <f t="shared" si="1"/>
        <v>08</v>
      </c>
      <c r="G952" s="12">
        <v>68.0</v>
      </c>
      <c r="H952" s="12">
        <v>0.0</v>
      </c>
    </row>
    <row r="953" ht="13.5" customHeight="1">
      <c r="A953" s="12" t="s">
        <v>418</v>
      </c>
      <c r="B953" s="12" t="s">
        <v>419</v>
      </c>
      <c r="C953" s="12">
        <v>42.3606</v>
      </c>
      <c r="D953" s="12">
        <v>-71.0106</v>
      </c>
      <c r="E953" s="12">
        <v>2.0120809E7</v>
      </c>
      <c r="F953" s="12" t="str">
        <f t="shared" si="1"/>
        <v>08</v>
      </c>
      <c r="G953" s="12">
        <v>65.0</v>
      </c>
      <c r="H953" s="12">
        <v>0.0</v>
      </c>
    </row>
    <row r="954" ht="13.5" customHeight="1">
      <c r="A954" s="12" t="s">
        <v>418</v>
      </c>
      <c r="B954" s="12" t="s">
        <v>419</v>
      </c>
      <c r="C954" s="12">
        <v>42.3606</v>
      </c>
      <c r="D954" s="12">
        <v>-71.0106</v>
      </c>
      <c r="E954" s="12">
        <v>2.012081E7</v>
      </c>
      <c r="F954" s="12" t="str">
        <f t="shared" si="1"/>
        <v>08</v>
      </c>
      <c r="G954" s="12">
        <v>82.0</v>
      </c>
      <c r="H954" s="12">
        <v>297.0</v>
      </c>
    </row>
    <row r="955" ht="13.5" customHeight="1">
      <c r="A955" s="12" t="s">
        <v>418</v>
      </c>
      <c r="B955" s="12" t="s">
        <v>419</v>
      </c>
      <c r="C955" s="12">
        <v>42.3606</v>
      </c>
      <c r="D955" s="12">
        <v>-71.0106</v>
      </c>
      <c r="E955" s="12">
        <v>2.0120811E7</v>
      </c>
      <c r="F955" s="12" t="str">
        <f t="shared" si="1"/>
        <v>08</v>
      </c>
      <c r="G955" s="12">
        <v>90.0</v>
      </c>
      <c r="H955" s="12">
        <v>0.0</v>
      </c>
    </row>
    <row r="956" ht="13.5" customHeight="1">
      <c r="A956" s="12" t="s">
        <v>418</v>
      </c>
      <c r="B956" s="12" t="s">
        <v>419</v>
      </c>
      <c r="C956" s="12">
        <v>42.3606</v>
      </c>
      <c r="D956" s="12">
        <v>-71.0106</v>
      </c>
      <c r="E956" s="12">
        <v>2.0120812E7</v>
      </c>
      <c r="F956" s="12" t="str">
        <f t="shared" si="1"/>
        <v>08</v>
      </c>
      <c r="G956" s="12">
        <v>83.0</v>
      </c>
      <c r="H956" s="12">
        <v>3.0</v>
      </c>
    </row>
    <row r="957" ht="13.5" customHeight="1">
      <c r="A957" s="12" t="s">
        <v>418</v>
      </c>
      <c r="B957" s="12" t="s">
        <v>419</v>
      </c>
      <c r="C957" s="12">
        <v>42.3606</v>
      </c>
      <c r="D957" s="12">
        <v>-71.0106</v>
      </c>
      <c r="E957" s="12">
        <v>2.0120813E7</v>
      </c>
      <c r="F957" s="12" t="str">
        <f t="shared" si="1"/>
        <v>08</v>
      </c>
      <c r="G957" s="12">
        <v>82.0</v>
      </c>
      <c r="H957" s="12">
        <v>0.0</v>
      </c>
    </row>
    <row r="958" ht="13.5" customHeight="1">
      <c r="A958" s="12" t="s">
        <v>418</v>
      </c>
      <c r="B958" s="12" t="s">
        <v>419</v>
      </c>
      <c r="C958" s="12">
        <v>42.3606</v>
      </c>
      <c r="D958" s="12">
        <v>-71.0106</v>
      </c>
      <c r="E958" s="12">
        <v>2.0120814E7</v>
      </c>
      <c r="F958" s="12" t="str">
        <f t="shared" si="1"/>
        <v>08</v>
      </c>
      <c r="G958" s="12">
        <v>86.0</v>
      </c>
      <c r="H958" s="12">
        <v>0.0</v>
      </c>
    </row>
    <row r="959" ht="13.5" customHeight="1">
      <c r="A959" s="12" t="s">
        <v>418</v>
      </c>
      <c r="B959" s="12" t="s">
        <v>419</v>
      </c>
      <c r="C959" s="12">
        <v>42.3606</v>
      </c>
      <c r="D959" s="12">
        <v>-71.0106</v>
      </c>
      <c r="E959" s="12">
        <v>2.0120815E7</v>
      </c>
      <c r="F959" s="12" t="str">
        <f t="shared" si="1"/>
        <v>08</v>
      </c>
      <c r="G959" s="12">
        <v>65.0</v>
      </c>
      <c r="H959" s="12">
        <v>211.0</v>
      </c>
    </row>
    <row r="960" ht="13.5" customHeight="1">
      <c r="A960" s="12" t="s">
        <v>418</v>
      </c>
      <c r="B960" s="12" t="s">
        <v>419</v>
      </c>
      <c r="C960" s="12">
        <v>42.3606</v>
      </c>
      <c r="D960" s="12">
        <v>-71.0106</v>
      </c>
      <c r="E960" s="12">
        <v>2.0120816E7</v>
      </c>
      <c r="F960" s="12" t="str">
        <f t="shared" si="1"/>
        <v>08</v>
      </c>
      <c r="G960" s="12">
        <v>76.0</v>
      </c>
      <c r="H960" s="12">
        <v>0.0</v>
      </c>
    </row>
    <row r="961" ht="13.5" customHeight="1">
      <c r="A961" s="12" t="s">
        <v>418</v>
      </c>
      <c r="B961" s="12" t="s">
        <v>419</v>
      </c>
      <c r="C961" s="12">
        <v>42.3606</v>
      </c>
      <c r="D961" s="12">
        <v>-71.0106</v>
      </c>
      <c r="E961" s="12">
        <v>2.0120817E7</v>
      </c>
      <c r="F961" s="12" t="str">
        <f t="shared" si="1"/>
        <v>08</v>
      </c>
      <c r="G961" s="12">
        <v>88.0</v>
      </c>
      <c r="H961" s="12">
        <v>0.0</v>
      </c>
    </row>
    <row r="962" ht="13.5" customHeight="1">
      <c r="A962" s="12" t="s">
        <v>418</v>
      </c>
      <c r="B962" s="12" t="s">
        <v>419</v>
      </c>
      <c r="C962" s="12">
        <v>42.3606</v>
      </c>
      <c r="D962" s="12">
        <v>-71.0106</v>
      </c>
      <c r="E962" s="12">
        <v>2.0120818E7</v>
      </c>
      <c r="F962" s="12" t="str">
        <f t="shared" si="1"/>
        <v>08</v>
      </c>
      <c r="G962" s="12">
        <v>72.0</v>
      </c>
      <c r="H962" s="12">
        <v>10.0</v>
      </c>
    </row>
    <row r="963" ht="13.5" customHeight="1">
      <c r="A963" s="12" t="s">
        <v>418</v>
      </c>
      <c r="B963" s="12" t="s">
        <v>419</v>
      </c>
      <c r="C963" s="12">
        <v>42.3606</v>
      </c>
      <c r="D963" s="12">
        <v>-71.0106</v>
      </c>
      <c r="E963" s="12">
        <v>2.0120819E7</v>
      </c>
      <c r="F963" s="12" t="str">
        <f t="shared" si="1"/>
        <v>08</v>
      </c>
      <c r="G963" s="12">
        <v>82.0</v>
      </c>
      <c r="H963" s="12">
        <v>0.0</v>
      </c>
    </row>
    <row r="964" ht="13.5" customHeight="1">
      <c r="A964" s="12" t="s">
        <v>418</v>
      </c>
      <c r="B964" s="12" t="s">
        <v>419</v>
      </c>
      <c r="C964" s="12">
        <v>42.3606</v>
      </c>
      <c r="D964" s="12">
        <v>-71.0106</v>
      </c>
      <c r="E964" s="12">
        <v>2.012082E7</v>
      </c>
      <c r="F964" s="12" t="str">
        <f t="shared" si="1"/>
        <v>08</v>
      </c>
      <c r="G964" s="12">
        <v>74.0</v>
      </c>
      <c r="H964" s="12">
        <v>0.0</v>
      </c>
    </row>
    <row r="965" ht="13.5" customHeight="1">
      <c r="A965" s="12" t="s">
        <v>418</v>
      </c>
      <c r="B965" s="12" t="s">
        <v>419</v>
      </c>
      <c r="C965" s="12">
        <v>42.3606</v>
      </c>
      <c r="D965" s="12">
        <v>-71.0106</v>
      </c>
      <c r="E965" s="12">
        <v>2.0120821E7</v>
      </c>
      <c r="F965" s="12" t="str">
        <f t="shared" si="1"/>
        <v>08</v>
      </c>
      <c r="G965" s="12">
        <v>67.0</v>
      </c>
      <c r="H965" s="12">
        <v>0.0</v>
      </c>
    </row>
    <row r="966" ht="13.5" customHeight="1">
      <c r="A966" s="12" t="s">
        <v>418</v>
      </c>
      <c r="B966" s="12" t="s">
        <v>419</v>
      </c>
      <c r="C966" s="12">
        <v>42.3606</v>
      </c>
      <c r="D966" s="12">
        <v>-71.0106</v>
      </c>
      <c r="E966" s="12">
        <v>2.0120822E7</v>
      </c>
      <c r="F966" s="12" t="str">
        <f t="shared" si="1"/>
        <v>08</v>
      </c>
      <c r="G966" s="12">
        <v>76.0</v>
      </c>
      <c r="H966" s="12">
        <v>0.0</v>
      </c>
    </row>
    <row r="967" ht="13.5" customHeight="1">
      <c r="A967" s="12" t="s">
        <v>418</v>
      </c>
      <c r="B967" s="12" t="s">
        <v>419</v>
      </c>
      <c r="C967" s="12">
        <v>42.3606</v>
      </c>
      <c r="D967" s="12">
        <v>-71.0106</v>
      </c>
      <c r="E967" s="12">
        <v>2.0120823E7</v>
      </c>
      <c r="F967" s="12" t="str">
        <f t="shared" si="1"/>
        <v>08</v>
      </c>
      <c r="G967" s="12">
        <v>69.0</v>
      </c>
      <c r="H967" s="12">
        <v>0.0</v>
      </c>
    </row>
    <row r="968" ht="13.5" customHeight="1">
      <c r="A968" s="12" t="s">
        <v>418</v>
      </c>
      <c r="B968" s="12" t="s">
        <v>419</v>
      </c>
      <c r="C968" s="12">
        <v>42.3606</v>
      </c>
      <c r="D968" s="12">
        <v>-71.0106</v>
      </c>
      <c r="E968" s="12">
        <v>2.0120824E7</v>
      </c>
      <c r="F968" s="12" t="str">
        <f t="shared" si="1"/>
        <v>08</v>
      </c>
      <c r="G968" s="12">
        <v>85.0</v>
      </c>
      <c r="H968" s="12">
        <v>0.0</v>
      </c>
    </row>
    <row r="969" ht="13.5" customHeight="1">
      <c r="A969" s="12" t="s">
        <v>418</v>
      </c>
      <c r="B969" s="12" t="s">
        <v>419</v>
      </c>
      <c r="C969" s="12">
        <v>42.3606</v>
      </c>
      <c r="D969" s="12">
        <v>-71.0106</v>
      </c>
      <c r="E969" s="12">
        <v>2.0120825E7</v>
      </c>
      <c r="F969" s="12" t="str">
        <f t="shared" si="1"/>
        <v>08</v>
      </c>
      <c r="G969" s="12">
        <v>67.0</v>
      </c>
      <c r="H969" s="12">
        <v>0.0</v>
      </c>
    </row>
    <row r="970" ht="13.5" customHeight="1">
      <c r="A970" s="12" t="s">
        <v>418</v>
      </c>
      <c r="B970" s="12" t="s">
        <v>419</v>
      </c>
      <c r="C970" s="12">
        <v>42.3606</v>
      </c>
      <c r="D970" s="12">
        <v>-71.0106</v>
      </c>
      <c r="E970" s="12">
        <v>2.0120826E7</v>
      </c>
      <c r="F970" s="12" t="str">
        <f t="shared" si="1"/>
        <v>08</v>
      </c>
      <c r="G970" s="12">
        <v>90.0</v>
      </c>
      <c r="H970" s="12">
        <v>0.0</v>
      </c>
    </row>
    <row r="971" ht="13.5" customHeight="1">
      <c r="A971" s="12" t="s">
        <v>418</v>
      </c>
      <c r="B971" s="12" t="s">
        <v>419</v>
      </c>
      <c r="C971" s="12">
        <v>42.3606</v>
      </c>
      <c r="D971" s="12">
        <v>-71.0106</v>
      </c>
      <c r="E971" s="12">
        <v>2.0120827E7</v>
      </c>
      <c r="F971" s="12" t="str">
        <f t="shared" si="1"/>
        <v>08</v>
      </c>
      <c r="G971" s="12">
        <v>66.0</v>
      </c>
      <c r="H971" s="12">
        <v>0.0</v>
      </c>
    </row>
    <row r="972" ht="13.5" customHeight="1">
      <c r="A972" s="12" t="s">
        <v>418</v>
      </c>
      <c r="B972" s="12" t="s">
        <v>419</v>
      </c>
      <c r="C972" s="12">
        <v>42.3606</v>
      </c>
      <c r="D972" s="12">
        <v>-71.0106</v>
      </c>
      <c r="E972" s="12">
        <v>2.0120828E7</v>
      </c>
      <c r="F972" s="12" t="str">
        <f t="shared" si="1"/>
        <v>08</v>
      </c>
      <c r="G972" s="12">
        <v>86.0</v>
      </c>
      <c r="H972" s="12">
        <v>38.0</v>
      </c>
    </row>
    <row r="973" ht="13.5" customHeight="1">
      <c r="A973" s="12" t="s">
        <v>418</v>
      </c>
      <c r="B973" s="12" t="s">
        <v>419</v>
      </c>
      <c r="C973" s="12">
        <v>42.3606</v>
      </c>
      <c r="D973" s="12">
        <v>-71.0106</v>
      </c>
      <c r="E973" s="12">
        <v>2.0120829E7</v>
      </c>
      <c r="F973" s="12" t="str">
        <f t="shared" si="1"/>
        <v>08</v>
      </c>
      <c r="G973" s="12">
        <v>77.0</v>
      </c>
      <c r="H973" s="12">
        <v>0.0</v>
      </c>
    </row>
    <row r="974" ht="13.5" customHeight="1">
      <c r="A974" s="12" t="s">
        <v>418</v>
      </c>
      <c r="B974" s="12" t="s">
        <v>419</v>
      </c>
      <c r="C974" s="12">
        <v>42.3606</v>
      </c>
      <c r="D974" s="12">
        <v>-71.0106</v>
      </c>
      <c r="E974" s="12">
        <v>2.012083E7</v>
      </c>
      <c r="F974" s="12" t="str">
        <f t="shared" si="1"/>
        <v>08</v>
      </c>
      <c r="G974" s="12">
        <v>89.0</v>
      </c>
      <c r="H974" s="12">
        <v>0.0</v>
      </c>
    </row>
    <row r="975" ht="13.5" customHeight="1">
      <c r="A975" s="12" t="s">
        <v>418</v>
      </c>
      <c r="B975" s="12" t="s">
        <v>419</v>
      </c>
      <c r="C975" s="12">
        <v>42.3606</v>
      </c>
      <c r="D975" s="12">
        <v>-71.0106</v>
      </c>
      <c r="E975" s="12">
        <v>2.0120831E7</v>
      </c>
      <c r="F975" s="12" t="str">
        <f t="shared" si="1"/>
        <v>08</v>
      </c>
      <c r="G975" s="12">
        <v>66.0</v>
      </c>
      <c r="H975" s="12">
        <v>0.0</v>
      </c>
    </row>
    <row r="976" ht="13.5" customHeight="1">
      <c r="A976" s="12" t="s">
        <v>418</v>
      </c>
      <c r="B976" s="12" t="s">
        <v>419</v>
      </c>
      <c r="C976" s="12">
        <v>42.3606</v>
      </c>
      <c r="D976" s="12">
        <v>-71.0106</v>
      </c>
      <c r="E976" s="12">
        <v>2.0120901E7</v>
      </c>
      <c r="F976" s="12" t="str">
        <f t="shared" si="1"/>
        <v>09</v>
      </c>
      <c r="G976" s="12">
        <v>61.0</v>
      </c>
      <c r="H976" s="12">
        <v>0.0</v>
      </c>
    </row>
    <row r="977" ht="13.5" customHeight="1">
      <c r="A977" s="12" t="s">
        <v>418</v>
      </c>
      <c r="B977" s="12" t="s">
        <v>419</v>
      </c>
      <c r="C977" s="12">
        <v>42.3606</v>
      </c>
      <c r="D977" s="12">
        <v>-71.0106</v>
      </c>
      <c r="E977" s="12">
        <v>2.0120902E7</v>
      </c>
      <c r="F977" s="12" t="str">
        <f t="shared" si="1"/>
        <v>09</v>
      </c>
      <c r="G977" s="12">
        <v>40.0</v>
      </c>
      <c r="H977" s="12">
        <v>0.0</v>
      </c>
    </row>
    <row r="978" ht="13.5" customHeight="1">
      <c r="A978" s="12" t="s">
        <v>418</v>
      </c>
      <c r="B978" s="12" t="s">
        <v>419</v>
      </c>
      <c r="C978" s="12">
        <v>42.3606</v>
      </c>
      <c r="D978" s="12">
        <v>-71.0106</v>
      </c>
      <c r="E978" s="12">
        <v>2.0120903E7</v>
      </c>
      <c r="F978" s="12" t="str">
        <f t="shared" si="1"/>
        <v>09</v>
      </c>
      <c r="G978" s="12">
        <v>62.0</v>
      </c>
      <c r="H978" s="12">
        <v>0.0</v>
      </c>
    </row>
    <row r="979" ht="13.5" customHeight="1">
      <c r="A979" s="12" t="s">
        <v>418</v>
      </c>
      <c r="B979" s="12" t="s">
        <v>419</v>
      </c>
      <c r="C979" s="12">
        <v>42.3606</v>
      </c>
      <c r="D979" s="12">
        <v>-71.0106</v>
      </c>
      <c r="E979" s="12">
        <v>2.0120904E7</v>
      </c>
      <c r="F979" s="12" t="str">
        <f t="shared" si="1"/>
        <v>09</v>
      </c>
      <c r="G979" s="12">
        <v>51.0</v>
      </c>
      <c r="H979" s="12">
        <v>112.0</v>
      </c>
    </row>
    <row r="980" ht="13.5" customHeight="1">
      <c r="A980" s="12" t="s">
        <v>418</v>
      </c>
      <c r="B980" s="12" t="s">
        <v>419</v>
      </c>
      <c r="C980" s="12">
        <v>42.3606</v>
      </c>
      <c r="D980" s="12">
        <v>-71.0106</v>
      </c>
      <c r="E980" s="12">
        <v>2.0120905E7</v>
      </c>
      <c r="F980" s="12" t="str">
        <f t="shared" si="1"/>
        <v>09</v>
      </c>
      <c r="G980" s="12">
        <v>60.0</v>
      </c>
      <c r="H980" s="12">
        <v>168.0</v>
      </c>
    </row>
    <row r="981" ht="13.5" customHeight="1">
      <c r="A981" s="12" t="s">
        <v>418</v>
      </c>
      <c r="B981" s="12" t="s">
        <v>419</v>
      </c>
      <c r="C981" s="12">
        <v>42.3606</v>
      </c>
      <c r="D981" s="12">
        <v>-71.0106</v>
      </c>
      <c r="E981" s="12">
        <v>2.0120906E7</v>
      </c>
      <c r="F981" s="12" t="str">
        <f t="shared" si="1"/>
        <v>09</v>
      </c>
      <c r="G981" s="12">
        <v>44.0</v>
      </c>
      <c r="H981" s="12">
        <v>0.0</v>
      </c>
    </row>
    <row r="982" ht="13.5" customHeight="1">
      <c r="A982" s="12" t="s">
        <v>418</v>
      </c>
      <c r="B982" s="12" t="s">
        <v>419</v>
      </c>
      <c r="C982" s="12">
        <v>42.3606</v>
      </c>
      <c r="D982" s="12">
        <v>-71.0106</v>
      </c>
      <c r="E982" s="12">
        <v>2.0120907E7</v>
      </c>
      <c r="F982" s="12" t="str">
        <f t="shared" si="1"/>
        <v>09</v>
      </c>
      <c r="G982" s="12">
        <v>63.0</v>
      </c>
      <c r="H982" s="12">
        <v>109.0</v>
      </c>
    </row>
    <row r="983" ht="13.5" customHeight="1">
      <c r="A983" s="12" t="s">
        <v>418</v>
      </c>
      <c r="B983" s="12" t="s">
        <v>419</v>
      </c>
      <c r="C983" s="12">
        <v>42.3606</v>
      </c>
      <c r="D983" s="12">
        <v>-71.0106</v>
      </c>
      <c r="E983" s="12">
        <v>2.0120908E7</v>
      </c>
      <c r="F983" s="12" t="str">
        <f t="shared" si="1"/>
        <v>09</v>
      </c>
      <c r="G983" s="12">
        <v>46.0</v>
      </c>
      <c r="H983" s="12">
        <v>180.0</v>
      </c>
    </row>
    <row r="984" ht="13.5" customHeight="1">
      <c r="A984" s="12" t="s">
        <v>418</v>
      </c>
      <c r="B984" s="12" t="s">
        <v>419</v>
      </c>
      <c r="C984" s="12">
        <v>42.3606</v>
      </c>
      <c r="D984" s="12">
        <v>-71.0106</v>
      </c>
      <c r="E984" s="12">
        <v>2.0120909E7</v>
      </c>
      <c r="F984" s="12" t="str">
        <f t="shared" si="1"/>
        <v>09</v>
      </c>
      <c r="G984" s="12">
        <v>51.0</v>
      </c>
      <c r="H984" s="12">
        <v>0.0</v>
      </c>
    </row>
    <row r="985" ht="13.5" customHeight="1">
      <c r="A985" s="12" t="s">
        <v>418</v>
      </c>
      <c r="B985" s="12" t="s">
        <v>419</v>
      </c>
      <c r="C985" s="12">
        <v>42.3606</v>
      </c>
      <c r="D985" s="12">
        <v>-71.0106</v>
      </c>
      <c r="E985" s="12">
        <v>2.012091E7</v>
      </c>
      <c r="F985" s="12" t="str">
        <f t="shared" si="1"/>
        <v>09</v>
      </c>
      <c r="G985" s="12">
        <v>64.0</v>
      </c>
      <c r="H985" s="12">
        <v>0.0</v>
      </c>
    </row>
    <row r="986" ht="13.5" customHeight="1">
      <c r="A986" s="12" t="s">
        <v>418</v>
      </c>
      <c r="B986" s="12" t="s">
        <v>419</v>
      </c>
      <c r="C986" s="12">
        <v>42.3606</v>
      </c>
      <c r="D986" s="12">
        <v>-71.0106</v>
      </c>
      <c r="E986" s="12">
        <v>2.0120911E7</v>
      </c>
      <c r="F986" s="12" t="str">
        <f t="shared" si="1"/>
        <v>09</v>
      </c>
      <c r="G986" s="12">
        <v>47.0</v>
      </c>
      <c r="H986" s="12">
        <v>0.0</v>
      </c>
    </row>
    <row r="987" ht="13.5" customHeight="1">
      <c r="A987" s="12" t="s">
        <v>418</v>
      </c>
      <c r="B987" s="12" t="s">
        <v>419</v>
      </c>
      <c r="C987" s="12">
        <v>42.3606</v>
      </c>
      <c r="D987" s="12">
        <v>-71.0106</v>
      </c>
      <c r="E987" s="12">
        <v>2.0120912E7</v>
      </c>
      <c r="F987" s="12" t="str">
        <f t="shared" si="1"/>
        <v>09</v>
      </c>
      <c r="G987" s="12">
        <v>63.0</v>
      </c>
      <c r="H987" s="12">
        <v>0.0</v>
      </c>
    </row>
    <row r="988" ht="13.5" customHeight="1">
      <c r="A988" s="12" t="s">
        <v>418</v>
      </c>
      <c r="B988" s="12" t="s">
        <v>419</v>
      </c>
      <c r="C988" s="12">
        <v>42.3606</v>
      </c>
      <c r="D988" s="12">
        <v>-71.0106</v>
      </c>
      <c r="E988" s="12">
        <v>2.0120913E7</v>
      </c>
      <c r="F988" s="12" t="str">
        <f t="shared" si="1"/>
        <v>09</v>
      </c>
      <c r="G988" s="12">
        <v>52.0</v>
      </c>
      <c r="H988" s="12">
        <v>0.0</v>
      </c>
    </row>
    <row r="989" ht="13.5" customHeight="1">
      <c r="A989" s="12" t="s">
        <v>418</v>
      </c>
      <c r="B989" s="12" t="s">
        <v>419</v>
      </c>
      <c r="C989" s="12">
        <v>42.3606</v>
      </c>
      <c r="D989" s="12">
        <v>-71.0106</v>
      </c>
      <c r="E989" s="12">
        <v>2.0120914E7</v>
      </c>
      <c r="F989" s="12" t="str">
        <f t="shared" si="1"/>
        <v>09</v>
      </c>
      <c r="G989" s="12">
        <v>68.0</v>
      </c>
      <c r="H989" s="12">
        <v>0.0</v>
      </c>
    </row>
    <row r="990" ht="13.5" customHeight="1">
      <c r="A990" s="12" t="s">
        <v>418</v>
      </c>
      <c r="B990" s="12" t="s">
        <v>419</v>
      </c>
      <c r="C990" s="12">
        <v>42.3606</v>
      </c>
      <c r="D990" s="12">
        <v>-71.0106</v>
      </c>
      <c r="E990" s="12">
        <v>2.0120915E7</v>
      </c>
      <c r="F990" s="12" t="str">
        <f t="shared" si="1"/>
        <v>09</v>
      </c>
      <c r="G990" s="12">
        <v>62.0</v>
      </c>
      <c r="H990" s="12">
        <v>30.0</v>
      </c>
    </row>
    <row r="991" ht="13.5" customHeight="1">
      <c r="A991" s="12" t="s">
        <v>418</v>
      </c>
      <c r="B991" s="12" t="s">
        <v>419</v>
      </c>
      <c r="C991" s="12">
        <v>42.3606</v>
      </c>
      <c r="D991" s="12">
        <v>-71.0106</v>
      </c>
      <c r="E991" s="12">
        <v>2.0120916E7</v>
      </c>
      <c r="F991" s="12" t="str">
        <f t="shared" si="1"/>
        <v>09</v>
      </c>
      <c r="G991" s="12">
        <v>63.0</v>
      </c>
      <c r="H991" s="12">
        <v>0.0</v>
      </c>
    </row>
    <row r="992" ht="13.5" customHeight="1">
      <c r="A992" s="12" t="s">
        <v>418</v>
      </c>
      <c r="B992" s="12" t="s">
        <v>419</v>
      </c>
      <c r="C992" s="12">
        <v>42.3606</v>
      </c>
      <c r="D992" s="12">
        <v>-71.0106</v>
      </c>
      <c r="E992" s="12">
        <v>2.0120917E7</v>
      </c>
      <c r="F992" s="12" t="str">
        <f t="shared" si="1"/>
        <v>09</v>
      </c>
      <c r="G992" s="12">
        <v>52.0</v>
      </c>
      <c r="H992" s="12">
        <v>0.0</v>
      </c>
    </row>
    <row r="993" ht="13.5" customHeight="1">
      <c r="A993" s="12" t="s">
        <v>418</v>
      </c>
      <c r="B993" s="12" t="s">
        <v>419</v>
      </c>
      <c r="C993" s="12">
        <v>42.3606</v>
      </c>
      <c r="D993" s="12">
        <v>-71.0106</v>
      </c>
      <c r="E993" s="12">
        <v>2.0120918E7</v>
      </c>
      <c r="F993" s="12" t="str">
        <f t="shared" si="1"/>
        <v>09</v>
      </c>
      <c r="G993" s="12">
        <v>58.0</v>
      </c>
      <c r="H993" s="12">
        <v>23.0</v>
      </c>
    </row>
    <row r="994" ht="13.5" customHeight="1">
      <c r="A994" s="12" t="s">
        <v>418</v>
      </c>
      <c r="B994" s="12" t="s">
        <v>419</v>
      </c>
      <c r="C994" s="12">
        <v>42.3606</v>
      </c>
      <c r="D994" s="12">
        <v>-71.0106</v>
      </c>
      <c r="E994" s="12">
        <v>2.0120919E7</v>
      </c>
      <c r="F994" s="12" t="str">
        <f t="shared" si="1"/>
        <v>09</v>
      </c>
      <c r="G994" s="12">
        <v>58.0</v>
      </c>
      <c r="H994" s="12">
        <v>155.0</v>
      </c>
    </row>
    <row r="995" ht="13.5" customHeight="1">
      <c r="A995" s="12" t="s">
        <v>418</v>
      </c>
      <c r="B995" s="12" t="s">
        <v>419</v>
      </c>
      <c r="C995" s="12">
        <v>42.3606</v>
      </c>
      <c r="D995" s="12">
        <v>-71.0106</v>
      </c>
      <c r="E995" s="12">
        <v>2.012092E7</v>
      </c>
      <c r="F995" s="12" t="str">
        <f t="shared" si="1"/>
        <v>09</v>
      </c>
      <c r="G995" s="12">
        <v>57.0</v>
      </c>
      <c r="H995" s="12">
        <v>0.0</v>
      </c>
    </row>
    <row r="996" ht="13.5" customHeight="1">
      <c r="A996" s="12" t="s">
        <v>418</v>
      </c>
      <c r="B996" s="12" t="s">
        <v>419</v>
      </c>
      <c r="C996" s="12">
        <v>42.3606</v>
      </c>
      <c r="D996" s="12">
        <v>-71.0106</v>
      </c>
      <c r="E996" s="12">
        <v>2.0120921E7</v>
      </c>
      <c r="F996" s="12" t="str">
        <f t="shared" si="1"/>
        <v>09</v>
      </c>
      <c r="G996" s="12">
        <v>69.0</v>
      </c>
      <c r="H996" s="12">
        <v>0.0</v>
      </c>
    </row>
    <row r="997" ht="13.5" customHeight="1">
      <c r="A997" s="12" t="s">
        <v>418</v>
      </c>
      <c r="B997" s="12" t="s">
        <v>419</v>
      </c>
      <c r="C997" s="12">
        <v>42.3606</v>
      </c>
      <c r="D997" s="12">
        <v>-71.0106</v>
      </c>
      <c r="E997" s="12">
        <v>2.0120922E7</v>
      </c>
      <c r="F997" s="12" t="str">
        <f t="shared" si="1"/>
        <v>09</v>
      </c>
      <c r="G997" s="12">
        <v>44.0</v>
      </c>
      <c r="H997" s="12">
        <v>0.0</v>
      </c>
    </row>
    <row r="998" ht="13.5" customHeight="1">
      <c r="A998" s="12" t="s">
        <v>418</v>
      </c>
      <c r="B998" s="12" t="s">
        <v>419</v>
      </c>
      <c r="C998" s="12">
        <v>42.3606</v>
      </c>
      <c r="D998" s="12">
        <v>-71.0106</v>
      </c>
      <c r="E998" s="12">
        <v>2.0120923E7</v>
      </c>
      <c r="F998" s="12" t="str">
        <f t="shared" si="1"/>
        <v>09</v>
      </c>
      <c r="G998" s="12">
        <v>66.0</v>
      </c>
      <c r="H998" s="12">
        <v>5.0</v>
      </c>
    </row>
    <row r="999" ht="13.5" customHeight="1">
      <c r="A999" s="12" t="s">
        <v>418</v>
      </c>
      <c r="B999" s="12" t="s">
        <v>419</v>
      </c>
      <c r="C999" s="12">
        <v>42.3606</v>
      </c>
      <c r="D999" s="12">
        <v>-71.0106</v>
      </c>
      <c r="E999" s="12">
        <v>2.0120924E7</v>
      </c>
      <c r="F999" s="12" t="str">
        <f t="shared" si="1"/>
        <v>09</v>
      </c>
      <c r="G999" s="12">
        <v>64.0</v>
      </c>
      <c r="H999" s="12">
        <v>0.0</v>
      </c>
    </row>
    <row r="1000" ht="13.5" customHeight="1">
      <c r="A1000" s="12" t="s">
        <v>418</v>
      </c>
      <c r="B1000" s="12" t="s">
        <v>419</v>
      </c>
      <c r="C1000" s="12">
        <v>42.3606</v>
      </c>
      <c r="D1000" s="12">
        <v>-71.0106</v>
      </c>
      <c r="E1000" s="12">
        <v>2.0120925E7</v>
      </c>
      <c r="F1000" s="12" t="str">
        <f t="shared" si="1"/>
        <v>09</v>
      </c>
      <c r="G1000" s="12">
        <v>54.0</v>
      </c>
      <c r="H1000" s="12">
        <v>0.0</v>
      </c>
    </row>
    <row r="1001" ht="13.5" customHeight="1">
      <c r="A1001" s="12" t="s">
        <v>418</v>
      </c>
      <c r="B1001" s="12" t="s">
        <v>419</v>
      </c>
      <c r="C1001" s="12">
        <v>42.3606</v>
      </c>
      <c r="D1001" s="12">
        <v>-71.0106</v>
      </c>
      <c r="E1001" s="12">
        <v>2.0120926E7</v>
      </c>
      <c r="F1001" s="12" t="str">
        <f t="shared" si="1"/>
        <v>09</v>
      </c>
      <c r="G1001" s="12">
        <v>43.0</v>
      </c>
      <c r="H1001" s="12">
        <v>0.0</v>
      </c>
    </row>
    <row r="1002" ht="13.5" customHeight="1">
      <c r="A1002" s="12" t="s">
        <v>418</v>
      </c>
      <c r="B1002" s="12" t="s">
        <v>419</v>
      </c>
      <c r="C1002" s="12">
        <v>42.3606</v>
      </c>
      <c r="D1002" s="12">
        <v>-71.0106</v>
      </c>
      <c r="E1002" s="12">
        <v>2.0120927E7</v>
      </c>
      <c r="F1002" s="12" t="str">
        <f t="shared" si="1"/>
        <v>09</v>
      </c>
      <c r="G1002" s="12">
        <v>47.0</v>
      </c>
      <c r="H1002" s="12">
        <v>0.0</v>
      </c>
    </row>
    <row r="1003" ht="13.5" customHeight="1">
      <c r="A1003" s="12" t="s">
        <v>418</v>
      </c>
      <c r="B1003" s="12" t="s">
        <v>419</v>
      </c>
      <c r="C1003" s="12">
        <v>42.3606</v>
      </c>
      <c r="D1003" s="12">
        <v>-71.0106</v>
      </c>
      <c r="E1003" s="12">
        <v>2.0120928E7</v>
      </c>
      <c r="F1003" s="12" t="str">
        <f t="shared" si="1"/>
        <v>09</v>
      </c>
      <c r="G1003" s="12">
        <v>70.0</v>
      </c>
      <c r="H1003" s="12">
        <v>201.0</v>
      </c>
    </row>
    <row r="1004" ht="13.5" customHeight="1">
      <c r="A1004" s="12" t="s">
        <v>418</v>
      </c>
      <c r="B1004" s="12" t="s">
        <v>419</v>
      </c>
      <c r="C1004" s="12">
        <v>42.3606</v>
      </c>
      <c r="D1004" s="12">
        <v>-71.0106</v>
      </c>
      <c r="E1004" s="12">
        <v>2.0120929E7</v>
      </c>
      <c r="F1004" s="12" t="str">
        <f t="shared" si="1"/>
        <v>09</v>
      </c>
      <c r="G1004" s="12">
        <v>46.0</v>
      </c>
      <c r="H1004" s="12">
        <v>5.0</v>
      </c>
    </row>
    <row r="1005" ht="13.5" customHeight="1">
      <c r="A1005" s="12" t="s">
        <v>418</v>
      </c>
      <c r="B1005" s="12" t="s">
        <v>419</v>
      </c>
      <c r="C1005" s="12">
        <v>42.3606</v>
      </c>
      <c r="D1005" s="12">
        <v>-71.0106</v>
      </c>
      <c r="E1005" s="12">
        <v>2.012093E7</v>
      </c>
      <c r="F1005" s="12" t="str">
        <f t="shared" si="1"/>
        <v>09</v>
      </c>
      <c r="G1005" s="12">
        <v>50.0</v>
      </c>
      <c r="H1005" s="12">
        <v>53.0</v>
      </c>
    </row>
    <row r="1006" ht="13.5" customHeight="1">
      <c r="A1006" s="12" t="s">
        <v>418</v>
      </c>
      <c r="B1006" s="12" t="s">
        <v>419</v>
      </c>
      <c r="C1006" s="12">
        <v>42.3606</v>
      </c>
      <c r="D1006" s="12">
        <v>-71.0106</v>
      </c>
      <c r="E1006" s="12">
        <v>2.0121001E7</v>
      </c>
      <c r="F1006" s="12" t="str">
        <f t="shared" si="1"/>
        <v>10</v>
      </c>
      <c r="G1006" s="12">
        <v>61.0</v>
      </c>
      <c r="H1006" s="12">
        <v>0.0</v>
      </c>
    </row>
    <row r="1007" ht="13.5" customHeight="1">
      <c r="A1007" s="12" t="s">
        <v>418</v>
      </c>
      <c r="B1007" s="12" t="s">
        <v>419</v>
      </c>
      <c r="C1007" s="12">
        <v>42.3606</v>
      </c>
      <c r="D1007" s="12">
        <v>-71.0106</v>
      </c>
      <c r="E1007" s="12">
        <v>2.0121002E7</v>
      </c>
      <c r="F1007" s="12" t="str">
        <f t="shared" si="1"/>
        <v>10</v>
      </c>
      <c r="G1007" s="12">
        <v>67.0</v>
      </c>
      <c r="H1007" s="12">
        <v>8.0</v>
      </c>
    </row>
    <row r="1008" ht="13.5" customHeight="1">
      <c r="A1008" s="12" t="s">
        <v>418</v>
      </c>
      <c r="B1008" s="12" t="s">
        <v>419</v>
      </c>
      <c r="C1008" s="12">
        <v>42.3606</v>
      </c>
      <c r="D1008" s="12">
        <v>-71.0106</v>
      </c>
      <c r="E1008" s="12">
        <v>2.0121003E7</v>
      </c>
      <c r="F1008" s="12" t="str">
        <f t="shared" si="1"/>
        <v>10</v>
      </c>
      <c r="G1008" s="12">
        <v>50.0</v>
      </c>
      <c r="H1008" s="12">
        <v>20.0</v>
      </c>
    </row>
    <row r="1009" ht="13.5" customHeight="1">
      <c r="A1009" s="12" t="s">
        <v>418</v>
      </c>
      <c r="B1009" s="12" t="s">
        <v>419</v>
      </c>
      <c r="C1009" s="12">
        <v>42.3606</v>
      </c>
      <c r="D1009" s="12">
        <v>-71.0106</v>
      </c>
      <c r="E1009" s="12">
        <v>2.0121004E7</v>
      </c>
      <c r="F1009" s="12" t="str">
        <f t="shared" si="1"/>
        <v>10</v>
      </c>
      <c r="G1009" s="12">
        <v>60.0</v>
      </c>
      <c r="H1009" s="12">
        <v>8.0</v>
      </c>
    </row>
    <row r="1010" ht="13.5" customHeight="1">
      <c r="A1010" s="12" t="s">
        <v>418</v>
      </c>
      <c r="B1010" s="12" t="s">
        <v>419</v>
      </c>
      <c r="C1010" s="12">
        <v>42.3606</v>
      </c>
      <c r="D1010" s="12">
        <v>-71.0106</v>
      </c>
      <c r="E1010" s="12">
        <v>2.0121005E7</v>
      </c>
      <c r="F1010" s="12" t="str">
        <f t="shared" si="1"/>
        <v>10</v>
      </c>
      <c r="G1010" s="12">
        <v>61.0</v>
      </c>
      <c r="H1010" s="12">
        <v>0.0</v>
      </c>
    </row>
    <row r="1011" ht="13.5" customHeight="1">
      <c r="A1011" s="12" t="s">
        <v>418</v>
      </c>
      <c r="B1011" s="12" t="s">
        <v>419</v>
      </c>
      <c r="C1011" s="12">
        <v>42.3606</v>
      </c>
      <c r="D1011" s="12">
        <v>-71.0106</v>
      </c>
      <c r="E1011" s="12">
        <v>2.0121006E7</v>
      </c>
      <c r="F1011" s="12" t="str">
        <f t="shared" si="1"/>
        <v>10</v>
      </c>
      <c r="G1011" s="12">
        <v>55.0</v>
      </c>
      <c r="H1011" s="12">
        <v>15.0</v>
      </c>
    </row>
    <row r="1012" ht="13.5" customHeight="1">
      <c r="A1012" s="12" t="s">
        <v>418</v>
      </c>
      <c r="B1012" s="12" t="s">
        <v>419</v>
      </c>
      <c r="C1012" s="12">
        <v>42.3606</v>
      </c>
      <c r="D1012" s="12">
        <v>-71.0106</v>
      </c>
      <c r="E1012" s="12">
        <v>2.0121007E7</v>
      </c>
      <c r="F1012" s="12" t="str">
        <f t="shared" si="1"/>
        <v>10</v>
      </c>
      <c r="G1012" s="12">
        <v>64.0</v>
      </c>
      <c r="H1012" s="12">
        <v>28.0</v>
      </c>
    </row>
    <row r="1013" ht="13.5" customHeight="1">
      <c r="A1013" s="12" t="s">
        <v>418</v>
      </c>
      <c r="B1013" s="12" t="s">
        <v>419</v>
      </c>
      <c r="C1013" s="12">
        <v>42.3606</v>
      </c>
      <c r="D1013" s="12">
        <v>-71.0106</v>
      </c>
      <c r="E1013" s="12">
        <v>2.0121008E7</v>
      </c>
      <c r="F1013" s="12" t="str">
        <f t="shared" si="1"/>
        <v>10</v>
      </c>
      <c r="G1013" s="12">
        <v>40.0</v>
      </c>
      <c r="H1013" s="12">
        <v>0.0</v>
      </c>
    </row>
    <row r="1014" ht="13.5" customHeight="1">
      <c r="A1014" s="12" t="s">
        <v>418</v>
      </c>
      <c r="B1014" s="12" t="s">
        <v>419</v>
      </c>
      <c r="C1014" s="12">
        <v>42.3606</v>
      </c>
      <c r="D1014" s="12">
        <v>-71.0106</v>
      </c>
      <c r="E1014" s="12">
        <v>2.0121009E7</v>
      </c>
      <c r="F1014" s="12" t="str">
        <f t="shared" si="1"/>
        <v>10</v>
      </c>
      <c r="G1014" s="12">
        <v>59.0</v>
      </c>
      <c r="H1014" s="12">
        <v>0.0</v>
      </c>
    </row>
    <row r="1015" ht="13.5" customHeight="1">
      <c r="A1015" s="12" t="s">
        <v>418</v>
      </c>
      <c r="B1015" s="12" t="s">
        <v>419</v>
      </c>
      <c r="C1015" s="12">
        <v>42.3606</v>
      </c>
      <c r="D1015" s="12">
        <v>-71.0106</v>
      </c>
      <c r="E1015" s="12">
        <v>2.012101E7</v>
      </c>
      <c r="F1015" s="12" t="str">
        <f t="shared" si="1"/>
        <v>10</v>
      </c>
      <c r="G1015" s="12">
        <v>50.0</v>
      </c>
      <c r="H1015" s="12">
        <v>36.0</v>
      </c>
    </row>
    <row r="1016" ht="13.5" customHeight="1">
      <c r="A1016" s="12" t="s">
        <v>418</v>
      </c>
      <c r="B1016" s="12" t="s">
        <v>419</v>
      </c>
      <c r="C1016" s="12">
        <v>42.3606</v>
      </c>
      <c r="D1016" s="12">
        <v>-71.0106</v>
      </c>
      <c r="E1016" s="12">
        <v>2.0121011E7</v>
      </c>
      <c r="F1016" s="12" t="str">
        <f t="shared" si="1"/>
        <v>10</v>
      </c>
      <c r="G1016" s="12">
        <v>65.0</v>
      </c>
      <c r="H1016" s="12">
        <v>0.0</v>
      </c>
    </row>
    <row r="1017" ht="13.5" customHeight="1">
      <c r="A1017" s="12" t="s">
        <v>418</v>
      </c>
      <c r="B1017" s="12" t="s">
        <v>419</v>
      </c>
      <c r="C1017" s="12">
        <v>42.3606</v>
      </c>
      <c r="D1017" s="12">
        <v>-71.0106</v>
      </c>
      <c r="E1017" s="12">
        <v>2.0121012E7</v>
      </c>
      <c r="F1017" s="12" t="str">
        <f t="shared" si="1"/>
        <v>10</v>
      </c>
      <c r="G1017" s="12">
        <v>56.0</v>
      </c>
      <c r="H1017" s="12">
        <v>8.0</v>
      </c>
    </row>
    <row r="1018" ht="13.5" customHeight="1">
      <c r="A1018" s="12" t="s">
        <v>418</v>
      </c>
      <c r="B1018" s="12" t="s">
        <v>419</v>
      </c>
      <c r="C1018" s="12">
        <v>42.3606</v>
      </c>
      <c r="D1018" s="12">
        <v>-71.0106</v>
      </c>
      <c r="E1018" s="12">
        <v>2.0121013E7</v>
      </c>
      <c r="F1018" s="12" t="str">
        <f t="shared" si="1"/>
        <v>10</v>
      </c>
      <c r="G1018" s="12">
        <v>56.0</v>
      </c>
      <c r="H1018" s="12">
        <v>0.0</v>
      </c>
    </row>
    <row r="1019" ht="13.5" customHeight="1">
      <c r="A1019" s="12" t="s">
        <v>418</v>
      </c>
      <c r="B1019" s="12" t="s">
        <v>419</v>
      </c>
      <c r="C1019" s="12">
        <v>42.3606</v>
      </c>
      <c r="D1019" s="12">
        <v>-71.0106</v>
      </c>
      <c r="E1019" s="12">
        <v>2.0121014E7</v>
      </c>
      <c r="F1019" s="12" t="str">
        <f t="shared" si="1"/>
        <v>10</v>
      </c>
      <c r="G1019" s="12">
        <v>49.0</v>
      </c>
      <c r="H1019" s="12">
        <v>48.0</v>
      </c>
    </row>
    <row r="1020" ht="13.5" customHeight="1">
      <c r="A1020" s="12" t="s">
        <v>418</v>
      </c>
      <c r="B1020" s="12" t="s">
        <v>419</v>
      </c>
      <c r="C1020" s="12">
        <v>42.3606</v>
      </c>
      <c r="D1020" s="12">
        <v>-71.0106</v>
      </c>
      <c r="E1020" s="12">
        <v>2.0121015E7</v>
      </c>
      <c r="F1020" s="12" t="str">
        <f t="shared" si="1"/>
        <v>10</v>
      </c>
      <c r="G1020" s="12">
        <v>68.0</v>
      </c>
      <c r="H1020" s="12">
        <v>5.0</v>
      </c>
    </row>
    <row r="1021" ht="13.5" customHeight="1">
      <c r="A1021" s="12" t="s">
        <v>418</v>
      </c>
      <c r="B1021" s="12" t="s">
        <v>419</v>
      </c>
      <c r="C1021" s="12">
        <v>42.3606</v>
      </c>
      <c r="D1021" s="12">
        <v>-71.0106</v>
      </c>
      <c r="E1021" s="12">
        <v>2.0121016E7</v>
      </c>
      <c r="F1021" s="12" t="str">
        <f t="shared" si="1"/>
        <v>10</v>
      </c>
      <c r="G1021" s="12">
        <v>42.0</v>
      </c>
      <c r="H1021" s="12">
        <v>15.0</v>
      </c>
    </row>
    <row r="1022" ht="13.5" customHeight="1">
      <c r="A1022" s="12" t="s">
        <v>418</v>
      </c>
      <c r="B1022" s="12" t="s">
        <v>419</v>
      </c>
      <c r="C1022" s="12">
        <v>42.3606</v>
      </c>
      <c r="D1022" s="12">
        <v>-71.0106</v>
      </c>
      <c r="E1022" s="12">
        <v>2.0121017E7</v>
      </c>
      <c r="F1022" s="12" t="str">
        <f t="shared" si="1"/>
        <v>10</v>
      </c>
      <c r="G1022" s="12">
        <v>52.0</v>
      </c>
      <c r="H1022" s="12">
        <v>0.0</v>
      </c>
    </row>
    <row r="1023" ht="13.5" customHeight="1">
      <c r="A1023" s="12" t="s">
        <v>418</v>
      </c>
      <c r="B1023" s="12" t="s">
        <v>419</v>
      </c>
      <c r="C1023" s="12">
        <v>42.3606</v>
      </c>
      <c r="D1023" s="12">
        <v>-71.0106</v>
      </c>
      <c r="E1023" s="12">
        <v>2.0121018E7</v>
      </c>
      <c r="F1023" s="12" t="str">
        <f t="shared" si="1"/>
        <v>10</v>
      </c>
      <c r="G1023" s="12">
        <v>45.0</v>
      </c>
      <c r="H1023" s="12">
        <v>0.0</v>
      </c>
    </row>
    <row r="1024" ht="13.5" customHeight="1">
      <c r="A1024" s="12" t="s">
        <v>418</v>
      </c>
      <c r="B1024" s="12" t="s">
        <v>419</v>
      </c>
      <c r="C1024" s="12">
        <v>42.3606</v>
      </c>
      <c r="D1024" s="12">
        <v>-71.0106</v>
      </c>
      <c r="E1024" s="12">
        <v>2.0121019E7</v>
      </c>
      <c r="F1024" s="12" t="str">
        <f t="shared" si="1"/>
        <v>10</v>
      </c>
      <c r="G1024" s="12">
        <v>45.0</v>
      </c>
      <c r="H1024" s="12">
        <v>15.0</v>
      </c>
    </row>
    <row r="1025" ht="13.5" customHeight="1">
      <c r="A1025" s="12" t="s">
        <v>418</v>
      </c>
      <c r="B1025" s="12" t="s">
        <v>419</v>
      </c>
      <c r="C1025" s="12">
        <v>42.3606</v>
      </c>
      <c r="D1025" s="12">
        <v>-71.0106</v>
      </c>
      <c r="E1025" s="12">
        <v>2.012102E7</v>
      </c>
      <c r="F1025" s="12" t="str">
        <f t="shared" si="1"/>
        <v>10</v>
      </c>
      <c r="G1025" s="12">
        <v>41.0</v>
      </c>
      <c r="H1025" s="12">
        <v>41.0</v>
      </c>
    </row>
    <row r="1026" ht="13.5" customHeight="1">
      <c r="A1026" s="12" t="s">
        <v>418</v>
      </c>
      <c r="B1026" s="12" t="s">
        <v>419</v>
      </c>
      <c r="C1026" s="12">
        <v>42.3606</v>
      </c>
      <c r="D1026" s="12">
        <v>-71.0106</v>
      </c>
      <c r="E1026" s="12">
        <v>2.0121021E7</v>
      </c>
      <c r="F1026" s="12" t="str">
        <f t="shared" si="1"/>
        <v>10</v>
      </c>
      <c r="G1026" s="12">
        <v>45.0</v>
      </c>
      <c r="H1026" s="12">
        <v>0.0</v>
      </c>
    </row>
    <row r="1027" ht="13.5" customHeight="1">
      <c r="A1027" s="12" t="s">
        <v>418</v>
      </c>
      <c r="B1027" s="12" t="s">
        <v>419</v>
      </c>
      <c r="C1027" s="12">
        <v>42.3606</v>
      </c>
      <c r="D1027" s="12">
        <v>-71.0106</v>
      </c>
      <c r="E1027" s="12">
        <v>2.0121022E7</v>
      </c>
      <c r="F1027" s="12" t="str">
        <f t="shared" si="1"/>
        <v>10</v>
      </c>
      <c r="G1027" s="12">
        <v>51.0</v>
      </c>
      <c r="H1027" s="12">
        <v>0.0</v>
      </c>
    </row>
    <row r="1028" ht="13.5" customHeight="1">
      <c r="A1028" s="12" t="s">
        <v>418</v>
      </c>
      <c r="B1028" s="12" t="s">
        <v>419</v>
      </c>
      <c r="C1028" s="12">
        <v>42.3606</v>
      </c>
      <c r="D1028" s="12">
        <v>-71.0106</v>
      </c>
      <c r="E1028" s="12">
        <v>2.0121023E7</v>
      </c>
      <c r="F1028" s="12" t="str">
        <f t="shared" si="1"/>
        <v>10</v>
      </c>
      <c r="G1028" s="12">
        <v>62.0</v>
      </c>
      <c r="H1028" s="12">
        <v>0.0</v>
      </c>
    </row>
    <row r="1029" ht="13.5" customHeight="1">
      <c r="A1029" s="12" t="s">
        <v>418</v>
      </c>
      <c r="B1029" s="12" t="s">
        <v>419</v>
      </c>
      <c r="C1029" s="12">
        <v>42.3606</v>
      </c>
      <c r="D1029" s="12">
        <v>-71.0106</v>
      </c>
      <c r="E1029" s="12">
        <v>2.0121024E7</v>
      </c>
      <c r="F1029" s="12" t="str">
        <f t="shared" si="1"/>
        <v>10</v>
      </c>
      <c r="G1029" s="12">
        <v>54.0</v>
      </c>
      <c r="H1029" s="12">
        <v>0.0</v>
      </c>
    </row>
    <row r="1030" ht="13.5" customHeight="1">
      <c r="A1030" s="12" t="s">
        <v>418</v>
      </c>
      <c r="B1030" s="12" t="s">
        <v>419</v>
      </c>
      <c r="C1030" s="12">
        <v>42.3606</v>
      </c>
      <c r="D1030" s="12">
        <v>-71.0106</v>
      </c>
      <c r="E1030" s="12">
        <v>2.0121025E7</v>
      </c>
      <c r="F1030" s="12" t="str">
        <f t="shared" si="1"/>
        <v>10</v>
      </c>
      <c r="G1030" s="12">
        <v>65.0</v>
      </c>
      <c r="H1030" s="12">
        <v>0.0</v>
      </c>
    </row>
    <row r="1031" ht="13.5" customHeight="1">
      <c r="A1031" s="12" t="s">
        <v>418</v>
      </c>
      <c r="B1031" s="12" t="s">
        <v>419</v>
      </c>
      <c r="C1031" s="12">
        <v>42.3606</v>
      </c>
      <c r="D1031" s="12">
        <v>-71.0106</v>
      </c>
      <c r="E1031" s="12">
        <v>2.0121026E7</v>
      </c>
      <c r="F1031" s="12" t="str">
        <f t="shared" si="1"/>
        <v>10</v>
      </c>
      <c r="G1031" s="12">
        <v>70.0</v>
      </c>
      <c r="H1031" s="12">
        <v>0.0</v>
      </c>
    </row>
    <row r="1032" ht="13.5" customHeight="1">
      <c r="A1032" s="12" t="s">
        <v>418</v>
      </c>
      <c r="B1032" s="12" t="s">
        <v>419</v>
      </c>
      <c r="C1032" s="12">
        <v>42.3606</v>
      </c>
      <c r="D1032" s="12">
        <v>-71.0106</v>
      </c>
      <c r="E1032" s="12">
        <v>2.0121027E7</v>
      </c>
      <c r="F1032" s="12" t="str">
        <f t="shared" si="1"/>
        <v>10</v>
      </c>
      <c r="G1032" s="12">
        <v>44.0</v>
      </c>
      <c r="H1032" s="12">
        <v>0.0</v>
      </c>
    </row>
    <row r="1033" ht="13.5" customHeight="1">
      <c r="A1033" s="12" t="s">
        <v>418</v>
      </c>
      <c r="B1033" s="12" t="s">
        <v>419</v>
      </c>
      <c r="C1033" s="12">
        <v>42.3606</v>
      </c>
      <c r="D1033" s="12">
        <v>-71.0106</v>
      </c>
      <c r="E1033" s="12">
        <v>2.0121028E7</v>
      </c>
      <c r="F1033" s="12" t="str">
        <f t="shared" si="1"/>
        <v>10</v>
      </c>
      <c r="G1033" s="12">
        <v>52.0</v>
      </c>
      <c r="H1033" s="12">
        <v>20.0</v>
      </c>
    </row>
    <row r="1034" ht="13.5" customHeight="1">
      <c r="A1034" s="12" t="s">
        <v>418</v>
      </c>
      <c r="B1034" s="12" t="s">
        <v>419</v>
      </c>
      <c r="C1034" s="12">
        <v>42.3606</v>
      </c>
      <c r="D1034" s="12">
        <v>-71.0106</v>
      </c>
      <c r="E1034" s="12">
        <v>2.0121029E7</v>
      </c>
      <c r="F1034" s="12" t="str">
        <f t="shared" si="1"/>
        <v>10</v>
      </c>
      <c r="G1034" s="12">
        <v>68.0</v>
      </c>
      <c r="H1034" s="12">
        <v>269.0</v>
      </c>
    </row>
    <row r="1035" ht="13.5" customHeight="1">
      <c r="A1035" s="12" t="s">
        <v>418</v>
      </c>
      <c r="B1035" s="12" t="s">
        <v>419</v>
      </c>
      <c r="C1035" s="12">
        <v>42.3606</v>
      </c>
      <c r="D1035" s="12">
        <v>-71.0106</v>
      </c>
      <c r="E1035" s="12">
        <v>2.012103E7</v>
      </c>
      <c r="F1035" s="12" t="str">
        <f t="shared" si="1"/>
        <v>10</v>
      </c>
      <c r="G1035" s="12">
        <v>48.0</v>
      </c>
      <c r="H1035" s="12">
        <v>124.0</v>
      </c>
    </row>
    <row r="1036" ht="13.5" customHeight="1">
      <c r="A1036" s="12" t="s">
        <v>418</v>
      </c>
      <c r="B1036" s="12" t="s">
        <v>419</v>
      </c>
      <c r="C1036" s="12">
        <v>42.3606</v>
      </c>
      <c r="D1036" s="12">
        <v>-71.0106</v>
      </c>
      <c r="E1036" s="12">
        <v>2.0121031E7</v>
      </c>
      <c r="F1036" s="12" t="str">
        <f t="shared" si="1"/>
        <v>10</v>
      </c>
      <c r="G1036" s="12">
        <v>57.0</v>
      </c>
      <c r="H1036" s="12">
        <v>5.0</v>
      </c>
    </row>
    <row r="1037" ht="13.5" customHeight="1">
      <c r="A1037" s="12" t="s">
        <v>418</v>
      </c>
      <c r="B1037" s="12" t="s">
        <v>419</v>
      </c>
      <c r="C1037" s="12">
        <v>42.3606</v>
      </c>
      <c r="D1037" s="12">
        <v>-71.0106</v>
      </c>
      <c r="E1037" s="12">
        <v>2.0121101E7</v>
      </c>
      <c r="F1037" s="12" t="str">
        <f t="shared" si="1"/>
        <v>11</v>
      </c>
      <c r="G1037" s="12">
        <v>46.0</v>
      </c>
      <c r="H1037" s="12">
        <v>0.0</v>
      </c>
    </row>
    <row r="1038" ht="13.5" customHeight="1">
      <c r="A1038" s="12" t="s">
        <v>418</v>
      </c>
      <c r="B1038" s="12" t="s">
        <v>419</v>
      </c>
      <c r="C1038" s="12">
        <v>42.3606</v>
      </c>
      <c r="D1038" s="12">
        <v>-71.0106</v>
      </c>
      <c r="E1038" s="12">
        <v>2.0121102E7</v>
      </c>
      <c r="F1038" s="12" t="str">
        <f t="shared" si="1"/>
        <v>11</v>
      </c>
      <c r="G1038" s="12">
        <v>64.0</v>
      </c>
      <c r="H1038" s="12">
        <v>8.0</v>
      </c>
    </row>
    <row r="1039" ht="13.5" customHeight="1">
      <c r="A1039" s="12" t="s">
        <v>418</v>
      </c>
      <c r="B1039" s="12" t="s">
        <v>419</v>
      </c>
      <c r="C1039" s="12">
        <v>42.3606</v>
      </c>
      <c r="D1039" s="12">
        <v>-71.0106</v>
      </c>
      <c r="E1039" s="12">
        <v>2.0121103E7</v>
      </c>
      <c r="F1039" s="12" t="str">
        <f t="shared" si="1"/>
        <v>11</v>
      </c>
      <c r="G1039" s="12">
        <v>63.0</v>
      </c>
      <c r="H1039" s="12">
        <v>0.0</v>
      </c>
    </row>
    <row r="1040" ht="13.5" customHeight="1">
      <c r="A1040" s="12" t="s">
        <v>418</v>
      </c>
      <c r="B1040" s="12" t="s">
        <v>419</v>
      </c>
      <c r="C1040" s="12">
        <v>42.3606</v>
      </c>
      <c r="D1040" s="12">
        <v>-71.0106</v>
      </c>
      <c r="E1040" s="12">
        <v>2.0121104E7</v>
      </c>
      <c r="F1040" s="12" t="str">
        <f t="shared" si="1"/>
        <v>11</v>
      </c>
      <c r="G1040" s="12">
        <v>46.0</v>
      </c>
      <c r="H1040" s="12">
        <v>0.0</v>
      </c>
    </row>
    <row r="1041" ht="13.5" customHeight="1">
      <c r="A1041" s="12" t="s">
        <v>418</v>
      </c>
      <c r="B1041" s="12" t="s">
        <v>419</v>
      </c>
      <c r="C1041" s="12">
        <v>42.3606</v>
      </c>
      <c r="D1041" s="12">
        <v>-71.0106</v>
      </c>
      <c r="E1041" s="12">
        <v>2.0121105E7</v>
      </c>
      <c r="F1041" s="12" t="str">
        <f t="shared" si="1"/>
        <v>11</v>
      </c>
      <c r="G1041" s="12">
        <v>62.0</v>
      </c>
      <c r="H1041" s="12">
        <v>0.0</v>
      </c>
    </row>
    <row r="1042" ht="13.5" customHeight="1">
      <c r="A1042" s="12" t="s">
        <v>418</v>
      </c>
      <c r="B1042" s="12" t="s">
        <v>419</v>
      </c>
      <c r="C1042" s="12">
        <v>42.3606</v>
      </c>
      <c r="D1042" s="12">
        <v>-71.0106</v>
      </c>
      <c r="E1042" s="12">
        <v>2.0121106E7</v>
      </c>
      <c r="F1042" s="12" t="str">
        <f t="shared" si="1"/>
        <v>11</v>
      </c>
      <c r="G1042" s="12">
        <v>41.0</v>
      </c>
      <c r="H1042" s="12">
        <v>0.0</v>
      </c>
    </row>
    <row r="1043" ht="13.5" customHeight="1">
      <c r="A1043" s="12" t="s">
        <v>418</v>
      </c>
      <c r="B1043" s="12" t="s">
        <v>419</v>
      </c>
      <c r="C1043" s="12">
        <v>42.3606</v>
      </c>
      <c r="D1043" s="12">
        <v>-71.0106</v>
      </c>
      <c r="E1043" s="12">
        <v>2.0121107E7</v>
      </c>
      <c r="F1043" s="12" t="str">
        <f t="shared" si="1"/>
        <v>11</v>
      </c>
      <c r="G1043" s="12">
        <v>61.0</v>
      </c>
      <c r="H1043" s="12">
        <v>84.0</v>
      </c>
    </row>
    <row r="1044" ht="13.5" customHeight="1">
      <c r="A1044" s="12" t="s">
        <v>418</v>
      </c>
      <c r="B1044" s="12" t="s">
        <v>419</v>
      </c>
      <c r="C1044" s="12">
        <v>42.3606</v>
      </c>
      <c r="D1044" s="12">
        <v>-71.0106</v>
      </c>
      <c r="E1044" s="12">
        <v>2.0121108E7</v>
      </c>
      <c r="F1044" s="12" t="str">
        <f t="shared" si="1"/>
        <v>11</v>
      </c>
      <c r="G1044" s="12">
        <v>46.0</v>
      </c>
      <c r="H1044" s="12">
        <v>53.0</v>
      </c>
    </row>
    <row r="1045" ht="13.5" customHeight="1">
      <c r="A1045" s="12" t="s">
        <v>418</v>
      </c>
      <c r="B1045" s="12" t="s">
        <v>419</v>
      </c>
      <c r="C1045" s="12">
        <v>42.3606</v>
      </c>
      <c r="D1045" s="12">
        <v>-71.0106</v>
      </c>
      <c r="E1045" s="12">
        <v>2.0121109E7</v>
      </c>
      <c r="F1045" s="12" t="str">
        <f t="shared" si="1"/>
        <v>11</v>
      </c>
      <c r="G1045" s="12">
        <v>59.0</v>
      </c>
      <c r="H1045" s="12">
        <v>0.0</v>
      </c>
    </row>
    <row r="1046" ht="13.5" customHeight="1">
      <c r="A1046" s="12" t="s">
        <v>418</v>
      </c>
      <c r="B1046" s="12" t="s">
        <v>419</v>
      </c>
      <c r="C1046" s="12">
        <v>42.3606</v>
      </c>
      <c r="D1046" s="12">
        <v>-71.0106</v>
      </c>
      <c r="E1046" s="12">
        <v>2.012111E7</v>
      </c>
      <c r="F1046" s="12" t="str">
        <f t="shared" si="1"/>
        <v>11</v>
      </c>
      <c r="G1046" s="12">
        <v>40.0</v>
      </c>
      <c r="H1046" s="12">
        <v>0.0</v>
      </c>
    </row>
    <row r="1047" ht="13.5" customHeight="1">
      <c r="A1047" s="12" t="s">
        <v>418</v>
      </c>
      <c r="B1047" s="12" t="s">
        <v>419</v>
      </c>
      <c r="C1047" s="12">
        <v>42.3606</v>
      </c>
      <c r="D1047" s="12">
        <v>-71.0106</v>
      </c>
      <c r="E1047" s="12">
        <v>2.0121111E7</v>
      </c>
      <c r="F1047" s="12" t="str">
        <f t="shared" si="1"/>
        <v>11</v>
      </c>
      <c r="G1047" s="12">
        <v>66.0</v>
      </c>
      <c r="H1047" s="12">
        <v>0.0</v>
      </c>
    </row>
    <row r="1048" ht="13.5" customHeight="1">
      <c r="A1048" s="12" t="s">
        <v>418</v>
      </c>
      <c r="B1048" s="12" t="s">
        <v>419</v>
      </c>
      <c r="C1048" s="12">
        <v>42.3606</v>
      </c>
      <c r="D1048" s="12">
        <v>-71.0106</v>
      </c>
      <c r="E1048" s="12">
        <v>2.0121112E7</v>
      </c>
      <c r="F1048" s="12" t="str">
        <f t="shared" si="1"/>
        <v>11</v>
      </c>
      <c r="G1048" s="12">
        <v>43.0</v>
      </c>
      <c r="H1048" s="12">
        <v>0.0</v>
      </c>
    </row>
    <row r="1049" ht="13.5" customHeight="1">
      <c r="A1049" s="12" t="s">
        <v>418</v>
      </c>
      <c r="B1049" s="12" t="s">
        <v>419</v>
      </c>
      <c r="C1049" s="12">
        <v>42.3606</v>
      </c>
      <c r="D1049" s="12">
        <v>-71.0106</v>
      </c>
      <c r="E1049" s="12">
        <v>2.0121113E7</v>
      </c>
      <c r="F1049" s="12" t="str">
        <f t="shared" si="1"/>
        <v>11</v>
      </c>
      <c r="G1049" s="12">
        <v>65.0</v>
      </c>
      <c r="H1049" s="12">
        <v>74.0</v>
      </c>
    </row>
    <row r="1050" ht="13.5" customHeight="1">
      <c r="A1050" s="12" t="s">
        <v>418</v>
      </c>
      <c r="B1050" s="12" t="s">
        <v>419</v>
      </c>
      <c r="C1050" s="12">
        <v>42.3606</v>
      </c>
      <c r="D1050" s="12">
        <v>-71.0106</v>
      </c>
      <c r="E1050" s="12">
        <v>2.0121114E7</v>
      </c>
      <c r="F1050" s="12" t="str">
        <f t="shared" si="1"/>
        <v>11</v>
      </c>
      <c r="G1050" s="12">
        <v>40.0</v>
      </c>
      <c r="H1050" s="12">
        <v>0.0</v>
      </c>
    </row>
    <row r="1051" ht="13.5" customHeight="1">
      <c r="A1051" s="12" t="s">
        <v>418</v>
      </c>
      <c r="B1051" s="12" t="s">
        <v>419</v>
      </c>
      <c r="C1051" s="12">
        <v>42.3606</v>
      </c>
      <c r="D1051" s="12">
        <v>-71.0106</v>
      </c>
      <c r="E1051" s="12">
        <v>2.0121115E7</v>
      </c>
      <c r="F1051" s="12" t="str">
        <f t="shared" si="1"/>
        <v>11</v>
      </c>
      <c r="G1051" s="12">
        <v>52.0</v>
      </c>
      <c r="H1051" s="12">
        <v>0.0</v>
      </c>
    </row>
    <row r="1052" ht="13.5" customHeight="1">
      <c r="A1052" s="12" t="s">
        <v>418</v>
      </c>
      <c r="B1052" s="12" t="s">
        <v>419</v>
      </c>
      <c r="C1052" s="12">
        <v>42.3606</v>
      </c>
      <c r="D1052" s="12">
        <v>-71.0106</v>
      </c>
      <c r="E1052" s="12">
        <v>2.0121116E7</v>
      </c>
      <c r="F1052" s="12" t="str">
        <f t="shared" si="1"/>
        <v>11</v>
      </c>
      <c r="G1052" s="12">
        <v>41.0</v>
      </c>
      <c r="H1052" s="12">
        <v>0.0</v>
      </c>
    </row>
    <row r="1053" ht="13.5" customHeight="1">
      <c r="A1053" s="12" t="s">
        <v>418</v>
      </c>
      <c r="B1053" s="12" t="s">
        <v>419</v>
      </c>
      <c r="C1053" s="12">
        <v>42.3606</v>
      </c>
      <c r="D1053" s="12">
        <v>-71.0106</v>
      </c>
      <c r="E1053" s="12">
        <v>2.0121117E7</v>
      </c>
      <c r="F1053" s="12" t="str">
        <f t="shared" si="1"/>
        <v>11</v>
      </c>
      <c r="G1053" s="12">
        <v>64.0</v>
      </c>
      <c r="H1053" s="12">
        <v>0.0</v>
      </c>
    </row>
    <row r="1054" ht="13.5" customHeight="1">
      <c r="A1054" s="12" t="s">
        <v>418</v>
      </c>
      <c r="B1054" s="12" t="s">
        <v>419</v>
      </c>
      <c r="C1054" s="12">
        <v>42.3606</v>
      </c>
      <c r="D1054" s="12">
        <v>-71.0106</v>
      </c>
      <c r="E1054" s="12">
        <v>2.0121118E7</v>
      </c>
      <c r="F1054" s="12" t="str">
        <f t="shared" si="1"/>
        <v>11</v>
      </c>
      <c r="G1054" s="12">
        <v>51.0</v>
      </c>
      <c r="H1054" s="12">
        <v>0.0</v>
      </c>
    </row>
    <row r="1055" ht="13.5" customHeight="1">
      <c r="A1055" s="12" t="s">
        <v>418</v>
      </c>
      <c r="B1055" s="12" t="s">
        <v>419</v>
      </c>
      <c r="C1055" s="12">
        <v>42.3606</v>
      </c>
      <c r="D1055" s="12">
        <v>-71.0106</v>
      </c>
      <c r="E1055" s="12">
        <v>2.0121119E7</v>
      </c>
      <c r="F1055" s="12" t="str">
        <f t="shared" si="1"/>
        <v>11</v>
      </c>
      <c r="G1055" s="12">
        <v>49.0</v>
      </c>
      <c r="H1055" s="12">
        <v>0.0</v>
      </c>
    </row>
    <row r="1056" ht="13.5" customHeight="1">
      <c r="A1056" s="12" t="s">
        <v>418</v>
      </c>
      <c r="B1056" s="12" t="s">
        <v>419</v>
      </c>
      <c r="C1056" s="12">
        <v>42.3606</v>
      </c>
      <c r="D1056" s="12">
        <v>-71.0106</v>
      </c>
      <c r="E1056" s="12">
        <v>2.012112E7</v>
      </c>
      <c r="F1056" s="12" t="str">
        <f t="shared" si="1"/>
        <v>11</v>
      </c>
      <c r="G1056" s="12">
        <v>67.0</v>
      </c>
      <c r="H1056" s="12">
        <v>0.0</v>
      </c>
    </row>
    <row r="1057" ht="13.5" customHeight="1">
      <c r="A1057" s="12" t="s">
        <v>418</v>
      </c>
      <c r="B1057" s="12" t="s">
        <v>419</v>
      </c>
      <c r="C1057" s="12">
        <v>42.3606</v>
      </c>
      <c r="D1057" s="12">
        <v>-71.0106</v>
      </c>
      <c r="E1057" s="12">
        <v>2.0121121E7</v>
      </c>
      <c r="F1057" s="12" t="str">
        <f t="shared" si="1"/>
        <v>11</v>
      </c>
      <c r="G1057" s="12">
        <v>67.0</v>
      </c>
      <c r="H1057" s="12">
        <v>0.0</v>
      </c>
    </row>
    <row r="1058" ht="13.5" customHeight="1">
      <c r="A1058" s="12" t="s">
        <v>418</v>
      </c>
      <c r="B1058" s="12" t="s">
        <v>419</v>
      </c>
      <c r="C1058" s="12">
        <v>42.3606</v>
      </c>
      <c r="D1058" s="12">
        <v>-71.0106</v>
      </c>
      <c r="E1058" s="12">
        <v>2.0121122E7</v>
      </c>
      <c r="F1058" s="12" t="str">
        <f t="shared" si="1"/>
        <v>11</v>
      </c>
      <c r="G1058" s="12">
        <v>62.0</v>
      </c>
      <c r="H1058" s="12">
        <v>0.0</v>
      </c>
    </row>
    <row r="1059" ht="13.5" customHeight="1">
      <c r="A1059" s="12" t="s">
        <v>418</v>
      </c>
      <c r="B1059" s="12" t="s">
        <v>419</v>
      </c>
      <c r="C1059" s="12">
        <v>42.3606</v>
      </c>
      <c r="D1059" s="12">
        <v>-71.0106</v>
      </c>
      <c r="E1059" s="12">
        <v>2.0121123E7</v>
      </c>
      <c r="F1059" s="12" t="str">
        <f t="shared" si="1"/>
        <v>11</v>
      </c>
      <c r="G1059" s="12">
        <v>42.0</v>
      </c>
      <c r="H1059" s="12">
        <v>0.0</v>
      </c>
    </row>
    <row r="1060" ht="13.5" customHeight="1">
      <c r="A1060" s="12" t="s">
        <v>418</v>
      </c>
      <c r="B1060" s="12" t="s">
        <v>419</v>
      </c>
      <c r="C1060" s="12">
        <v>42.3606</v>
      </c>
      <c r="D1060" s="12">
        <v>-71.0106</v>
      </c>
      <c r="E1060" s="12">
        <v>2.0121124E7</v>
      </c>
      <c r="F1060" s="12" t="str">
        <f t="shared" si="1"/>
        <v>11</v>
      </c>
      <c r="G1060" s="12">
        <v>47.0</v>
      </c>
      <c r="H1060" s="12">
        <v>0.0</v>
      </c>
    </row>
    <row r="1061" ht="13.5" customHeight="1">
      <c r="A1061" s="12" t="s">
        <v>418</v>
      </c>
      <c r="B1061" s="12" t="s">
        <v>419</v>
      </c>
      <c r="C1061" s="12">
        <v>42.3606</v>
      </c>
      <c r="D1061" s="12">
        <v>-71.0106</v>
      </c>
      <c r="E1061" s="12">
        <v>2.0121125E7</v>
      </c>
      <c r="F1061" s="12" t="str">
        <f t="shared" si="1"/>
        <v>11</v>
      </c>
      <c r="G1061" s="12">
        <v>40.0</v>
      </c>
      <c r="H1061" s="12">
        <v>0.0</v>
      </c>
    </row>
    <row r="1062" ht="13.5" customHeight="1">
      <c r="A1062" s="12" t="s">
        <v>418</v>
      </c>
      <c r="B1062" s="12" t="s">
        <v>419</v>
      </c>
      <c r="C1062" s="12">
        <v>42.3606</v>
      </c>
      <c r="D1062" s="12">
        <v>-71.0106</v>
      </c>
      <c r="E1062" s="12">
        <v>2.0121126E7</v>
      </c>
      <c r="F1062" s="12" t="str">
        <f t="shared" si="1"/>
        <v>11</v>
      </c>
      <c r="G1062" s="12">
        <v>47.0</v>
      </c>
      <c r="H1062" s="12">
        <v>0.0</v>
      </c>
    </row>
    <row r="1063" ht="13.5" customHeight="1">
      <c r="A1063" s="12" t="s">
        <v>418</v>
      </c>
      <c r="B1063" s="12" t="s">
        <v>419</v>
      </c>
      <c r="C1063" s="12">
        <v>42.3606</v>
      </c>
      <c r="D1063" s="12">
        <v>-71.0106</v>
      </c>
      <c r="E1063" s="12">
        <v>2.0121127E7</v>
      </c>
      <c r="F1063" s="12" t="str">
        <f t="shared" si="1"/>
        <v>11</v>
      </c>
      <c r="G1063" s="12">
        <v>41.0</v>
      </c>
      <c r="H1063" s="12">
        <v>38.0</v>
      </c>
    </row>
    <row r="1064" ht="13.5" customHeight="1">
      <c r="A1064" s="12" t="s">
        <v>418</v>
      </c>
      <c r="B1064" s="12" t="s">
        <v>419</v>
      </c>
      <c r="C1064" s="12">
        <v>42.3606</v>
      </c>
      <c r="D1064" s="12">
        <v>-71.0106</v>
      </c>
      <c r="E1064" s="12">
        <v>2.0121128E7</v>
      </c>
      <c r="F1064" s="12" t="str">
        <f t="shared" si="1"/>
        <v>11</v>
      </c>
      <c r="G1064" s="12">
        <v>44.0</v>
      </c>
      <c r="H1064" s="12">
        <v>0.0</v>
      </c>
    </row>
    <row r="1065" ht="13.5" customHeight="1">
      <c r="A1065" s="12" t="s">
        <v>418</v>
      </c>
      <c r="B1065" s="12" t="s">
        <v>419</v>
      </c>
      <c r="C1065" s="12">
        <v>42.3606</v>
      </c>
      <c r="D1065" s="12">
        <v>-71.0106</v>
      </c>
      <c r="E1065" s="12">
        <v>2.0121129E7</v>
      </c>
      <c r="F1065" s="12" t="str">
        <f t="shared" si="1"/>
        <v>11</v>
      </c>
      <c r="G1065" s="12">
        <v>54.0</v>
      </c>
      <c r="H1065" s="12">
        <v>0.0</v>
      </c>
    </row>
    <row r="1066" ht="13.5" customHeight="1">
      <c r="A1066" s="12" t="s">
        <v>418</v>
      </c>
      <c r="B1066" s="12" t="s">
        <v>419</v>
      </c>
      <c r="C1066" s="12">
        <v>42.3606</v>
      </c>
      <c r="D1066" s="12">
        <v>-71.0106</v>
      </c>
      <c r="E1066" s="12">
        <v>2.012113E7</v>
      </c>
      <c r="F1066" s="12" t="str">
        <f t="shared" si="1"/>
        <v>11</v>
      </c>
      <c r="G1066" s="12">
        <v>63.0</v>
      </c>
      <c r="H1066" s="12">
        <v>0.0</v>
      </c>
    </row>
    <row r="1067" ht="13.5" customHeight="1">
      <c r="A1067" s="12" t="s">
        <v>418</v>
      </c>
      <c r="B1067" s="12" t="s">
        <v>419</v>
      </c>
      <c r="C1067" s="12">
        <v>42.3606</v>
      </c>
      <c r="D1067" s="12">
        <v>-71.0106</v>
      </c>
      <c r="E1067" s="12">
        <v>2.0121201E7</v>
      </c>
      <c r="F1067" s="12" t="str">
        <f t="shared" si="1"/>
        <v>12</v>
      </c>
      <c r="G1067" s="12">
        <v>29.0</v>
      </c>
      <c r="H1067" s="12">
        <v>8.0</v>
      </c>
    </row>
    <row r="1068" ht="13.5" customHeight="1">
      <c r="A1068" s="12" t="s">
        <v>418</v>
      </c>
      <c r="B1068" s="12" t="s">
        <v>419</v>
      </c>
      <c r="C1068" s="12">
        <v>42.3606</v>
      </c>
      <c r="D1068" s="12">
        <v>-71.0106</v>
      </c>
      <c r="E1068" s="12">
        <v>2.0121202E7</v>
      </c>
      <c r="F1068" s="12" t="str">
        <f t="shared" si="1"/>
        <v>12</v>
      </c>
      <c r="G1068" s="12">
        <v>27.0</v>
      </c>
      <c r="H1068" s="12">
        <v>0.0</v>
      </c>
    </row>
    <row r="1069" ht="13.5" customHeight="1">
      <c r="A1069" s="12" t="s">
        <v>418</v>
      </c>
      <c r="B1069" s="12" t="s">
        <v>419</v>
      </c>
      <c r="C1069" s="12">
        <v>42.3606</v>
      </c>
      <c r="D1069" s="12">
        <v>-71.0106</v>
      </c>
      <c r="E1069" s="12">
        <v>2.0121203E7</v>
      </c>
      <c r="F1069" s="12" t="str">
        <f t="shared" si="1"/>
        <v>12</v>
      </c>
      <c r="G1069" s="12">
        <v>17.0</v>
      </c>
      <c r="H1069" s="12">
        <v>0.0</v>
      </c>
    </row>
    <row r="1070" ht="13.5" customHeight="1">
      <c r="A1070" s="12" t="s">
        <v>418</v>
      </c>
      <c r="B1070" s="12" t="s">
        <v>419</v>
      </c>
      <c r="C1070" s="12">
        <v>42.3606</v>
      </c>
      <c r="D1070" s="12">
        <v>-71.0106</v>
      </c>
      <c r="E1070" s="12">
        <v>2.0121204E7</v>
      </c>
      <c r="F1070" s="12" t="str">
        <f t="shared" si="1"/>
        <v>12</v>
      </c>
      <c r="G1070" s="12">
        <v>20.0</v>
      </c>
      <c r="H1070" s="12">
        <v>3.0</v>
      </c>
    </row>
    <row r="1071" ht="13.5" customHeight="1">
      <c r="A1071" s="12" t="s">
        <v>418</v>
      </c>
      <c r="B1071" s="12" t="s">
        <v>419</v>
      </c>
      <c r="C1071" s="12">
        <v>42.3606</v>
      </c>
      <c r="D1071" s="12">
        <v>-71.0106</v>
      </c>
      <c r="E1071" s="12">
        <v>2.0121205E7</v>
      </c>
      <c r="F1071" s="12" t="str">
        <f t="shared" si="1"/>
        <v>12</v>
      </c>
      <c r="G1071" s="12">
        <v>29.0</v>
      </c>
      <c r="H1071" s="12">
        <v>0.0</v>
      </c>
    </row>
    <row r="1072" ht="13.5" customHeight="1">
      <c r="A1072" s="12" t="s">
        <v>418</v>
      </c>
      <c r="B1072" s="12" t="s">
        <v>419</v>
      </c>
      <c r="C1072" s="12">
        <v>42.3606</v>
      </c>
      <c r="D1072" s="12">
        <v>-71.0106</v>
      </c>
      <c r="E1072" s="12">
        <v>2.0121206E7</v>
      </c>
      <c r="F1072" s="12" t="str">
        <f t="shared" si="1"/>
        <v>12</v>
      </c>
      <c r="G1072" s="12">
        <v>11.0</v>
      </c>
      <c r="H1072" s="12">
        <v>0.0</v>
      </c>
    </row>
    <row r="1073" ht="13.5" customHeight="1">
      <c r="A1073" s="12" t="s">
        <v>418</v>
      </c>
      <c r="B1073" s="12" t="s">
        <v>419</v>
      </c>
      <c r="C1073" s="12">
        <v>42.3606</v>
      </c>
      <c r="D1073" s="12">
        <v>-71.0106</v>
      </c>
      <c r="E1073" s="12">
        <v>2.0121207E7</v>
      </c>
      <c r="F1073" s="12" t="str">
        <f t="shared" si="1"/>
        <v>12</v>
      </c>
      <c r="G1073" s="12">
        <v>39.0</v>
      </c>
      <c r="H1073" s="12">
        <v>8.0</v>
      </c>
    </row>
    <row r="1074" ht="13.5" customHeight="1">
      <c r="A1074" s="12" t="s">
        <v>418</v>
      </c>
      <c r="B1074" s="12" t="s">
        <v>419</v>
      </c>
      <c r="C1074" s="12">
        <v>42.3606</v>
      </c>
      <c r="D1074" s="12">
        <v>-71.0106</v>
      </c>
      <c r="E1074" s="12">
        <v>2.0121208E7</v>
      </c>
      <c r="F1074" s="12" t="str">
        <f t="shared" si="1"/>
        <v>12</v>
      </c>
      <c r="G1074" s="12">
        <v>45.0</v>
      </c>
      <c r="H1074" s="12">
        <v>86.0</v>
      </c>
    </row>
    <row r="1075" ht="13.5" customHeight="1">
      <c r="A1075" s="12" t="s">
        <v>418</v>
      </c>
      <c r="B1075" s="12" t="s">
        <v>419</v>
      </c>
      <c r="C1075" s="12">
        <v>42.3606</v>
      </c>
      <c r="D1075" s="12">
        <v>-71.0106</v>
      </c>
      <c r="E1075" s="12">
        <v>2.0121209E7</v>
      </c>
      <c r="F1075" s="12" t="str">
        <f t="shared" si="1"/>
        <v>12</v>
      </c>
      <c r="G1075" s="12">
        <v>17.0</v>
      </c>
      <c r="H1075" s="12">
        <v>20.0</v>
      </c>
    </row>
    <row r="1076" ht="13.5" customHeight="1">
      <c r="A1076" s="12" t="s">
        <v>418</v>
      </c>
      <c r="B1076" s="12" t="s">
        <v>419</v>
      </c>
      <c r="C1076" s="12">
        <v>42.3606</v>
      </c>
      <c r="D1076" s="12">
        <v>-71.0106</v>
      </c>
      <c r="E1076" s="12">
        <v>2.012121E7</v>
      </c>
      <c r="F1076" s="12" t="str">
        <f t="shared" si="1"/>
        <v>12</v>
      </c>
      <c r="G1076" s="12">
        <v>11.0</v>
      </c>
      <c r="H1076" s="12">
        <v>142.0</v>
      </c>
    </row>
    <row r="1077" ht="13.5" customHeight="1">
      <c r="A1077" s="12" t="s">
        <v>418</v>
      </c>
      <c r="B1077" s="12" t="s">
        <v>419</v>
      </c>
      <c r="C1077" s="12">
        <v>42.3606</v>
      </c>
      <c r="D1077" s="12">
        <v>-71.0106</v>
      </c>
      <c r="E1077" s="12">
        <v>2.0121211E7</v>
      </c>
      <c r="F1077" s="12" t="str">
        <f t="shared" si="1"/>
        <v>12</v>
      </c>
      <c r="G1077" s="12">
        <v>29.0</v>
      </c>
      <c r="H1077" s="12">
        <v>0.0</v>
      </c>
    </row>
    <row r="1078" ht="13.5" customHeight="1">
      <c r="A1078" s="12" t="s">
        <v>418</v>
      </c>
      <c r="B1078" s="12" t="s">
        <v>419</v>
      </c>
      <c r="C1078" s="12">
        <v>42.3606</v>
      </c>
      <c r="D1078" s="12">
        <v>-71.0106</v>
      </c>
      <c r="E1078" s="12">
        <v>2.0121212E7</v>
      </c>
      <c r="F1078" s="12" t="str">
        <f t="shared" si="1"/>
        <v>12</v>
      </c>
      <c r="G1078" s="12">
        <v>16.0</v>
      </c>
      <c r="H1078" s="12">
        <v>0.0</v>
      </c>
    </row>
    <row r="1079" ht="13.5" customHeight="1">
      <c r="A1079" s="12" t="s">
        <v>418</v>
      </c>
      <c r="B1079" s="12" t="s">
        <v>419</v>
      </c>
      <c r="C1079" s="12">
        <v>42.3606</v>
      </c>
      <c r="D1079" s="12">
        <v>-71.0106</v>
      </c>
      <c r="E1079" s="12">
        <v>2.0121213E7</v>
      </c>
      <c r="F1079" s="12" t="str">
        <f t="shared" si="1"/>
        <v>12</v>
      </c>
      <c r="G1079" s="12">
        <v>22.0</v>
      </c>
      <c r="H1079" s="12">
        <v>0.0</v>
      </c>
    </row>
    <row r="1080" ht="13.5" customHeight="1">
      <c r="A1080" s="12" t="s">
        <v>418</v>
      </c>
      <c r="B1080" s="12" t="s">
        <v>419</v>
      </c>
      <c r="C1080" s="12">
        <v>42.3606</v>
      </c>
      <c r="D1080" s="12">
        <v>-71.0106</v>
      </c>
      <c r="E1080" s="12">
        <v>2.0121214E7</v>
      </c>
      <c r="F1080" s="12" t="str">
        <f t="shared" si="1"/>
        <v>12</v>
      </c>
      <c r="G1080" s="12">
        <v>28.0</v>
      </c>
      <c r="H1080" s="12">
        <v>0.0</v>
      </c>
    </row>
    <row r="1081" ht="13.5" customHeight="1">
      <c r="A1081" s="12" t="s">
        <v>418</v>
      </c>
      <c r="B1081" s="12" t="s">
        <v>419</v>
      </c>
      <c r="C1081" s="12">
        <v>42.3606</v>
      </c>
      <c r="D1081" s="12">
        <v>-71.0106</v>
      </c>
      <c r="E1081" s="12">
        <v>2.0121215E7</v>
      </c>
      <c r="F1081" s="12" t="str">
        <f t="shared" si="1"/>
        <v>12</v>
      </c>
      <c r="G1081" s="12">
        <v>13.0</v>
      </c>
      <c r="H1081" s="12">
        <v>0.0</v>
      </c>
    </row>
    <row r="1082" ht="13.5" customHeight="1">
      <c r="A1082" s="12" t="s">
        <v>418</v>
      </c>
      <c r="B1082" s="12" t="s">
        <v>419</v>
      </c>
      <c r="C1082" s="12">
        <v>42.3606</v>
      </c>
      <c r="D1082" s="12">
        <v>-71.0106</v>
      </c>
      <c r="E1082" s="12">
        <v>2.0121216E7</v>
      </c>
      <c r="F1082" s="12" t="str">
        <f t="shared" si="1"/>
        <v>12</v>
      </c>
      <c r="G1082" s="12">
        <v>28.0</v>
      </c>
      <c r="H1082" s="12">
        <v>64.0</v>
      </c>
    </row>
    <row r="1083" ht="13.5" customHeight="1">
      <c r="A1083" s="12" t="s">
        <v>418</v>
      </c>
      <c r="B1083" s="12" t="s">
        <v>419</v>
      </c>
      <c r="C1083" s="12">
        <v>42.3606</v>
      </c>
      <c r="D1083" s="12">
        <v>-71.0106</v>
      </c>
      <c r="E1083" s="12">
        <v>2.0121217E7</v>
      </c>
      <c r="F1083" s="12" t="str">
        <f t="shared" si="1"/>
        <v>12</v>
      </c>
      <c r="G1083" s="12">
        <v>28.0</v>
      </c>
      <c r="H1083" s="12">
        <v>122.0</v>
      </c>
    </row>
    <row r="1084" ht="13.5" customHeight="1">
      <c r="A1084" s="12" t="s">
        <v>418</v>
      </c>
      <c r="B1084" s="12" t="s">
        <v>419</v>
      </c>
      <c r="C1084" s="12">
        <v>42.3606</v>
      </c>
      <c r="D1084" s="12">
        <v>-71.0106</v>
      </c>
      <c r="E1084" s="12">
        <v>2.0121218E7</v>
      </c>
      <c r="F1084" s="12" t="str">
        <f t="shared" si="1"/>
        <v>12</v>
      </c>
      <c r="G1084" s="12">
        <v>40.0</v>
      </c>
      <c r="H1084" s="12">
        <v>218.0</v>
      </c>
    </row>
    <row r="1085" ht="13.5" customHeight="1">
      <c r="A1085" s="12" t="s">
        <v>418</v>
      </c>
      <c r="B1085" s="12" t="s">
        <v>419</v>
      </c>
      <c r="C1085" s="12">
        <v>42.3606</v>
      </c>
      <c r="D1085" s="12">
        <v>-71.0106</v>
      </c>
      <c r="E1085" s="12">
        <v>2.0121219E7</v>
      </c>
      <c r="F1085" s="12" t="str">
        <f t="shared" si="1"/>
        <v>12</v>
      </c>
      <c r="G1085" s="12">
        <v>22.0</v>
      </c>
      <c r="H1085" s="12">
        <v>0.0</v>
      </c>
    </row>
    <row r="1086" ht="13.5" customHeight="1">
      <c r="A1086" s="12" t="s">
        <v>418</v>
      </c>
      <c r="B1086" s="12" t="s">
        <v>419</v>
      </c>
      <c r="C1086" s="12">
        <v>42.3606</v>
      </c>
      <c r="D1086" s="12">
        <v>-71.0106</v>
      </c>
      <c r="E1086" s="12">
        <v>2.012122E7</v>
      </c>
      <c r="F1086" s="12" t="str">
        <f t="shared" si="1"/>
        <v>12</v>
      </c>
      <c r="G1086" s="12">
        <v>13.0</v>
      </c>
      <c r="H1086" s="12">
        <v>0.0</v>
      </c>
    </row>
    <row r="1087" ht="13.5" customHeight="1">
      <c r="A1087" s="12" t="s">
        <v>418</v>
      </c>
      <c r="B1087" s="12" t="s">
        <v>419</v>
      </c>
      <c r="C1087" s="12">
        <v>42.3606</v>
      </c>
      <c r="D1087" s="12">
        <v>-71.0106</v>
      </c>
      <c r="E1087" s="12">
        <v>2.0121221E7</v>
      </c>
      <c r="F1087" s="12" t="str">
        <f t="shared" si="1"/>
        <v>12</v>
      </c>
      <c r="G1087" s="12">
        <v>40.0</v>
      </c>
      <c r="H1087" s="12">
        <v>165.0</v>
      </c>
    </row>
    <row r="1088" ht="13.5" customHeight="1">
      <c r="A1088" s="12" t="s">
        <v>418</v>
      </c>
      <c r="B1088" s="12" t="s">
        <v>419</v>
      </c>
      <c r="C1088" s="12">
        <v>42.3606</v>
      </c>
      <c r="D1088" s="12">
        <v>-71.0106</v>
      </c>
      <c r="E1088" s="12">
        <v>2.0121222E7</v>
      </c>
      <c r="F1088" s="12" t="str">
        <f t="shared" si="1"/>
        <v>12</v>
      </c>
      <c r="G1088" s="12">
        <v>27.0</v>
      </c>
      <c r="H1088" s="12">
        <v>0.0</v>
      </c>
    </row>
    <row r="1089" ht="13.5" customHeight="1">
      <c r="A1089" s="12" t="s">
        <v>418</v>
      </c>
      <c r="B1089" s="12" t="s">
        <v>419</v>
      </c>
      <c r="C1089" s="12">
        <v>42.3606</v>
      </c>
      <c r="D1089" s="12">
        <v>-71.0106</v>
      </c>
      <c r="E1089" s="12">
        <v>2.0121223E7</v>
      </c>
      <c r="F1089" s="12" t="str">
        <f t="shared" si="1"/>
        <v>12</v>
      </c>
      <c r="G1089" s="12">
        <v>29.0</v>
      </c>
      <c r="H1089" s="12">
        <v>0.0</v>
      </c>
    </row>
    <row r="1090" ht="13.5" customHeight="1">
      <c r="A1090" s="12" t="s">
        <v>418</v>
      </c>
      <c r="B1090" s="12" t="s">
        <v>419</v>
      </c>
      <c r="C1090" s="12">
        <v>42.3606</v>
      </c>
      <c r="D1090" s="12">
        <v>-71.0106</v>
      </c>
      <c r="E1090" s="12">
        <v>2.0121224E7</v>
      </c>
      <c r="F1090" s="12" t="str">
        <f t="shared" si="1"/>
        <v>12</v>
      </c>
      <c r="G1090" s="12">
        <v>40.0</v>
      </c>
      <c r="H1090" s="12">
        <v>0.0</v>
      </c>
    </row>
    <row r="1091" ht="13.5" customHeight="1">
      <c r="A1091" s="12" t="s">
        <v>418</v>
      </c>
      <c r="B1091" s="12" t="s">
        <v>419</v>
      </c>
      <c r="C1091" s="12">
        <v>42.3606</v>
      </c>
      <c r="D1091" s="12">
        <v>-71.0106</v>
      </c>
      <c r="E1091" s="12">
        <v>2.0121225E7</v>
      </c>
      <c r="F1091" s="12" t="str">
        <f t="shared" si="1"/>
        <v>12</v>
      </c>
      <c r="G1091" s="12">
        <v>39.0</v>
      </c>
      <c r="H1091" s="12">
        <v>3.0</v>
      </c>
    </row>
    <row r="1092" ht="13.5" customHeight="1">
      <c r="A1092" s="12" t="s">
        <v>418</v>
      </c>
      <c r="B1092" s="12" t="s">
        <v>419</v>
      </c>
      <c r="C1092" s="12">
        <v>42.3606</v>
      </c>
      <c r="D1092" s="12">
        <v>-71.0106</v>
      </c>
      <c r="E1092" s="12">
        <v>2.0121226E7</v>
      </c>
      <c r="F1092" s="12" t="str">
        <f t="shared" si="1"/>
        <v>12</v>
      </c>
      <c r="G1092" s="12">
        <v>28.0</v>
      </c>
      <c r="H1092" s="12">
        <v>58.0</v>
      </c>
    </row>
    <row r="1093" ht="13.5" customHeight="1">
      <c r="A1093" s="12" t="s">
        <v>418</v>
      </c>
      <c r="B1093" s="12" t="s">
        <v>419</v>
      </c>
      <c r="C1093" s="12">
        <v>42.3606</v>
      </c>
      <c r="D1093" s="12">
        <v>-71.0106</v>
      </c>
      <c r="E1093" s="12">
        <v>2.0121227E7</v>
      </c>
      <c r="F1093" s="12" t="str">
        <f t="shared" si="1"/>
        <v>12</v>
      </c>
      <c r="G1093" s="12">
        <v>34.0</v>
      </c>
      <c r="H1093" s="12">
        <v>424.0</v>
      </c>
    </row>
    <row r="1094" ht="13.5" customHeight="1">
      <c r="A1094" s="12" t="s">
        <v>418</v>
      </c>
      <c r="B1094" s="12" t="s">
        <v>419</v>
      </c>
      <c r="C1094" s="12">
        <v>42.3606</v>
      </c>
      <c r="D1094" s="12">
        <v>-71.0106</v>
      </c>
      <c r="E1094" s="12">
        <v>2.0121228E7</v>
      </c>
      <c r="F1094" s="12" t="str">
        <f t="shared" si="1"/>
        <v>12</v>
      </c>
      <c r="G1094" s="12">
        <v>13.0</v>
      </c>
      <c r="H1094" s="12">
        <v>0.0</v>
      </c>
    </row>
    <row r="1095" ht="13.5" customHeight="1">
      <c r="A1095" s="12" t="s">
        <v>418</v>
      </c>
      <c r="B1095" s="12" t="s">
        <v>419</v>
      </c>
      <c r="C1095" s="12">
        <v>42.3606</v>
      </c>
      <c r="D1095" s="12">
        <v>-71.0106</v>
      </c>
      <c r="E1095" s="12">
        <v>2.0121229E7</v>
      </c>
      <c r="F1095" s="12" t="str">
        <f t="shared" si="1"/>
        <v>12</v>
      </c>
      <c r="G1095" s="12">
        <v>29.0</v>
      </c>
      <c r="H1095" s="12">
        <v>175.0</v>
      </c>
    </row>
    <row r="1096" ht="13.5" customHeight="1">
      <c r="A1096" s="12" t="s">
        <v>418</v>
      </c>
      <c r="B1096" s="12" t="s">
        <v>419</v>
      </c>
      <c r="C1096" s="12">
        <v>42.3606</v>
      </c>
      <c r="D1096" s="12">
        <v>-71.0106</v>
      </c>
      <c r="E1096" s="12">
        <v>2.012123E7</v>
      </c>
      <c r="F1096" s="12" t="str">
        <f t="shared" si="1"/>
        <v>12</v>
      </c>
      <c r="G1096" s="12">
        <v>23.0</v>
      </c>
      <c r="H1096" s="12">
        <v>10.0</v>
      </c>
    </row>
    <row r="1097" ht="13.5" customHeight="1">
      <c r="A1097" s="12" t="s">
        <v>418</v>
      </c>
      <c r="B1097" s="12" t="s">
        <v>419</v>
      </c>
      <c r="C1097" s="12">
        <v>42.3606</v>
      </c>
      <c r="D1097" s="12">
        <v>-71.0106</v>
      </c>
      <c r="E1097" s="12">
        <v>2.0121231E7</v>
      </c>
      <c r="F1097" s="12" t="str">
        <f t="shared" si="1"/>
        <v>12</v>
      </c>
      <c r="G1097" s="12">
        <v>27.0</v>
      </c>
      <c r="H1097" s="12">
        <v>0.0</v>
      </c>
    </row>
    <row r="1098" ht="13.5" customHeight="1">
      <c r="A1098" s="12" t="s">
        <v>418</v>
      </c>
      <c r="B1098" s="12" t="s">
        <v>419</v>
      </c>
      <c r="C1098" s="12">
        <v>42.3606</v>
      </c>
      <c r="D1098" s="12">
        <v>-71.0106</v>
      </c>
      <c r="E1098" s="12">
        <v>2.0130101E7</v>
      </c>
      <c r="F1098" s="12" t="str">
        <f t="shared" si="1"/>
        <v>01</v>
      </c>
      <c r="G1098" s="12">
        <v>37.0</v>
      </c>
      <c r="H1098" s="12">
        <v>0.0</v>
      </c>
    </row>
    <row r="1099" ht="13.5" customHeight="1">
      <c r="A1099" s="12" t="s">
        <v>418</v>
      </c>
      <c r="B1099" s="12" t="s">
        <v>419</v>
      </c>
      <c r="C1099" s="12">
        <v>42.3606</v>
      </c>
      <c r="D1099" s="12">
        <v>-71.0106</v>
      </c>
      <c r="E1099" s="12">
        <v>2.0130102E7</v>
      </c>
      <c r="F1099" s="12" t="str">
        <f t="shared" si="1"/>
        <v>01</v>
      </c>
      <c r="G1099" s="12">
        <v>29.0</v>
      </c>
      <c r="H1099" s="12">
        <v>0.0</v>
      </c>
    </row>
    <row r="1100" ht="13.5" customHeight="1">
      <c r="A1100" s="12" t="s">
        <v>418</v>
      </c>
      <c r="B1100" s="12" t="s">
        <v>419</v>
      </c>
      <c r="C1100" s="12">
        <v>42.3606</v>
      </c>
      <c r="D1100" s="12">
        <v>-71.0106</v>
      </c>
      <c r="E1100" s="12">
        <v>2.0130103E7</v>
      </c>
      <c r="F1100" s="12" t="str">
        <f t="shared" si="1"/>
        <v>01</v>
      </c>
      <c r="G1100" s="12">
        <v>36.0</v>
      </c>
      <c r="H1100" s="12">
        <v>0.0</v>
      </c>
    </row>
    <row r="1101" ht="13.5" customHeight="1">
      <c r="A1101" s="12" t="s">
        <v>418</v>
      </c>
      <c r="B1101" s="12" t="s">
        <v>419</v>
      </c>
      <c r="C1101" s="12">
        <v>42.3606</v>
      </c>
      <c r="D1101" s="12">
        <v>-71.0106</v>
      </c>
      <c r="E1101" s="12">
        <v>2.0130104E7</v>
      </c>
      <c r="F1101" s="12" t="str">
        <f t="shared" si="1"/>
        <v>01</v>
      </c>
      <c r="G1101" s="12">
        <v>15.0</v>
      </c>
      <c r="H1101" s="12">
        <v>0.0</v>
      </c>
    </row>
    <row r="1102" ht="13.5" customHeight="1">
      <c r="A1102" s="12" t="s">
        <v>418</v>
      </c>
      <c r="B1102" s="12" t="s">
        <v>419</v>
      </c>
      <c r="C1102" s="12">
        <v>42.3606</v>
      </c>
      <c r="D1102" s="12">
        <v>-71.0106</v>
      </c>
      <c r="E1102" s="12">
        <v>2.0130105E7</v>
      </c>
      <c r="F1102" s="12" t="str">
        <f t="shared" si="1"/>
        <v>01</v>
      </c>
      <c r="G1102" s="12">
        <v>18.0</v>
      </c>
      <c r="H1102" s="12">
        <v>0.0</v>
      </c>
    </row>
    <row r="1103" ht="13.5" customHeight="1">
      <c r="A1103" s="12" t="s">
        <v>418</v>
      </c>
      <c r="B1103" s="12" t="s">
        <v>419</v>
      </c>
      <c r="C1103" s="12">
        <v>42.3606</v>
      </c>
      <c r="D1103" s="12">
        <v>-71.0106</v>
      </c>
      <c r="E1103" s="12">
        <v>2.0130106E7</v>
      </c>
      <c r="F1103" s="12" t="str">
        <f t="shared" si="1"/>
        <v>01</v>
      </c>
      <c r="G1103" s="12">
        <v>18.0</v>
      </c>
      <c r="H1103" s="12">
        <v>0.0</v>
      </c>
    </row>
    <row r="1104" ht="13.5" customHeight="1">
      <c r="A1104" s="12" t="s">
        <v>418</v>
      </c>
      <c r="B1104" s="12" t="s">
        <v>419</v>
      </c>
      <c r="C1104" s="12">
        <v>42.3606</v>
      </c>
      <c r="D1104" s="12">
        <v>-71.0106</v>
      </c>
      <c r="E1104" s="12">
        <v>2.0130107E7</v>
      </c>
      <c r="F1104" s="12" t="str">
        <f t="shared" si="1"/>
        <v>01</v>
      </c>
      <c r="G1104" s="12">
        <v>23.0</v>
      </c>
      <c r="H1104" s="12">
        <v>0.0</v>
      </c>
    </row>
    <row r="1105" ht="13.5" customHeight="1">
      <c r="A1105" s="12" t="s">
        <v>418</v>
      </c>
      <c r="B1105" s="12" t="s">
        <v>419</v>
      </c>
      <c r="C1105" s="12">
        <v>42.3606</v>
      </c>
      <c r="D1105" s="12">
        <v>-71.0106</v>
      </c>
      <c r="E1105" s="12">
        <v>2.0130108E7</v>
      </c>
      <c r="F1105" s="12" t="str">
        <f t="shared" si="1"/>
        <v>01</v>
      </c>
      <c r="G1105" s="12">
        <v>24.0</v>
      </c>
      <c r="H1105" s="12">
        <v>0.0</v>
      </c>
    </row>
    <row r="1106" ht="13.5" customHeight="1">
      <c r="A1106" s="12" t="s">
        <v>418</v>
      </c>
      <c r="B1106" s="12" t="s">
        <v>419</v>
      </c>
      <c r="C1106" s="12">
        <v>42.3606</v>
      </c>
      <c r="D1106" s="12">
        <v>-71.0106</v>
      </c>
      <c r="E1106" s="12">
        <v>2.0130109E7</v>
      </c>
      <c r="F1106" s="12" t="str">
        <f t="shared" si="1"/>
        <v>01</v>
      </c>
      <c r="G1106" s="12">
        <v>26.0</v>
      </c>
      <c r="H1106" s="12">
        <v>0.0</v>
      </c>
    </row>
    <row r="1107" ht="13.5" customHeight="1">
      <c r="A1107" s="12" t="s">
        <v>418</v>
      </c>
      <c r="B1107" s="12" t="s">
        <v>419</v>
      </c>
      <c r="C1107" s="12">
        <v>42.3606</v>
      </c>
      <c r="D1107" s="12">
        <v>-71.0106</v>
      </c>
      <c r="E1107" s="12">
        <v>2.013011E7</v>
      </c>
      <c r="F1107" s="12" t="str">
        <f t="shared" si="1"/>
        <v>01</v>
      </c>
      <c r="G1107" s="12">
        <v>11.0</v>
      </c>
      <c r="H1107" s="12">
        <v>0.0</v>
      </c>
    </row>
    <row r="1108" ht="13.5" customHeight="1">
      <c r="A1108" s="12" t="s">
        <v>418</v>
      </c>
      <c r="B1108" s="12" t="s">
        <v>419</v>
      </c>
      <c r="C1108" s="12">
        <v>42.3606</v>
      </c>
      <c r="D1108" s="12">
        <v>-71.0106</v>
      </c>
      <c r="E1108" s="12">
        <v>2.0130111E7</v>
      </c>
      <c r="F1108" s="12" t="str">
        <f t="shared" si="1"/>
        <v>01</v>
      </c>
      <c r="G1108" s="12">
        <v>39.0</v>
      </c>
      <c r="H1108" s="12">
        <v>30.0</v>
      </c>
    </row>
    <row r="1109" ht="13.5" customHeight="1">
      <c r="A1109" s="12" t="s">
        <v>418</v>
      </c>
      <c r="B1109" s="12" t="s">
        <v>419</v>
      </c>
      <c r="C1109" s="12">
        <v>42.3606</v>
      </c>
      <c r="D1109" s="12">
        <v>-71.0106</v>
      </c>
      <c r="E1109" s="12">
        <v>2.0130112E7</v>
      </c>
      <c r="F1109" s="12" t="str">
        <f t="shared" si="1"/>
        <v>01</v>
      </c>
      <c r="G1109" s="12">
        <v>17.0</v>
      </c>
      <c r="H1109" s="12">
        <v>3.0</v>
      </c>
    </row>
    <row r="1110" ht="13.5" customHeight="1">
      <c r="A1110" s="12" t="s">
        <v>418</v>
      </c>
      <c r="B1110" s="12" t="s">
        <v>419</v>
      </c>
      <c r="C1110" s="12">
        <v>42.3606</v>
      </c>
      <c r="D1110" s="12">
        <v>-71.0106</v>
      </c>
      <c r="E1110" s="12">
        <v>2.0130113E7</v>
      </c>
      <c r="F1110" s="12" t="str">
        <f t="shared" si="1"/>
        <v>01</v>
      </c>
      <c r="G1110" s="12">
        <v>33.0</v>
      </c>
      <c r="H1110" s="12">
        <v>0.0</v>
      </c>
    </row>
    <row r="1111" ht="13.5" customHeight="1">
      <c r="A1111" s="12" t="s">
        <v>418</v>
      </c>
      <c r="B1111" s="12" t="s">
        <v>419</v>
      </c>
      <c r="C1111" s="12">
        <v>42.3606</v>
      </c>
      <c r="D1111" s="12">
        <v>-71.0106</v>
      </c>
      <c r="E1111" s="12">
        <v>2.0130114E7</v>
      </c>
      <c r="F1111" s="12" t="str">
        <f t="shared" si="1"/>
        <v>01</v>
      </c>
      <c r="G1111" s="12">
        <v>10.0</v>
      </c>
      <c r="H1111" s="12">
        <v>0.0</v>
      </c>
    </row>
    <row r="1112" ht="13.5" customHeight="1">
      <c r="A1112" s="12" t="s">
        <v>418</v>
      </c>
      <c r="B1112" s="12" t="s">
        <v>419</v>
      </c>
      <c r="C1112" s="12">
        <v>42.3606</v>
      </c>
      <c r="D1112" s="12">
        <v>-71.0106</v>
      </c>
      <c r="E1112" s="12">
        <v>2.0130115E7</v>
      </c>
      <c r="F1112" s="12" t="str">
        <f t="shared" si="1"/>
        <v>01</v>
      </c>
      <c r="G1112" s="12" t="e">
        <v>#N/A</v>
      </c>
      <c r="H1112" s="12">
        <v>0.0</v>
      </c>
    </row>
    <row r="1113" ht="13.5" customHeight="1">
      <c r="A1113" s="12" t="s">
        <v>418</v>
      </c>
      <c r="B1113" s="12" t="s">
        <v>419</v>
      </c>
      <c r="C1113" s="12">
        <v>42.3606</v>
      </c>
      <c r="D1113" s="12">
        <v>-71.0106</v>
      </c>
      <c r="E1113" s="12">
        <v>2.0130116E7</v>
      </c>
      <c r="F1113" s="12" t="str">
        <f t="shared" si="1"/>
        <v>01</v>
      </c>
      <c r="G1113" s="12">
        <v>35.0</v>
      </c>
      <c r="H1113" s="12">
        <v>94.0</v>
      </c>
    </row>
    <row r="1114" ht="13.5" customHeight="1">
      <c r="A1114" s="12" t="s">
        <v>418</v>
      </c>
      <c r="B1114" s="12" t="s">
        <v>419</v>
      </c>
      <c r="C1114" s="12">
        <v>42.3606</v>
      </c>
      <c r="D1114" s="12">
        <v>-71.0106</v>
      </c>
      <c r="E1114" s="12">
        <v>2.0130117E7</v>
      </c>
      <c r="F1114" s="12" t="str">
        <f t="shared" si="1"/>
        <v>01</v>
      </c>
      <c r="G1114" s="12">
        <v>36.0</v>
      </c>
      <c r="H1114" s="12">
        <v>0.0</v>
      </c>
    </row>
    <row r="1115" ht="13.5" customHeight="1">
      <c r="A1115" s="12" t="s">
        <v>418</v>
      </c>
      <c r="B1115" s="12" t="s">
        <v>419</v>
      </c>
      <c r="C1115" s="12">
        <v>42.3606</v>
      </c>
      <c r="D1115" s="12">
        <v>-71.0106</v>
      </c>
      <c r="E1115" s="12">
        <v>2.0130118E7</v>
      </c>
      <c r="F1115" s="12" t="str">
        <f t="shared" si="1"/>
        <v>01</v>
      </c>
      <c r="G1115" s="12">
        <v>24.0</v>
      </c>
      <c r="H1115" s="12">
        <v>0.0</v>
      </c>
    </row>
    <row r="1116" ht="13.5" customHeight="1">
      <c r="A1116" s="12" t="s">
        <v>418</v>
      </c>
      <c r="B1116" s="12" t="s">
        <v>419</v>
      </c>
      <c r="C1116" s="12">
        <v>42.3606</v>
      </c>
      <c r="D1116" s="12">
        <v>-71.0106</v>
      </c>
      <c r="E1116" s="12">
        <v>2.0130119E7</v>
      </c>
      <c r="F1116" s="12" t="str">
        <f t="shared" si="1"/>
        <v>01</v>
      </c>
      <c r="G1116" s="12">
        <v>15.0</v>
      </c>
      <c r="H1116" s="12">
        <v>0.0</v>
      </c>
    </row>
    <row r="1117" ht="13.5" customHeight="1">
      <c r="A1117" s="12" t="s">
        <v>418</v>
      </c>
      <c r="B1117" s="12" t="s">
        <v>419</v>
      </c>
      <c r="C1117" s="12">
        <v>42.3606</v>
      </c>
      <c r="D1117" s="12">
        <v>-71.0106</v>
      </c>
      <c r="E1117" s="12">
        <v>2.013012E7</v>
      </c>
      <c r="F1117" s="12" t="str">
        <f t="shared" si="1"/>
        <v>01</v>
      </c>
      <c r="G1117" s="12">
        <v>37.0</v>
      </c>
      <c r="H1117" s="12">
        <v>0.0</v>
      </c>
    </row>
    <row r="1118" ht="13.5" customHeight="1">
      <c r="A1118" s="12" t="s">
        <v>418</v>
      </c>
      <c r="B1118" s="12" t="s">
        <v>419</v>
      </c>
      <c r="C1118" s="12">
        <v>42.3606</v>
      </c>
      <c r="D1118" s="12">
        <v>-71.0106</v>
      </c>
      <c r="E1118" s="12">
        <v>2.0130121E7</v>
      </c>
      <c r="F1118" s="12" t="str">
        <f t="shared" si="1"/>
        <v>01</v>
      </c>
      <c r="G1118" s="12">
        <v>27.0</v>
      </c>
      <c r="H1118" s="12">
        <v>3.0</v>
      </c>
    </row>
    <row r="1119" ht="13.5" customHeight="1">
      <c r="A1119" s="12" t="s">
        <v>418</v>
      </c>
      <c r="B1119" s="12" t="s">
        <v>419</v>
      </c>
      <c r="C1119" s="12">
        <v>42.3606</v>
      </c>
      <c r="D1119" s="12">
        <v>-71.0106</v>
      </c>
      <c r="E1119" s="12">
        <v>2.0130122E7</v>
      </c>
      <c r="F1119" s="12" t="str">
        <f t="shared" si="1"/>
        <v>01</v>
      </c>
      <c r="G1119" s="12" t="e">
        <v>#N/A</v>
      </c>
      <c r="H1119" s="12">
        <v>0.0</v>
      </c>
    </row>
    <row r="1120" ht="13.5" customHeight="1">
      <c r="A1120" s="12" t="s">
        <v>418</v>
      </c>
      <c r="B1120" s="12" t="s">
        <v>419</v>
      </c>
      <c r="C1120" s="12">
        <v>42.3606</v>
      </c>
      <c r="D1120" s="12">
        <v>-71.0106</v>
      </c>
      <c r="E1120" s="12">
        <v>2.0130123E7</v>
      </c>
      <c r="F1120" s="12" t="str">
        <f t="shared" si="1"/>
        <v>01</v>
      </c>
      <c r="G1120" s="12" t="e">
        <v>#N/A</v>
      </c>
      <c r="H1120" s="12">
        <v>0.0</v>
      </c>
    </row>
    <row r="1121" ht="13.5" customHeight="1">
      <c r="A1121" s="12" t="s">
        <v>418</v>
      </c>
      <c r="B1121" s="12" t="s">
        <v>419</v>
      </c>
      <c r="C1121" s="12">
        <v>42.3606</v>
      </c>
      <c r="D1121" s="12">
        <v>-71.0106</v>
      </c>
      <c r="E1121" s="12">
        <v>2.0130124E7</v>
      </c>
      <c r="F1121" s="12" t="str">
        <f t="shared" si="1"/>
        <v>01</v>
      </c>
      <c r="G1121" s="12">
        <v>44.0</v>
      </c>
      <c r="H1121" s="12">
        <v>0.0</v>
      </c>
    </row>
    <row r="1122" ht="13.5" customHeight="1">
      <c r="A1122" s="12" t="s">
        <v>418</v>
      </c>
      <c r="B1122" s="12" t="s">
        <v>419</v>
      </c>
      <c r="C1122" s="12">
        <v>42.3606</v>
      </c>
      <c r="D1122" s="12">
        <v>-71.0106</v>
      </c>
      <c r="E1122" s="12">
        <v>2.0130125E7</v>
      </c>
      <c r="F1122" s="12" t="str">
        <f t="shared" si="1"/>
        <v>01</v>
      </c>
      <c r="G1122" s="12">
        <v>44.0</v>
      </c>
      <c r="H1122" s="12">
        <v>3.0</v>
      </c>
    </row>
    <row r="1123" ht="13.5" customHeight="1">
      <c r="A1123" s="12" t="s">
        <v>418</v>
      </c>
      <c r="B1123" s="12" t="s">
        <v>419</v>
      </c>
      <c r="C1123" s="12">
        <v>42.3606</v>
      </c>
      <c r="D1123" s="12">
        <v>-71.0106</v>
      </c>
      <c r="E1123" s="12">
        <v>2.0130126E7</v>
      </c>
      <c r="F1123" s="12" t="str">
        <f t="shared" si="1"/>
        <v>01</v>
      </c>
      <c r="G1123" s="12">
        <v>16.0</v>
      </c>
      <c r="H1123" s="12">
        <v>3.0</v>
      </c>
    </row>
    <row r="1124" ht="13.5" customHeight="1">
      <c r="A1124" s="12" t="s">
        <v>418</v>
      </c>
      <c r="B1124" s="12" t="s">
        <v>419</v>
      </c>
      <c r="C1124" s="12">
        <v>42.3606</v>
      </c>
      <c r="D1124" s="12">
        <v>-71.0106</v>
      </c>
      <c r="E1124" s="12">
        <v>2.0130127E7</v>
      </c>
      <c r="F1124" s="12" t="str">
        <f t="shared" si="1"/>
        <v>01</v>
      </c>
      <c r="G1124" s="12">
        <v>39.0</v>
      </c>
      <c r="H1124" s="12">
        <v>0.0</v>
      </c>
    </row>
    <row r="1125" ht="13.5" customHeight="1">
      <c r="A1125" s="12" t="s">
        <v>418</v>
      </c>
      <c r="B1125" s="12" t="s">
        <v>419</v>
      </c>
      <c r="C1125" s="12">
        <v>42.3606</v>
      </c>
      <c r="D1125" s="12">
        <v>-71.0106</v>
      </c>
      <c r="E1125" s="12">
        <v>2.0130128E7</v>
      </c>
      <c r="F1125" s="12" t="str">
        <f t="shared" si="1"/>
        <v>01</v>
      </c>
      <c r="G1125" s="12">
        <v>34.0</v>
      </c>
      <c r="H1125" s="12">
        <v>43.0</v>
      </c>
    </row>
    <row r="1126" ht="13.5" customHeight="1">
      <c r="A1126" s="12" t="s">
        <v>418</v>
      </c>
      <c r="B1126" s="12" t="s">
        <v>419</v>
      </c>
      <c r="C1126" s="12">
        <v>42.3606</v>
      </c>
      <c r="D1126" s="12">
        <v>-71.0106</v>
      </c>
      <c r="E1126" s="12">
        <v>2.0130129E7</v>
      </c>
      <c r="F1126" s="12" t="str">
        <f t="shared" si="1"/>
        <v>01</v>
      </c>
      <c r="G1126" s="12">
        <v>21.0</v>
      </c>
      <c r="H1126" s="12">
        <v>3.0</v>
      </c>
    </row>
    <row r="1127" ht="13.5" customHeight="1">
      <c r="A1127" s="12" t="s">
        <v>418</v>
      </c>
      <c r="B1127" s="12" t="s">
        <v>419</v>
      </c>
      <c r="C1127" s="12">
        <v>42.3606</v>
      </c>
      <c r="D1127" s="12">
        <v>-71.0106</v>
      </c>
      <c r="E1127" s="12">
        <v>2.013013E7</v>
      </c>
      <c r="F1127" s="12" t="str">
        <f t="shared" si="1"/>
        <v>01</v>
      </c>
      <c r="G1127" s="12">
        <v>36.0</v>
      </c>
      <c r="H1127" s="12">
        <v>15.0</v>
      </c>
    </row>
    <row r="1128" ht="13.5" customHeight="1">
      <c r="A1128" s="12" t="s">
        <v>418</v>
      </c>
      <c r="B1128" s="12" t="s">
        <v>419</v>
      </c>
      <c r="C1128" s="12">
        <v>42.3606</v>
      </c>
      <c r="D1128" s="12">
        <v>-71.0106</v>
      </c>
      <c r="E1128" s="12">
        <v>2.0130131E7</v>
      </c>
      <c r="F1128" s="12" t="str">
        <f t="shared" si="1"/>
        <v>01</v>
      </c>
      <c r="G1128" s="12">
        <v>21.0</v>
      </c>
      <c r="H1128" s="12">
        <v>79.0</v>
      </c>
    </row>
    <row r="1129" ht="13.5" customHeight="1">
      <c r="A1129" s="12" t="s">
        <v>418</v>
      </c>
      <c r="B1129" s="12" t="s">
        <v>419</v>
      </c>
      <c r="C1129" s="12">
        <v>42.3606</v>
      </c>
      <c r="D1129" s="12">
        <v>-71.0106</v>
      </c>
      <c r="E1129" s="12">
        <v>2.0130201E7</v>
      </c>
      <c r="F1129" s="12" t="str">
        <f t="shared" si="1"/>
        <v>02</v>
      </c>
      <c r="G1129" s="12">
        <v>39.0</v>
      </c>
      <c r="H1129" s="12">
        <v>0.0</v>
      </c>
    </row>
    <row r="1130" ht="13.5" customHeight="1">
      <c r="A1130" s="12" t="s">
        <v>418</v>
      </c>
      <c r="B1130" s="12" t="s">
        <v>419</v>
      </c>
      <c r="C1130" s="12">
        <v>42.3606</v>
      </c>
      <c r="D1130" s="12">
        <v>-71.0106</v>
      </c>
      <c r="E1130" s="12">
        <v>2.0130202E7</v>
      </c>
      <c r="F1130" s="12" t="str">
        <f t="shared" si="1"/>
        <v>02</v>
      </c>
      <c r="G1130" s="12">
        <v>29.0</v>
      </c>
      <c r="H1130" s="12">
        <v>0.0</v>
      </c>
    </row>
    <row r="1131" ht="13.5" customHeight="1">
      <c r="A1131" s="12" t="s">
        <v>418</v>
      </c>
      <c r="B1131" s="12" t="s">
        <v>419</v>
      </c>
      <c r="C1131" s="12">
        <v>42.3606</v>
      </c>
      <c r="D1131" s="12">
        <v>-71.0106</v>
      </c>
      <c r="E1131" s="12">
        <v>2.0130203E7</v>
      </c>
      <c r="F1131" s="12" t="str">
        <f t="shared" si="1"/>
        <v>02</v>
      </c>
      <c r="G1131" s="12">
        <v>25.0</v>
      </c>
      <c r="H1131" s="12">
        <v>8.0</v>
      </c>
    </row>
    <row r="1132" ht="13.5" customHeight="1">
      <c r="A1132" s="12" t="s">
        <v>418</v>
      </c>
      <c r="B1132" s="12" t="s">
        <v>419</v>
      </c>
      <c r="C1132" s="12">
        <v>42.3606</v>
      </c>
      <c r="D1132" s="12">
        <v>-71.0106</v>
      </c>
      <c r="E1132" s="12">
        <v>2.0130204E7</v>
      </c>
      <c r="F1132" s="12" t="str">
        <f t="shared" si="1"/>
        <v>02</v>
      </c>
      <c r="G1132" s="12">
        <v>21.0</v>
      </c>
      <c r="H1132" s="12">
        <v>0.0</v>
      </c>
    </row>
    <row r="1133" ht="13.5" customHeight="1">
      <c r="A1133" s="12" t="s">
        <v>418</v>
      </c>
      <c r="B1133" s="12" t="s">
        <v>419</v>
      </c>
      <c r="C1133" s="12">
        <v>42.3606</v>
      </c>
      <c r="D1133" s="12">
        <v>-71.0106</v>
      </c>
      <c r="E1133" s="12">
        <v>2.0130205E7</v>
      </c>
      <c r="F1133" s="12" t="str">
        <f t="shared" si="1"/>
        <v>02</v>
      </c>
      <c r="G1133" s="12">
        <v>39.0</v>
      </c>
      <c r="H1133" s="12">
        <v>8.0</v>
      </c>
    </row>
    <row r="1134" ht="13.5" customHeight="1">
      <c r="A1134" s="12" t="s">
        <v>418</v>
      </c>
      <c r="B1134" s="12" t="s">
        <v>419</v>
      </c>
      <c r="C1134" s="12">
        <v>42.3606</v>
      </c>
      <c r="D1134" s="12">
        <v>-71.0106</v>
      </c>
      <c r="E1134" s="12">
        <v>2.0130206E7</v>
      </c>
      <c r="F1134" s="12" t="str">
        <f t="shared" si="1"/>
        <v>02</v>
      </c>
      <c r="G1134" s="12">
        <v>33.0</v>
      </c>
      <c r="H1134" s="12">
        <v>13.0</v>
      </c>
    </row>
    <row r="1135" ht="13.5" customHeight="1">
      <c r="A1135" s="12" t="s">
        <v>418</v>
      </c>
      <c r="B1135" s="12" t="s">
        <v>419</v>
      </c>
      <c r="C1135" s="12">
        <v>42.3606</v>
      </c>
      <c r="D1135" s="12">
        <v>-71.0106</v>
      </c>
      <c r="E1135" s="12">
        <v>2.0130207E7</v>
      </c>
      <c r="F1135" s="12" t="str">
        <f t="shared" si="1"/>
        <v>02</v>
      </c>
      <c r="G1135" s="12">
        <v>12.0</v>
      </c>
      <c r="H1135" s="12">
        <v>0.0</v>
      </c>
    </row>
    <row r="1136" ht="13.5" customHeight="1">
      <c r="A1136" s="12" t="s">
        <v>418</v>
      </c>
      <c r="B1136" s="12" t="s">
        <v>419</v>
      </c>
      <c r="C1136" s="12">
        <v>42.3606</v>
      </c>
      <c r="D1136" s="12">
        <v>-71.0106</v>
      </c>
      <c r="E1136" s="12">
        <v>2.0130208E7</v>
      </c>
      <c r="F1136" s="12" t="str">
        <f t="shared" si="1"/>
        <v>02</v>
      </c>
      <c r="G1136" s="12">
        <v>27.0</v>
      </c>
      <c r="H1136" s="12">
        <v>216.0</v>
      </c>
    </row>
    <row r="1137" ht="13.5" customHeight="1">
      <c r="A1137" s="12" t="s">
        <v>418</v>
      </c>
      <c r="B1137" s="12" t="s">
        <v>419</v>
      </c>
      <c r="C1137" s="12">
        <v>42.3606</v>
      </c>
      <c r="D1137" s="12">
        <v>-71.0106</v>
      </c>
      <c r="E1137" s="12">
        <v>2.0130209E7</v>
      </c>
      <c r="F1137" s="12" t="str">
        <f t="shared" si="1"/>
        <v>02</v>
      </c>
      <c r="G1137" s="12">
        <v>24.0</v>
      </c>
      <c r="H1137" s="12">
        <v>254.0</v>
      </c>
    </row>
    <row r="1138" ht="13.5" customHeight="1">
      <c r="A1138" s="12" t="s">
        <v>418</v>
      </c>
      <c r="B1138" s="12" t="s">
        <v>419</v>
      </c>
      <c r="C1138" s="12">
        <v>42.3606</v>
      </c>
      <c r="D1138" s="12">
        <v>-71.0106</v>
      </c>
      <c r="E1138" s="12">
        <v>2.013021E7</v>
      </c>
      <c r="F1138" s="12" t="str">
        <f t="shared" si="1"/>
        <v>02</v>
      </c>
      <c r="G1138" s="12">
        <v>27.0</v>
      </c>
      <c r="H1138" s="12">
        <v>0.0</v>
      </c>
    </row>
    <row r="1139" ht="13.5" customHeight="1">
      <c r="A1139" s="12" t="s">
        <v>418</v>
      </c>
      <c r="B1139" s="12" t="s">
        <v>419</v>
      </c>
      <c r="C1139" s="12">
        <v>42.3606</v>
      </c>
      <c r="D1139" s="12">
        <v>-71.0106</v>
      </c>
      <c r="E1139" s="12">
        <v>2.0130211E7</v>
      </c>
      <c r="F1139" s="12" t="str">
        <f t="shared" si="1"/>
        <v>02</v>
      </c>
      <c r="G1139" s="12">
        <v>36.0</v>
      </c>
      <c r="H1139" s="12">
        <v>51.0</v>
      </c>
    </row>
    <row r="1140" ht="13.5" customHeight="1">
      <c r="A1140" s="12" t="s">
        <v>418</v>
      </c>
      <c r="B1140" s="12" t="s">
        <v>419</v>
      </c>
      <c r="C1140" s="12">
        <v>42.3606</v>
      </c>
      <c r="D1140" s="12">
        <v>-71.0106</v>
      </c>
      <c r="E1140" s="12">
        <v>2.0130212E7</v>
      </c>
      <c r="F1140" s="12" t="str">
        <f t="shared" si="1"/>
        <v>02</v>
      </c>
      <c r="G1140" s="12">
        <v>13.0</v>
      </c>
      <c r="H1140" s="12">
        <v>0.0</v>
      </c>
    </row>
    <row r="1141" ht="13.5" customHeight="1">
      <c r="A1141" s="12" t="s">
        <v>418</v>
      </c>
      <c r="B1141" s="12" t="s">
        <v>419</v>
      </c>
      <c r="C1141" s="12">
        <v>42.3606</v>
      </c>
      <c r="D1141" s="12">
        <v>-71.0106</v>
      </c>
      <c r="E1141" s="12">
        <v>2.0130213E7</v>
      </c>
      <c r="F1141" s="12" t="str">
        <f t="shared" si="1"/>
        <v>02</v>
      </c>
      <c r="G1141" s="12">
        <v>26.0</v>
      </c>
      <c r="H1141" s="12">
        <v>0.0</v>
      </c>
    </row>
    <row r="1142" ht="13.5" customHeight="1">
      <c r="A1142" s="12" t="s">
        <v>418</v>
      </c>
      <c r="B1142" s="12" t="s">
        <v>419</v>
      </c>
      <c r="C1142" s="12">
        <v>42.3606</v>
      </c>
      <c r="D1142" s="12">
        <v>-71.0106</v>
      </c>
      <c r="E1142" s="12">
        <v>2.0130214E7</v>
      </c>
      <c r="F1142" s="12" t="str">
        <f t="shared" si="1"/>
        <v>02</v>
      </c>
      <c r="G1142" s="12">
        <v>28.0</v>
      </c>
      <c r="H1142" s="12">
        <v>0.0</v>
      </c>
    </row>
    <row r="1143" ht="13.5" customHeight="1">
      <c r="A1143" s="12" t="s">
        <v>418</v>
      </c>
      <c r="B1143" s="12" t="s">
        <v>419</v>
      </c>
      <c r="C1143" s="12">
        <v>42.3606</v>
      </c>
      <c r="D1143" s="12">
        <v>-71.0106</v>
      </c>
      <c r="E1143" s="12">
        <v>2.0130215E7</v>
      </c>
      <c r="F1143" s="12" t="str">
        <f t="shared" si="1"/>
        <v>02</v>
      </c>
      <c r="G1143" s="12">
        <v>15.0</v>
      </c>
      <c r="H1143" s="12">
        <v>0.0</v>
      </c>
    </row>
    <row r="1144" ht="13.5" customHeight="1">
      <c r="A1144" s="12" t="s">
        <v>418</v>
      </c>
      <c r="B1144" s="12" t="s">
        <v>419</v>
      </c>
      <c r="C1144" s="12">
        <v>42.3606</v>
      </c>
      <c r="D1144" s="12">
        <v>-71.0106</v>
      </c>
      <c r="E1144" s="12">
        <v>2.0130216E7</v>
      </c>
      <c r="F1144" s="12" t="str">
        <f t="shared" si="1"/>
        <v>02</v>
      </c>
      <c r="G1144" s="12">
        <v>39.0</v>
      </c>
      <c r="H1144" s="12">
        <v>3.0</v>
      </c>
    </row>
    <row r="1145" ht="13.5" customHeight="1">
      <c r="A1145" s="12" t="s">
        <v>418</v>
      </c>
      <c r="B1145" s="12" t="s">
        <v>419</v>
      </c>
      <c r="C1145" s="12">
        <v>42.3606</v>
      </c>
      <c r="D1145" s="12">
        <v>-71.0106</v>
      </c>
      <c r="E1145" s="12">
        <v>2.0130217E7</v>
      </c>
      <c r="F1145" s="12" t="str">
        <f t="shared" si="1"/>
        <v>02</v>
      </c>
      <c r="G1145" s="12">
        <v>45.0</v>
      </c>
      <c r="H1145" s="12">
        <v>51.0</v>
      </c>
    </row>
    <row r="1146" ht="13.5" customHeight="1">
      <c r="A1146" s="12" t="s">
        <v>418</v>
      </c>
      <c r="B1146" s="12" t="s">
        <v>419</v>
      </c>
      <c r="C1146" s="12">
        <v>42.3606</v>
      </c>
      <c r="D1146" s="12">
        <v>-71.0106</v>
      </c>
      <c r="E1146" s="12">
        <v>2.0130218E7</v>
      </c>
      <c r="F1146" s="12" t="str">
        <f t="shared" si="1"/>
        <v>02</v>
      </c>
      <c r="G1146" s="12">
        <v>38.0</v>
      </c>
      <c r="H1146" s="12">
        <v>0.0</v>
      </c>
    </row>
    <row r="1147" ht="13.5" customHeight="1">
      <c r="A1147" s="12" t="s">
        <v>418</v>
      </c>
      <c r="B1147" s="12" t="s">
        <v>419</v>
      </c>
      <c r="C1147" s="12">
        <v>42.3606</v>
      </c>
      <c r="D1147" s="12">
        <v>-71.0106</v>
      </c>
      <c r="E1147" s="12">
        <v>2.0130219E7</v>
      </c>
      <c r="F1147" s="12" t="str">
        <f t="shared" si="1"/>
        <v>02</v>
      </c>
      <c r="G1147" s="12">
        <v>26.0</v>
      </c>
      <c r="H1147" s="12">
        <v>114.0</v>
      </c>
    </row>
    <row r="1148" ht="13.5" customHeight="1">
      <c r="A1148" s="12" t="s">
        <v>418</v>
      </c>
      <c r="B1148" s="12" t="s">
        <v>419</v>
      </c>
      <c r="C1148" s="12">
        <v>42.3606</v>
      </c>
      <c r="D1148" s="12">
        <v>-71.0106</v>
      </c>
      <c r="E1148" s="12">
        <v>2.013022E7</v>
      </c>
      <c r="F1148" s="12" t="str">
        <f t="shared" si="1"/>
        <v>02</v>
      </c>
      <c r="G1148" s="12">
        <v>19.0</v>
      </c>
      <c r="H1148" s="12">
        <v>3.0</v>
      </c>
    </row>
    <row r="1149" ht="13.5" customHeight="1">
      <c r="A1149" s="12" t="s">
        <v>418</v>
      </c>
      <c r="B1149" s="12" t="s">
        <v>419</v>
      </c>
      <c r="C1149" s="12">
        <v>42.3606</v>
      </c>
      <c r="D1149" s="12">
        <v>-71.0106</v>
      </c>
      <c r="E1149" s="12">
        <v>2.0130221E7</v>
      </c>
      <c r="F1149" s="12" t="str">
        <f t="shared" si="1"/>
        <v>02</v>
      </c>
      <c r="G1149" s="12">
        <v>39.0</v>
      </c>
      <c r="H1149" s="12">
        <v>0.0</v>
      </c>
    </row>
    <row r="1150" ht="13.5" customHeight="1">
      <c r="A1150" s="12" t="s">
        <v>418</v>
      </c>
      <c r="B1150" s="12" t="s">
        <v>419</v>
      </c>
      <c r="C1150" s="12">
        <v>42.3606</v>
      </c>
      <c r="D1150" s="12">
        <v>-71.0106</v>
      </c>
      <c r="E1150" s="12">
        <v>2.0130222E7</v>
      </c>
      <c r="F1150" s="12" t="str">
        <f t="shared" si="1"/>
        <v>02</v>
      </c>
      <c r="G1150" s="12">
        <v>16.0</v>
      </c>
      <c r="H1150" s="12">
        <v>0.0</v>
      </c>
    </row>
    <row r="1151" ht="13.5" customHeight="1">
      <c r="A1151" s="12" t="s">
        <v>418</v>
      </c>
      <c r="B1151" s="12" t="s">
        <v>419</v>
      </c>
      <c r="C1151" s="12">
        <v>42.3606</v>
      </c>
      <c r="D1151" s="12">
        <v>-71.0106</v>
      </c>
      <c r="E1151" s="12">
        <v>2.0130223E7</v>
      </c>
      <c r="F1151" s="12" t="str">
        <f t="shared" si="1"/>
        <v>02</v>
      </c>
      <c r="G1151" s="12">
        <v>33.0</v>
      </c>
      <c r="H1151" s="12">
        <v>58.0</v>
      </c>
    </row>
    <row r="1152" ht="13.5" customHeight="1">
      <c r="A1152" s="12" t="s">
        <v>418</v>
      </c>
      <c r="B1152" s="12" t="s">
        <v>419</v>
      </c>
      <c r="C1152" s="12">
        <v>42.3606</v>
      </c>
      <c r="D1152" s="12">
        <v>-71.0106</v>
      </c>
      <c r="E1152" s="12">
        <v>2.0130224E7</v>
      </c>
      <c r="F1152" s="12" t="str">
        <f t="shared" si="1"/>
        <v>02</v>
      </c>
      <c r="G1152" s="12">
        <v>32.0</v>
      </c>
      <c r="H1152" s="12">
        <v>208.0</v>
      </c>
    </row>
    <row r="1153" ht="13.5" customHeight="1">
      <c r="A1153" s="12" t="s">
        <v>418</v>
      </c>
      <c r="B1153" s="12" t="s">
        <v>419</v>
      </c>
      <c r="C1153" s="12">
        <v>42.3606</v>
      </c>
      <c r="D1153" s="12">
        <v>-71.0106</v>
      </c>
      <c r="E1153" s="12">
        <v>2.0130225E7</v>
      </c>
      <c r="F1153" s="12" t="str">
        <f t="shared" si="1"/>
        <v>02</v>
      </c>
      <c r="G1153" s="12">
        <v>32.0</v>
      </c>
      <c r="H1153" s="12">
        <v>3.0</v>
      </c>
    </row>
    <row r="1154" ht="13.5" customHeight="1">
      <c r="A1154" s="12" t="s">
        <v>418</v>
      </c>
      <c r="B1154" s="12" t="s">
        <v>419</v>
      </c>
      <c r="C1154" s="12">
        <v>42.3606</v>
      </c>
      <c r="D1154" s="12">
        <v>-71.0106</v>
      </c>
      <c r="E1154" s="12">
        <v>2.0130226E7</v>
      </c>
      <c r="F1154" s="12" t="str">
        <f t="shared" si="1"/>
        <v>02</v>
      </c>
      <c r="G1154" s="12">
        <v>31.0</v>
      </c>
      <c r="H1154" s="12">
        <v>0.0</v>
      </c>
    </row>
    <row r="1155" ht="13.5" customHeight="1">
      <c r="A1155" s="12" t="s">
        <v>418</v>
      </c>
      <c r="B1155" s="12" t="s">
        <v>419</v>
      </c>
      <c r="C1155" s="12">
        <v>42.3606</v>
      </c>
      <c r="D1155" s="12">
        <v>-71.0106</v>
      </c>
      <c r="E1155" s="12">
        <v>2.0130227E7</v>
      </c>
      <c r="F1155" s="12" t="str">
        <f t="shared" si="1"/>
        <v>02</v>
      </c>
      <c r="G1155" s="12">
        <v>43.0</v>
      </c>
      <c r="H1155" s="12">
        <v>348.0</v>
      </c>
    </row>
    <row r="1156" ht="13.5" customHeight="1">
      <c r="A1156" s="12" t="s">
        <v>418</v>
      </c>
      <c r="B1156" s="12" t="s">
        <v>419</v>
      </c>
      <c r="C1156" s="12">
        <v>42.3606</v>
      </c>
      <c r="D1156" s="12">
        <v>-71.0106</v>
      </c>
      <c r="E1156" s="12">
        <v>2.0130228E7</v>
      </c>
      <c r="F1156" s="12" t="str">
        <f t="shared" si="1"/>
        <v>02</v>
      </c>
      <c r="G1156" s="12">
        <v>39.0</v>
      </c>
      <c r="H1156" s="12">
        <v>0.0</v>
      </c>
    </row>
    <row r="1157" ht="13.5" customHeight="1">
      <c r="A1157" s="12" t="s">
        <v>418</v>
      </c>
      <c r="B1157" s="12" t="s">
        <v>419</v>
      </c>
      <c r="C1157" s="12">
        <v>42.3606</v>
      </c>
      <c r="D1157" s="12">
        <v>-71.0106</v>
      </c>
      <c r="E1157" s="12">
        <v>2.0130301E7</v>
      </c>
      <c r="F1157" s="12" t="str">
        <f t="shared" si="1"/>
        <v>03</v>
      </c>
      <c r="G1157" s="12">
        <v>15.0</v>
      </c>
      <c r="H1157" s="12">
        <v>0.0</v>
      </c>
    </row>
    <row r="1158" ht="13.5" customHeight="1">
      <c r="A1158" s="12" t="s">
        <v>418</v>
      </c>
      <c r="B1158" s="12" t="s">
        <v>419</v>
      </c>
      <c r="C1158" s="12">
        <v>42.3606</v>
      </c>
      <c r="D1158" s="12">
        <v>-71.0106</v>
      </c>
      <c r="E1158" s="12">
        <v>2.0130302E7</v>
      </c>
      <c r="F1158" s="12" t="str">
        <f t="shared" si="1"/>
        <v>03</v>
      </c>
      <c r="G1158" s="12">
        <v>16.0</v>
      </c>
      <c r="H1158" s="12">
        <v>0.0</v>
      </c>
    </row>
    <row r="1159" ht="13.5" customHeight="1">
      <c r="A1159" s="12" t="s">
        <v>418</v>
      </c>
      <c r="B1159" s="12" t="s">
        <v>419</v>
      </c>
      <c r="C1159" s="12">
        <v>42.3606</v>
      </c>
      <c r="D1159" s="12">
        <v>-71.0106</v>
      </c>
      <c r="E1159" s="12">
        <v>2.0130303E7</v>
      </c>
      <c r="F1159" s="12" t="str">
        <f t="shared" si="1"/>
        <v>03</v>
      </c>
      <c r="G1159" s="12">
        <v>17.0</v>
      </c>
      <c r="H1159" s="12">
        <v>0.0</v>
      </c>
    </row>
    <row r="1160" ht="13.5" customHeight="1">
      <c r="A1160" s="12" t="s">
        <v>418</v>
      </c>
      <c r="B1160" s="12" t="s">
        <v>419</v>
      </c>
      <c r="C1160" s="12">
        <v>42.3606</v>
      </c>
      <c r="D1160" s="12">
        <v>-71.0106</v>
      </c>
      <c r="E1160" s="12">
        <v>2.0130304E7</v>
      </c>
      <c r="F1160" s="12" t="str">
        <f t="shared" si="1"/>
        <v>03</v>
      </c>
      <c r="G1160" s="12">
        <v>37.0</v>
      </c>
      <c r="H1160" s="12">
        <v>0.0</v>
      </c>
    </row>
    <row r="1161" ht="13.5" customHeight="1">
      <c r="A1161" s="12" t="s">
        <v>418</v>
      </c>
      <c r="B1161" s="12" t="s">
        <v>419</v>
      </c>
      <c r="C1161" s="12">
        <v>42.3606</v>
      </c>
      <c r="D1161" s="12">
        <v>-71.0106</v>
      </c>
      <c r="E1161" s="12">
        <v>2.0130305E7</v>
      </c>
      <c r="F1161" s="12" t="str">
        <f t="shared" si="1"/>
        <v>03</v>
      </c>
      <c r="G1161" s="12">
        <v>19.0</v>
      </c>
      <c r="H1161" s="12">
        <v>0.0</v>
      </c>
    </row>
    <row r="1162" ht="13.5" customHeight="1">
      <c r="A1162" s="12" t="s">
        <v>418</v>
      </c>
      <c r="B1162" s="12" t="s">
        <v>419</v>
      </c>
      <c r="C1162" s="12">
        <v>42.3606</v>
      </c>
      <c r="D1162" s="12">
        <v>-71.0106</v>
      </c>
      <c r="E1162" s="12">
        <v>2.0130306E7</v>
      </c>
      <c r="F1162" s="12" t="str">
        <f t="shared" si="1"/>
        <v>03</v>
      </c>
      <c r="G1162" s="12">
        <v>16.0</v>
      </c>
      <c r="H1162" s="12">
        <v>13.0</v>
      </c>
    </row>
    <row r="1163" ht="13.5" customHeight="1">
      <c r="A1163" s="12" t="s">
        <v>418</v>
      </c>
      <c r="B1163" s="12" t="s">
        <v>419</v>
      </c>
      <c r="C1163" s="12">
        <v>42.3606</v>
      </c>
      <c r="D1163" s="12">
        <v>-71.0106</v>
      </c>
      <c r="E1163" s="12">
        <v>2.0130307E7</v>
      </c>
      <c r="F1163" s="12" t="str">
        <f t="shared" si="1"/>
        <v>03</v>
      </c>
      <c r="G1163" s="12">
        <v>19.0</v>
      </c>
      <c r="H1163" s="12">
        <v>117.0</v>
      </c>
    </row>
    <row r="1164" ht="13.5" customHeight="1">
      <c r="A1164" s="12" t="s">
        <v>418</v>
      </c>
      <c r="B1164" s="12" t="s">
        <v>419</v>
      </c>
      <c r="C1164" s="12">
        <v>42.3606</v>
      </c>
      <c r="D1164" s="12">
        <v>-71.0106</v>
      </c>
      <c r="E1164" s="12">
        <v>2.0130308E7</v>
      </c>
      <c r="F1164" s="12" t="str">
        <f t="shared" si="1"/>
        <v>03</v>
      </c>
      <c r="G1164" s="12">
        <v>13.0</v>
      </c>
      <c r="H1164" s="12">
        <v>239.0</v>
      </c>
    </row>
    <row r="1165" ht="13.5" customHeight="1">
      <c r="A1165" s="12" t="s">
        <v>418</v>
      </c>
      <c r="B1165" s="12" t="s">
        <v>419</v>
      </c>
      <c r="C1165" s="12">
        <v>42.3606</v>
      </c>
      <c r="D1165" s="12">
        <v>-71.0106</v>
      </c>
      <c r="E1165" s="12">
        <v>2.0130309E7</v>
      </c>
      <c r="F1165" s="12" t="str">
        <f t="shared" si="1"/>
        <v>03</v>
      </c>
      <c r="G1165" s="12">
        <v>42.0</v>
      </c>
      <c r="H1165" s="12">
        <v>0.0</v>
      </c>
    </row>
    <row r="1166" ht="13.5" customHeight="1">
      <c r="A1166" s="12" t="s">
        <v>418</v>
      </c>
      <c r="B1166" s="12" t="s">
        <v>419</v>
      </c>
      <c r="C1166" s="12">
        <v>42.3606</v>
      </c>
      <c r="D1166" s="12">
        <v>-71.0106</v>
      </c>
      <c r="E1166" s="12">
        <v>2.013031E7</v>
      </c>
      <c r="F1166" s="12" t="str">
        <f t="shared" si="1"/>
        <v>03</v>
      </c>
      <c r="G1166" s="12">
        <v>39.0</v>
      </c>
      <c r="H1166" s="12">
        <v>0.0</v>
      </c>
    </row>
    <row r="1167" ht="13.5" customHeight="1">
      <c r="A1167" s="12" t="s">
        <v>418</v>
      </c>
      <c r="B1167" s="12" t="s">
        <v>419</v>
      </c>
      <c r="C1167" s="12">
        <v>42.3606</v>
      </c>
      <c r="D1167" s="12">
        <v>-71.0106</v>
      </c>
      <c r="E1167" s="12">
        <v>2.0130311E7</v>
      </c>
      <c r="F1167" s="12" t="str">
        <f t="shared" si="1"/>
        <v>03</v>
      </c>
      <c r="G1167" s="12">
        <v>21.0</v>
      </c>
      <c r="H1167" s="12">
        <v>0.0</v>
      </c>
    </row>
    <row r="1168" ht="13.5" customHeight="1">
      <c r="A1168" s="12" t="s">
        <v>418</v>
      </c>
      <c r="B1168" s="12" t="s">
        <v>419</v>
      </c>
      <c r="C1168" s="12">
        <v>42.3606</v>
      </c>
      <c r="D1168" s="12">
        <v>-71.0106</v>
      </c>
      <c r="E1168" s="12">
        <v>2.0130312E7</v>
      </c>
      <c r="F1168" s="12" t="str">
        <f t="shared" si="1"/>
        <v>03</v>
      </c>
      <c r="G1168" s="12">
        <v>37.0</v>
      </c>
      <c r="H1168" s="12">
        <v>74.0</v>
      </c>
    </row>
    <row r="1169" ht="13.5" customHeight="1">
      <c r="A1169" s="12" t="s">
        <v>418</v>
      </c>
      <c r="B1169" s="12" t="s">
        <v>419</v>
      </c>
      <c r="C1169" s="12">
        <v>42.3606</v>
      </c>
      <c r="D1169" s="12">
        <v>-71.0106</v>
      </c>
      <c r="E1169" s="12">
        <v>2.0130313E7</v>
      </c>
      <c r="F1169" s="12" t="str">
        <f t="shared" si="1"/>
        <v>03</v>
      </c>
      <c r="G1169" s="12">
        <v>22.0</v>
      </c>
      <c r="H1169" s="12">
        <v>0.0</v>
      </c>
    </row>
    <row r="1170" ht="13.5" customHeight="1">
      <c r="A1170" s="12" t="s">
        <v>418</v>
      </c>
      <c r="B1170" s="12" t="s">
        <v>419</v>
      </c>
      <c r="C1170" s="12">
        <v>42.3606</v>
      </c>
      <c r="D1170" s="12">
        <v>-71.0106</v>
      </c>
      <c r="E1170" s="12">
        <v>2.0130314E7</v>
      </c>
      <c r="F1170" s="12" t="str">
        <f t="shared" si="1"/>
        <v>03</v>
      </c>
      <c r="G1170" s="12">
        <v>35.0</v>
      </c>
      <c r="H1170" s="12">
        <v>0.0</v>
      </c>
    </row>
    <row r="1171" ht="13.5" customHeight="1">
      <c r="A1171" s="12" t="s">
        <v>418</v>
      </c>
      <c r="B1171" s="12" t="s">
        <v>419</v>
      </c>
      <c r="C1171" s="12">
        <v>42.3606</v>
      </c>
      <c r="D1171" s="12">
        <v>-71.0106</v>
      </c>
      <c r="E1171" s="12">
        <v>2.0130315E7</v>
      </c>
      <c r="F1171" s="12" t="str">
        <f t="shared" si="1"/>
        <v>03</v>
      </c>
      <c r="G1171" s="12">
        <v>10.0</v>
      </c>
      <c r="H1171" s="12">
        <v>0.0</v>
      </c>
    </row>
    <row r="1172" ht="13.5" customHeight="1">
      <c r="A1172" s="12" t="s">
        <v>418</v>
      </c>
      <c r="B1172" s="12" t="s">
        <v>419</v>
      </c>
      <c r="C1172" s="12">
        <v>42.3606</v>
      </c>
      <c r="D1172" s="12">
        <v>-71.0106</v>
      </c>
      <c r="E1172" s="12">
        <v>2.0130316E7</v>
      </c>
      <c r="F1172" s="12" t="str">
        <f t="shared" si="1"/>
        <v>03</v>
      </c>
      <c r="G1172" s="12">
        <v>28.0</v>
      </c>
      <c r="H1172" s="12">
        <v>0.0</v>
      </c>
    </row>
    <row r="1173" ht="13.5" customHeight="1">
      <c r="A1173" s="12" t="s">
        <v>418</v>
      </c>
      <c r="B1173" s="12" t="s">
        <v>419</v>
      </c>
      <c r="C1173" s="12">
        <v>42.3606</v>
      </c>
      <c r="D1173" s="12">
        <v>-71.0106</v>
      </c>
      <c r="E1173" s="12">
        <v>2.0130317E7</v>
      </c>
      <c r="F1173" s="12" t="str">
        <f t="shared" si="1"/>
        <v>03</v>
      </c>
      <c r="G1173" s="12">
        <v>28.0</v>
      </c>
      <c r="H1173" s="12">
        <v>0.0</v>
      </c>
    </row>
    <row r="1174" ht="13.5" customHeight="1">
      <c r="A1174" s="12" t="s">
        <v>418</v>
      </c>
      <c r="B1174" s="12" t="s">
        <v>419</v>
      </c>
      <c r="C1174" s="12">
        <v>42.3606</v>
      </c>
      <c r="D1174" s="12">
        <v>-71.0106</v>
      </c>
      <c r="E1174" s="12">
        <v>2.0130318E7</v>
      </c>
      <c r="F1174" s="12" t="str">
        <f t="shared" si="1"/>
        <v>03</v>
      </c>
      <c r="G1174" s="12">
        <v>22.0</v>
      </c>
      <c r="H1174" s="12">
        <v>30.0</v>
      </c>
    </row>
    <row r="1175" ht="13.5" customHeight="1">
      <c r="A1175" s="12" t="s">
        <v>418</v>
      </c>
      <c r="B1175" s="12" t="s">
        <v>419</v>
      </c>
      <c r="C1175" s="12">
        <v>42.3606</v>
      </c>
      <c r="D1175" s="12">
        <v>-71.0106</v>
      </c>
      <c r="E1175" s="12">
        <v>2.0130319E7</v>
      </c>
      <c r="F1175" s="12" t="str">
        <f t="shared" si="1"/>
        <v>03</v>
      </c>
      <c r="G1175" s="12">
        <v>44.0</v>
      </c>
      <c r="H1175" s="12">
        <v>343.0</v>
      </c>
    </row>
    <row r="1176" ht="13.5" customHeight="1">
      <c r="A1176" s="12" t="s">
        <v>418</v>
      </c>
      <c r="B1176" s="12" t="s">
        <v>419</v>
      </c>
      <c r="C1176" s="12">
        <v>42.3606</v>
      </c>
      <c r="D1176" s="12">
        <v>-71.0106</v>
      </c>
      <c r="E1176" s="12">
        <v>2.013032E7</v>
      </c>
      <c r="F1176" s="12" t="str">
        <f t="shared" si="1"/>
        <v>03</v>
      </c>
      <c r="G1176" s="12">
        <v>18.0</v>
      </c>
      <c r="H1176" s="12">
        <v>0.0</v>
      </c>
    </row>
    <row r="1177" ht="13.5" customHeight="1">
      <c r="A1177" s="12" t="s">
        <v>418</v>
      </c>
      <c r="B1177" s="12" t="s">
        <v>419</v>
      </c>
      <c r="C1177" s="12">
        <v>42.3606</v>
      </c>
      <c r="D1177" s="12">
        <v>-71.0106</v>
      </c>
      <c r="E1177" s="12">
        <v>2.0130321E7</v>
      </c>
      <c r="F1177" s="12" t="str">
        <f t="shared" si="1"/>
        <v>03</v>
      </c>
      <c r="G1177" s="12">
        <v>20.0</v>
      </c>
      <c r="H1177" s="12">
        <v>5.0</v>
      </c>
    </row>
    <row r="1178" ht="13.5" customHeight="1">
      <c r="A1178" s="12" t="s">
        <v>418</v>
      </c>
      <c r="B1178" s="12" t="s">
        <v>419</v>
      </c>
      <c r="C1178" s="12">
        <v>42.3606</v>
      </c>
      <c r="D1178" s="12">
        <v>-71.0106</v>
      </c>
      <c r="E1178" s="12">
        <v>2.0130322E7</v>
      </c>
      <c r="F1178" s="12" t="str">
        <f t="shared" si="1"/>
        <v>03</v>
      </c>
      <c r="G1178" s="12">
        <v>21.0</v>
      </c>
      <c r="H1178" s="12">
        <v>0.0</v>
      </c>
    </row>
    <row r="1179" ht="13.5" customHeight="1">
      <c r="A1179" s="12" t="s">
        <v>418</v>
      </c>
      <c r="B1179" s="12" t="s">
        <v>419</v>
      </c>
      <c r="C1179" s="12">
        <v>42.3606</v>
      </c>
      <c r="D1179" s="12">
        <v>-71.0106</v>
      </c>
      <c r="E1179" s="12">
        <v>2.0130323E7</v>
      </c>
      <c r="F1179" s="12" t="str">
        <f t="shared" si="1"/>
        <v>03</v>
      </c>
      <c r="G1179" s="12">
        <v>42.0</v>
      </c>
      <c r="H1179" s="12">
        <v>0.0</v>
      </c>
    </row>
    <row r="1180" ht="13.5" customHeight="1">
      <c r="A1180" s="12" t="s">
        <v>418</v>
      </c>
      <c r="B1180" s="12" t="s">
        <v>419</v>
      </c>
      <c r="C1180" s="12">
        <v>42.3606</v>
      </c>
      <c r="D1180" s="12">
        <v>-71.0106</v>
      </c>
      <c r="E1180" s="12">
        <v>2.0130324E7</v>
      </c>
      <c r="F1180" s="12" t="str">
        <f t="shared" si="1"/>
        <v>03</v>
      </c>
      <c r="G1180" s="12">
        <v>16.0</v>
      </c>
      <c r="H1180" s="12">
        <v>0.0</v>
      </c>
    </row>
    <row r="1181" ht="13.5" customHeight="1">
      <c r="A1181" s="12" t="s">
        <v>418</v>
      </c>
      <c r="B1181" s="12" t="s">
        <v>419</v>
      </c>
      <c r="C1181" s="12">
        <v>42.3606</v>
      </c>
      <c r="D1181" s="12">
        <v>-71.0106</v>
      </c>
      <c r="E1181" s="12">
        <v>2.0130325E7</v>
      </c>
      <c r="F1181" s="12" t="str">
        <f t="shared" si="1"/>
        <v>03</v>
      </c>
      <c r="G1181" s="12">
        <v>40.0</v>
      </c>
      <c r="H1181" s="12">
        <v>0.0</v>
      </c>
    </row>
    <row r="1182" ht="13.5" customHeight="1">
      <c r="A1182" s="12" t="s">
        <v>418</v>
      </c>
      <c r="B1182" s="12" t="s">
        <v>419</v>
      </c>
      <c r="C1182" s="12">
        <v>42.3606</v>
      </c>
      <c r="D1182" s="12">
        <v>-71.0106</v>
      </c>
      <c r="E1182" s="12">
        <v>2.0130326E7</v>
      </c>
      <c r="F1182" s="12" t="str">
        <f t="shared" si="1"/>
        <v>03</v>
      </c>
      <c r="G1182" s="12">
        <v>15.0</v>
      </c>
      <c r="H1182" s="12">
        <v>13.0</v>
      </c>
    </row>
    <row r="1183" ht="13.5" customHeight="1">
      <c r="A1183" s="12" t="s">
        <v>418</v>
      </c>
      <c r="B1183" s="12" t="s">
        <v>419</v>
      </c>
      <c r="C1183" s="12">
        <v>42.3606</v>
      </c>
      <c r="D1183" s="12">
        <v>-71.0106</v>
      </c>
      <c r="E1183" s="12">
        <v>2.0130327E7</v>
      </c>
      <c r="F1183" s="12" t="str">
        <f t="shared" si="1"/>
        <v>03</v>
      </c>
      <c r="G1183" s="12">
        <v>44.0</v>
      </c>
      <c r="H1183" s="12">
        <v>0.0</v>
      </c>
    </row>
    <row r="1184" ht="13.5" customHeight="1">
      <c r="A1184" s="12" t="s">
        <v>418</v>
      </c>
      <c r="B1184" s="12" t="s">
        <v>419</v>
      </c>
      <c r="C1184" s="12">
        <v>42.3606</v>
      </c>
      <c r="D1184" s="12">
        <v>-71.0106</v>
      </c>
      <c r="E1184" s="12">
        <v>2.0130328E7</v>
      </c>
      <c r="F1184" s="12" t="str">
        <f t="shared" si="1"/>
        <v>03</v>
      </c>
      <c r="G1184" s="12">
        <v>37.0</v>
      </c>
      <c r="H1184" s="12">
        <v>0.0</v>
      </c>
    </row>
    <row r="1185" ht="13.5" customHeight="1">
      <c r="A1185" s="12" t="s">
        <v>418</v>
      </c>
      <c r="B1185" s="12" t="s">
        <v>419</v>
      </c>
      <c r="C1185" s="12">
        <v>42.3606</v>
      </c>
      <c r="D1185" s="12">
        <v>-71.0106</v>
      </c>
      <c r="E1185" s="12">
        <v>2.0130329E7</v>
      </c>
      <c r="F1185" s="12" t="str">
        <f t="shared" si="1"/>
        <v>03</v>
      </c>
      <c r="G1185" s="12">
        <v>21.0</v>
      </c>
      <c r="H1185" s="12">
        <v>3.0</v>
      </c>
    </row>
    <row r="1186" ht="13.5" customHeight="1">
      <c r="A1186" s="12" t="s">
        <v>418</v>
      </c>
      <c r="B1186" s="12" t="s">
        <v>419</v>
      </c>
      <c r="C1186" s="12">
        <v>42.3606</v>
      </c>
      <c r="D1186" s="12">
        <v>-71.0106</v>
      </c>
      <c r="E1186" s="12">
        <v>2.013033E7</v>
      </c>
      <c r="F1186" s="12" t="str">
        <f t="shared" si="1"/>
        <v>03</v>
      </c>
      <c r="G1186" s="12">
        <v>11.0</v>
      </c>
      <c r="H1186" s="12">
        <v>0.0</v>
      </c>
    </row>
    <row r="1187" ht="13.5" customHeight="1">
      <c r="A1187" s="12" t="s">
        <v>418</v>
      </c>
      <c r="B1187" s="12" t="s">
        <v>419</v>
      </c>
      <c r="C1187" s="12">
        <v>42.3606</v>
      </c>
      <c r="D1187" s="12">
        <v>-71.0106</v>
      </c>
      <c r="E1187" s="12">
        <v>2.0130331E7</v>
      </c>
      <c r="F1187" s="12" t="str">
        <f t="shared" si="1"/>
        <v>03</v>
      </c>
      <c r="G1187" s="12">
        <v>32.0</v>
      </c>
      <c r="H1187" s="12">
        <v>8.0</v>
      </c>
    </row>
    <row r="1188" ht="13.5" customHeight="1">
      <c r="A1188" s="12" t="s">
        <v>418</v>
      </c>
      <c r="B1188" s="12" t="s">
        <v>419</v>
      </c>
      <c r="C1188" s="12">
        <v>42.3606</v>
      </c>
      <c r="D1188" s="12">
        <v>-71.0106</v>
      </c>
      <c r="E1188" s="12">
        <v>2.0130401E7</v>
      </c>
      <c r="F1188" s="12" t="str">
        <f t="shared" si="1"/>
        <v>04</v>
      </c>
      <c r="G1188" s="12">
        <v>60.0</v>
      </c>
      <c r="H1188" s="12">
        <v>30.0</v>
      </c>
    </row>
    <row r="1189" ht="13.5" customHeight="1">
      <c r="A1189" s="12" t="s">
        <v>418</v>
      </c>
      <c r="B1189" s="12" t="s">
        <v>419</v>
      </c>
      <c r="C1189" s="12">
        <v>42.3606</v>
      </c>
      <c r="D1189" s="12">
        <v>-71.0106</v>
      </c>
      <c r="E1189" s="12">
        <v>2.0130402E7</v>
      </c>
      <c r="F1189" s="12" t="str">
        <f t="shared" si="1"/>
        <v>04</v>
      </c>
      <c r="G1189" s="12">
        <v>51.0</v>
      </c>
      <c r="H1189" s="12">
        <v>0.0</v>
      </c>
    </row>
    <row r="1190" ht="13.5" customHeight="1">
      <c r="A1190" s="12" t="s">
        <v>418</v>
      </c>
      <c r="B1190" s="12" t="s">
        <v>419</v>
      </c>
      <c r="C1190" s="12">
        <v>42.3606</v>
      </c>
      <c r="D1190" s="12">
        <v>-71.0106</v>
      </c>
      <c r="E1190" s="12">
        <v>2.0130403E7</v>
      </c>
      <c r="F1190" s="12" t="str">
        <f t="shared" si="1"/>
        <v>04</v>
      </c>
      <c r="G1190" s="12">
        <v>46.0</v>
      </c>
      <c r="H1190" s="12">
        <v>0.0</v>
      </c>
    </row>
    <row r="1191" ht="13.5" customHeight="1">
      <c r="A1191" s="12" t="s">
        <v>418</v>
      </c>
      <c r="B1191" s="12" t="s">
        <v>419</v>
      </c>
      <c r="C1191" s="12">
        <v>42.3606</v>
      </c>
      <c r="D1191" s="12">
        <v>-71.0106</v>
      </c>
      <c r="E1191" s="12">
        <v>2.0130404E7</v>
      </c>
      <c r="F1191" s="12" t="str">
        <f t="shared" si="1"/>
        <v>04</v>
      </c>
      <c r="G1191" s="12">
        <v>42.0</v>
      </c>
      <c r="H1191" s="12">
        <v>0.0</v>
      </c>
    </row>
    <row r="1192" ht="13.5" customHeight="1">
      <c r="A1192" s="12" t="s">
        <v>418</v>
      </c>
      <c r="B1192" s="12" t="s">
        <v>419</v>
      </c>
      <c r="C1192" s="12">
        <v>42.3606</v>
      </c>
      <c r="D1192" s="12">
        <v>-71.0106</v>
      </c>
      <c r="E1192" s="12">
        <v>2.0130405E7</v>
      </c>
      <c r="F1192" s="12" t="str">
        <f t="shared" si="1"/>
        <v>04</v>
      </c>
      <c r="G1192" s="12">
        <v>54.0</v>
      </c>
      <c r="H1192" s="12">
        <v>0.0</v>
      </c>
    </row>
    <row r="1193" ht="13.5" customHeight="1">
      <c r="A1193" s="12" t="s">
        <v>418</v>
      </c>
      <c r="B1193" s="12" t="s">
        <v>419</v>
      </c>
      <c r="C1193" s="12">
        <v>42.3606</v>
      </c>
      <c r="D1193" s="12">
        <v>-71.0106</v>
      </c>
      <c r="E1193" s="12">
        <v>2.0130406E7</v>
      </c>
      <c r="F1193" s="12" t="str">
        <f t="shared" si="1"/>
        <v>04</v>
      </c>
      <c r="G1193" s="12">
        <v>60.0</v>
      </c>
      <c r="H1193" s="12">
        <v>0.0</v>
      </c>
    </row>
    <row r="1194" ht="13.5" customHeight="1">
      <c r="A1194" s="12" t="s">
        <v>418</v>
      </c>
      <c r="B1194" s="12" t="s">
        <v>419</v>
      </c>
      <c r="C1194" s="12">
        <v>42.3606</v>
      </c>
      <c r="D1194" s="12">
        <v>-71.0106</v>
      </c>
      <c r="E1194" s="12">
        <v>2.0130407E7</v>
      </c>
      <c r="F1194" s="12" t="str">
        <f t="shared" si="1"/>
        <v>04</v>
      </c>
      <c r="G1194" s="12">
        <v>55.0</v>
      </c>
      <c r="H1194" s="12">
        <v>0.0</v>
      </c>
    </row>
    <row r="1195" ht="13.5" customHeight="1">
      <c r="A1195" s="12" t="s">
        <v>418</v>
      </c>
      <c r="B1195" s="12" t="s">
        <v>419</v>
      </c>
      <c r="C1195" s="12">
        <v>42.3606</v>
      </c>
      <c r="D1195" s="12">
        <v>-71.0106</v>
      </c>
      <c r="E1195" s="12">
        <v>2.0130408E7</v>
      </c>
      <c r="F1195" s="12" t="str">
        <f t="shared" si="1"/>
        <v>04</v>
      </c>
      <c r="G1195" s="12">
        <v>57.0</v>
      </c>
      <c r="H1195" s="12">
        <v>0.0</v>
      </c>
    </row>
    <row r="1196" ht="13.5" customHeight="1">
      <c r="A1196" s="12" t="s">
        <v>418</v>
      </c>
      <c r="B1196" s="12" t="s">
        <v>419</v>
      </c>
      <c r="C1196" s="12">
        <v>42.3606</v>
      </c>
      <c r="D1196" s="12">
        <v>-71.0106</v>
      </c>
      <c r="E1196" s="12">
        <v>2.0130409E7</v>
      </c>
      <c r="F1196" s="12" t="str">
        <f t="shared" si="1"/>
        <v>04</v>
      </c>
      <c r="G1196" s="12">
        <v>44.0</v>
      </c>
      <c r="H1196" s="12">
        <v>15.0</v>
      </c>
    </row>
    <row r="1197" ht="13.5" customHeight="1">
      <c r="A1197" s="12" t="s">
        <v>418</v>
      </c>
      <c r="B1197" s="12" t="s">
        <v>419</v>
      </c>
      <c r="C1197" s="12">
        <v>42.3606</v>
      </c>
      <c r="D1197" s="12">
        <v>-71.0106</v>
      </c>
      <c r="E1197" s="12">
        <v>2.013041E7</v>
      </c>
      <c r="F1197" s="12" t="str">
        <f t="shared" si="1"/>
        <v>04</v>
      </c>
      <c r="G1197" s="12">
        <v>58.0</v>
      </c>
      <c r="H1197" s="12">
        <v>48.0</v>
      </c>
    </row>
    <row r="1198" ht="13.5" customHeight="1">
      <c r="A1198" s="12" t="s">
        <v>418</v>
      </c>
      <c r="B1198" s="12" t="s">
        <v>419</v>
      </c>
      <c r="C1198" s="12">
        <v>42.3606</v>
      </c>
      <c r="D1198" s="12">
        <v>-71.0106</v>
      </c>
      <c r="E1198" s="12">
        <v>2.0130411E7</v>
      </c>
      <c r="F1198" s="12" t="str">
        <f t="shared" si="1"/>
        <v>04</v>
      </c>
      <c r="G1198" s="12">
        <v>56.0</v>
      </c>
      <c r="H1198" s="12">
        <v>10.0</v>
      </c>
    </row>
    <row r="1199" ht="13.5" customHeight="1">
      <c r="A1199" s="12" t="s">
        <v>418</v>
      </c>
      <c r="B1199" s="12" t="s">
        <v>419</v>
      </c>
      <c r="C1199" s="12">
        <v>42.3606</v>
      </c>
      <c r="D1199" s="12">
        <v>-71.0106</v>
      </c>
      <c r="E1199" s="12">
        <v>2.0130412E7</v>
      </c>
      <c r="F1199" s="12" t="str">
        <f t="shared" si="1"/>
        <v>04</v>
      </c>
      <c r="G1199" s="12">
        <v>45.0</v>
      </c>
      <c r="H1199" s="12">
        <v>89.0</v>
      </c>
    </row>
    <row r="1200" ht="13.5" customHeight="1">
      <c r="A1200" s="12" t="s">
        <v>418</v>
      </c>
      <c r="B1200" s="12" t="s">
        <v>419</v>
      </c>
      <c r="C1200" s="12">
        <v>42.3606</v>
      </c>
      <c r="D1200" s="12">
        <v>-71.0106</v>
      </c>
      <c r="E1200" s="12">
        <v>2.0130413E7</v>
      </c>
      <c r="F1200" s="12" t="str">
        <f t="shared" si="1"/>
        <v>04</v>
      </c>
      <c r="G1200" s="12">
        <v>60.0</v>
      </c>
      <c r="H1200" s="12">
        <v>5.0</v>
      </c>
    </row>
    <row r="1201" ht="13.5" customHeight="1">
      <c r="A1201" s="12" t="s">
        <v>418</v>
      </c>
      <c r="B1201" s="12" t="s">
        <v>419</v>
      </c>
      <c r="C1201" s="12">
        <v>42.3606</v>
      </c>
      <c r="D1201" s="12">
        <v>-71.0106</v>
      </c>
      <c r="E1201" s="12">
        <v>2.0130414E7</v>
      </c>
      <c r="F1201" s="12" t="str">
        <f t="shared" si="1"/>
        <v>04</v>
      </c>
      <c r="G1201" s="12">
        <v>43.0</v>
      </c>
      <c r="H1201" s="12">
        <v>0.0</v>
      </c>
    </row>
    <row r="1202" ht="13.5" customHeight="1">
      <c r="A1202" s="12" t="s">
        <v>418</v>
      </c>
      <c r="B1202" s="12" t="s">
        <v>419</v>
      </c>
      <c r="C1202" s="12">
        <v>42.3606</v>
      </c>
      <c r="D1202" s="12">
        <v>-71.0106</v>
      </c>
      <c r="E1202" s="12">
        <v>2.0130415E7</v>
      </c>
      <c r="F1202" s="12" t="str">
        <f t="shared" si="1"/>
        <v>04</v>
      </c>
      <c r="G1202" s="12">
        <v>41.0</v>
      </c>
      <c r="H1202" s="12">
        <v>0.0</v>
      </c>
    </row>
    <row r="1203" ht="13.5" customHeight="1">
      <c r="A1203" s="12" t="s">
        <v>418</v>
      </c>
      <c r="B1203" s="12" t="s">
        <v>419</v>
      </c>
      <c r="C1203" s="12">
        <v>42.3606</v>
      </c>
      <c r="D1203" s="12">
        <v>-71.0106</v>
      </c>
      <c r="E1203" s="12">
        <v>2.0130416E7</v>
      </c>
      <c r="F1203" s="12" t="str">
        <f t="shared" si="1"/>
        <v>04</v>
      </c>
      <c r="G1203" s="12">
        <v>52.0</v>
      </c>
      <c r="H1203" s="12">
        <v>0.0</v>
      </c>
    </row>
    <row r="1204" ht="13.5" customHeight="1">
      <c r="A1204" s="12" t="s">
        <v>418</v>
      </c>
      <c r="B1204" s="12" t="s">
        <v>419</v>
      </c>
      <c r="C1204" s="12">
        <v>42.3606</v>
      </c>
      <c r="D1204" s="12">
        <v>-71.0106</v>
      </c>
      <c r="E1204" s="12">
        <v>2.0130417E7</v>
      </c>
      <c r="F1204" s="12" t="str">
        <f t="shared" si="1"/>
        <v>04</v>
      </c>
      <c r="G1204" s="12">
        <v>47.0</v>
      </c>
      <c r="H1204" s="12">
        <v>0.0</v>
      </c>
    </row>
    <row r="1205" ht="13.5" customHeight="1">
      <c r="A1205" s="12" t="s">
        <v>418</v>
      </c>
      <c r="B1205" s="12" t="s">
        <v>419</v>
      </c>
      <c r="C1205" s="12">
        <v>42.3606</v>
      </c>
      <c r="D1205" s="12">
        <v>-71.0106</v>
      </c>
      <c r="E1205" s="12">
        <v>2.0130418E7</v>
      </c>
      <c r="F1205" s="12" t="str">
        <f t="shared" si="1"/>
        <v>04</v>
      </c>
      <c r="G1205" s="12">
        <v>53.0</v>
      </c>
      <c r="H1205" s="12">
        <v>0.0</v>
      </c>
    </row>
    <row r="1206" ht="13.5" customHeight="1">
      <c r="A1206" s="12" t="s">
        <v>418</v>
      </c>
      <c r="B1206" s="12" t="s">
        <v>419</v>
      </c>
      <c r="C1206" s="12">
        <v>42.3606</v>
      </c>
      <c r="D1206" s="12">
        <v>-71.0106</v>
      </c>
      <c r="E1206" s="12">
        <v>2.0130419E7</v>
      </c>
      <c r="F1206" s="12" t="str">
        <f t="shared" si="1"/>
        <v>04</v>
      </c>
      <c r="G1206" s="12">
        <v>59.0</v>
      </c>
      <c r="H1206" s="12">
        <v>13.0</v>
      </c>
    </row>
    <row r="1207" ht="13.5" customHeight="1">
      <c r="A1207" s="12" t="s">
        <v>418</v>
      </c>
      <c r="B1207" s="12" t="s">
        <v>419</v>
      </c>
      <c r="C1207" s="12">
        <v>42.3606</v>
      </c>
      <c r="D1207" s="12">
        <v>-71.0106</v>
      </c>
      <c r="E1207" s="12">
        <v>2.013042E7</v>
      </c>
      <c r="F1207" s="12" t="str">
        <f t="shared" si="1"/>
        <v>04</v>
      </c>
      <c r="G1207" s="12">
        <v>42.0</v>
      </c>
      <c r="H1207" s="12">
        <v>97.0</v>
      </c>
    </row>
    <row r="1208" ht="13.5" customHeight="1">
      <c r="A1208" s="12" t="s">
        <v>418</v>
      </c>
      <c r="B1208" s="12" t="s">
        <v>419</v>
      </c>
      <c r="C1208" s="12">
        <v>42.3606</v>
      </c>
      <c r="D1208" s="12">
        <v>-71.0106</v>
      </c>
      <c r="E1208" s="12">
        <v>2.0130421E7</v>
      </c>
      <c r="F1208" s="12" t="str">
        <f t="shared" si="1"/>
        <v>04</v>
      </c>
      <c r="G1208" s="12">
        <v>42.0</v>
      </c>
      <c r="H1208" s="12">
        <v>0.0</v>
      </c>
    </row>
    <row r="1209" ht="13.5" customHeight="1">
      <c r="A1209" s="12" t="s">
        <v>418</v>
      </c>
      <c r="B1209" s="12" t="s">
        <v>419</v>
      </c>
      <c r="C1209" s="12">
        <v>42.3606</v>
      </c>
      <c r="D1209" s="12">
        <v>-71.0106</v>
      </c>
      <c r="E1209" s="12">
        <v>2.0130422E7</v>
      </c>
      <c r="F1209" s="12" t="str">
        <f t="shared" si="1"/>
        <v>04</v>
      </c>
      <c r="G1209" s="12">
        <v>40.0</v>
      </c>
      <c r="H1209" s="12">
        <v>0.0</v>
      </c>
    </row>
    <row r="1210" ht="13.5" customHeight="1">
      <c r="A1210" s="12" t="s">
        <v>418</v>
      </c>
      <c r="B1210" s="12" t="s">
        <v>419</v>
      </c>
      <c r="C1210" s="12">
        <v>42.3606</v>
      </c>
      <c r="D1210" s="12">
        <v>-71.0106</v>
      </c>
      <c r="E1210" s="12">
        <v>2.0130423E7</v>
      </c>
      <c r="F1210" s="12" t="str">
        <f t="shared" si="1"/>
        <v>04</v>
      </c>
      <c r="G1210" s="12">
        <v>58.0</v>
      </c>
      <c r="H1210" s="12">
        <v>33.0</v>
      </c>
    </row>
    <row r="1211" ht="13.5" customHeight="1">
      <c r="A1211" s="12" t="s">
        <v>418</v>
      </c>
      <c r="B1211" s="12" t="s">
        <v>419</v>
      </c>
      <c r="C1211" s="12">
        <v>42.3606</v>
      </c>
      <c r="D1211" s="12">
        <v>-71.0106</v>
      </c>
      <c r="E1211" s="12">
        <v>2.0130424E7</v>
      </c>
      <c r="F1211" s="12" t="str">
        <f t="shared" si="1"/>
        <v>04</v>
      </c>
      <c r="G1211" s="12">
        <v>50.0</v>
      </c>
      <c r="H1211" s="12">
        <v>0.0</v>
      </c>
    </row>
    <row r="1212" ht="13.5" customHeight="1">
      <c r="A1212" s="12" t="s">
        <v>418</v>
      </c>
      <c r="B1212" s="12" t="s">
        <v>419</v>
      </c>
      <c r="C1212" s="12">
        <v>42.3606</v>
      </c>
      <c r="D1212" s="12">
        <v>-71.0106</v>
      </c>
      <c r="E1212" s="12">
        <v>2.0130425E7</v>
      </c>
      <c r="F1212" s="12" t="str">
        <f t="shared" si="1"/>
        <v>04</v>
      </c>
      <c r="G1212" s="12">
        <v>40.0</v>
      </c>
      <c r="H1212" s="12">
        <v>8.0</v>
      </c>
    </row>
    <row r="1213" ht="13.5" customHeight="1">
      <c r="A1213" s="12" t="s">
        <v>418</v>
      </c>
      <c r="B1213" s="12" t="s">
        <v>419</v>
      </c>
      <c r="C1213" s="12">
        <v>42.3606</v>
      </c>
      <c r="D1213" s="12">
        <v>-71.0106</v>
      </c>
      <c r="E1213" s="12">
        <v>2.0130426E7</v>
      </c>
      <c r="F1213" s="12" t="str">
        <f t="shared" si="1"/>
        <v>04</v>
      </c>
      <c r="G1213" s="12">
        <v>51.0</v>
      </c>
      <c r="H1213" s="12">
        <v>0.0</v>
      </c>
    </row>
    <row r="1214" ht="13.5" customHeight="1">
      <c r="A1214" s="12" t="s">
        <v>418</v>
      </c>
      <c r="B1214" s="12" t="s">
        <v>419</v>
      </c>
      <c r="C1214" s="12">
        <v>42.3606</v>
      </c>
      <c r="D1214" s="12">
        <v>-71.0106</v>
      </c>
      <c r="E1214" s="12">
        <v>2.0130427E7</v>
      </c>
      <c r="F1214" s="12" t="str">
        <f t="shared" si="1"/>
        <v>04</v>
      </c>
      <c r="G1214" s="12">
        <v>53.0</v>
      </c>
      <c r="H1214" s="12">
        <v>0.0</v>
      </c>
    </row>
    <row r="1215" ht="13.5" customHeight="1">
      <c r="A1215" s="12" t="s">
        <v>418</v>
      </c>
      <c r="B1215" s="12" t="s">
        <v>419</v>
      </c>
      <c r="C1215" s="12">
        <v>42.3606</v>
      </c>
      <c r="D1215" s="12">
        <v>-71.0106</v>
      </c>
      <c r="E1215" s="12">
        <v>2.0130428E7</v>
      </c>
      <c r="F1215" s="12" t="str">
        <f t="shared" si="1"/>
        <v>04</v>
      </c>
      <c r="G1215" s="12">
        <v>50.0</v>
      </c>
      <c r="H1215" s="12">
        <v>0.0</v>
      </c>
    </row>
    <row r="1216" ht="13.5" customHeight="1">
      <c r="A1216" s="12" t="s">
        <v>418</v>
      </c>
      <c r="B1216" s="12" t="s">
        <v>419</v>
      </c>
      <c r="C1216" s="12">
        <v>42.3606</v>
      </c>
      <c r="D1216" s="12">
        <v>-71.0106</v>
      </c>
      <c r="E1216" s="12">
        <v>2.0130429E7</v>
      </c>
      <c r="F1216" s="12" t="str">
        <f t="shared" si="1"/>
        <v>04</v>
      </c>
      <c r="G1216" s="12">
        <v>56.0</v>
      </c>
      <c r="H1216" s="12">
        <v>0.0</v>
      </c>
    </row>
    <row r="1217" ht="13.5" customHeight="1">
      <c r="A1217" s="12" t="s">
        <v>418</v>
      </c>
      <c r="B1217" s="12" t="s">
        <v>419</v>
      </c>
      <c r="C1217" s="12">
        <v>42.3606</v>
      </c>
      <c r="D1217" s="12">
        <v>-71.0106</v>
      </c>
      <c r="E1217" s="12">
        <v>2.013043E7</v>
      </c>
      <c r="F1217" s="12" t="str">
        <f t="shared" si="1"/>
        <v>04</v>
      </c>
      <c r="G1217" s="12">
        <v>43.0</v>
      </c>
      <c r="H1217" s="12">
        <v>0.0</v>
      </c>
    </row>
    <row r="1218" ht="13.5" customHeight="1">
      <c r="A1218" s="12" t="s">
        <v>418</v>
      </c>
      <c r="B1218" s="12" t="s">
        <v>419</v>
      </c>
      <c r="C1218" s="12">
        <v>42.3606</v>
      </c>
      <c r="D1218" s="12">
        <v>-71.0106</v>
      </c>
      <c r="E1218" s="12">
        <v>2.0130501E7</v>
      </c>
      <c r="F1218" s="12" t="str">
        <f t="shared" si="1"/>
        <v>05</v>
      </c>
      <c r="G1218" s="12">
        <v>42.0</v>
      </c>
      <c r="H1218" s="12">
        <v>0.0</v>
      </c>
    </row>
    <row r="1219" ht="13.5" customHeight="1">
      <c r="A1219" s="12" t="s">
        <v>418</v>
      </c>
      <c r="B1219" s="12" t="s">
        <v>419</v>
      </c>
      <c r="C1219" s="12">
        <v>42.3606</v>
      </c>
      <c r="D1219" s="12">
        <v>-71.0106</v>
      </c>
      <c r="E1219" s="12">
        <v>2.0130502E7</v>
      </c>
      <c r="F1219" s="12" t="str">
        <f t="shared" si="1"/>
        <v>05</v>
      </c>
      <c r="G1219" s="12">
        <v>58.0</v>
      </c>
      <c r="H1219" s="12">
        <v>0.0</v>
      </c>
    </row>
    <row r="1220" ht="13.5" customHeight="1">
      <c r="A1220" s="12" t="s">
        <v>418</v>
      </c>
      <c r="B1220" s="12" t="s">
        <v>419</v>
      </c>
      <c r="C1220" s="12">
        <v>42.3606</v>
      </c>
      <c r="D1220" s="12">
        <v>-71.0106</v>
      </c>
      <c r="E1220" s="12">
        <v>2.0130503E7</v>
      </c>
      <c r="F1220" s="12" t="str">
        <f t="shared" si="1"/>
        <v>05</v>
      </c>
      <c r="G1220" s="12">
        <v>48.0</v>
      </c>
      <c r="H1220" s="12">
        <v>0.0</v>
      </c>
    </row>
    <row r="1221" ht="13.5" customHeight="1">
      <c r="A1221" s="12" t="s">
        <v>418</v>
      </c>
      <c r="B1221" s="12" t="s">
        <v>419</v>
      </c>
      <c r="C1221" s="12">
        <v>42.3606</v>
      </c>
      <c r="D1221" s="12">
        <v>-71.0106</v>
      </c>
      <c r="E1221" s="12">
        <v>2.0130504E7</v>
      </c>
      <c r="F1221" s="12" t="str">
        <f t="shared" si="1"/>
        <v>05</v>
      </c>
      <c r="G1221" s="12">
        <v>46.0</v>
      </c>
      <c r="H1221" s="12">
        <v>0.0</v>
      </c>
    </row>
    <row r="1222" ht="13.5" customHeight="1">
      <c r="A1222" s="12" t="s">
        <v>418</v>
      </c>
      <c r="B1222" s="12" t="s">
        <v>419</v>
      </c>
      <c r="C1222" s="12">
        <v>42.3606</v>
      </c>
      <c r="D1222" s="12">
        <v>-71.0106</v>
      </c>
      <c r="E1222" s="12">
        <v>2.0130505E7</v>
      </c>
      <c r="F1222" s="12" t="str">
        <f t="shared" si="1"/>
        <v>05</v>
      </c>
      <c r="G1222" s="12">
        <v>48.0</v>
      </c>
      <c r="H1222" s="12">
        <v>0.0</v>
      </c>
    </row>
    <row r="1223" ht="13.5" customHeight="1">
      <c r="A1223" s="12" t="s">
        <v>418</v>
      </c>
      <c r="B1223" s="12" t="s">
        <v>419</v>
      </c>
      <c r="C1223" s="12">
        <v>42.3606</v>
      </c>
      <c r="D1223" s="12">
        <v>-71.0106</v>
      </c>
      <c r="E1223" s="12">
        <v>2.0130506E7</v>
      </c>
      <c r="F1223" s="12" t="str">
        <f t="shared" si="1"/>
        <v>05</v>
      </c>
      <c r="G1223" s="12">
        <v>46.0</v>
      </c>
      <c r="H1223" s="12">
        <v>0.0</v>
      </c>
    </row>
    <row r="1224" ht="13.5" customHeight="1">
      <c r="A1224" s="12" t="s">
        <v>418</v>
      </c>
      <c r="B1224" s="12" t="s">
        <v>419</v>
      </c>
      <c r="C1224" s="12">
        <v>42.3606</v>
      </c>
      <c r="D1224" s="12">
        <v>-71.0106</v>
      </c>
      <c r="E1224" s="12">
        <v>2.0130507E7</v>
      </c>
      <c r="F1224" s="12" t="str">
        <f t="shared" si="1"/>
        <v>05</v>
      </c>
      <c r="G1224" s="12">
        <v>42.0</v>
      </c>
      <c r="H1224" s="12">
        <v>0.0</v>
      </c>
    </row>
    <row r="1225" ht="13.5" customHeight="1">
      <c r="A1225" s="12" t="s">
        <v>418</v>
      </c>
      <c r="B1225" s="12" t="s">
        <v>419</v>
      </c>
      <c r="C1225" s="12">
        <v>42.3606</v>
      </c>
      <c r="D1225" s="12">
        <v>-71.0106</v>
      </c>
      <c r="E1225" s="12">
        <v>2.0130508E7</v>
      </c>
      <c r="F1225" s="12" t="str">
        <f t="shared" si="1"/>
        <v>05</v>
      </c>
      <c r="G1225" s="12">
        <v>43.0</v>
      </c>
      <c r="H1225" s="12">
        <v>94.0</v>
      </c>
    </row>
    <row r="1226" ht="13.5" customHeight="1">
      <c r="A1226" s="12" t="s">
        <v>418</v>
      </c>
      <c r="B1226" s="12" t="s">
        <v>419</v>
      </c>
      <c r="C1226" s="12">
        <v>42.3606</v>
      </c>
      <c r="D1226" s="12">
        <v>-71.0106</v>
      </c>
      <c r="E1226" s="12">
        <v>2.0130509E7</v>
      </c>
      <c r="F1226" s="12" t="str">
        <f t="shared" si="1"/>
        <v>05</v>
      </c>
      <c r="G1226" s="12">
        <v>43.0</v>
      </c>
      <c r="H1226" s="12">
        <v>155.0</v>
      </c>
    </row>
    <row r="1227" ht="13.5" customHeight="1">
      <c r="A1227" s="12" t="s">
        <v>418</v>
      </c>
      <c r="B1227" s="12" t="s">
        <v>419</v>
      </c>
      <c r="C1227" s="12">
        <v>42.3606</v>
      </c>
      <c r="D1227" s="12">
        <v>-71.0106</v>
      </c>
      <c r="E1227" s="12">
        <v>2.013051E7</v>
      </c>
      <c r="F1227" s="12" t="str">
        <f t="shared" si="1"/>
        <v>05</v>
      </c>
      <c r="G1227" s="12">
        <v>45.0</v>
      </c>
      <c r="H1227" s="12">
        <v>15.0</v>
      </c>
    </row>
    <row r="1228" ht="13.5" customHeight="1">
      <c r="A1228" s="12" t="s">
        <v>418</v>
      </c>
      <c r="B1228" s="12" t="s">
        <v>419</v>
      </c>
      <c r="C1228" s="12">
        <v>42.3606</v>
      </c>
      <c r="D1228" s="12">
        <v>-71.0106</v>
      </c>
      <c r="E1228" s="12">
        <v>2.0130511E7</v>
      </c>
      <c r="F1228" s="12" t="str">
        <f t="shared" si="1"/>
        <v>05</v>
      </c>
      <c r="G1228" s="12">
        <v>56.0</v>
      </c>
      <c r="H1228" s="12">
        <v>5.0</v>
      </c>
    </row>
    <row r="1229" ht="13.5" customHeight="1">
      <c r="A1229" s="12" t="s">
        <v>418</v>
      </c>
      <c r="B1229" s="12" t="s">
        <v>419</v>
      </c>
      <c r="C1229" s="12">
        <v>42.3606</v>
      </c>
      <c r="D1229" s="12">
        <v>-71.0106</v>
      </c>
      <c r="E1229" s="12">
        <v>2.0130512E7</v>
      </c>
      <c r="F1229" s="12" t="str">
        <f t="shared" si="1"/>
        <v>05</v>
      </c>
      <c r="G1229" s="12">
        <v>43.0</v>
      </c>
      <c r="H1229" s="12">
        <v>10.0</v>
      </c>
    </row>
    <row r="1230" ht="13.5" customHeight="1">
      <c r="A1230" s="12" t="s">
        <v>418</v>
      </c>
      <c r="B1230" s="12" t="s">
        <v>419</v>
      </c>
      <c r="C1230" s="12">
        <v>42.3606</v>
      </c>
      <c r="D1230" s="12">
        <v>-71.0106</v>
      </c>
      <c r="E1230" s="12">
        <v>2.0130513E7</v>
      </c>
      <c r="F1230" s="12" t="str">
        <f t="shared" si="1"/>
        <v>05</v>
      </c>
      <c r="G1230" s="12">
        <v>50.0</v>
      </c>
      <c r="H1230" s="12">
        <v>0.0</v>
      </c>
    </row>
    <row r="1231" ht="13.5" customHeight="1">
      <c r="A1231" s="12" t="s">
        <v>418</v>
      </c>
      <c r="B1231" s="12" t="s">
        <v>419</v>
      </c>
      <c r="C1231" s="12">
        <v>42.3606</v>
      </c>
      <c r="D1231" s="12">
        <v>-71.0106</v>
      </c>
      <c r="E1231" s="12">
        <v>2.0130514E7</v>
      </c>
      <c r="F1231" s="12" t="str">
        <f t="shared" si="1"/>
        <v>05</v>
      </c>
      <c r="G1231" s="12">
        <v>52.0</v>
      </c>
      <c r="H1231" s="12">
        <v>0.0</v>
      </c>
    </row>
    <row r="1232" ht="13.5" customHeight="1">
      <c r="A1232" s="12" t="s">
        <v>418</v>
      </c>
      <c r="B1232" s="12" t="s">
        <v>419</v>
      </c>
      <c r="C1232" s="12">
        <v>42.3606</v>
      </c>
      <c r="D1232" s="12">
        <v>-71.0106</v>
      </c>
      <c r="E1232" s="12">
        <v>2.0130515E7</v>
      </c>
      <c r="F1232" s="12" t="str">
        <f t="shared" si="1"/>
        <v>05</v>
      </c>
      <c r="G1232" s="12">
        <v>55.0</v>
      </c>
      <c r="H1232" s="12">
        <v>0.0</v>
      </c>
    </row>
    <row r="1233" ht="13.5" customHeight="1">
      <c r="A1233" s="12" t="s">
        <v>418</v>
      </c>
      <c r="B1233" s="12" t="s">
        <v>419</v>
      </c>
      <c r="C1233" s="12">
        <v>42.3606</v>
      </c>
      <c r="D1233" s="12">
        <v>-71.0106</v>
      </c>
      <c r="E1233" s="12">
        <v>2.0130516E7</v>
      </c>
      <c r="F1233" s="12" t="str">
        <f t="shared" si="1"/>
        <v>05</v>
      </c>
      <c r="G1233" s="12">
        <v>51.0</v>
      </c>
      <c r="H1233" s="12">
        <v>0.0</v>
      </c>
    </row>
    <row r="1234" ht="13.5" customHeight="1">
      <c r="A1234" s="12" t="s">
        <v>418</v>
      </c>
      <c r="B1234" s="12" t="s">
        <v>419</v>
      </c>
      <c r="C1234" s="12">
        <v>42.3606</v>
      </c>
      <c r="D1234" s="12">
        <v>-71.0106</v>
      </c>
      <c r="E1234" s="12">
        <v>2.0130517E7</v>
      </c>
      <c r="F1234" s="12" t="str">
        <f t="shared" si="1"/>
        <v>05</v>
      </c>
      <c r="G1234" s="12">
        <v>50.0</v>
      </c>
      <c r="H1234" s="12">
        <v>0.0</v>
      </c>
    </row>
    <row r="1235" ht="13.5" customHeight="1">
      <c r="A1235" s="12" t="s">
        <v>418</v>
      </c>
      <c r="B1235" s="12" t="s">
        <v>419</v>
      </c>
      <c r="C1235" s="12">
        <v>42.3606</v>
      </c>
      <c r="D1235" s="12">
        <v>-71.0106</v>
      </c>
      <c r="E1235" s="12">
        <v>2.0130518E7</v>
      </c>
      <c r="F1235" s="12" t="str">
        <f t="shared" si="1"/>
        <v>05</v>
      </c>
      <c r="G1235" s="12">
        <v>43.0</v>
      </c>
      <c r="H1235" s="12">
        <v>0.0</v>
      </c>
    </row>
    <row r="1236" ht="13.5" customHeight="1">
      <c r="A1236" s="12" t="s">
        <v>418</v>
      </c>
      <c r="B1236" s="12" t="s">
        <v>419</v>
      </c>
      <c r="C1236" s="12">
        <v>42.3606</v>
      </c>
      <c r="D1236" s="12">
        <v>-71.0106</v>
      </c>
      <c r="E1236" s="12">
        <v>2.0130519E7</v>
      </c>
      <c r="F1236" s="12" t="str">
        <f t="shared" si="1"/>
        <v>05</v>
      </c>
      <c r="G1236" s="12">
        <v>41.0</v>
      </c>
      <c r="H1236" s="12">
        <v>43.0</v>
      </c>
    </row>
    <row r="1237" ht="13.5" customHeight="1">
      <c r="A1237" s="12" t="s">
        <v>418</v>
      </c>
      <c r="B1237" s="12" t="s">
        <v>419</v>
      </c>
      <c r="C1237" s="12">
        <v>42.3606</v>
      </c>
      <c r="D1237" s="12">
        <v>-71.0106</v>
      </c>
      <c r="E1237" s="12">
        <v>2.013052E7</v>
      </c>
      <c r="F1237" s="12" t="str">
        <f t="shared" si="1"/>
        <v>05</v>
      </c>
      <c r="G1237" s="12">
        <v>51.0</v>
      </c>
      <c r="H1237" s="12">
        <v>10.0</v>
      </c>
    </row>
    <row r="1238" ht="13.5" customHeight="1">
      <c r="A1238" s="12" t="s">
        <v>418</v>
      </c>
      <c r="B1238" s="12" t="s">
        <v>419</v>
      </c>
      <c r="C1238" s="12">
        <v>42.3606</v>
      </c>
      <c r="D1238" s="12">
        <v>-71.0106</v>
      </c>
      <c r="E1238" s="12">
        <v>2.0130521E7</v>
      </c>
      <c r="F1238" s="12" t="str">
        <f t="shared" si="1"/>
        <v>05</v>
      </c>
      <c r="G1238" s="12">
        <v>57.0</v>
      </c>
      <c r="H1238" s="12">
        <v>3.0</v>
      </c>
    </row>
    <row r="1239" ht="13.5" customHeight="1">
      <c r="A1239" s="12" t="s">
        <v>418</v>
      </c>
      <c r="B1239" s="12" t="s">
        <v>419</v>
      </c>
      <c r="C1239" s="12">
        <v>42.3606</v>
      </c>
      <c r="D1239" s="12">
        <v>-71.0106</v>
      </c>
      <c r="E1239" s="12">
        <v>2.0130522E7</v>
      </c>
      <c r="F1239" s="12" t="str">
        <f t="shared" si="1"/>
        <v>05</v>
      </c>
      <c r="G1239" s="12">
        <v>57.0</v>
      </c>
      <c r="H1239" s="12">
        <v>13.0</v>
      </c>
    </row>
    <row r="1240" ht="13.5" customHeight="1">
      <c r="A1240" s="12" t="s">
        <v>418</v>
      </c>
      <c r="B1240" s="12" t="s">
        <v>419</v>
      </c>
      <c r="C1240" s="12">
        <v>42.3606</v>
      </c>
      <c r="D1240" s="12">
        <v>-71.0106</v>
      </c>
      <c r="E1240" s="12">
        <v>2.0130523E7</v>
      </c>
      <c r="F1240" s="12" t="str">
        <f t="shared" si="1"/>
        <v>05</v>
      </c>
      <c r="G1240" s="12">
        <v>42.0</v>
      </c>
      <c r="H1240" s="12">
        <v>13.0</v>
      </c>
    </row>
    <row r="1241" ht="13.5" customHeight="1">
      <c r="A1241" s="12" t="s">
        <v>418</v>
      </c>
      <c r="B1241" s="12" t="s">
        <v>419</v>
      </c>
      <c r="C1241" s="12">
        <v>42.3606</v>
      </c>
      <c r="D1241" s="12">
        <v>-71.0106</v>
      </c>
      <c r="E1241" s="12">
        <v>2.0130524E7</v>
      </c>
      <c r="F1241" s="12" t="str">
        <f t="shared" si="1"/>
        <v>05</v>
      </c>
      <c r="G1241" s="12">
        <v>49.0</v>
      </c>
      <c r="H1241" s="12">
        <v>145.0</v>
      </c>
    </row>
    <row r="1242" ht="13.5" customHeight="1">
      <c r="A1242" s="12" t="s">
        <v>418</v>
      </c>
      <c r="B1242" s="12" t="s">
        <v>419</v>
      </c>
      <c r="C1242" s="12">
        <v>42.3606</v>
      </c>
      <c r="D1242" s="12">
        <v>-71.0106</v>
      </c>
      <c r="E1242" s="12">
        <v>2.0130525E7</v>
      </c>
      <c r="F1242" s="12" t="str">
        <f t="shared" si="1"/>
        <v>05</v>
      </c>
      <c r="G1242" s="12">
        <v>44.0</v>
      </c>
      <c r="H1242" s="12">
        <v>86.0</v>
      </c>
    </row>
    <row r="1243" ht="13.5" customHeight="1">
      <c r="A1243" s="12" t="s">
        <v>418</v>
      </c>
      <c r="B1243" s="12" t="s">
        <v>419</v>
      </c>
      <c r="C1243" s="12">
        <v>42.3606</v>
      </c>
      <c r="D1243" s="12">
        <v>-71.0106</v>
      </c>
      <c r="E1243" s="12">
        <v>2.0130526E7</v>
      </c>
      <c r="F1243" s="12" t="str">
        <f t="shared" si="1"/>
        <v>05</v>
      </c>
      <c r="G1243" s="12">
        <v>60.0</v>
      </c>
      <c r="H1243" s="12">
        <v>13.0</v>
      </c>
    </row>
    <row r="1244" ht="13.5" customHeight="1">
      <c r="A1244" s="12" t="s">
        <v>418</v>
      </c>
      <c r="B1244" s="12" t="s">
        <v>419</v>
      </c>
      <c r="C1244" s="12">
        <v>42.3606</v>
      </c>
      <c r="D1244" s="12">
        <v>-71.0106</v>
      </c>
      <c r="E1244" s="12">
        <v>2.0130527E7</v>
      </c>
      <c r="F1244" s="12" t="str">
        <f t="shared" si="1"/>
        <v>05</v>
      </c>
      <c r="G1244" s="12">
        <v>42.0</v>
      </c>
      <c r="H1244" s="12">
        <v>0.0</v>
      </c>
    </row>
    <row r="1245" ht="13.5" customHeight="1">
      <c r="A1245" s="12" t="s">
        <v>418</v>
      </c>
      <c r="B1245" s="12" t="s">
        <v>419</v>
      </c>
      <c r="C1245" s="12">
        <v>42.3606</v>
      </c>
      <c r="D1245" s="12">
        <v>-71.0106</v>
      </c>
      <c r="E1245" s="12">
        <v>2.0130528E7</v>
      </c>
      <c r="F1245" s="12" t="str">
        <f t="shared" si="1"/>
        <v>05</v>
      </c>
      <c r="G1245" s="12">
        <v>52.0</v>
      </c>
      <c r="H1245" s="12">
        <v>0.0</v>
      </c>
    </row>
    <row r="1246" ht="13.5" customHeight="1">
      <c r="A1246" s="12" t="s">
        <v>418</v>
      </c>
      <c r="B1246" s="12" t="s">
        <v>419</v>
      </c>
      <c r="C1246" s="12">
        <v>42.3606</v>
      </c>
      <c r="D1246" s="12">
        <v>-71.0106</v>
      </c>
      <c r="E1246" s="12">
        <v>2.0130529E7</v>
      </c>
      <c r="F1246" s="12" t="str">
        <f t="shared" si="1"/>
        <v>05</v>
      </c>
      <c r="G1246" s="12">
        <v>40.0</v>
      </c>
      <c r="H1246" s="12">
        <v>213.0</v>
      </c>
    </row>
    <row r="1247" ht="13.5" customHeight="1">
      <c r="A1247" s="12" t="s">
        <v>418</v>
      </c>
      <c r="B1247" s="12" t="s">
        <v>419</v>
      </c>
      <c r="C1247" s="12">
        <v>42.3606</v>
      </c>
      <c r="D1247" s="12">
        <v>-71.0106</v>
      </c>
      <c r="E1247" s="12">
        <v>2.013053E7</v>
      </c>
      <c r="F1247" s="12" t="str">
        <f t="shared" si="1"/>
        <v>05</v>
      </c>
      <c r="G1247" s="12">
        <v>53.0</v>
      </c>
      <c r="H1247" s="12">
        <v>0.0</v>
      </c>
    </row>
    <row r="1248" ht="13.5" customHeight="1">
      <c r="A1248" s="12" t="s">
        <v>418</v>
      </c>
      <c r="B1248" s="12" t="s">
        <v>419</v>
      </c>
      <c r="C1248" s="12">
        <v>42.3606</v>
      </c>
      <c r="D1248" s="12">
        <v>-71.0106</v>
      </c>
      <c r="E1248" s="12">
        <v>2.0130531E7</v>
      </c>
      <c r="F1248" s="12" t="str">
        <f t="shared" si="1"/>
        <v>05</v>
      </c>
      <c r="G1248" s="12">
        <v>54.0</v>
      </c>
      <c r="H1248" s="12">
        <v>0.0</v>
      </c>
    </row>
    <row r="1249" ht="13.5" customHeight="1">
      <c r="A1249" s="12" t="s">
        <v>418</v>
      </c>
      <c r="B1249" s="12" t="s">
        <v>419</v>
      </c>
      <c r="C1249" s="12">
        <v>42.3606</v>
      </c>
      <c r="D1249" s="12">
        <v>-71.0106</v>
      </c>
      <c r="E1249" s="12">
        <v>2.0130601E7</v>
      </c>
      <c r="F1249" s="12" t="str">
        <f t="shared" si="1"/>
        <v>06</v>
      </c>
      <c r="G1249" s="12">
        <v>79.0</v>
      </c>
      <c r="H1249" s="12">
        <v>0.0</v>
      </c>
    </row>
    <row r="1250" ht="13.5" customHeight="1">
      <c r="A1250" s="12" t="s">
        <v>418</v>
      </c>
      <c r="B1250" s="12" t="s">
        <v>419</v>
      </c>
      <c r="C1250" s="12">
        <v>42.3606</v>
      </c>
      <c r="D1250" s="12">
        <v>-71.0106</v>
      </c>
      <c r="E1250" s="12">
        <v>2.0130602E7</v>
      </c>
      <c r="F1250" s="12" t="str">
        <f t="shared" si="1"/>
        <v>06</v>
      </c>
      <c r="G1250" s="12">
        <v>88.0</v>
      </c>
      <c r="H1250" s="12">
        <v>0.0</v>
      </c>
    </row>
    <row r="1251" ht="13.5" customHeight="1">
      <c r="A1251" s="12" t="s">
        <v>418</v>
      </c>
      <c r="B1251" s="12" t="s">
        <v>419</v>
      </c>
      <c r="C1251" s="12">
        <v>42.3606</v>
      </c>
      <c r="D1251" s="12">
        <v>-71.0106</v>
      </c>
      <c r="E1251" s="12">
        <v>2.0130603E7</v>
      </c>
      <c r="F1251" s="12" t="str">
        <f t="shared" si="1"/>
        <v>06</v>
      </c>
      <c r="G1251" s="12">
        <v>69.0</v>
      </c>
      <c r="H1251" s="12">
        <v>180.0</v>
      </c>
    </row>
    <row r="1252" ht="13.5" customHeight="1">
      <c r="A1252" s="12" t="s">
        <v>418</v>
      </c>
      <c r="B1252" s="12" t="s">
        <v>419</v>
      </c>
      <c r="C1252" s="12">
        <v>42.3606</v>
      </c>
      <c r="D1252" s="12">
        <v>-71.0106</v>
      </c>
      <c r="E1252" s="12">
        <v>2.0130604E7</v>
      </c>
      <c r="F1252" s="12" t="str">
        <f t="shared" si="1"/>
        <v>06</v>
      </c>
      <c r="G1252" s="12">
        <v>88.0</v>
      </c>
      <c r="H1252" s="12">
        <v>0.0</v>
      </c>
    </row>
    <row r="1253" ht="13.5" customHeight="1">
      <c r="A1253" s="12" t="s">
        <v>418</v>
      </c>
      <c r="B1253" s="12" t="s">
        <v>419</v>
      </c>
      <c r="C1253" s="12">
        <v>42.3606</v>
      </c>
      <c r="D1253" s="12">
        <v>-71.0106</v>
      </c>
      <c r="E1253" s="12">
        <v>2.0130605E7</v>
      </c>
      <c r="F1253" s="12" t="str">
        <f t="shared" si="1"/>
        <v>06</v>
      </c>
      <c r="G1253" s="12">
        <v>73.0</v>
      </c>
      <c r="H1253" s="12">
        <v>0.0</v>
      </c>
    </row>
    <row r="1254" ht="13.5" customHeight="1">
      <c r="A1254" s="12" t="s">
        <v>418</v>
      </c>
      <c r="B1254" s="12" t="s">
        <v>419</v>
      </c>
      <c r="C1254" s="12">
        <v>42.3606</v>
      </c>
      <c r="D1254" s="12">
        <v>-71.0106</v>
      </c>
      <c r="E1254" s="12">
        <v>2.0130606E7</v>
      </c>
      <c r="F1254" s="12" t="str">
        <f t="shared" si="1"/>
        <v>06</v>
      </c>
      <c r="G1254" s="12">
        <v>65.0</v>
      </c>
      <c r="H1254" s="12">
        <v>5.0</v>
      </c>
    </row>
    <row r="1255" ht="13.5" customHeight="1">
      <c r="A1255" s="12" t="s">
        <v>418</v>
      </c>
      <c r="B1255" s="12" t="s">
        <v>419</v>
      </c>
      <c r="C1255" s="12">
        <v>42.3606</v>
      </c>
      <c r="D1255" s="12">
        <v>-71.0106</v>
      </c>
      <c r="E1255" s="12">
        <v>2.0130607E7</v>
      </c>
      <c r="F1255" s="12" t="str">
        <f t="shared" si="1"/>
        <v>06</v>
      </c>
      <c r="G1255" s="12">
        <v>72.0</v>
      </c>
      <c r="H1255" s="12">
        <v>780.0</v>
      </c>
    </row>
    <row r="1256" ht="13.5" customHeight="1">
      <c r="A1256" s="12" t="s">
        <v>418</v>
      </c>
      <c r="B1256" s="12" t="s">
        <v>419</v>
      </c>
      <c r="C1256" s="12">
        <v>42.3606</v>
      </c>
      <c r="D1256" s="12">
        <v>-71.0106</v>
      </c>
      <c r="E1256" s="12">
        <v>2.0130608E7</v>
      </c>
      <c r="F1256" s="12" t="str">
        <f t="shared" si="1"/>
        <v>06</v>
      </c>
      <c r="G1256" s="12">
        <v>67.0</v>
      </c>
      <c r="H1256" s="12">
        <v>137.0</v>
      </c>
    </row>
    <row r="1257" ht="13.5" customHeight="1">
      <c r="A1257" s="12" t="s">
        <v>418</v>
      </c>
      <c r="B1257" s="12" t="s">
        <v>419</v>
      </c>
      <c r="C1257" s="12">
        <v>42.3606</v>
      </c>
      <c r="D1257" s="12">
        <v>-71.0106</v>
      </c>
      <c r="E1257" s="12">
        <v>2.0130609E7</v>
      </c>
      <c r="F1257" s="12" t="str">
        <f t="shared" si="1"/>
        <v>06</v>
      </c>
      <c r="G1257" s="12">
        <v>89.0</v>
      </c>
      <c r="H1257" s="12">
        <v>0.0</v>
      </c>
    </row>
    <row r="1258" ht="13.5" customHeight="1">
      <c r="A1258" s="12" t="s">
        <v>418</v>
      </c>
      <c r="B1258" s="12" t="s">
        <v>419</v>
      </c>
      <c r="C1258" s="12">
        <v>42.3606</v>
      </c>
      <c r="D1258" s="12">
        <v>-71.0106</v>
      </c>
      <c r="E1258" s="12">
        <v>2.013061E7</v>
      </c>
      <c r="F1258" s="12" t="str">
        <f t="shared" si="1"/>
        <v>06</v>
      </c>
      <c r="G1258" s="12">
        <v>74.0</v>
      </c>
      <c r="H1258" s="12">
        <v>224.0</v>
      </c>
    </row>
    <row r="1259" ht="13.5" customHeight="1">
      <c r="A1259" s="12" t="s">
        <v>418</v>
      </c>
      <c r="B1259" s="12" t="s">
        <v>419</v>
      </c>
      <c r="C1259" s="12">
        <v>42.3606</v>
      </c>
      <c r="D1259" s="12">
        <v>-71.0106</v>
      </c>
      <c r="E1259" s="12">
        <v>2.0130611E7</v>
      </c>
      <c r="F1259" s="12" t="str">
        <f t="shared" si="1"/>
        <v>06</v>
      </c>
      <c r="G1259" s="12">
        <v>65.0</v>
      </c>
      <c r="H1259" s="12">
        <v>351.0</v>
      </c>
    </row>
    <row r="1260" ht="13.5" customHeight="1">
      <c r="A1260" s="12" t="s">
        <v>418</v>
      </c>
      <c r="B1260" s="12" t="s">
        <v>419</v>
      </c>
      <c r="C1260" s="12">
        <v>42.3606</v>
      </c>
      <c r="D1260" s="12">
        <v>-71.0106</v>
      </c>
      <c r="E1260" s="12">
        <v>2.0130612E7</v>
      </c>
      <c r="F1260" s="12" t="str">
        <f t="shared" si="1"/>
        <v>06</v>
      </c>
      <c r="G1260" s="12">
        <v>90.0</v>
      </c>
      <c r="H1260" s="12">
        <v>18.0</v>
      </c>
    </row>
    <row r="1261" ht="13.5" customHeight="1">
      <c r="A1261" s="12" t="s">
        <v>418</v>
      </c>
      <c r="B1261" s="12" t="s">
        <v>419</v>
      </c>
      <c r="C1261" s="12">
        <v>42.3606</v>
      </c>
      <c r="D1261" s="12">
        <v>-71.0106</v>
      </c>
      <c r="E1261" s="12">
        <v>2.0130613E7</v>
      </c>
      <c r="F1261" s="12" t="str">
        <f t="shared" si="1"/>
        <v>06</v>
      </c>
      <c r="G1261" s="12">
        <v>86.0</v>
      </c>
      <c r="H1261" s="12">
        <v>183.0</v>
      </c>
    </row>
    <row r="1262" ht="13.5" customHeight="1">
      <c r="A1262" s="12" t="s">
        <v>418</v>
      </c>
      <c r="B1262" s="12" t="s">
        <v>419</v>
      </c>
      <c r="C1262" s="12">
        <v>42.3606</v>
      </c>
      <c r="D1262" s="12">
        <v>-71.0106</v>
      </c>
      <c r="E1262" s="12">
        <v>2.0130614E7</v>
      </c>
      <c r="F1262" s="12" t="str">
        <f t="shared" si="1"/>
        <v>06</v>
      </c>
      <c r="G1262" s="12">
        <v>77.0</v>
      </c>
      <c r="H1262" s="12">
        <v>259.0</v>
      </c>
    </row>
    <row r="1263" ht="13.5" customHeight="1">
      <c r="A1263" s="12" t="s">
        <v>418</v>
      </c>
      <c r="B1263" s="12" t="s">
        <v>419</v>
      </c>
      <c r="C1263" s="12">
        <v>42.3606</v>
      </c>
      <c r="D1263" s="12">
        <v>-71.0106</v>
      </c>
      <c r="E1263" s="12">
        <v>2.0130615E7</v>
      </c>
      <c r="F1263" s="12" t="str">
        <f t="shared" si="1"/>
        <v>06</v>
      </c>
      <c r="G1263" s="12">
        <v>79.0</v>
      </c>
      <c r="H1263" s="12">
        <v>0.0</v>
      </c>
    </row>
    <row r="1264" ht="13.5" customHeight="1">
      <c r="A1264" s="12" t="s">
        <v>418</v>
      </c>
      <c r="B1264" s="12" t="s">
        <v>419</v>
      </c>
      <c r="C1264" s="12">
        <v>42.3606</v>
      </c>
      <c r="D1264" s="12">
        <v>-71.0106</v>
      </c>
      <c r="E1264" s="12">
        <v>2.0130616E7</v>
      </c>
      <c r="F1264" s="12" t="str">
        <f t="shared" si="1"/>
        <v>06</v>
      </c>
      <c r="G1264" s="12">
        <v>65.0</v>
      </c>
      <c r="H1264" s="12">
        <v>0.0</v>
      </c>
    </row>
    <row r="1265" ht="13.5" customHeight="1">
      <c r="A1265" s="12" t="s">
        <v>418</v>
      </c>
      <c r="B1265" s="12" t="s">
        <v>419</v>
      </c>
      <c r="C1265" s="12">
        <v>42.3606</v>
      </c>
      <c r="D1265" s="12">
        <v>-71.0106</v>
      </c>
      <c r="E1265" s="12">
        <v>2.0130617E7</v>
      </c>
      <c r="F1265" s="12" t="str">
        <f t="shared" si="1"/>
        <v>06</v>
      </c>
      <c r="G1265" s="12">
        <v>71.0</v>
      </c>
      <c r="H1265" s="12">
        <v>109.0</v>
      </c>
    </row>
    <row r="1266" ht="13.5" customHeight="1">
      <c r="A1266" s="12" t="s">
        <v>418</v>
      </c>
      <c r="B1266" s="12" t="s">
        <v>419</v>
      </c>
      <c r="C1266" s="12">
        <v>42.3606</v>
      </c>
      <c r="D1266" s="12">
        <v>-71.0106</v>
      </c>
      <c r="E1266" s="12">
        <v>2.0130618E7</v>
      </c>
      <c r="F1266" s="12" t="str">
        <f t="shared" si="1"/>
        <v>06</v>
      </c>
      <c r="G1266" s="12">
        <v>74.0</v>
      </c>
      <c r="H1266" s="12">
        <v>160.0</v>
      </c>
    </row>
    <row r="1267" ht="13.5" customHeight="1">
      <c r="A1267" s="12" t="s">
        <v>418</v>
      </c>
      <c r="B1267" s="12" t="s">
        <v>419</v>
      </c>
      <c r="C1267" s="12">
        <v>42.3606</v>
      </c>
      <c r="D1267" s="12">
        <v>-71.0106</v>
      </c>
      <c r="E1267" s="12">
        <v>2.0130619E7</v>
      </c>
      <c r="F1267" s="12" t="str">
        <f t="shared" si="1"/>
        <v>06</v>
      </c>
      <c r="G1267" s="12">
        <v>88.0</v>
      </c>
      <c r="H1267" s="12">
        <v>0.0</v>
      </c>
    </row>
    <row r="1268" ht="13.5" customHeight="1">
      <c r="A1268" s="12" t="s">
        <v>418</v>
      </c>
      <c r="B1268" s="12" t="s">
        <v>419</v>
      </c>
      <c r="C1268" s="12">
        <v>42.3606</v>
      </c>
      <c r="D1268" s="12">
        <v>-71.0106</v>
      </c>
      <c r="E1268" s="12">
        <v>2.013062E7</v>
      </c>
      <c r="F1268" s="12" t="str">
        <f t="shared" si="1"/>
        <v>06</v>
      </c>
      <c r="G1268" s="12">
        <v>75.0</v>
      </c>
      <c r="H1268" s="12">
        <v>0.0</v>
      </c>
    </row>
    <row r="1269" ht="13.5" customHeight="1">
      <c r="A1269" s="12" t="s">
        <v>418</v>
      </c>
      <c r="B1269" s="12" t="s">
        <v>419</v>
      </c>
      <c r="C1269" s="12">
        <v>42.3606</v>
      </c>
      <c r="D1269" s="12">
        <v>-71.0106</v>
      </c>
      <c r="E1269" s="12">
        <v>2.0130621E7</v>
      </c>
      <c r="F1269" s="12" t="str">
        <f t="shared" si="1"/>
        <v>06</v>
      </c>
      <c r="G1269" s="12">
        <v>67.0</v>
      </c>
      <c r="H1269" s="12">
        <v>0.0</v>
      </c>
    </row>
    <row r="1270" ht="13.5" customHeight="1">
      <c r="A1270" s="12" t="s">
        <v>418</v>
      </c>
      <c r="B1270" s="12" t="s">
        <v>419</v>
      </c>
      <c r="C1270" s="12">
        <v>42.3606</v>
      </c>
      <c r="D1270" s="12">
        <v>-71.0106</v>
      </c>
      <c r="E1270" s="12">
        <v>2.0130622E7</v>
      </c>
      <c r="F1270" s="12" t="str">
        <f t="shared" si="1"/>
        <v>06</v>
      </c>
      <c r="G1270" s="12">
        <v>66.0</v>
      </c>
      <c r="H1270" s="12">
        <v>0.0</v>
      </c>
    </row>
    <row r="1271" ht="13.5" customHeight="1">
      <c r="A1271" s="12" t="s">
        <v>418</v>
      </c>
      <c r="B1271" s="12" t="s">
        <v>419</v>
      </c>
      <c r="C1271" s="12">
        <v>42.3606</v>
      </c>
      <c r="D1271" s="12">
        <v>-71.0106</v>
      </c>
      <c r="E1271" s="12">
        <v>2.0130623E7</v>
      </c>
      <c r="F1271" s="12" t="str">
        <f t="shared" si="1"/>
        <v>06</v>
      </c>
      <c r="G1271" s="12">
        <v>78.0</v>
      </c>
      <c r="H1271" s="12">
        <v>0.0</v>
      </c>
    </row>
    <row r="1272" ht="13.5" customHeight="1">
      <c r="A1272" s="12" t="s">
        <v>418</v>
      </c>
      <c r="B1272" s="12" t="s">
        <v>419</v>
      </c>
      <c r="C1272" s="12">
        <v>42.3606</v>
      </c>
      <c r="D1272" s="12">
        <v>-71.0106</v>
      </c>
      <c r="E1272" s="12">
        <v>2.0130624E7</v>
      </c>
      <c r="F1272" s="12" t="str">
        <f t="shared" si="1"/>
        <v>06</v>
      </c>
      <c r="G1272" s="12">
        <v>73.0</v>
      </c>
      <c r="H1272" s="12">
        <v>84.0</v>
      </c>
    </row>
    <row r="1273" ht="13.5" customHeight="1">
      <c r="A1273" s="12" t="s">
        <v>418</v>
      </c>
      <c r="B1273" s="12" t="s">
        <v>419</v>
      </c>
      <c r="C1273" s="12">
        <v>42.3606</v>
      </c>
      <c r="D1273" s="12">
        <v>-71.0106</v>
      </c>
      <c r="E1273" s="12">
        <v>2.0130625E7</v>
      </c>
      <c r="F1273" s="12" t="str">
        <f t="shared" si="1"/>
        <v>06</v>
      </c>
      <c r="G1273" s="12">
        <v>85.0</v>
      </c>
      <c r="H1273" s="12">
        <v>0.0</v>
      </c>
    </row>
    <row r="1274" ht="13.5" customHeight="1">
      <c r="A1274" s="12" t="s">
        <v>418</v>
      </c>
      <c r="B1274" s="12" t="s">
        <v>419</v>
      </c>
      <c r="C1274" s="12">
        <v>42.3606</v>
      </c>
      <c r="D1274" s="12">
        <v>-71.0106</v>
      </c>
      <c r="E1274" s="12">
        <v>2.0130626E7</v>
      </c>
      <c r="F1274" s="12" t="str">
        <f t="shared" si="1"/>
        <v>06</v>
      </c>
      <c r="G1274" s="12">
        <v>86.0</v>
      </c>
      <c r="H1274" s="12">
        <v>10.0</v>
      </c>
    </row>
    <row r="1275" ht="13.5" customHeight="1">
      <c r="A1275" s="12" t="s">
        <v>418</v>
      </c>
      <c r="B1275" s="12" t="s">
        <v>419</v>
      </c>
      <c r="C1275" s="12">
        <v>42.3606</v>
      </c>
      <c r="D1275" s="12">
        <v>-71.0106</v>
      </c>
      <c r="E1275" s="12">
        <v>2.0130627E7</v>
      </c>
      <c r="F1275" s="12" t="str">
        <f t="shared" si="1"/>
        <v>06</v>
      </c>
      <c r="G1275" s="12">
        <v>88.0</v>
      </c>
      <c r="H1275" s="12">
        <v>8.0</v>
      </c>
    </row>
    <row r="1276" ht="13.5" customHeight="1">
      <c r="A1276" s="12" t="s">
        <v>418</v>
      </c>
      <c r="B1276" s="12" t="s">
        <v>419</v>
      </c>
      <c r="C1276" s="12">
        <v>42.3606</v>
      </c>
      <c r="D1276" s="12">
        <v>-71.0106</v>
      </c>
      <c r="E1276" s="12">
        <v>2.0130628E7</v>
      </c>
      <c r="F1276" s="12" t="str">
        <f t="shared" si="1"/>
        <v>06</v>
      </c>
      <c r="G1276" s="12">
        <v>85.0</v>
      </c>
      <c r="H1276" s="12">
        <v>114.0</v>
      </c>
    </row>
    <row r="1277" ht="13.5" customHeight="1">
      <c r="A1277" s="12" t="s">
        <v>418</v>
      </c>
      <c r="B1277" s="12" t="s">
        <v>419</v>
      </c>
      <c r="C1277" s="12">
        <v>42.3606</v>
      </c>
      <c r="D1277" s="12">
        <v>-71.0106</v>
      </c>
      <c r="E1277" s="12">
        <v>2.0130629E7</v>
      </c>
      <c r="F1277" s="12" t="str">
        <f t="shared" si="1"/>
        <v>06</v>
      </c>
      <c r="G1277" s="12">
        <v>89.0</v>
      </c>
      <c r="H1277" s="12">
        <v>18.0</v>
      </c>
    </row>
    <row r="1278" ht="13.5" customHeight="1">
      <c r="A1278" s="12" t="s">
        <v>418</v>
      </c>
      <c r="B1278" s="12" t="s">
        <v>419</v>
      </c>
      <c r="C1278" s="12">
        <v>42.3606</v>
      </c>
      <c r="D1278" s="12">
        <v>-71.0106</v>
      </c>
      <c r="E1278" s="12">
        <v>2.013063E7</v>
      </c>
      <c r="F1278" s="12" t="str">
        <f t="shared" si="1"/>
        <v>06</v>
      </c>
      <c r="G1278" s="12">
        <v>70.0</v>
      </c>
      <c r="H1278" s="12">
        <v>28.0</v>
      </c>
    </row>
    <row r="1279" ht="13.5" customHeight="1">
      <c r="A1279" s="12" t="s">
        <v>418</v>
      </c>
      <c r="B1279" s="12" t="s">
        <v>419</v>
      </c>
      <c r="C1279" s="12">
        <v>42.3606</v>
      </c>
      <c r="D1279" s="12">
        <v>-71.0106</v>
      </c>
      <c r="E1279" s="12">
        <v>2.0130701E7</v>
      </c>
      <c r="F1279" s="12" t="str">
        <f t="shared" si="1"/>
        <v>07</v>
      </c>
      <c r="G1279" s="12">
        <v>67.0</v>
      </c>
      <c r="H1279" s="12">
        <v>8.0</v>
      </c>
    </row>
    <row r="1280" ht="13.5" customHeight="1">
      <c r="A1280" s="12" t="s">
        <v>418</v>
      </c>
      <c r="B1280" s="12" t="s">
        <v>419</v>
      </c>
      <c r="C1280" s="12">
        <v>42.3606</v>
      </c>
      <c r="D1280" s="12">
        <v>-71.0106</v>
      </c>
      <c r="E1280" s="12">
        <v>2.0130702E7</v>
      </c>
      <c r="F1280" s="12" t="str">
        <f t="shared" si="1"/>
        <v>07</v>
      </c>
      <c r="G1280" s="12">
        <v>83.0</v>
      </c>
      <c r="H1280" s="12">
        <v>0.0</v>
      </c>
    </row>
    <row r="1281" ht="13.5" customHeight="1">
      <c r="A1281" s="12" t="s">
        <v>418</v>
      </c>
      <c r="B1281" s="12" t="s">
        <v>419</v>
      </c>
      <c r="C1281" s="12">
        <v>42.3606</v>
      </c>
      <c r="D1281" s="12">
        <v>-71.0106</v>
      </c>
      <c r="E1281" s="12">
        <v>2.0130703E7</v>
      </c>
      <c r="F1281" s="12" t="str">
        <f t="shared" si="1"/>
        <v>07</v>
      </c>
      <c r="G1281" s="12">
        <v>70.0</v>
      </c>
      <c r="H1281" s="12">
        <v>0.0</v>
      </c>
    </row>
    <row r="1282" ht="13.5" customHeight="1">
      <c r="A1282" s="12" t="s">
        <v>418</v>
      </c>
      <c r="B1282" s="12" t="s">
        <v>419</v>
      </c>
      <c r="C1282" s="12">
        <v>42.3606</v>
      </c>
      <c r="D1282" s="12">
        <v>-71.0106</v>
      </c>
      <c r="E1282" s="12">
        <v>2.0130704E7</v>
      </c>
      <c r="F1282" s="12" t="str">
        <f t="shared" si="1"/>
        <v>07</v>
      </c>
      <c r="G1282" s="12">
        <v>73.0</v>
      </c>
      <c r="H1282" s="12">
        <v>0.0</v>
      </c>
    </row>
    <row r="1283" ht="13.5" customHeight="1">
      <c r="A1283" s="12" t="s">
        <v>418</v>
      </c>
      <c r="B1283" s="12" t="s">
        <v>419</v>
      </c>
      <c r="C1283" s="12">
        <v>42.3606</v>
      </c>
      <c r="D1283" s="12">
        <v>-71.0106</v>
      </c>
      <c r="E1283" s="12">
        <v>2.0130705E7</v>
      </c>
      <c r="F1283" s="12" t="str">
        <f t="shared" si="1"/>
        <v>07</v>
      </c>
      <c r="G1283" s="12">
        <v>79.0</v>
      </c>
      <c r="H1283" s="12">
        <v>0.0</v>
      </c>
    </row>
    <row r="1284" ht="13.5" customHeight="1">
      <c r="A1284" s="12" t="s">
        <v>418</v>
      </c>
      <c r="B1284" s="12" t="s">
        <v>419</v>
      </c>
      <c r="C1284" s="12">
        <v>42.3606</v>
      </c>
      <c r="D1284" s="12">
        <v>-71.0106</v>
      </c>
      <c r="E1284" s="12">
        <v>2.0130706E7</v>
      </c>
      <c r="F1284" s="12" t="str">
        <f t="shared" si="1"/>
        <v>07</v>
      </c>
      <c r="G1284" s="12">
        <v>83.0</v>
      </c>
      <c r="H1284" s="12">
        <v>0.0</v>
      </c>
    </row>
    <row r="1285" ht="13.5" customHeight="1">
      <c r="A1285" s="12" t="s">
        <v>418</v>
      </c>
      <c r="B1285" s="12" t="s">
        <v>419</v>
      </c>
      <c r="C1285" s="12">
        <v>42.3606</v>
      </c>
      <c r="D1285" s="12">
        <v>-71.0106</v>
      </c>
      <c r="E1285" s="12">
        <v>2.0130707E7</v>
      </c>
      <c r="F1285" s="12" t="str">
        <f t="shared" si="1"/>
        <v>07</v>
      </c>
      <c r="G1285" s="12">
        <v>75.0</v>
      </c>
      <c r="H1285" s="12">
        <v>0.0</v>
      </c>
    </row>
    <row r="1286" ht="13.5" customHeight="1">
      <c r="A1286" s="12" t="s">
        <v>418</v>
      </c>
      <c r="B1286" s="12" t="s">
        <v>419</v>
      </c>
      <c r="C1286" s="12">
        <v>42.3606</v>
      </c>
      <c r="D1286" s="12">
        <v>-71.0106</v>
      </c>
      <c r="E1286" s="12">
        <v>2.0130708E7</v>
      </c>
      <c r="F1286" s="12" t="str">
        <f t="shared" si="1"/>
        <v>07</v>
      </c>
      <c r="G1286" s="12">
        <v>80.0</v>
      </c>
      <c r="H1286" s="12">
        <v>3.0</v>
      </c>
    </row>
    <row r="1287" ht="13.5" customHeight="1">
      <c r="A1287" s="12" t="s">
        <v>418</v>
      </c>
      <c r="B1287" s="12" t="s">
        <v>419</v>
      </c>
      <c r="C1287" s="12">
        <v>42.3606</v>
      </c>
      <c r="D1287" s="12">
        <v>-71.0106</v>
      </c>
      <c r="E1287" s="12">
        <v>2.0130709E7</v>
      </c>
      <c r="F1287" s="12" t="str">
        <f t="shared" si="1"/>
        <v>07</v>
      </c>
      <c r="G1287" s="12">
        <v>67.0</v>
      </c>
      <c r="H1287" s="12">
        <v>0.0</v>
      </c>
    </row>
    <row r="1288" ht="13.5" customHeight="1">
      <c r="A1288" s="12" t="s">
        <v>418</v>
      </c>
      <c r="B1288" s="12" t="s">
        <v>419</v>
      </c>
      <c r="C1288" s="12">
        <v>42.3606</v>
      </c>
      <c r="D1288" s="12">
        <v>-71.0106</v>
      </c>
      <c r="E1288" s="12">
        <v>2.013071E7</v>
      </c>
      <c r="F1288" s="12" t="str">
        <f t="shared" si="1"/>
        <v>07</v>
      </c>
      <c r="G1288" s="12">
        <v>90.0</v>
      </c>
      <c r="H1288" s="12">
        <v>3.0</v>
      </c>
    </row>
    <row r="1289" ht="13.5" customHeight="1">
      <c r="A1289" s="12" t="s">
        <v>418</v>
      </c>
      <c r="B1289" s="12" t="s">
        <v>419</v>
      </c>
      <c r="C1289" s="12">
        <v>42.3606</v>
      </c>
      <c r="D1289" s="12">
        <v>-71.0106</v>
      </c>
      <c r="E1289" s="12">
        <v>2.0130711E7</v>
      </c>
      <c r="F1289" s="12" t="str">
        <f t="shared" si="1"/>
        <v>07</v>
      </c>
      <c r="G1289" s="12">
        <v>78.0</v>
      </c>
      <c r="H1289" s="12">
        <v>43.0</v>
      </c>
    </row>
    <row r="1290" ht="13.5" customHeight="1">
      <c r="A1290" s="12" t="s">
        <v>418</v>
      </c>
      <c r="B1290" s="12" t="s">
        <v>419</v>
      </c>
      <c r="C1290" s="12">
        <v>42.3606</v>
      </c>
      <c r="D1290" s="12">
        <v>-71.0106</v>
      </c>
      <c r="E1290" s="12">
        <v>2.0130712E7</v>
      </c>
      <c r="F1290" s="12" t="str">
        <f t="shared" si="1"/>
        <v>07</v>
      </c>
      <c r="G1290" s="12">
        <v>66.0</v>
      </c>
      <c r="H1290" s="12">
        <v>0.0</v>
      </c>
    </row>
    <row r="1291" ht="13.5" customHeight="1">
      <c r="A1291" s="12" t="s">
        <v>418</v>
      </c>
      <c r="B1291" s="12" t="s">
        <v>419</v>
      </c>
      <c r="C1291" s="12">
        <v>42.3606</v>
      </c>
      <c r="D1291" s="12">
        <v>-71.0106</v>
      </c>
      <c r="E1291" s="12">
        <v>2.0130713E7</v>
      </c>
      <c r="F1291" s="12" t="str">
        <f t="shared" si="1"/>
        <v>07</v>
      </c>
      <c r="G1291" s="12">
        <v>76.0</v>
      </c>
      <c r="H1291" s="12">
        <v>0.0</v>
      </c>
    </row>
    <row r="1292" ht="13.5" customHeight="1">
      <c r="A1292" s="12" t="s">
        <v>418</v>
      </c>
      <c r="B1292" s="12" t="s">
        <v>419</v>
      </c>
      <c r="C1292" s="12">
        <v>42.3606</v>
      </c>
      <c r="D1292" s="12">
        <v>-71.0106</v>
      </c>
      <c r="E1292" s="12">
        <v>2.0130714E7</v>
      </c>
      <c r="F1292" s="12" t="str">
        <f t="shared" si="1"/>
        <v>07</v>
      </c>
      <c r="G1292" s="12">
        <v>83.0</v>
      </c>
      <c r="H1292" s="12">
        <v>0.0</v>
      </c>
    </row>
    <row r="1293" ht="13.5" customHeight="1">
      <c r="A1293" s="12" t="s">
        <v>418</v>
      </c>
      <c r="B1293" s="12" t="s">
        <v>419</v>
      </c>
      <c r="C1293" s="12">
        <v>42.3606</v>
      </c>
      <c r="D1293" s="12">
        <v>-71.0106</v>
      </c>
      <c r="E1293" s="12">
        <v>2.0130715E7</v>
      </c>
      <c r="F1293" s="12" t="str">
        <f t="shared" si="1"/>
        <v>07</v>
      </c>
      <c r="G1293" s="12">
        <v>70.0</v>
      </c>
      <c r="H1293" s="12">
        <v>0.0</v>
      </c>
    </row>
    <row r="1294" ht="13.5" customHeight="1">
      <c r="A1294" s="12" t="s">
        <v>418</v>
      </c>
      <c r="B1294" s="12" t="s">
        <v>419</v>
      </c>
      <c r="C1294" s="12">
        <v>42.3606</v>
      </c>
      <c r="D1294" s="12">
        <v>-71.0106</v>
      </c>
      <c r="E1294" s="12">
        <v>2.0130716E7</v>
      </c>
      <c r="F1294" s="12" t="str">
        <f t="shared" si="1"/>
        <v>07</v>
      </c>
      <c r="G1294" s="12">
        <v>74.0</v>
      </c>
      <c r="H1294" s="12">
        <v>3.0</v>
      </c>
    </row>
    <row r="1295" ht="13.5" customHeight="1">
      <c r="A1295" s="12" t="s">
        <v>418</v>
      </c>
      <c r="B1295" s="12" t="s">
        <v>419</v>
      </c>
      <c r="C1295" s="12">
        <v>42.3606</v>
      </c>
      <c r="D1295" s="12">
        <v>-71.0106</v>
      </c>
      <c r="E1295" s="12">
        <v>2.0130717E7</v>
      </c>
      <c r="F1295" s="12" t="str">
        <f t="shared" si="1"/>
        <v>07</v>
      </c>
      <c r="G1295" s="12">
        <v>78.0</v>
      </c>
      <c r="H1295" s="12">
        <v>0.0</v>
      </c>
    </row>
    <row r="1296" ht="13.5" customHeight="1">
      <c r="A1296" s="12" t="s">
        <v>418</v>
      </c>
      <c r="B1296" s="12" t="s">
        <v>419</v>
      </c>
      <c r="C1296" s="12">
        <v>42.3606</v>
      </c>
      <c r="D1296" s="12">
        <v>-71.0106</v>
      </c>
      <c r="E1296" s="12">
        <v>2.0130718E7</v>
      </c>
      <c r="F1296" s="12" t="str">
        <f t="shared" si="1"/>
        <v>07</v>
      </c>
      <c r="G1296" s="12">
        <v>89.0</v>
      </c>
      <c r="H1296" s="12">
        <v>0.0</v>
      </c>
    </row>
    <row r="1297" ht="13.5" customHeight="1">
      <c r="A1297" s="12" t="s">
        <v>418</v>
      </c>
      <c r="B1297" s="12" t="s">
        <v>419</v>
      </c>
      <c r="C1297" s="12">
        <v>42.3606</v>
      </c>
      <c r="D1297" s="12">
        <v>-71.0106</v>
      </c>
      <c r="E1297" s="12">
        <v>2.0130719E7</v>
      </c>
      <c r="F1297" s="12" t="str">
        <f t="shared" si="1"/>
        <v>07</v>
      </c>
      <c r="G1297" s="12">
        <v>74.0</v>
      </c>
      <c r="H1297" s="12">
        <v>0.0</v>
      </c>
    </row>
    <row r="1298" ht="13.5" customHeight="1">
      <c r="A1298" s="12" t="s">
        <v>418</v>
      </c>
      <c r="B1298" s="12" t="s">
        <v>419</v>
      </c>
      <c r="C1298" s="12">
        <v>42.3606</v>
      </c>
      <c r="D1298" s="12">
        <v>-71.0106</v>
      </c>
      <c r="E1298" s="12">
        <v>2.013072E7</v>
      </c>
      <c r="F1298" s="12" t="str">
        <f t="shared" si="1"/>
        <v>07</v>
      </c>
      <c r="G1298" s="12">
        <v>79.0</v>
      </c>
      <c r="H1298" s="12">
        <v>0.0</v>
      </c>
    </row>
    <row r="1299" ht="13.5" customHeight="1">
      <c r="A1299" s="12" t="s">
        <v>418</v>
      </c>
      <c r="B1299" s="12" t="s">
        <v>419</v>
      </c>
      <c r="C1299" s="12">
        <v>42.3606</v>
      </c>
      <c r="D1299" s="12">
        <v>-71.0106</v>
      </c>
      <c r="E1299" s="12">
        <v>2.0130721E7</v>
      </c>
      <c r="F1299" s="12" t="str">
        <f t="shared" si="1"/>
        <v>07</v>
      </c>
      <c r="G1299" s="12">
        <v>79.0</v>
      </c>
      <c r="H1299" s="12">
        <v>3.0</v>
      </c>
    </row>
    <row r="1300" ht="13.5" customHeight="1">
      <c r="A1300" s="12" t="s">
        <v>418</v>
      </c>
      <c r="B1300" s="12" t="s">
        <v>419</v>
      </c>
      <c r="C1300" s="12">
        <v>42.3606</v>
      </c>
      <c r="D1300" s="12">
        <v>-71.0106</v>
      </c>
      <c r="E1300" s="12">
        <v>2.0130722E7</v>
      </c>
      <c r="F1300" s="12" t="str">
        <f t="shared" si="1"/>
        <v>07</v>
      </c>
      <c r="G1300" s="12">
        <v>85.0</v>
      </c>
      <c r="H1300" s="12">
        <v>0.0</v>
      </c>
    </row>
    <row r="1301" ht="13.5" customHeight="1">
      <c r="A1301" s="12" t="s">
        <v>418</v>
      </c>
      <c r="B1301" s="12" t="s">
        <v>419</v>
      </c>
      <c r="C1301" s="12">
        <v>42.3606</v>
      </c>
      <c r="D1301" s="12">
        <v>-71.0106</v>
      </c>
      <c r="E1301" s="12">
        <v>2.0130723E7</v>
      </c>
      <c r="F1301" s="12" t="str">
        <f t="shared" si="1"/>
        <v>07</v>
      </c>
      <c r="G1301" s="12">
        <v>73.0</v>
      </c>
      <c r="H1301" s="12">
        <v>447.0</v>
      </c>
    </row>
    <row r="1302" ht="13.5" customHeight="1">
      <c r="A1302" s="12" t="s">
        <v>418</v>
      </c>
      <c r="B1302" s="12" t="s">
        <v>419</v>
      </c>
      <c r="C1302" s="12">
        <v>42.3606</v>
      </c>
      <c r="D1302" s="12">
        <v>-71.0106</v>
      </c>
      <c r="E1302" s="12">
        <v>2.0130724E7</v>
      </c>
      <c r="F1302" s="12" t="str">
        <f t="shared" si="1"/>
        <v>07</v>
      </c>
      <c r="G1302" s="12">
        <v>87.0</v>
      </c>
      <c r="H1302" s="12">
        <v>0.0</v>
      </c>
    </row>
    <row r="1303" ht="13.5" customHeight="1">
      <c r="A1303" s="12" t="s">
        <v>418</v>
      </c>
      <c r="B1303" s="12" t="s">
        <v>419</v>
      </c>
      <c r="C1303" s="12">
        <v>42.3606</v>
      </c>
      <c r="D1303" s="12">
        <v>-71.0106</v>
      </c>
      <c r="E1303" s="12">
        <v>2.0130725E7</v>
      </c>
      <c r="F1303" s="12" t="str">
        <f t="shared" si="1"/>
        <v>07</v>
      </c>
      <c r="G1303" s="12">
        <v>85.0</v>
      </c>
      <c r="H1303" s="12">
        <v>69.0</v>
      </c>
    </row>
    <row r="1304" ht="13.5" customHeight="1">
      <c r="A1304" s="12" t="s">
        <v>418</v>
      </c>
      <c r="B1304" s="12" t="s">
        <v>419</v>
      </c>
      <c r="C1304" s="12">
        <v>42.3606</v>
      </c>
      <c r="D1304" s="12">
        <v>-71.0106</v>
      </c>
      <c r="E1304" s="12">
        <v>2.0130726E7</v>
      </c>
      <c r="F1304" s="12" t="str">
        <f t="shared" si="1"/>
        <v>07</v>
      </c>
      <c r="G1304" s="12">
        <v>74.0</v>
      </c>
      <c r="H1304" s="12">
        <v>254.0</v>
      </c>
    </row>
    <row r="1305" ht="13.5" customHeight="1">
      <c r="A1305" s="12" t="s">
        <v>418</v>
      </c>
      <c r="B1305" s="12" t="s">
        <v>419</v>
      </c>
      <c r="C1305" s="12">
        <v>42.3606</v>
      </c>
      <c r="D1305" s="12">
        <v>-71.0106</v>
      </c>
      <c r="E1305" s="12">
        <v>2.0130727E7</v>
      </c>
      <c r="F1305" s="12" t="str">
        <f t="shared" si="1"/>
        <v>07</v>
      </c>
      <c r="G1305" s="12">
        <v>80.0</v>
      </c>
      <c r="H1305" s="12">
        <v>0.0</v>
      </c>
    </row>
    <row r="1306" ht="13.5" customHeight="1">
      <c r="A1306" s="12" t="s">
        <v>418</v>
      </c>
      <c r="B1306" s="12" t="s">
        <v>419</v>
      </c>
      <c r="C1306" s="12">
        <v>42.3606</v>
      </c>
      <c r="D1306" s="12">
        <v>-71.0106</v>
      </c>
      <c r="E1306" s="12">
        <v>2.0130728E7</v>
      </c>
      <c r="F1306" s="12" t="str">
        <f t="shared" si="1"/>
        <v>07</v>
      </c>
      <c r="G1306" s="12">
        <v>67.0</v>
      </c>
      <c r="H1306" s="12">
        <v>3.0</v>
      </c>
    </row>
    <row r="1307" ht="13.5" customHeight="1">
      <c r="A1307" s="12" t="s">
        <v>418</v>
      </c>
      <c r="B1307" s="12" t="s">
        <v>419</v>
      </c>
      <c r="C1307" s="12">
        <v>42.3606</v>
      </c>
      <c r="D1307" s="12">
        <v>-71.0106</v>
      </c>
      <c r="E1307" s="12">
        <v>2.0130729E7</v>
      </c>
      <c r="F1307" s="12" t="str">
        <f t="shared" si="1"/>
        <v>07</v>
      </c>
      <c r="G1307" s="12">
        <v>66.0</v>
      </c>
      <c r="H1307" s="12">
        <v>84.0</v>
      </c>
    </row>
    <row r="1308" ht="13.5" customHeight="1">
      <c r="A1308" s="12" t="s">
        <v>418</v>
      </c>
      <c r="B1308" s="12" t="s">
        <v>419</v>
      </c>
      <c r="C1308" s="12">
        <v>42.3606</v>
      </c>
      <c r="D1308" s="12">
        <v>-71.0106</v>
      </c>
      <c r="E1308" s="12">
        <v>2.013073E7</v>
      </c>
      <c r="F1308" s="12" t="str">
        <f t="shared" si="1"/>
        <v>07</v>
      </c>
      <c r="G1308" s="12">
        <v>75.0</v>
      </c>
      <c r="H1308" s="12">
        <v>0.0</v>
      </c>
    </row>
    <row r="1309" ht="13.5" customHeight="1">
      <c r="A1309" s="12" t="s">
        <v>418</v>
      </c>
      <c r="B1309" s="12" t="s">
        <v>419</v>
      </c>
      <c r="C1309" s="12">
        <v>42.3606</v>
      </c>
      <c r="D1309" s="12">
        <v>-71.0106</v>
      </c>
      <c r="E1309" s="12">
        <v>2.0130731E7</v>
      </c>
      <c r="F1309" s="12" t="str">
        <f t="shared" si="1"/>
        <v>07</v>
      </c>
      <c r="G1309" s="12">
        <v>75.0</v>
      </c>
      <c r="H1309" s="12">
        <v>0.0</v>
      </c>
    </row>
    <row r="1310" ht="13.5" customHeight="1">
      <c r="A1310" s="12" t="s">
        <v>418</v>
      </c>
      <c r="B1310" s="12" t="s">
        <v>419</v>
      </c>
      <c r="C1310" s="12">
        <v>42.3606</v>
      </c>
      <c r="D1310" s="12">
        <v>-71.0106</v>
      </c>
      <c r="E1310" s="12">
        <v>2.0130801E7</v>
      </c>
      <c r="F1310" s="12" t="str">
        <f t="shared" si="1"/>
        <v>08</v>
      </c>
      <c r="G1310" s="12">
        <v>85.0</v>
      </c>
      <c r="H1310" s="12">
        <v>0.0</v>
      </c>
    </row>
    <row r="1311" ht="13.5" customHeight="1">
      <c r="A1311" s="12" t="s">
        <v>418</v>
      </c>
      <c r="B1311" s="12" t="s">
        <v>419</v>
      </c>
      <c r="C1311" s="12">
        <v>42.3606</v>
      </c>
      <c r="D1311" s="12">
        <v>-71.0106</v>
      </c>
      <c r="E1311" s="12">
        <v>2.0130802E7</v>
      </c>
      <c r="F1311" s="12" t="str">
        <f t="shared" si="1"/>
        <v>08</v>
      </c>
      <c r="G1311" s="12">
        <v>66.0</v>
      </c>
      <c r="H1311" s="12">
        <v>33.0</v>
      </c>
    </row>
    <row r="1312" ht="13.5" customHeight="1">
      <c r="A1312" s="12" t="s">
        <v>418</v>
      </c>
      <c r="B1312" s="12" t="s">
        <v>419</v>
      </c>
      <c r="C1312" s="12">
        <v>42.3606</v>
      </c>
      <c r="D1312" s="12">
        <v>-71.0106</v>
      </c>
      <c r="E1312" s="12">
        <v>2.0130803E7</v>
      </c>
      <c r="F1312" s="12" t="str">
        <f t="shared" si="1"/>
        <v>08</v>
      </c>
      <c r="G1312" s="12">
        <v>90.0</v>
      </c>
      <c r="H1312" s="12">
        <v>0.0</v>
      </c>
    </row>
    <row r="1313" ht="13.5" customHeight="1">
      <c r="A1313" s="12" t="s">
        <v>418</v>
      </c>
      <c r="B1313" s="12" t="s">
        <v>419</v>
      </c>
      <c r="C1313" s="12">
        <v>42.3606</v>
      </c>
      <c r="D1313" s="12">
        <v>-71.0106</v>
      </c>
      <c r="E1313" s="12">
        <v>2.0130804E7</v>
      </c>
      <c r="F1313" s="12" t="str">
        <f t="shared" si="1"/>
        <v>08</v>
      </c>
      <c r="G1313" s="12">
        <v>69.0</v>
      </c>
      <c r="H1313" s="12">
        <v>0.0</v>
      </c>
    </row>
    <row r="1314" ht="13.5" customHeight="1">
      <c r="A1314" s="12" t="s">
        <v>418</v>
      </c>
      <c r="B1314" s="12" t="s">
        <v>419</v>
      </c>
      <c r="C1314" s="12">
        <v>42.3606</v>
      </c>
      <c r="D1314" s="12">
        <v>-71.0106</v>
      </c>
      <c r="E1314" s="12">
        <v>2.0130805E7</v>
      </c>
      <c r="F1314" s="12" t="str">
        <f t="shared" si="1"/>
        <v>08</v>
      </c>
      <c r="G1314" s="12">
        <v>88.0</v>
      </c>
      <c r="H1314" s="12">
        <v>0.0</v>
      </c>
    </row>
    <row r="1315" ht="13.5" customHeight="1">
      <c r="A1315" s="12" t="s">
        <v>418</v>
      </c>
      <c r="B1315" s="12" t="s">
        <v>419</v>
      </c>
      <c r="C1315" s="12">
        <v>42.3606</v>
      </c>
      <c r="D1315" s="12">
        <v>-71.0106</v>
      </c>
      <c r="E1315" s="12">
        <v>2.0130806E7</v>
      </c>
      <c r="F1315" s="12" t="str">
        <f t="shared" si="1"/>
        <v>08</v>
      </c>
      <c r="G1315" s="12">
        <v>83.0</v>
      </c>
      <c r="H1315" s="12">
        <v>0.0</v>
      </c>
    </row>
    <row r="1316" ht="13.5" customHeight="1">
      <c r="A1316" s="12" t="s">
        <v>418</v>
      </c>
      <c r="B1316" s="12" t="s">
        <v>419</v>
      </c>
      <c r="C1316" s="12">
        <v>42.3606</v>
      </c>
      <c r="D1316" s="12">
        <v>-71.0106</v>
      </c>
      <c r="E1316" s="12">
        <v>2.0130807E7</v>
      </c>
      <c r="F1316" s="12" t="str">
        <f t="shared" si="1"/>
        <v>08</v>
      </c>
      <c r="G1316" s="12">
        <v>79.0</v>
      </c>
      <c r="H1316" s="12">
        <v>0.0</v>
      </c>
    </row>
    <row r="1317" ht="13.5" customHeight="1">
      <c r="A1317" s="12" t="s">
        <v>418</v>
      </c>
      <c r="B1317" s="12" t="s">
        <v>419</v>
      </c>
      <c r="C1317" s="12">
        <v>42.3606</v>
      </c>
      <c r="D1317" s="12">
        <v>-71.0106</v>
      </c>
      <c r="E1317" s="12">
        <v>2.0130808E7</v>
      </c>
      <c r="F1317" s="12" t="str">
        <f t="shared" si="1"/>
        <v>08</v>
      </c>
      <c r="G1317" s="12">
        <v>77.0</v>
      </c>
      <c r="H1317" s="12">
        <v>18.0</v>
      </c>
    </row>
    <row r="1318" ht="13.5" customHeight="1">
      <c r="A1318" s="12" t="s">
        <v>418</v>
      </c>
      <c r="B1318" s="12" t="s">
        <v>419</v>
      </c>
      <c r="C1318" s="12">
        <v>42.3606</v>
      </c>
      <c r="D1318" s="12">
        <v>-71.0106</v>
      </c>
      <c r="E1318" s="12">
        <v>2.0130809E7</v>
      </c>
      <c r="F1318" s="12" t="str">
        <f t="shared" si="1"/>
        <v>08</v>
      </c>
      <c r="G1318" s="12">
        <v>71.0</v>
      </c>
      <c r="H1318" s="12">
        <v>411.0</v>
      </c>
    </row>
    <row r="1319" ht="13.5" customHeight="1">
      <c r="A1319" s="12" t="s">
        <v>418</v>
      </c>
      <c r="B1319" s="12" t="s">
        <v>419</v>
      </c>
      <c r="C1319" s="12">
        <v>42.3606</v>
      </c>
      <c r="D1319" s="12">
        <v>-71.0106</v>
      </c>
      <c r="E1319" s="12">
        <v>2.013081E7</v>
      </c>
      <c r="F1319" s="12" t="str">
        <f t="shared" si="1"/>
        <v>08</v>
      </c>
      <c r="G1319" s="12">
        <v>71.0</v>
      </c>
      <c r="H1319" s="12">
        <v>0.0</v>
      </c>
    </row>
    <row r="1320" ht="13.5" customHeight="1">
      <c r="A1320" s="12" t="s">
        <v>418</v>
      </c>
      <c r="B1320" s="12" t="s">
        <v>419</v>
      </c>
      <c r="C1320" s="12">
        <v>42.3606</v>
      </c>
      <c r="D1320" s="12">
        <v>-71.0106</v>
      </c>
      <c r="E1320" s="12">
        <v>2.0130811E7</v>
      </c>
      <c r="F1320" s="12" t="str">
        <f t="shared" si="1"/>
        <v>08</v>
      </c>
      <c r="G1320" s="12">
        <v>68.0</v>
      </c>
      <c r="H1320" s="12">
        <v>0.0</v>
      </c>
    </row>
    <row r="1321" ht="13.5" customHeight="1">
      <c r="A1321" s="12" t="s">
        <v>418</v>
      </c>
      <c r="B1321" s="12" t="s">
        <v>419</v>
      </c>
      <c r="C1321" s="12">
        <v>42.3606</v>
      </c>
      <c r="D1321" s="12">
        <v>-71.0106</v>
      </c>
      <c r="E1321" s="12">
        <v>2.0130812E7</v>
      </c>
      <c r="F1321" s="12" t="str">
        <f t="shared" si="1"/>
        <v>08</v>
      </c>
      <c r="G1321" s="12">
        <v>69.0</v>
      </c>
      <c r="H1321" s="12">
        <v>0.0</v>
      </c>
    </row>
    <row r="1322" ht="13.5" customHeight="1">
      <c r="A1322" s="12" t="s">
        <v>418</v>
      </c>
      <c r="B1322" s="12" t="s">
        <v>419</v>
      </c>
      <c r="C1322" s="12">
        <v>42.3606</v>
      </c>
      <c r="D1322" s="12">
        <v>-71.0106</v>
      </c>
      <c r="E1322" s="12">
        <v>2.0130813E7</v>
      </c>
      <c r="F1322" s="12" t="str">
        <f t="shared" si="1"/>
        <v>08</v>
      </c>
      <c r="G1322" s="12">
        <v>79.0</v>
      </c>
      <c r="H1322" s="12">
        <v>0.0</v>
      </c>
    </row>
    <row r="1323" ht="13.5" customHeight="1">
      <c r="A1323" s="12" t="s">
        <v>418</v>
      </c>
      <c r="B1323" s="12" t="s">
        <v>419</v>
      </c>
      <c r="C1323" s="12">
        <v>42.3606</v>
      </c>
      <c r="D1323" s="12">
        <v>-71.0106</v>
      </c>
      <c r="E1323" s="12">
        <v>2.0130814E7</v>
      </c>
      <c r="F1323" s="12" t="str">
        <f t="shared" si="1"/>
        <v>08</v>
      </c>
      <c r="G1323" s="12">
        <v>84.0</v>
      </c>
      <c r="H1323" s="12">
        <v>0.0</v>
      </c>
    </row>
    <row r="1324" ht="13.5" customHeight="1">
      <c r="A1324" s="12" t="s">
        <v>418</v>
      </c>
      <c r="B1324" s="12" t="s">
        <v>419</v>
      </c>
      <c r="C1324" s="12">
        <v>42.3606</v>
      </c>
      <c r="D1324" s="12">
        <v>-71.0106</v>
      </c>
      <c r="E1324" s="12">
        <v>2.0130815E7</v>
      </c>
      <c r="F1324" s="12" t="str">
        <f t="shared" si="1"/>
        <v>08</v>
      </c>
      <c r="G1324" s="12">
        <v>84.0</v>
      </c>
      <c r="H1324" s="12">
        <v>0.0</v>
      </c>
    </row>
    <row r="1325" ht="13.5" customHeight="1">
      <c r="A1325" s="12" t="s">
        <v>418</v>
      </c>
      <c r="B1325" s="12" t="s">
        <v>419</v>
      </c>
      <c r="C1325" s="12">
        <v>42.3606</v>
      </c>
      <c r="D1325" s="12">
        <v>-71.0106</v>
      </c>
      <c r="E1325" s="12">
        <v>2.0130816E7</v>
      </c>
      <c r="F1325" s="12" t="str">
        <f t="shared" si="1"/>
        <v>08</v>
      </c>
      <c r="G1325" s="12">
        <v>77.0</v>
      </c>
      <c r="H1325" s="12">
        <v>0.0</v>
      </c>
    </row>
    <row r="1326" ht="13.5" customHeight="1">
      <c r="A1326" s="12" t="s">
        <v>418</v>
      </c>
      <c r="B1326" s="12" t="s">
        <v>419</v>
      </c>
      <c r="C1326" s="12">
        <v>42.3606</v>
      </c>
      <c r="D1326" s="12">
        <v>-71.0106</v>
      </c>
      <c r="E1326" s="12">
        <v>2.0130817E7</v>
      </c>
      <c r="F1326" s="12" t="str">
        <f t="shared" si="1"/>
        <v>08</v>
      </c>
      <c r="G1326" s="12">
        <v>81.0</v>
      </c>
      <c r="H1326" s="12">
        <v>0.0</v>
      </c>
    </row>
    <row r="1327" ht="13.5" customHeight="1">
      <c r="A1327" s="12" t="s">
        <v>418</v>
      </c>
      <c r="B1327" s="12" t="s">
        <v>419</v>
      </c>
      <c r="C1327" s="12">
        <v>42.3606</v>
      </c>
      <c r="D1327" s="12">
        <v>-71.0106</v>
      </c>
      <c r="E1327" s="12">
        <v>2.0130818E7</v>
      </c>
      <c r="F1327" s="12" t="str">
        <f t="shared" si="1"/>
        <v>08</v>
      </c>
      <c r="G1327" s="12">
        <v>88.0</v>
      </c>
      <c r="H1327" s="12">
        <v>0.0</v>
      </c>
    </row>
    <row r="1328" ht="13.5" customHeight="1">
      <c r="A1328" s="12" t="s">
        <v>418</v>
      </c>
      <c r="B1328" s="12" t="s">
        <v>419</v>
      </c>
      <c r="C1328" s="12">
        <v>42.3606</v>
      </c>
      <c r="D1328" s="12">
        <v>-71.0106</v>
      </c>
      <c r="E1328" s="12">
        <v>2.0130819E7</v>
      </c>
      <c r="F1328" s="12" t="str">
        <f t="shared" si="1"/>
        <v>08</v>
      </c>
      <c r="G1328" s="12">
        <v>75.0</v>
      </c>
      <c r="H1328" s="12">
        <v>0.0</v>
      </c>
    </row>
    <row r="1329" ht="13.5" customHeight="1">
      <c r="A1329" s="12" t="s">
        <v>418</v>
      </c>
      <c r="B1329" s="12" t="s">
        <v>419</v>
      </c>
      <c r="C1329" s="12">
        <v>42.3606</v>
      </c>
      <c r="D1329" s="12">
        <v>-71.0106</v>
      </c>
      <c r="E1329" s="12">
        <v>2.013082E7</v>
      </c>
      <c r="F1329" s="12" t="str">
        <f t="shared" si="1"/>
        <v>08</v>
      </c>
      <c r="G1329" s="12">
        <v>65.0</v>
      </c>
      <c r="H1329" s="12">
        <v>0.0</v>
      </c>
    </row>
    <row r="1330" ht="13.5" customHeight="1">
      <c r="A1330" s="12" t="s">
        <v>418</v>
      </c>
      <c r="B1330" s="12" t="s">
        <v>419</v>
      </c>
      <c r="C1330" s="12">
        <v>42.3606</v>
      </c>
      <c r="D1330" s="12">
        <v>-71.0106</v>
      </c>
      <c r="E1330" s="12">
        <v>2.0130821E7</v>
      </c>
      <c r="F1330" s="12" t="str">
        <f t="shared" si="1"/>
        <v>08</v>
      </c>
      <c r="G1330" s="12">
        <v>74.0</v>
      </c>
      <c r="H1330" s="12">
        <v>0.0</v>
      </c>
    </row>
    <row r="1331" ht="13.5" customHeight="1">
      <c r="A1331" s="12" t="s">
        <v>418</v>
      </c>
      <c r="B1331" s="12" t="s">
        <v>419</v>
      </c>
      <c r="C1331" s="12">
        <v>42.3606</v>
      </c>
      <c r="D1331" s="12">
        <v>-71.0106</v>
      </c>
      <c r="E1331" s="12">
        <v>2.0130822E7</v>
      </c>
      <c r="F1331" s="12" t="str">
        <f t="shared" si="1"/>
        <v>08</v>
      </c>
      <c r="G1331" s="12">
        <v>75.0</v>
      </c>
      <c r="H1331" s="12">
        <v>0.0</v>
      </c>
    </row>
    <row r="1332" ht="13.5" customHeight="1">
      <c r="A1332" s="12" t="s">
        <v>418</v>
      </c>
      <c r="B1332" s="12" t="s">
        <v>419</v>
      </c>
      <c r="C1332" s="12">
        <v>42.3606</v>
      </c>
      <c r="D1332" s="12">
        <v>-71.0106</v>
      </c>
      <c r="E1332" s="12">
        <v>2.0130823E7</v>
      </c>
      <c r="F1332" s="12" t="str">
        <f t="shared" si="1"/>
        <v>08</v>
      </c>
      <c r="G1332" s="12">
        <v>74.0</v>
      </c>
      <c r="H1332" s="12">
        <v>0.0</v>
      </c>
    </row>
    <row r="1333" ht="13.5" customHeight="1">
      <c r="A1333" s="12" t="s">
        <v>418</v>
      </c>
      <c r="B1333" s="12" t="s">
        <v>419</v>
      </c>
      <c r="C1333" s="12">
        <v>42.3606</v>
      </c>
      <c r="D1333" s="12">
        <v>-71.0106</v>
      </c>
      <c r="E1333" s="12">
        <v>2.0130824E7</v>
      </c>
      <c r="F1333" s="12" t="str">
        <f t="shared" si="1"/>
        <v>08</v>
      </c>
      <c r="G1333" s="12">
        <v>70.0</v>
      </c>
      <c r="H1333" s="12">
        <v>0.0</v>
      </c>
    </row>
    <row r="1334" ht="13.5" customHeight="1">
      <c r="A1334" s="12" t="s">
        <v>418</v>
      </c>
      <c r="B1334" s="12" t="s">
        <v>419</v>
      </c>
      <c r="C1334" s="12">
        <v>42.3606</v>
      </c>
      <c r="D1334" s="12">
        <v>-71.0106</v>
      </c>
      <c r="E1334" s="12">
        <v>2.0130825E7</v>
      </c>
      <c r="F1334" s="12" t="str">
        <f t="shared" si="1"/>
        <v>08</v>
      </c>
      <c r="G1334" s="12">
        <v>90.0</v>
      </c>
      <c r="H1334" s="12">
        <v>0.0</v>
      </c>
    </row>
    <row r="1335" ht="13.5" customHeight="1">
      <c r="A1335" s="12" t="s">
        <v>418</v>
      </c>
      <c r="B1335" s="12" t="s">
        <v>419</v>
      </c>
      <c r="C1335" s="12">
        <v>42.3606</v>
      </c>
      <c r="D1335" s="12">
        <v>-71.0106</v>
      </c>
      <c r="E1335" s="12">
        <v>2.0130826E7</v>
      </c>
      <c r="F1335" s="12" t="str">
        <f t="shared" si="1"/>
        <v>08</v>
      </c>
      <c r="G1335" s="12">
        <v>68.0</v>
      </c>
      <c r="H1335" s="12">
        <v>3.0</v>
      </c>
    </row>
    <row r="1336" ht="13.5" customHeight="1">
      <c r="A1336" s="12" t="s">
        <v>418</v>
      </c>
      <c r="B1336" s="12" t="s">
        <v>419</v>
      </c>
      <c r="C1336" s="12">
        <v>42.3606</v>
      </c>
      <c r="D1336" s="12">
        <v>-71.0106</v>
      </c>
      <c r="E1336" s="12">
        <v>2.0130827E7</v>
      </c>
      <c r="F1336" s="12" t="str">
        <f t="shared" si="1"/>
        <v>08</v>
      </c>
      <c r="G1336" s="12">
        <v>78.0</v>
      </c>
      <c r="H1336" s="12">
        <v>3.0</v>
      </c>
    </row>
    <row r="1337" ht="13.5" customHeight="1">
      <c r="A1337" s="12" t="s">
        <v>418</v>
      </c>
      <c r="B1337" s="12" t="s">
        <v>419</v>
      </c>
      <c r="C1337" s="12">
        <v>42.3606</v>
      </c>
      <c r="D1337" s="12">
        <v>-71.0106</v>
      </c>
      <c r="E1337" s="12">
        <v>2.0130828E7</v>
      </c>
      <c r="F1337" s="12" t="str">
        <f t="shared" si="1"/>
        <v>08</v>
      </c>
      <c r="G1337" s="12">
        <v>80.0</v>
      </c>
      <c r="H1337" s="12">
        <v>0.0</v>
      </c>
    </row>
    <row r="1338" ht="13.5" customHeight="1">
      <c r="A1338" s="12" t="s">
        <v>418</v>
      </c>
      <c r="B1338" s="12" t="s">
        <v>419</v>
      </c>
      <c r="C1338" s="12">
        <v>42.3606</v>
      </c>
      <c r="D1338" s="12">
        <v>-71.0106</v>
      </c>
      <c r="E1338" s="12">
        <v>2.0130829E7</v>
      </c>
      <c r="F1338" s="12" t="str">
        <f t="shared" si="1"/>
        <v>08</v>
      </c>
      <c r="G1338" s="12">
        <v>89.0</v>
      </c>
      <c r="H1338" s="12">
        <v>0.0</v>
      </c>
    </row>
    <row r="1339" ht="13.5" customHeight="1">
      <c r="A1339" s="12" t="s">
        <v>418</v>
      </c>
      <c r="B1339" s="12" t="s">
        <v>419</v>
      </c>
      <c r="C1339" s="12">
        <v>42.3606</v>
      </c>
      <c r="D1339" s="12">
        <v>-71.0106</v>
      </c>
      <c r="E1339" s="12">
        <v>2.013083E7</v>
      </c>
      <c r="F1339" s="12" t="str">
        <f t="shared" si="1"/>
        <v>08</v>
      </c>
      <c r="G1339" s="12">
        <v>83.0</v>
      </c>
      <c r="H1339" s="12">
        <v>0.0</v>
      </c>
    </row>
    <row r="1340" ht="13.5" customHeight="1">
      <c r="A1340" s="12" t="s">
        <v>418</v>
      </c>
      <c r="B1340" s="12" t="s">
        <v>419</v>
      </c>
      <c r="C1340" s="12">
        <v>42.3606</v>
      </c>
      <c r="D1340" s="12">
        <v>-71.0106</v>
      </c>
      <c r="E1340" s="12">
        <v>2.0130831E7</v>
      </c>
      <c r="F1340" s="12" t="str">
        <f t="shared" si="1"/>
        <v>08</v>
      </c>
      <c r="G1340" s="12">
        <v>85.0</v>
      </c>
      <c r="H1340" s="12">
        <v>0.0</v>
      </c>
    </row>
    <row r="1341" ht="13.5" customHeight="1">
      <c r="A1341" s="12" t="s">
        <v>418</v>
      </c>
      <c r="B1341" s="12" t="s">
        <v>419</v>
      </c>
      <c r="C1341" s="12">
        <v>42.3606</v>
      </c>
      <c r="D1341" s="12">
        <v>-71.0106</v>
      </c>
      <c r="E1341" s="12">
        <v>2.0130901E7</v>
      </c>
      <c r="F1341" s="12" t="str">
        <f t="shared" si="1"/>
        <v>09</v>
      </c>
      <c r="G1341" s="12">
        <v>41.0</v>
      </c>
      <c r="H1341" s="12">
        <v>97.0</v>
      </c>
    </row>
    <row r="1342" ht="13.5" customHeight="1">
      <c r="A1342" s="12" t="s">
        <v>418</v>
      </c>
      <c r="B1342" s="12" t="s">
        <v>419</v>
      </c>
      <c r="C1342" s="12">
        <v>42.3606</v>
      </c>
      <c r="D1342" s="12">
        <v>-71.0106</v>
      </c>
      <c r="E1342" s="12">
        <v>2.0130902E7</v>
      </c>
      <c r="F1342" s="12" t="str">
        <f t="shared" si="1"/>
        <v>09</v>
      </c>
      <c r="G1342" s="12">
        <v>42.0</v>
      </c>
      <c r="H1342" s="12">
        <v>97.0</v>
      </c>
    </row>
    <row r="1343" ht="13.5" customHeight="1">
      <c r="A1343" s="12" t="s">
        <v>418</v>
      </c>
      <c r="B1343" s="12" t="s">
        <v>419</v>
      </c>
      <c r="C1343" s="12">
        <v>42.3606</v>
      </c>
      <c r="D1343" s="12">
        <v>-71.0106</v>
      </c>
      <c r="E1343" s="12">
        <v>2.0130903E7</v>
      </c>
      <c r="F1343" s="12" t="str">
        <f t="shared" si="1"/>
        <v>09</v>
      </c>
      <c r="G1343" s="12">
        <v>48.0</v>
      </c>
      <c r="H1343" s="12">
        <v>0.0</v>
      </c>
    </row>
    <row r="1344" ht="13.5" customHeight="1">
      <c r="A1344" s="12" t="s">
        <v>418</v>
      </c>
      <c r="B1344" s="12" t="s">
        <v>419</v>
      </c>
      <c r="C1344" s="12">
        <v>42.3606</v>
      </c>
      <c r="D1344" s="12">
        <v>-71.0106</v>
      </c>
      <c r="E1344" s="12">
        <v>2.0130904E7</v>
      </c>
      <c r="F1344" s="12" t="str">
        <f t="shared" si="1"/>
        <v>09</v>
      </c>
      <c r="G1344" s="12">
        <v>41.0</v>
      </c>
      <c r="H1344" s="12">
        <v>0.0</v>
      </c>
    </row>
    <row r="1345" ht="13.5" customHeight="1">
      <c r="A1345" s="12" t="s">
        <v>418</v>
      </c>
      <c r="B1345" s="12" t="s">
        <v>419</v>
      </c>
      <c r="C1345" s="12">
        <v>42.3606</v>
      </c>
      <c r="D1345" s="12">
        <v>-71.0106</v>
      </c>
      <c r="E1345" s="12">
        <v>2.0130905E7</v>
      </c>
      <c r="F1345" s="12" t="str">
        <f t="shared" si="1"/>
        <v>09</v>
      </c>
      <c r="G1345" s="12">
        <v>42.0</v>
      </c>
      <c r="H1345" s="12">
        <v>23.0</v>
      </c>
    </row>
    <row r="1346" ht="13.5" customHeight="1">
      <c r="A1346" s="12" t="s">
        <v>418</v>
      </c>
      <c r="B1346" s="12" t="s">
        <v>419</v>
      </c>
      <c r="C1346" s="12">
        <v>42.3606</v>
      </c>
      <c r="D1346" s="12">
        <v>-71.0106</v>
      </c>
      <c r="E1346" s="12">
        <v>2.0130906E7</v>
      </c>
      <c r="F1346" s="12" t="str">
        <f t="shared" si="1"/>
        <v>09</v>
      </c>
      <c r="G1346" s="12">
        <v>70.0</v>
      </c>
      <c r="H1346" s="12">
        <v>0.0</v>
      </c>
    </row>
    <row r="1347" ht="13.5" customHeight="1">
      <c r="A1347" s="12" t="s">
        <v>418</v>
      </c>
      <c r="B1347" s="12" t="s">
        <v>419</v>
      </c>
      <c r="C1347" s="12">
        <v>42.3606</v>
      </c>
      <c r="D1347" s="12">
        <v>-71.0106</v>
      </c>
      <c r="E1347" s="12">
        <v>2.0130907E7</v>
      </c>
      <c r="F1347" s="12" t="str">
        <f t="shared" si="1"/>
        <v>09</v>
      </c>
      <c r="G1347" s="12">
        <v>48.0</v>
      </c>
      <c r="H1347" s="12">
        <v>0.0</v>
      </c>
    </row>
    <row r="1348" ht="13.5" customHeight="1">
      <c r="A1348" s="12" t="s">
        <v>418</v>
      </c>
      <c r="B1348" s="12" t="s">
        <v>419</v>
      </c>
      <c r="C1348" s="12">
        <v>42.3606</v>
      </c>
      <c r="D1348" s="12">
        <v>-71.0106</v>
      </c>
      <c r="E1348" s="12">
        <v>2.0130908E7</v>
      </c>
      <c r="F1348" s="12" t="str">
        <f t="shared" si="1"/>
        <v>09</v>
      </c>
      <c r="G1348" s="12">
        <v>52.0</v>
      </c>
      <c r="H1348" s="12">
        <v>0.0</v>
      </c>
    </row>
    <row r="1349" ht="13.5" customHeight="1">
      <c r="A1349" s="12" t="s">
        <v>418</v>
      </c>
      <c r="B1349" s="12" t="s">
        <v>419</v>
      </c>
      <c r="C1349" s="12">
        <v>42.3606</v>
      </c>
      <c r="D1349" s="12">
        <v>-71.0106</v>
      </c>
      <c r="E1349" s="12">
        <v>2.0130909E7</v>
      </c>
      <c r="F1349" s="12" t="str">
        <f t="shared" si="1"/>
        <v>09</v>
      </c>
      <c r="G1349" s="12">
        <v>53.0</v>
      </c>
      <c r="H1349" s="12">
        <v>0.0</v>
      </c>
    </row>
    <row r="1350" ht="13.5" customHeight="1">
      <c r="A1350" s="12" t="s">
        <v>418</v>
      </c>
      <c r="B1350" s="12" t="s">
        <v>419</v>
      </c>
      <c r="C1350" s="12">
        <v>42.3606</v>
      </c>
      <c r="D1350" s="12">
        <v>-71.0106</v>
      </c>
      <c r="E1350" s="12">
        <v>2.013091E7</v>
      </c>
      <c r="F1350" s="12" t="str">
        <f t="shared" si="1"/>
        <v>09</v>
      </c>
      <c r="G1350" s="12">
        <v>60.0</v>
      </c>
      <c r="H1350" s="12">
        <v>8.0</v>
      </c>
    </row>
    <row r="1351" ht="13.5" customHeight="1">
      <c r="A1351" s="12" t="s">
        <v>418</v>
      </c>
      <c r="B1351" s="12" t="s">
        <v>419</v>
      </c>
      <c r="C1351" s="12">
        <v>42.3606</v>
      </c>
      <c r="D1351" s="12">
        <v>-71.0106</v>
      </c>
      <c r="E1351" s="12">
        <v>2.0130911E7</v>
      </c>
      <c r="F1351" s="12" t="str">
        <f t="shared" si="1"/>
        <v>09</v>
      </c>
      <c r="G1351" s="12">
        <v>41.0</v>
      </c>
      <c r="H1351" s="12">
        <v>0.0</v>
      </c>
    </row>
    <row r="1352" ht="13.5" customHeight="1">
      <c r="A1352" s="12" t="s">
        <v>418</v>
      </c>
      <c r="B1352" s="12" t="s">
        <v>419</v>
      </c>
      <c r="C1352" s="12">
        <v>42.3606</v>
      </c>
      <c r="D1352" s="12">
        <v>-71.0106</v>
      </c>
      <c r="E1352" s="12">
        <v>2.0130912E7</v>
      </c>
      <c r="F1352" s="12" t="str">
        <f t="shared" si="1"/>
        <v>09</v>
      </c>
      <c r="G1352" s="12">
        <v>68.0</v>
      </c>
      <c r="H1352" s="12">
        <v>145.0</v>
      </c>
    </row>
    <row r="1353" ht="13.5" customHeight="1">
      <c r="A1353" s="12" t="s">
        <v>418</v>
      </c>
      <c r="B1353" s="12" t="s">
        <v>419</v>
      </c>
      <c r="C1353" s="12">
        <v>42.3606</v>
      </c>
      <c r="D1353" s="12">
        <v>-71.0106</v>
      </c>
      <c r="E1353" s="12">
        <v>2.0130913E7</v>
      </c>
      <c r="F1353" s="12" t="str">
        <f t="shared" si="1"/>
        <v>09</v>
      </c>
      <c r="G1353" s="12">
        <v>42.0</v>
      </c>
      <c r="H1353" s="12">
        <v>99.0</v>
      </c>
    </row>
    <row r="1354" ht="13.5" customHeight="1">
      <c r="A1354" s="12" t="s">
        <v>418</v>
      </c>
      <c r="B1354" s="12" t="s">
        <v>419</v>
      </c>
      <c r="C1354" s="12">
        <v>42.3606</v>
      </c>
      <c r="D1354" s="12">
        <v>-71.0106</v>
      </c>
      <c r="E1354" s="12">
        <v>2.0130914E7</v>
      </c>
      <c r="F1354" s="12" t="str">
        <f t="shared" si="1"/>
        <v>09</v>
      </c>
      <c r="G1354" s="12">
        <v>50.0</v>
      </c>
      <c r="H1354" s="12">
        <v>0.0</v>
      </c>
    </row>
    <row r="1355" ht="13.5" customHeight="1">
      <c r="A1355" s="12" t="s">
        <v>418</v>
      </c>
      <c r="B1355" s="12" t="s">
        <v>419</v>
      </c>
      <c r="C1355" s="12">
        <v>42.3606</v>
      </c>
      <c r="D1355" s="12">
        <v>-71.0106</v>
      </c>
      <c r="E1355" s="12">
        <v>2.0130915E7</v>
      </c>
      <c r="F1355" s="12" t="str">
        <f t="shared" si="1"/>
        <v>09</v>
      </c>
      <c r="G1355" s="12">
        <v>64.0</v>
      </c>
      <c r="H1355" s="12">
        <v>0.0</v>
      </c>
    </row>
    <row r="1356" ht="13.5" customHeight="1">
      <c r="A1356" s="12" t="s">
        <v>418</v>
      </c>
      <c r="B1356" s="12" t="s">
        <v>419</v>
      </c>
      <c r="C1356" s="12">
        <v>42.3606</v>
      </c>
      <c r="D1356" s="12">
        <v>-71.0106</v>
      </c>
      <c r="E1356" s="12">
        <v>2.0130916E7</v>
      </c>
      <c r="F1356" s="12" t="str">
        <f t="shared" si="1"/>
        <v>09</v>
      </c>
      <c r="G1356" s="12">
        <v>67.0</v>
      </c>
      <c r="H1356" s="12">
        <v>0.0</v>
      </c>
    </row>
    <row r="1357" ht="13.5" customHeight="1">
      <c r="A1357" s="12" t="s">
        <v>418</v>
      </c>
      <c r="B1357" s="12" t="s">
        <v>419</v>
      </c>
      <c r="C1357" s="12">
        <v>42.3606</v>
      </c>
      <c r="D1357" s="12">
        <v>-71.0106</v>
      </c>
      <c r="E1357" s="12">
        <v>2.0130917E7</v>
      </c>
      <c r="F1357" s="12" t="str">
        <f t="shared" si="1"/>
        <v>09</v>
      </c>
      <c r="G1357" s="12">
        <v>40.0</v>
      </c>
      <c r="H1357" s="12">
        <v>0.0</v>
      </c>
    </row>
    <row r="1358" ht="13.5" customHeight="1">
      <c r="A1358" s="12" t="s">
        <v>418</v>
      </c>
      <c r="B1358" s="12" t="s">
        <v>419</v>
      </c>
      <c r="C1358" s="12">
        <v>42.3606</v>
      </c>
      <c r="D1358" s="12">
        <v>-71.0106</v>
      </c>
      <c r="E1358" s="12">
        <v>2.0130918E7</v>
      </c>
      <c r="F1358" s="12" t="str">
        <f t="shared" si="1"/>
        <v>09</v>
      </c>
      <c r="G1358" s="12">
        <v>58.0</v>
      </c>
      <c r="H1358" s="12">
        <v>0.0</v>
      </c>
    </row>
    <row r="1359" ht="13.5" customHeight="1">
      <c r="A1359" s="12" t="s">
        <v>418</v>
      </c>
      <c r="B1359" s="12" t="s">
        <v>419</v>
      </c>
      <c r="C1359" s="12">
        <v>42.3606</v>
      </c>
      <c r="D1359" s="12">
        <v>-71.0106</v>
      </c>
      <c r="E1359" s="12">
        <v>2.0130919E7</v>
      </c>
      <c r="F1359" s="12" t="str">
        <f t="shared" si="1"/>
        <v>09</v>
      </c>
      <c r="G1359" s="12">
        <v>57.0</v>
      </c>
      <c r="H1359" s="12">
        <v>0.0</v>
      </c>
    </row>
    <row r="1360" ht="13.5" customHeight="1">
      <c r="A1360" s="12" t="s">
        <v>418</v>
      </c>
      <c r="B1360" s="12" t="s">
        <v>419</v>
      </c>
      <c r="C1360" s="12">
        <v>42.3606</v>
      </c>
      <c r="D1360" s="12">
        <v>-71.0106</v>
      </c>
      <c r="E1360" s="12">
        <v>2.013092E7</v>
      </c>
      <c r="F1360" s="12" t="str">
        <f t="shared" si="1"/>
        <v>09</v>
      </c>
      <c r="G1360" s="12">
        <v>56.0</v>
      </c>
      <c r="H1360" s="12">
        <v>0.0</v>
      </c>
    </row>
    <row r="1361" ht="13.5" customHeight="1">
      <c r="A1361" s="12" t="s">
        <v>418</v>
      </c>
      <c r="B1361" s="12" t="s">
        <v>419</v>
      </c>
      <c r="C1361" s="12">
        <v>42.3606</v>
      </c>
      <c r="D1361" s="12">
        <v>-71.0106</v>
      </c>
      <c r="E1361" s="12">
        <v>2.0130921E7</v>
      </c>
      <c r="F1361" s="12" t="str">
        <f t="shared" si="1"/>
        <v>09</v>
      </c>
      <c r="G1361" s="12">
        <v>41.0</v>
      </c>
      <c r="H1361" s="12">
        <v>0.0</v>
      </c>
    </row>
    <row r="1362" ht="13.5" customHeight="1">
      <c r="A1362" s="12" t="s">
        <v>418</v>
      </c>
      <c r="B1362" s="12" t="s">
        <v>419</v>
      </c>
      <c r="C1362" s="12">
        <v>42.3606</v>
      </c>
      <c r="D1362" s="12">
        <v>-71.0106</v>
      </c>
      <c r="E1362" s="12">
        <v>2.0130922E7</v>
      </c>
      <c r="F1362" s="12" t="str">
        <f t="shared" si="1"/>
        <v>09</v>
      </c>
      <c r="G1362" s="12">
        <v>47.0</v>
      </c>
      <c r="H1362" s="12">
        <v>94.0</v>
      </c>
    </row>
    <row r="1363" ht="13.5" customHeight="1">
      <c r="A1363" s="12" t="s">
        <v>418</v>
      </c>
      <c r="B1363" s="12" t="s">
        <v>419</v>
      </c>
      <c r="C1363" s="12">
        <v>42.3606</v>
      </c>
      <c r="D1363" s="12">
        <v>-71.0106</v>
      </c>
      <c r="E1363" s="12">
        <v>2.0130923E7</v>
      </c>
      <c r="F1363" s="12" t="str">
        <f t="shared" si="1"/>
        <v>09</v>
      </c>
      <c r="G1363" s="12">
        <v>70.0</v>
      </c>
      <c r="H1363" s="12">
        <v>0.0</v>
      </c>
    </row>
    <row r="1364" ht="13.5" customHeight="1">
      <c r="A1364" s="12" t="s">
        <v>418</v>
      </c>
      <c r="B1364" s="12" t="s">
        <v>419</v>
      </c>
      <c r="C1364" s="12">
        <v>42.3606</v>
      </c>
      <c r="D1364" s="12">
        <v>-71.0106</v>
      </c>
      <c r="E1364" s="12">
        <v>2.0130924E7</v>
      </c>
      <c r="F1364" s="12" t="str">
        <f t="shared" si="1"/>
        <v>09</v>
      </c>
      <c r="G1364" s="12">
        <v>62.0</v>
      </c>
      <c r="H1364" s="12">
        <v>0.0</v>
      </c>
    </row>
    <row r="1365" ht="13.5" customHeight="1">
      <c r="A1365" s="12" t="s">
        <v>418</v>
      </c>
      <c r="B1365" s="12" t="s">
        <v>419</v>
      </c>
      <c r="C1365" s="12">
        <v>42.3606</v>
      </c>
      <c r="D1365" s="12">
        <v>-71.0106</v>
      </c>
      <c r="E1365" s="12">
        <v>2.0130925E7</v>
      </c>
      <c r="F1365" s="12" t="str">
        <f t="shared" si="1"/>
        <v>09</v>
      </c>
      <c r="G1365" s="12">
        <v>57.0</v>
      </c>
      <c r="H1365" s="12">
        <v>0.0</v>
      </c>
    </row>
    <row r="1366" ht="13.5" customHeight="1">
      <c r="A1366" s="12" t="s">
        <v>418</v>
      </c>
      <c r="B1366" s="12" t="s">
        <v>419</v>
      </c>
      <c r="C1366" s="12">
        <v>42.3606</v>
      </c>
      <c r="D1366" s="12">
        <v>-71.0106</v>
      </c>
      <c r="E1366" s="12">
        <v>2.0130926E7</v>
      </c>
      <c r="F1366" s="12" t="str">
        <f t="shared" si="1"/>
        <v>09</v>
      </c>
      <c r="G1366" s="12">
        <v>68.0</v>
      </c>
      <c r="H1366" s="12">
        <v>0.0</v>
      </c>
    </row>
    <row r="1367" ht="13.5" customHeight="1">
      <c r="A1367" s="12" t="s">
        <v>418</v>
      </c>
      <c r="B1367" s="12" t="s">
        <v>419</v>
      </c>
      <c r="C1367" s="12">
        <v>42.3606</v>
      </c>
      <c r="D1367" s="12">
        <v>-71.0106</v>
      </c>
      <c r="E1367" s="12">
        <v>2.0130927E7</v>
      </c>
      <c r="F1367" s="12" t="str">
        <f t="shared" si="1"/>
        <v>09</v>
      </c>
      <c r="G1367" s="12">
        <v>58.0</v>
      </c>
      <c r="H1367" s="12">
        <v>0.0</v>
      </c>
    </row>
    <row r="1368" ht="13.5" customHeight="1">
      <c r="A1368" s="12" t="s">
        <v>418</v>
      </c>
      <c r="B1368" s="12" t="s">
        <v>419</v>
      </c>
      <c r="C1368" s="12">
        <v>42.3606</v>
      </c>
      <c r="D1368" s="12">
        <v>-71.0106</v>
      </c>
      <c r="E1368" s="12">
        <v>2.0130928E7</v>
      </c>
      <c r="F1368" s="12" t="str">
        <f t="shared" si="1"/>
        <v>09</v>
      </c>
      <c r="G1368" s="12">
        <v>67.0</v>
      </c>
      <c r="H1368" s="12">
        <v>0.0</v>
      </c>
    </row>
    <row r="1369" ht="13.5" customHeight="1">
      <c r="A1369" s="12" t="s">
        <v>418</v>
      </c>
      <c r="B1369" s="12" t="s">
        <v>419</v>
      </c>
      <c r="C1369" s="12">
        <v>42.3606</v>
      </c>
      <c r="D1369" s="12">
        <v>-71.0106</v>
      </c>
      <c r="E1369" s="12">
        <v>2.0130929E7</v>
      </c>
      <c r="F1369" s="12" t="str">
        <f t="shared" si="1"/>
        <v>09</v>
      </c>
      <c r="G1369" s="12">
        <v>68.0</v>
      </c>
      <c r="H1369" s="12">
        <v>0.0</v>
      </c>
    </row>
    <row r="1370" ht="13.5" customHeight="1">
      <c r="A1370" s="12" t="s">
        <v>418</v>
      </c>
      <c r="B1370" s="12" t="s">
        <v>419</v>
      </c>
      <c r="C1370" s="12">
        <v>42.3606</v>
      </c>
      <c r="D1370" s="12">
        <v>-71.0106</v>
      </c>
      <c r="E1370" s="12">
        <v>2.013093E7</v>
      </c>
      <c r="F1370" s="12" t="str">
        <f t="shared" si="1"/>
        <v>09</v>
      </c>
      <c r="G1370" s="12">
        <v>66.0</v>
      </c>
      <c r="H1370" s="12">
        <v>0.0</v>
      </c>
    </row>
    <row r="1371" ht="13.5" customHeight="1">
      <c r="A1371" s="12" t="s">
        <v>418</v>
      </c>
      <c r="B1371" s="12" t="s">
        <v>419</v>
      </c>
      <c r="C1371" s="12">
        <v>42.3606</v>
      </c>
      <c r="D1371" s="12">
        <v>-71.0106</v>
      </c>
      <c r="E1371" s="12">
        <v>2.0131001E7</v>
      </c>
      <c r="F1371" s="12" t="str">
        <f t="shared" si="1"/>
        <v>10</v>
      </c>
      <c r="G1371" s="12">
        <v>59.0</v>
      </c>
      <c r="H1371" s="12">
        <v>0.0</v>
      </c>
    </row>
    <row r="1372" ht="13.5" customHeight="1">
      <c r="A1372" s="12" t="s">
        <v>418</v>
      </c>
      <c r="B1372" s="12" t="s">
        <v>419</v>
      </c>
      <c r="C1372" s="12">
        <v>42.3606</v>
      </c>
      <c r="D1372" s="12">
        <v>-71.0106</v>
      </c>
      <c r="E1372" s="12">
        <v>2.0131002E7</v>
      </c>
      <c r="F1372" s="12" t="str">
        <f t="shared" si="1"/>
        <v>10</v>
      </c>
      <c r="G1372" s="12">
        <v>69.0</v>
      </c>
      <c r="H1372" s="12">
        <v>0.0</v>
      </c>
    </row>
    <row r="1373" ht="13.5" customHeight="1">
      <c r="A1373" s="12" t="s">
        <v>418</v>
      </c>
      <c r="B1373" s="12" t="s">
        <v>419</v>
      </c>
      <c r="C1373" s="12">
        <v>42.3606</v>
      </c>
      <c r="D1373" s="12">
        <v>-71.0106</v>
      </c>
      <c r="E1373" s="12">
        <v>2.0131003E7</v>
      </c>
      <c r="F1373" s="12" t="str">
        <f t="shared" si="1"/>
        <v>10</v>
      </c>
      <c r="G1373" s="12">
        <v>58.0</v>
      </c>
      <c r="H1373" s="12">
        <v>0.0</v>
      </c>
    </row>
    <row r="1374" ht="13.5" customHeight="1">
      <c r="A1374" s="12" t="s">
        <v>418</v>
      </c>
      <c r="B1374" s="12" t="s">
        <v>419</v>
      </c>
      <c r="C1374" s="12">
        <v>42.3606</v>
      </c>
      <c r="D1374" s="12">
        <v>-71.0106</v>
      </c>
      <c r="E1374" s="12">
        <v>2.0131004E7</v>
      </c>
      <c r="F1374" s="12" t="str">
        <f t="shared" si="1"/>
        <v>10</v>
      </c>
      <c r="G1374" s="12">
        <v>53.0</v>
      </c>
      <c r="H1374" s="12">
        <v>8.0</v>
      </c>
    </row>
    <row r="1375" ht="13.5" customHeight="1">
      <c r="A1375" s="12" t="s">
        <v>418</v>
      </c>
      <c r="B1375" s="12" t="s">
        <v>419</v>
      </c>
      <c r="C1375" s="12">
        <v>42.3606</v>
      </c>
      <c r="D1375" s="12">
        <v>-71.0106</v>
      </c>
      <c r="E1375" s="12">
        <v>2.0131005E7</v>
      </c>
      <c r="F1375" s="12" t="str">
        <f t="shared" si="1"/>
        <v>10</v>
      </c>
      <c r="G1375" s="12">
        <v>67.0</v>
      </c>
      <c r="H1375" s="12">
        <v>0.0</v>
      </c>
    </row>
    <row r="1376" ht="13.5" customHeight="1">
      <c r="A1376" s="12" t="s">
        <v>418</v>
      </c>
      <c r="B1376" s="12" t="s">
        <v>419</v>
      </c>
      <c r="C1376" s="12">
        <v>42.3606</v>
      </c>
      <c r="D1376" s="12">
        <v>-71.0106</v>
      </c>
      <c r="E1376" s="12">
        <v>2.0131006E7</v>
      </c>
      <c r="F1376" s="12" t="str">
        <f t="shared" si="1"/>
        <v>10</v>
      </c>
      <c r="G1376" s="12">
        <v>46.0</v>
      </c>
      <c r="H1376" s="12">
        <v>79.0</v>
      </c>
    </row>
    <row r="1377" ht="13.5" customHeight="1">
      <c r="A1377" s="12" t="s">
        <v>418</v>
      </c>
      <c r="B1377" s="12" t="s">
        <v>419</v>
      </c>
      <c r="C1377" s="12">
        <v>42.3606</v>
      </c>
      <c r="D1377" s="12">
        <v>-71.0106</v>
      </c>
      <c r="E1377" s="12">
        <v>2.0131007E7</v>
      </c>
      <c r="F1377" s="12" t="str">
        <f t="shared" si="1"/>
        <v>10</v>
      </c>
      <c r="G1377" s="12">
        <v>56.0</v>
      </c>
      <c r="H1377" s="12">
        <v>28.0</v>
      </c>
    </row>
    <row r="1378" ht="13.5" customHeight="1">
      <c r="A1378" s="12" t="s">
        <v>418</v>
      </c>
      <c r="B1378" s="12" t="s">
        <v>419</v>
      </c>
      <c r="C1378" s="12">
        <v>42.3606</v>
      </c>
      <c r="D1378" s="12">
        <v>-71.0106</v>
      </c>
      <c r="E1378" s="12">
        <v>2.0131008E7</v>
      </c>
      <c r="F1378" s="12" t="str">
        <f t="shared" si="1"/>
        <v>10</v>
      </c>
      <c r="G1378" s="12">
        <v>69.0</v>
      </c>
      <c r="H1378" s="12">
        <v>0.0</v>
      </c>
    </row>
    <row r="1379" ht="13.5" customHeight="1">
      <c r="A1379" s="12" t="s">
        <v>418</v>
      </c>
      <c r="B1379" s="12" t="s">
        <v>419</v>
      </c>
      <c r="C1379" s="12">
        <v>42.3606</v>
      </c>
      <c r="D1379" s="12">
        <v>-71.0106</v>
      </c>
      <c r="E1379" s="12">
        <v>2.0131009E7</v>
      </c>
      <c r="F1379" s="12" t="str">
        <f t="shared" si="1"/>
        <v>10</v>
      </c>
      <c r="G1379" s="12">
        <v>46.0</v>
      </c>
      <c r="H1379" s="12">
        <v>0.0</v>
      </c>
    </row>
    <row r="1380" ht="13.5" customHeight="1">
      <c r="A1380" s="12" t="s">
        <v>418</v>
      </c>
      <c r="B1380" s="12" t="s">
        <v>419</v>
      </c>
      <c r="C1380" s="12">
        <v>42.3606</v>
      </c>
      <c r="D1380" s="12">
        <v>-71.0106</v>
      </c>
      <c r="E1380" s="12">
        <v>2.013101E7</v>
      </c>
      <c r="F1380" s="12" t="str">
        <f t="shared" si="1"/>
        <v>10</v>
      </c>
      <c r="G1380" s="12">
        <v>59.0</v>
      </c>
      <c r="H1380" s="12">
        <v>0.0</v>
      </c>
    </row>
    <row r="1381" ht="13.5" customHeight="1">
      <c r="A1381" s="12" t="s">
        <v>418</v>
      </c>
      <c r="B1381" s="12" t="s">
        <v>419</v>
      </c>
      <c r="C1381" s="12">
        <v>42.3606</v>
      </c>
      <c r="D1381" s="12">
        <v>-71.0106</v>
      </c>
      <c r="E1381" s="12">
        <v>2.0131011E7</v>
      </c>
      <c r="F1381" s="12" t="str">
        <f t="shared" si="1"/>
        <v>10</v>
      </c>
      <c r="G1381" s="12">
        <v>67.0</v>
      </c>
      <c r="H1381" s="12">
        <v>0.0</v>
      </c>
    </row>
    <row r="1382" ht="13.5" customHeight="1">
      <c r="A1382" s="12" t="s">
        <v>418</v>
      </c>
      <c r="B1382" s="12" t="s">
        <v>419</v>
      </c>
      <c r="C1382" s="12">
        <v>42.3606</v>
      </c>
      <c r="D1382" s="12">
        <v>-71.0106</v>
      </c>
      <c r="E1382" s="12">
        <v>2.0131012E7</v>
      </c>
      <c r="F1382" s="12" t="str">
        <f t="shared" si="1"/>
        <v>10</v>
      </c>
      <c r="G1382" s="12">
        <v>68.0</v>
      </c>
      <c r="H1382" s="12">
        <v>0.0</v>
      </c>
    </row>
    <row r="1383" ht="13.5" customHeight="1">
      <c r="A1383" s="12" t="s">
        <v>418</v>
      </c>
      <c r="B1383" s="12" t="s">
        <v>419</v>
      </c>
      <c r="C1383" s="12">
        <v>42.3606</v>
      </c>
      <c r="D1383" s="12">
        <v>-71.0106</v>
      </c>
      <c r="E1383" s="12">
        <v>2.0131013E7</v>
      </c>
      <c r="F1383" s="12" t="str">
        <f t="shared" si="1"/>
        <v>10</v>
      </c>
      <c r="G1383" s="12">
        <v>61.0</v>
      </c>
      <c r="H1383" s="12">
        <v>0.0</v>
      </c>
    </row>
    <row r="1384" ht="13.5" customHeight="1">
      <c r="A1384" s="12" t="s">
        <v>418</v>
      </c>
      <c r="B1384" s="12" t="s">
        <v>419</v>
      </c>
      <c r="C1384" s="12">
        <v>42.3606</v>
      </c>
      <c r="D1384" s="12">
        <v>-71.0106</v>
      </c>
      <c r="E1384" s="12">
        <v>2.0131014E7</v>
      </c>
      <c r="F1384" s="12" t="str">
        <f t="shared" si="1"/>
        <v>10</v>
      </c>
      <c r="G1384" s="12">
        <v>57.0</v>
      </c>
      <c r="H1384" s="12">
        <v>0.0</v>
      </c>
    </row>
    <row r="1385" ht="13.5" customHeight="1">
      <c r="A1385" s="12" t="s">
        <v>418</v>
      </c>
      <c r="B1385" s="12" t="s">
        <v>419</v>
      </c>
      <c r="C1385" s="12">
        <v>42.3606</v>
      </c>
      <c r="D1385" s="12">
        <v>-71.0106</v>
      </c>
      <c r="E1385" s="12">
        <v>2.0131015E7</v>
      </c>
      <c r="F1385" s="12" t="str">
        <f t="shared" si="1"/>
        <v>10</v>
      </c>
      <c r="G1385" s="12">
        <v>48.0</v>
      </c>
      <c r="H1385" s="12">
        <v>0.0</v>
      </c>
    </row>
    <row r="1386" ht="13.5" customHeight="1">
      <c r="A1386" s="12" t="s">
        <v>418</v>
      </c>
      <c r="B1386" s="12" t="s">
        <v>419</v>
      </c>
      <c r="C1386" s="12">
        <v>42.3606</v>
      </c>
      <c r="D1386" s="12">
        <v>-71.0106</v>
      </c>
      <c r="E1386" s="12">
        <v>2.0131016E7</v>
      </c>
      <c r="F1386" s="12" t="str">
        <f t="shared" si="1"/>
        <v>10</v>
      </c>
      <c r="G1386" s="12">
        <v>52.0</v>
      </c>
      <c r="H1386" s="12">
        <v>0.0</v>
      </c>
    </row>
    <row r="1387" ht="13.5" customHeight="1">
      <c r="A1387" s="12" t="s">
        <v>418</v>
      </c>
      <c r="B1387" s="12" t="s">
        <v>419</v>
      </c>
      <c r="C1387" s="12">
        <v>42.3606</v>
      </c>
      <c r="D1387" s="12">
        <v>-71.0106</v>
      </c>
      <c r="E1387" s="12">
        <v>2.0131017E7</v>
      </c>
      <c r="F1387" s="12" t="str">
        <f t="shared" si="1"/>
        <v>10</v>
      </c>
      <c r="G1387" s="12">
        <v>64.0</v>
      </c>
      <c r="H1387" s="12">
        <v>8.0</v>
      </c>
    </row>
    <row r="1388" ht="13.5" customHeight="1">
      <c r="A1388" s="12" t="s">
        <v>418</v>
      </c>
      <c r="B1388" s="12" t="s">
        <v>419</v>
      </c>
      <c r="C1388" s="12">
        <v>42.3606</v>
      </c>
      <c r="D1388" s="12">
        <v>-71.0106</v>
      </c>
      <c r="E1388" s="12">
        <v>2.0131018E7</v>
      </c>
      <c r="F1388" s="12" t="str">
        <f t="shared" si="1"/>
        <v>10</v>
      </c>
      <c r="G1388" s="12">
        <v>55.0</v>
      </c>
      <c r="H1388" s="12">
        <v>5.0</v>
      </c>
    </row>
    <row r="1389" ht="13.5" customHeight="1">
      <c r="A1389" s="12" t="s">
        <v>418</v>
      </c>
      <c r="B1389" s="12" t="s">
        <v>419</v>
      </c>
      <c r="C1389" s="12">
        <v>42.3606</v>
      </c>
      <c r="D1389" s="12">
        <v>-71.0106</v>
      </c>
      <c r="E1389" s="12">
        <v>2.0131019E7</v>
      </c>
      <c r="F1389" s="12" t="str">
        <f t="shared" si="1"/>
        <v>10</v>
      </c>
      <c r="G1389" s="12">
        <v>41.0</v>
      </c>
      <c r="H1389" s="12">
        <v>0.0</v>
      </c>
    </row>
    <row r="1390" ht="13.5" customHeight="1">
      <c r="A1390" s="12" t="s">
        <v>418</v>
      </c>
      <c r="B1390" s="12" t="s">
        <v>419</v>
      </c>
      <c r="C1390" s="12">
        <v>42.3606</v>
      </c>
      <c r="D1390" s="12">
        <v>-71.0106</v>
      </c>
      <c r="E1390" s="12">
        <v>2.013102E7</v>
      </c>
      <c r="F1390" s="12" t="str">
        <f t="shared" si="1"/>
        <v>10</v>
      </c>
      <c r="G1390" s="12">
        <v>44.0</v>
      </c>
      <c r="H1390" s="12">
        <v>0.0</v>
      </c>
    </row>
    <row r="1391" ht="13.5" customHeight="1">
      <c r="A1391" s="12" t="s">
        <v>418</v>
      </c>
      <c r="B1391" s="12" t="s">
        <v>419</v>
      </c>
      <c r="C1391" s="12">
        <v>42.3606</v>
      </c>
      <c r="D1391" s="12">
        <v>-71.0106</v>
      </c>
      <c r="E1391" s="12">
        <v>2.0131021E7</v>
      </c>
      <c r="F1391" s="12" t="str">
        <f t="shared" si="1"/>
        <v>10</v>
      </c>
      <c r="G1391" s="12">
        <v>53.0</v>
      </c>
      <c r="H1391" s="12">
        <v>0.0</v>
      </c>
    </row>
    <row r="1392" ht="13.5" customHeight="1">
      <c r="A1392" s="12" t="s">
        <v>418</v>
      </c>
      <c r="B1392" s="12" t="s">
        <v>419</v>
      </c>
      <c r="C1392" s="12">
        <v>42.3606</v>
      </c>
      <c r="D1392" s="12">
        <v>-71.0106</v>
      </c>
      <c r="E1392" s="12">
        <v>2.0131022E7</v>
      </c>
      <c r="F1392" s="12" t="str">
        <f t="shared" si="1"/>
        <v>10</v>
      </c>
      <c r="G1392" s="12">
        <v>47.0</v>
      </c>
      <c r="H1392" s="12">
        <v>0.0</v>
      </c>
    </row>
    <row r="1393" ht="13.5" customHeight="1">
      <c r="A1393" s="12" t="s">
        <v>418</v>
      </c>
      <c r="B1393" s="12" t="s">
        <v>419</v>
      </c>
      <c r="C1393" s="12">
        <v>42.3606</v>
      </c>
      <c r="D1393" s="12">
        <v>-71.0106</v>
      </c>
      <c r="E1393" s="12">
        <v>2.0131023E7</v>
      </c>
      <c r="F1393" s="12" t="str">
        <f t="shared" si="1"/>
        <v>10</v>
      </c>
      <c r="G1393" s="12">
        <v>59.0</v>
      </c>
      <c r="H1393" s="12">
        <v>0.0</v>
      </c>
    </row>
    <row r="1394" ht="13.5" customHeight="1">
      <c r="A1394" s="12" t="s">
        <v>418</v>
      </c>
      <c r="B1394" s="12" t="s">
        <v>419</v>
      </c>
      <c r="C1394" s="12">
        <v>42.3606</v>
      </c>
      <c r="D1394" s="12">
        <v>-71.0106</v>
      </c>
      <c r="E1394" s="12">
        <v>2.0131024E7</v>
      </c>
      <c r="F1394" s="12" t="str">
        <f t="shared" si="1"/>
        <v>10</v>
      </c>
      <c r="G1394" s="12">
        <v>48.0</v>
      </c>
      <c r="H1394" s="12">
        <v>0.0</v>
      </c>
    </row>
    <row r="1395" ht="13.5" customHeight="1">
      <c r="A1395" s="12" t="s">
        <v>418</v>
      </c>
      <c r="B1395" s="12" t="s">
        <v>419</v>
      </c>
      <c r="C1395" s="12">
        <v>42.3606</v>
      </c>
      <c r="D1395" s="12">
        <v>-71.0106</v>
      </c>
      <c r="E1395" s="12">
        <v>2.0131025E7</v>
      </c>
      <c r="F1395" s="12" t="str">
        <f t="shared" si="1"/>
        <v>10</v>
      </c>
      <c r="G1395" s="12">
        <v>54.0</v>
      </c>
      <c r="H1395" s="12">
        <v>0.0</v>
      </c>
    </row>
    <row r="1396" ht="13.5" customHeight="1">
      <c r="A1396" s="12" t="s">
        <v>418</v>
      </c>
      <c r="B1396" s="12" t="s">
        <v>419</v>
      </c>
      <c r="C1396" s="12">
        <v>42.3606</v>
      </c>
      <c r="D1396" s="12">
        <v>-71.0106</v>
      </c>
      <c r="E1396" s="12">
        <v>2.0131026E7</v>
      </c>
      <c r="F1396" s="12" t="str">
        <f t="shared" si="1"/>
        <v>10</v>
      </c>
      <c r="G1396" s="12">
        <v>63.0</v>
      </c>
      <c r="H1396" s="12">
        <v>0.0</v>
      </c>
    </row>
    <row r="1397" ht="13.5" customHeight="1">
      <c r="A1397" s="12" t="s">
        <v>418</v>
      </c>
      <c r="B1397" s="12" t="s">
        <v>419</v>
      </c>
      <c r="C1397" s="12">
        <v>42.3606</v>
      </c>
      <c r="D1397" s="12">
        <v>-71.0106</v>
      </c>
      <c r="E1397" s="12">
        <v>2.0131027E7</v>
      </c>
      <c r="F1397" s="12" t="str">
        <f t="shared" si="1"/>
        <v>10</v>
      </c>
      <c r="G1397" s="12">
        <v>61.0</v>
      </c>
      <c r="H1397" s="12">
        <v>8.0</v>
      </c>
    </row>
    <row r="1398" ht="13.5" customHeight="1">
      <c r="A1398" s="12" t="s">
        <v>418</v>
      </c>
      <c r="B1398" s="12" t="s">
        <v>419</v>
      </c>
      <c r="C1398" s="12">
        <v>42.3606</v>
      </c>
      <c r="D1398" s="12">
        <v>-71.0106</v>
      </c>
      <c r="E1398" s="12">
        <v>2.0131028E7</v>
      </c>
      <c r="F1398" s="12" t="str">
        <f t="shared" si="1"/>
        <v>10</v>
      </c>
      <c r="G1398" s="12">
        <v>67.0</v>
      </c>
      <c r="H1398" s="12">
        <v>0.0</v>
      </c>
    </row>
    <row r="1399" ht="13.5" customHeight="1">
      <c r="A1399" s="12" t="s">
        <v>418</v>
      </c>
      <c r="B1399" s="12" t="s">
        <v>419</v>
      </c>
      <c r="C1399" s="12">
        <v>42.3606</v>
      </c>
      <c r="D1399" s="12">
        <v>-71.0106</v>
      </c>
      <c r="E1399" s="12">
        <v>2.0131029E7</v>
      </c>
      <c r="F1399" s="12" t="str">
        <f t="shared" si="1"/>
        <v>10</v>
      </c>
      <c r="G1399" s="12">
        <v>46.0</v>
      </c>
      <c r="H1399" s="12">
        <v>0.0</v>
      </c>
    </row>
    <row r="1400" ht="13.5" customHeight="1">
      <c r="A1400" s="12" t="s">
        <v>418</v>
      </c>
      <c r="B1400" s="12" t="s">
        <v>419</v>
      </c>
      <c r="C1400" s="12">
        <v>42.3606</v>
      </c>
      <c r="D1400" s="12">
        <v>-71.0106</v>
      </c>
      <c r="E1400" s="12">
        <v>2.013103E7</v>
      </c>
      <c r="F1400" s="12" t="str">
        <f t="shared" si="1"/>
        <v>10</v>
      </c>
      <c r="G1400" s="12">
        <v>54.0</v>
      </c>
      <c r="H1400" s="12">
        <v>13.0</v>
      </c>
    </row>
    <row r="1401" ht="13.5" customHeight="1">
      <c r="A1401" s="12" t="s">
        <v>418</v>
      </c>
      <c r="B1401" s="12" t="s">
        <v>419</v>
      </c>
      <c r="C1401" s="12">
        <v>42.3606</v>
      </c>
      <c r="D1401" s="12">
        <v>-71.0106</v>
      </c>
      <c r="E1401" s="12">
        <v>2.0131031E7</v>
      </c>
      <c r="F1401" s="12" t="str">
        <f t="shared" si="1"/>
        <v>10</v>
      </c>
      <c r="G1401" s="12">
        <v>58.0</v>
      </c>
      <c r="H1401" s="12">
        <v>8.0</v>
      </c>
    </row>
    <row r="1402" ht="13.5" customHeight="1">
      <c r="A1402" s="12" t="s">
        <v>418</v>
      </c>
      <c r="B1402" s="12" t="s">
        <v>419</v>
      </c>
      <c r="C1402" s="12">
        <v>42.3606</v>
      </c>
      <c r="D1402" s="12">
        <v>-71.0106</v>
      </c>
      <c r="E1402" s="12">
        <v>2.0131101E7</v>
      </c>
      <c r="F1402" s="12" t="str">
        <f t="shared" si="1"/>
        <v>11</v>
      </c>
      <c r="G1402" s="12">
        <v>70.0</v>
      </c>
      <c r="H1402" s="12">
        <v>8.0</v>
      </c>
    </row>
    <row r="1403" ht="13.5" customHeight="1">
      <c r="A1403" s="12" t="s">
        <v>418</v>
      </c>
      <c r="B1403" s="12" t="s">
        <v>419</v>
      </c>
      <c r="C1403" s="12">
        <v>42.3606</v>
      </c>
      <c r="D1403" s="12">
        <v>-71.0106</v>
      </c>
      <c r="E1403" s="12">
        <v>2.0131102E7</v>
      </c>
      <c r="F1403" s="12" t="str">
        <f t="shared" si="1"/>
        <v>11</v>
      </c>
      <c r="G1403" s="12">
        <v>67.0</v>
      </c>
      <c r="H1403" s="12">
        <v>0.0</v>
      </c>
    </row>
    <row r="1404" ht="13.5" customHeight="1">
      <c r="A1404" s="12" t="s">
        <v>418</v>
      </c>
      <c r="B1404" s="12" t="s">
        <v>419</v>
      </c>
      <c r="C1404" s="12">
        <v>42.3606</v>
      </c>
      <c r="D1404" s="12">
        <v>-71.0106</v>
      </c>
      <c r="E1404" s="12">
        <v>2.0131103E7</v>
      </c>
      <c r="F1404" s="12" t="str">
        <f t="shared" si="1"/>
        <v>11</v>
      </c>
      <c r="G1404" s="12">
        <v>43.0</v>
      </c>
      <c r="H1404" s="12">
        <v>8.0</v>
      </c>
    </row>
    <row r="1405" ht="13.5" customHeight="1">
      <c r="A1405" s="12" t="s">
        <v>418</v>
      </c>
      <c r="B1405" s="12" t="s">
        <v>419</v>
      </c>
      <c r="C1405" s="12">
        <v>42.3606</v>
      </c>
      <c r="D1405" s="12">
        <v>-71.0106</v>
      </c>
      <c r="E1405" s="12">
        <v>2.0131104E7</v>
      </c>
      <c r="F1405" s="12" t="str">
        <f t="shared" si="1"/>
        <v>11</v>
      </c>
      <c r="G1405" s="12">
        <v>54.0</v>
      </c>
      <c r="H1405" s="12">
        <v>0.0</v>
      </c>
    </row>
    <row r="1406" ht="13.5" customHeight="1">
      <c r="A1406" s="12" t="s">
        <v>418</v>
      </c>
      <c r="B1406" s="12" t="s">
        <v>419</v>
      </c>
      <c r="C1406" s="12">
        <v>42.3606</v>
      </c>
      <c r="D1406" s="12">
        <v>-71.0106</v>
      </c>
      <c r="E1406" s="12">
        <v>2.0131105E7</v>
      </c>
      <c r="F1406" s="12" t="str">
        <f t="shared" si="1"/>
        <v>11</v>
      </c>
      <c r="G1406" s="12">
        <v>63.0</v>
      </c>
      <c r="H1406" s="12">
        <v>0.0</v>
      </c>
    </row>
    <row r="1407" ht="13.5" customHeight="1">
      <c r="A1407" s="12" t="s">
        <v>418</v>
      </c>
      <c r="B1407" s="12" t="s">
        <v>419</v>
      </c>
      <c r="C1407" s="12">
        <v>42.3606</v>
      </c>
      <c r="D1407" s="12">
        <v>-71.0106</v>
      </c>
      <c r="E1407" s="12">
        <v>2.0131106E7</v>
      </c>
      <c r="F1407" s="12" t="str">
        <f t="shared" si="1"/>
        <v>11</v>
      </c>
      <c r="G1407" s="12">
        <v>59.0</v>
      </c>
      <c r="H1407" s="12">
        <v>0.0</v>
      </c>
    </row>
    <row r="1408" ht="13.5" customHeight="1">
      <c r="A1408" s="12" t="s">
        <v>418</v>
      </c>
      <c r="B1408" s="12" t="s">
        <v>419</v>
      </c>
      <c r="C1408" s="12">
        <v>42.3606</v>
      </c>
      <c r="D1408" s="12">
        <v>-71.0106</v>
      </c>
      <c r="E1408" s="12">
        <v>2.0131107E7</v>
      </c>
      <c r="F1408" s="12" t="str">
        <f t="shared" si="1"/>
        <v>11</v>
      </c>
      <c r="G1408" s="12">
        <v>48.0</v>
      </c>
      <c r="H1408" s="12">
        <v>56.0</v>
      </c>
    </row>
    <row r="1409" ht="13.5" customHeight="1">
      <c r="A1409" s="12" t="s">
        <v>418</v>
      </c>
      <c r="B1409" s="12" t="s">
        <v>419</v>
      </c>
      <c r="C1409" s="12">
        <v>42.3606</v>
      </c>
      <c r="D1409" s="12">
        <v>-71.0106</v>
      </c>
      <c r="E1409" s="12">
        <v>2.0131108E7</v>
      </c>
      <c r="F1409" s="12" t="str">
        <f t="shared" si="1"/>
        <v>11</v>
      </c>
      <c r="G1409" s="12">
        <v>56.0</v>
      </c>
      <c r="H1409" s="12">
        <v>0.0</v>
      </c>
    </row>
    <row r="1410" ht="13.5" customHeight="1">
      <c r="A1410" s="12" t="s">
        <v>418</v>
      </c>
      <c r="B1410" s="12" t="s">
        <v>419</v>
      </c>
      <c r="C1410" s="12">
        <v>42.3606</v>
      </c>
      <c r="D1410" s="12">
        <v>-71.0106</v>
      </c>
      <c r="E1410" s="12">
        <v>2.0131109E7</v>
      </c>
      <c r="F1410" s="12" t="str">
        <f t="shared" si="1"/>
        <v>11</v>
      </c>
      <c r="G1410" s="12">
        <v>52.0</v>
      </c>
      <c r="H1410" s="12">
        <v>0.0</v>
      </c>
    </row>
    <row r="1411" ht="13.5" customHeight="1">
      <c r="A1411" s="12" t="s">
        <v>418</v>
      </c>
      <c r="B1411" s="12" t="s">
        <v>419</v>
      </c>
      <c r="C1411" s="12">
        <v>42.3606</v>
      </c>
      <c r="D1411" s="12">
        <v>-71.0106</v>
      </c>
      <c r="E1411" s="12">
        <v>2.013111E7</v>
      </c>
      <c r="F1411" s="12" t="str">
        <f t="shared" si="1"/>
        <v>11</v>
      </c>
      <c r="G1411" s="12">
        <v>66.0</v>
      </c>
      <c r="H1411" s="12">
        <v>8.0</v>
      </c>
    </row>
    <row r="1412" ht="13.5" customHeight="1">
      <c r="A1412" s="12" t="s">
        <v>418</v>
      </c>
      <c r="B1412" s="12" t="s">
        <v>419</v>
      </c>
      <c r="C1412" s="12">
        <v>42.3606</v>
      </c>
      <c r="D1412" s="12">
        <v>-71.0106</v>
      </c>
      <c r="E1412" s="12">
        <v>2.0131111E7</v>
      </c>
      <c r="F1412" s="12" t="str">
        <f t="shared" si="1"/>
        <v>11</v>
      </c>
      <c r="G1412" s="12">
        <v>46.0</v>
      </c>
      <c r="H1412" s="12">
        <v>0.0</v>
      </c>
    </row>
    <row r="1413" ht="13.5" customHeight="1">
      <c r="A1413" s="12" t="s">
        <v>418</v>
      </c>
      <c r="B1413" s="12" t="s">
        <v>419</v>
      </c>
      <c r="C1413" s="12">
        <v>42.3606</v>
      </c>
      <c r="D1413" s="12">
        <v>-71.0106</v>
      </c>
      <c r="E1413" s="12">
        <v>2.0131112E7</v>
      </c>
      <c r="F1413" s="12" t="str">
        <f t="shared" si="1"/>
        <v>11</v>
      </c>
      <c r="G1413" s="12">
        <v>53.0</v>
      </c>
      <c r="H1413" s="12">
        <v>20.0</v>
      </c>
    </row>
    <row r="1414" ht="13.5" customHeight="1">
      <c r="A1414" s="12" t="s">
        <v>418</v>
      </c>
      <c r="B1414" s="12" t="s">
        <v>419</v>
      </c>
      <c r="C1414" s="12">
        <v>42.3606</v>
      </c>
      <c r="D1414" s="12">
        <v>-71.0106</v>
      </c>
      <c r="E1414" s="12">
        <v>2.0131113E7</v>
      </c>
      <c r="F1414" s="12" t="str">
        <f t="shared" si="1"/>
        <v>11</v>
      </c>
      <c r="G1414" s="12">
        <v>42.0</v>
      </c>
      <c r="H1414" s="12">
        <v>0.0</v>
      </c>
    </row>
    <row r="1415" ht="13.5" customHeight="1">
      <c r="A1415" s="12" t="s">
        <v>418</v>
      </c>
      <c r="B1415" s="12" t="s">
        <v>419</v>
      </c>
      <c r="C1415" s="12">
        <v>42.3606</v>
      </c>
      <c r="D1415" s="12">
        <v>-71.0106</v>
      </c>
      <c r="E1415" s="12">
        <v>2.0131114E7</v>
      </c>
      <c r="F1415" s="12" t="str">
        <f t="shared" si="1"/>
        <v>11</v>
      </c>
      <c r="G1415" s="12">
        <v>70.0</v>
      </c>
      <c r="H1415" s="12">
        <v>0.0</v>
      </c>
    </row>
    <row r="1416" ht="13.5" customHeight="1">
      <c r="A1416" s="12" t="s">
        <v>418</v>
      </c>
      <c r="B1416" s="12" t="s">
        <v>419</v>
      </c>
      <c r="C1416" s="12">
        <v>42.3606</v>
      </c>
      <c r="D1416" s="12">
        <v>-71.0106</v>
      </c>
      <c r="E1416" s="12">
        <v>2.0131115E7</v>
      </c>
      <c r="F1416" s="12" t="str">
        <f t="shared" si="1"/>
        <v>11</v>
      </c>
      <c r="G1416" s="12">
        <v>49.0</v>
      </c>
      <c r="H1416" s="12">
        <v>0.0</v>
      </c>
    </row>
    <row r="1417" ht="13.5" customHeight="1">
      <c r="A1417" s="12" t="s">
        <v>418</v>
      </c>
      <c r="B1417" s="12" t="s">
        <v>419</v>
      </c>
      <c r="C1417" s="12">
        <v>42.3606</v>
      </c>
      <c r="D1417" s="12">
        <v>-71.0106</v>
      </c>
      <c r="E1417" s="12">
        <v>2.0131116E7</v>
      </c>
      <c r="F1417" s="12" t="str">
        <f t="shared" si="1"/>
        <v>11</v>
      </c>
      <c r="G1417" s="12">
        <v>43.0</v>
      </c>
      <c r="H1417" s="12">
        <v>0.0</v>
      </c>
    </row>
    <row r="1418" ht="13.5" customHeight="1">
      <c r="A1418" s="12" t="s">
        <v>418</v>
      </c>
      <c r="B1418" s="12" t="s">
        <v>419</v>
      </c>
      <c r="C1418" s="12">
        <v>42.3606</v>
      </c>
      <c r="D1418" s="12">
        <v>-71.0106</v>
      </c>
      <c r="E1418" s="12">
        <v>2.0131117E7</v>
      </c>
      <c r="F1418" s="12" t="str">
        <f t="shared" si="1"/>
        <v>11</v>
      </c>
      <c r="G1418" s="12">
        <v>63.0</v>
      </c>
      <c r="H1418" s="12">
        <v>10.0</v>
      </c>
    </row>
    <row r="1419" ht="13.5" customHeight="1">
      <c r="A1419" s="12" t="s">
        <v>418</v>
      </c>
      <c r="B1419" s="12" t="s">
        <v>419</v>
      </c>
      <c r="C1419" s="12">
        <v>42.3606</v>
      </c>
      <c r="D1419" s="12">
        <v>-71.0106</v>
      </c>
      <c r="E1419" s="12">
        <v>2.0131118E7</v>
      </c>
      <c r="F1419" s="12" t="str">
        <f t="shared" si="1"/>
        <v>11</v>
      </c>
      <c r="G1419" s="12">
        <v>70.0</v>
      </c>
      <c r="H1419" s="12">
        <v>38.0</v>
      </c>
    </row>
    <row r="1420" ht="13.5" customHeight="1">
      <c r="A1420" s="12" t="s">
        <v>418</v>
      </c>
      <c r="B1420" s="12" t="s">
        <v>419</v>
      </c>
      <c r="C1420" s="12">
        <v>42.3606</v>
      </c>
      <c r="D1420" s="12">
        <v>-71.0106</v>
      </c>
      <c r="E1420" s="12">
        <v>2.0131119E7</v>
      </c>
      <c r="F1420" s="12" t="str">
        <f t="shared" si="1"/>
        <v>11</v>
      </c>
      <c r="G1420" s="12">
        <v>46.0</v>
      </c>
      <c r="H1420" s="12">
        <v>0.0</v>
      </c>
    </row>
    <row r="1421" ht="13.5" customHeight="1">
      <c r="A1421" s="12" t="s">
        <v>418</v>
      </c>
      <c r="B1421" s="12" t="s">
        <v>419</v>
      </c>
      <c r="C1421" s="12">
        <v>42.3606</v>
      </c>
      <c r="D1421" s="12">
        <v>-71.0106</v>
      </c>
      <c r="E1421" s="12">
        <v>2.013112E7</v>
      </c>
      <c r="F1421" s="12" t="str">
        <f t="shared" si="1"/>
        <v>11</v>
      </c>
      <c r="G1421" s="12">
        <v>63.0</v>
      </c>
      <c r="H1421" s="12">
        <v>0.0</v>
      </c>
    </row>
    <row r="1422" ht="13.5" customHeight="1">
      <c r="A1422" s="12" t="s">
        <v>418</v>
      </c>
      <c r="B1422" s="12" t="s">
        <v>419</v>
      </c>
      <c r="C1422" s="12">
        <v>42.3606</v>
      </c>
      <c r="D1422" s="12">
        <v>-71.0106</v>
      </c>
      <c r="E1422" s="12">
        <v>2.0131121E7</v>
      </c>
      <c r="F1422" s="12" t="str">
        <f t="shared" si="1"/>
        <v>11</v>
      </c>
      <c r="G1422" s="12">
        <v>48.0</v>
      </c>
      <c r="H1422" s="12">
        <v>0.0</v>
      </c>
    </row>
    <row r="1423" ht="13.5" customHeight="1">
      <c r="A1423" s="12" t="s">
        <v>418</v>
      </c>
      <c r="B1423" s="12" t="s">
        <v>419</v>
      </c>
      <c r="C1423" s="12">
        <v>42.3606</v>
      </c>
      <c r="D1423" s="12">
        <v>-71.0106</v>
      </c>
      <c r="E1423" s="12">
        <v>2.0131122E7</v>
      </c>
      <c r="F1423" s="12" t="str">
        <f t="shared" si="1"/>
        <v>11</v>
      </c>
      <c r="G1423" s="12">
        <v>54.0</v>
      </c>
      <c r="H1423" s="12">
        <v>64.0</v>
      </c>
    </row>
    <row r="1424" ht="13.5" customHeight="1">
      <c r="A1424" s="12" t="s">
        <v>418</v>
      </c>
      <c r="B1424" s="12" t="s">
        <v>419</v>
      </c>
      <c r="C1424" s="12">
        <v>42.3606</v>
      </c>
      <c r="D1424" s="12">
        <v>-71.0106</v>
      </c>
      <c r="E1424" s="12">
        <v>2.0131123E7</v>
      </c>
      <c r="F1424" s="12" t="str">
        <f t="shared" si="1"/>
        <v>11</v>
      </c>
      <c r="G1424" s="12">
        <v>41.0</v>
      </c>
      <c r="H1424" s="12">
        <v>0.0</v>
      </c>
    </row>
    <row r="1425" ht="13.5" customHeight="1">
      <c r="A1425" s="12" t="s">
        <v>418</v>
      </c>
      <c r="B1425" s="12" t="s">
        <v>419</v>
      </c>
      <c r="C1425" s="12">
        <v>42.3606</v>
      </c>
      <c r="D1425" s="12">
        <v>-71.0106</v>
      </c>
      <c r="E1425" s="12">
        <v>2.0131124E7</v>
      </c>
      <c r="F1425" s="12" t="str">
        <f t="shared" si="1"/>
        <v>11</v>
      </c>
      <c r="G1425" s="12">
        <v>44.0</v>
      </c>
      <c r="H1425" s="12">
        <v>0.0</v>
      </c>
    </row>
    <row r="1426" ht="13.5" customHeight="1">
      <c r="A1426" s="12" t="s">
        <v>418</v>
      </c>
      <c r="B1426" s="12" t="s">
        <v>419</v>
      </c>
      <c r="C1426" s="12">
        <v>42.3606</v>
      </c>
      <c r="D1426" s="12">
        <v>-71.0106</v>
      </c>
      <c r="E1426" s="12">
        <v>2.0131125E7</v>
      </c>
      <c r="F1426" s="12" t="str">
        <f t="shared" si="1"/>
        <v>11</v>
      </c>
      <c r="G1426" s="12">
        <v>50.0</v>
      </c>
      <c r="H1426" s="12">
        <v>0.0</v>
      </c>
    </row>
    <row r="1427" ht="13.5" customHeight="1">
      <c r="A1427" s="12" t="s">
        <v>418</v>
      </c>
      <c r="B1427" s="12" t="s">
        <v>419</v>
      </c>
      <c r="C1427" s="12">
        <v>42.3606</v>
      </c>
      <c r="D1427" s="12">
        <v>-71.0106</v>
      </c>
      <c r="E1427" s="12">
        <v>2.0131126E7</v>
      </c>
      <c r="F1427" s="12" t="str">
        <f t="shared" si="1"/>
        <v>11</v>
      </c>
      <c r="G1427" s="12">
        <v>50.0</v>
      </c>
      <c r="H1427" s="12">
        <v>25.0</v>
      </c>
    </row>
    <row r="1428" ht="13.5" customHeight="1">
      <c r="A1428" s="12" t="s">
        <v>418</v>
      </c>
      <c r="B1428" s="12" t="s">
        <v>419</v>
      </c>
      <c r="C1428" s="12">
        <v>42.3606</v>
      </c>
      <c r="D1428" s="12">
        <v>-71.0106</v>
      </c>
      <c r="E1428" s="12">
        <v>2.0131127E7</v>
      </c>
      <c r="F1428" s="12" t="str">
        <f t="shared" si="1"/>
        <v>11</v>
      </c>
      <c r="G1428" s="12">
        <v>54.0</v>
      </c>
      <c r="H1428" s="12">
        <v>455.0</v>
      </c>
    </row>
    <row r="1429" ht="13.5" customHeight="1">
      <c r="A1429" s="12" t="s">
        <v>418</v>
      </c>
      <c r="B1429" s="12" t="s">
        <v>419</v>
      </c>
      <c r="C1429" s="12">
        <v>42.3606</v>
      </c>
      <c r="D1429" s="12">
        <v>-71.0106</v>
      </c>
      <c r="E1429" s="12">
        <v>2.0131128E7</v>
      </c>
      <c r="F1429" s="12" t="str">
        <f t="shared" si="1"/>
        <v>11</v>
      </c>
      <c r="G1429" s="12">
        <v>70.0</v>
      </c>
      <c r="H1429" s="12">
        <v>0.0</v>
      </c>
    </row>
    <row r="1430" ht="13.5" customHeight="1">
      <c r="A1430" s="12" t="s">
        <v>418</v>
      </c>
      <c r="B1430" s="12" t="s">
        <v>419</v>
      </c>
      <c r="C1430" s="12">
        <v>42.3606</v>
      </c>
      <c r="D1430" s="12">
        <v>-71.0106</v>
      </c>
      <c r="E1430" s="12">
        <v>2.0131129E7</v>
      </c>
      <c r="F1430" s="12" t="str">
        <f t="shared" si="1"/>
        <v>11</v>
      </c>
      <c r="G1430" s="12">
        <v>63.0</v>
      </c>
      <c r="H1430" s="12">
        <v>0.0</v>
      </c>
    </row>
    <row r="1431" ht="13.5" customHeight="1">
      <c r="A1431" s="12" t="s">
        <v>418</v>
      </c>
      <c r="B1431" s="12" t="s">
        <v>419</v>
      </c>
      <c r="C1431" s="12">
        <v>42.3606</v>
      </c>
      <c r="D1431" s="12">
        <v>-71.0106</v>
      </c>
      <c r="E1431" s="12">
        <v>2.013113E7</v>
      </c>
      <c r="F1431" s="12" t="str">
        <f t="shared" si="1"/>
        <v>11</v>
      </c>
      <c r="G1431" s="12">
        <v>53.0</v>
      </c>
      <c r="H1431" s="12">
        <v>0.0</v>
      </c>
    </row>
    <row r="1432" ht="13.5" customHeight="1">
      <c r="A1432" s="12" t="s">
        <v>418</v>
      </c>
      <c r="B1432" s="12" t="s">
        <v>419</v>
      </c>
      <c r="C1432" s="12">
        <v>42.3606</v>
      </c>
      <c r="D1432" s="12">
        <v>-71.0106</v>
      </c>
      <c r="E1432" s="12">
        <v>2.0131201E7</v>
      </c>
      <c r="F1432" s="12" t="str">
        <f t="shared" si="1"/>
        <v>12</v>
      </c>
      <c r="G1432" s="12">
        <v>22.0</v>
      </c>
      <c r="H1432" s="12">
        <v>69.0</v>
      </c>
    </row>
    <row r="1433" ht="13.5" customHeight="1">
      <c r="A1433" s="12" t="s">
        <v>418</v>
      </c>
      <c r="B1433" s="12" t="s">
        <v>419</v>
      </c>
      <c r="C1433" s="12">
        <v>42.3606</v>
      </c>
      <c r="D1433" s="12">
        <v>-71.0106</v>
      </c>
      <c r="E1433" s="12">
        <v>2.0131202E7</v>
      </c>
      <c r="F1433" s="12" t="str">
        <f t="shared" si="1"/>
        <v>12</v>
      </c>
      <c r="G1433" s="12">
        <v>20.0</v>
      </c>
      <c r="H1433" s="12">
        <v>0.0</v>
      </c>
    </row>
    <row r="1434" ht="13.5" customHeight="1">
      <c r="A1434" s="12" t="s">
        <v>418</v>
      </c>
      <c r="B1434" s="12" t="s">
        <v>419</v>
      </c>
      <c r="C1434" s="12">
        <v>42.3606</v>
      </c>
      <c r="D1434" s="12">
        <v>-71.0106</v>
      </c>
      <c r="E1434" s="12">
        <v>2.0131203E7</v>
      </c>
      <c r="F1434" s="12" t="str">
        <f t="shared" si="1"/>
        <v>12</v>
      </c>
      <c r="G1434" s="12">
        <v>11.0</v>
      </c>
      <c r="H1434" s="12">
        <v>0.0</v>
      </c>
    </row>
    <row r="1435" ht="13.5" customHeight="1">
      <c r="A1435" s="12" t="s">
        <v>418</v>
      </c>
      <c r="B1435" s="12" t="s">
        <v>419</v>
      </c>
      <c r="C1435" s="12">
        <v>42.3606</v>
      </c>
      <c r="D1435" s="12">
        <v>-71.0106</v>
      </c>
      <c r="E1435" s="12">
        <v>2.0131204E7</v>
      </c>
      <c r="F1435" s="12" t="str">
        <f t="shared" si="1"/>
        <v>12</v>
      </c>
      <c r="G1435" s="12">
        <v>23.0</v>
      </c>
      <c r="H1435" s="12">
        <v>0.0</v>
      </c>
    </row>
    <row r="1436" ht="13.5" customHeight="1">
      <c r="A1436" s="12" t="s">
        <v>418</v>
      </c>
      <c r="B1436" s="12" t="s">
        <v>419</v>
      </c>
      <c r="C1436" s="12">
        <v>42.3606</v>
      </c>
      <c r="D1436" s="12">
        <v>-71.0106</v>
      </c>
      <c r="E1436" s="12">
        <v>2.0131205E7</v>
      </c>
      <c r="F1436" s="12" t="str">
        <f t="shared" si="1"/>
        <v>12</v>
      </c>
      <c r="G1436" s="12">
        <v>15.0</v>
      </c>
      <c r="H1436" s="12">
        <v>3.0</v>
      </c>
    </row>
    <row r="1437" ht="13.5" customHeight="1">
      <c r="A1437" s="12" t="s">
        <v>418</v>
      </c>
      <c r="B1437" s="12" t="s">
        <v>419</v>
      </c>
      <c r="C1437" s="12">
        <v>42.3606</v>
      </c>
      <c r="D1437" s="12">
        <v>-71.0106</v>
      </c>
      <c r="E1437" s="12">
        <v>2.0131206E7</v>
      </c>
      <c r="F1437" s="12" t="str">
        <f t="shared" si="1"/>
        <v>12</v>
      </c>
      <c r="G1437" s="12">
        <v>42.0</v>
      </c>
      <c r="H1437" s="12">
        <v>76.0</v>
      </c>
    </row>
    <row r="1438" ht="13.5" customHeight="1">
      <c r="A1438" s="12" t="s">
        <v>418</v>
      </c>
      <c r="B1438" s="12" t="s">
        <v>419</v>
      </c>
      <c r="C1438" s="12">
        <v>42.3606</v>
      </c>
      <c r="D1438" s="12">
        <v>-71.0106</v>
      </c>
      <c r="E1438" s="12">
        <v>2.0131207E7</v>
      </c>
      <c r="F1438" s="12" t="str">
        <f t="shared" si="1"/>
        <v>12</v>
      </c>
      <c r="G1438" s="12">
        <v>33.0</v>
      </c>
      <c r="H1438" s="12">
        <v>23.0</v>
      </c>
    </row>
    <row r="1439" ht="13.5" customHeight="1">
      <c r="A1439" s="12" t="s">
        <v>418</v>
      </c>
      <c r="B1439" s="12" t="s">
        <v>419</v>
      </c>
      <c r="C1439" s="12">
        <v>42.3606</v>
      </c>
      <c r="D1439" s="12">
        <v>-71.0106</v>
      </c>
      <c r="E1439" s="12">
        <v>2.0131208E7</v>
      </c>
      <c r="F1439" s="12" t="str">
        <f t="shared" si="1"/>
        <v>12</v>
      </c>
      <c r="G1439" s="12">
        <v>31.0</v>
      </c>
      <c r="H1439" s="12">
        <v>0.0</v>
      </c>
    </row>
    <row r="1440" ht="13.5" customHeight="1">
      <c r="A1440" s="12" t="s">
        <v>418</v>
      </c>
      <c r="B1440" s="12" t="s">
        <v>419</v>
      </c>
      <c r="C1440" s="12">
        <v>42.3606</v>
      </c>
      <c r="D1440" s="12">
        <v>-71.0106</v>
      </c>
      <c r="E1440" s="12">
        <v>2.0131209E7</v>
      </c>
      <c r="F1440" s="12" t="str">
        <f t="shared" si="1"/>
        <v>12</v>
      </c>
      <c r="G1440" s="12">
        <v>31.0</v>
      </c>
      <c r="H1440" s="12">
        <v>109.0</v>
      </c>
    </row>
    <row r="1441" ht="13.5" customHeight="1">
      <c r="A1441" s="12" t="s">
        <v>418</v>
      </c>
      <c r="B1441" s="12" t="s">
        <v>419</v>
      </c>
      <c r="C1441" s="12">
        <v>42.3606</v>
      </c>
      <c r="D1441" s="12">
        <v>-71.0106</v>
      </c>
      <c r="E1441" s="12">
        <v>2.013121E7</v>
      </c>
      <c r="F1441" s="12" t="str">
        <f t="shared" si="1"/>
        <v>12</v>
      </c>
      <c r="G1441" s="12">
        <v>22.0</v>
      </c>
      <c r="H1441" s="12">
        <v>18.0</v>
      </c>
    </row>
    <row r="1442" ht="13.5" customHeight="1">
      <c r="A1442" s="12" t="s">
        <v>418</v>
      </c>
      <c r="B1442" s="12" t="s">
        <v>419</v>
      </c>
      <c r="C1442" s="12">
        <v>42.3606</v>
      </c>
      <c r="D1442" s="12">
        <v>-71.0106</v>
      </c>
      <c r="E1442" s="12">
        <v>2.0131211E7</v>
      </c>
      <c r="F1442" s="12" t="str">
        <f t="shared" si="1"/>
        <v>12</v>
      </c>
      <c r="G1442" s="12">
        <v>42.0</v>
      </c>
      <c r="H1442" s="12">
        <v>0.0</v>
      </c>
    </row>
    <row r="1443" ht="13.5" customHeight="1">
      <c r="A1443" s="12" t="s">
        <v>418</v>
      </c>
      <c r="B1443" s="12" t="s">
        <v>419</v>
      </c>
      <c r="C1443" s="12">
        <v>42.3606</v>
      </c>
      <c r="D1443" s="12">
        <v>-71.0106</v>
      </c>
      <c r="E1443" s="12">
        <v>2.0131212E7</v>
      </c>
      <c r="F1443" s="12" t="str">
        <f t="shared" si="1"/>
        <v>12</v>
      </c>
      <c r="G1443" s="12">
        <v>38.0</v>
      </c>
      <c r="H1443" s="12">
        <v>0.0</v>
      </c>
    </row>
    <row r="1444" ht="13.5" customHeight="1">
      <c r="A1444" s="12" t="s">
        <v>418</v>
      </c>
      <c r="B1444" s="12" t="s">
        <v>419</v>
      </c>
      <c r="C1444" s="12">
        <v>42.3606</v>
      </c>
      <c r="D1444" s="12">
        <v>-71.0106</v>
      </c>
      <c r="E1444" s="12">
        <v>2.0131213E7</v>
      </c>
      <c r="F1444" s="12" t="str">
        <f t="shared" si="1"/>
        <v>12</v>
      </c>
      <c r="G1444" s="12">
        <v>19.0</v>
      </c>
      <c r="H1444" s="12">
        <v>0.0</v>
      </c>
    </row>
    <row r="1445" ht="13.5" customHeight="1">
      <c r="A1445" s="12" t="s">
        <v>418</v>
      </c>
      <c r="B1445" s="12" t="s">
        <v>419</v>
      </c>
      <c r="C1445" s="12">
        <v>42.3606</v>
      </c>
      <c r="D1445" s="12">
        <v>-71.0106</v>
      </c>
      <c r="E1445" s="12">
        <v>2.0131214E7</v>
      </c>
      <c r="F1445" s="12" t="str">
        <f t="shared" si="1"/>
        <v>12</v>
      </c>
      <c r="G1445" s="12">
        <v>14.0</v>
      </c>
      <c r="H1445" s="12">
        <v>56.0</v>
      </c>
    </row>
    <row r="1446" ht="13.5" customHeight="1">
      <c r="A1446" s="12" t="s">
        <v>418</v>
      </c>
      <c r="B1446" s="12" t="s">
        <v>419</v>
      </c>
      <c r="C1446" s="12">
        <v>42.3606</v>
      </c>
      <c r="D1446" s="12">
        <v>-71.0106</v>
      </c>
      <c r="E1446" s="12">
        <v>2.0131215E7</v>
      </c>
      <c r="F1446" s="12" t="str">
        <f t="shared" si="1"/>
        <v>12</v>
      </c>
      <c r="G1446" s="12">
        <v>44.0</v>
      </c>
      <c r="H1446" s="12">
        <v>163.0</v>
      </c>
    </row>
    <row r="1447" ht="13.5" customHeight="1">
      <c r="A1447" s="12" t="s">
        <v>418</v>
      </c>
      <c r="B1447" s="12" t="s">
        <v>419</v>
      </c>
      <c r="C1447" s="12">
        <v>42.3606</v>
      </c>
      <c r="D1447" s="12">
        <v>-71.0106</v>
      </c>
      <c r="E1447" s="12">
        <v>2.0131216E7</v>
      </c>
      <c r="F1447" s="12" t="str">
        <f t="shared" si="1"/>
        <v>12</v>
      </c>
      <c r="G1447" s="12">
        <v>27.0</v>
      </c>
      <c r="H1447" s="12">
        <v>0.0</v>
      </c>
    </row>
    <row r="1448" ht="13.5" customHeight="1">
      <c r="A1448" s="12" t="s">
        <v>418</v>
      </c>
      <c r="B1448" s="12" t="s">
        <v>419</v>
      </c>
      <c r="C1448" s="12">
        <v>42.3606</v>
      </c>
      <c r="D1448" s="12">
        <v>-71.0106</v>
      </c>
      <c r="E1448" s="12">
        <v>2.0131217E7</v>
      </c>
      <c r="F1448" s="12" t="str">
        <f t="shared" si="1"/>
        <v>12</v>
      </c>
      <c r="G1448" s="12">
        <v>33.0</v>
      </c>
      <c r="H1448" s="12">
        <v>135.0</v>
      </c>
    </row>
    <row r="1449" ht="13.5" customHeight="1">
      <c r="A1449" s="12" t="s">
        <v>418</v>
      </c>
      <c r="B1449" s="12" t="s">
        <v>419</v>
      </c>
      <c r="C1449" s="12">
        <v>42.3606</v>
      </c>
      <c r="D1449" s="12">
        <v>-71.0106</v>
      </c>
      <c r="E1449" s="12">
        <v>2.0131218E7</v>
      </c>
      <c r="F1449" s="12" t="str">
        <f t="shared" si="1"/>
        <v>12</v>
      </c>
      <c r="G1449" s="12">
        <v>11.0</v>
      </c>
      <c r="H1449" s="12">
        <v>0.0</v>
      </c>
    </row>
    <row r="1450" ht="13.5" customHeight="1">
      <c r="A1450" s="12" t="s">
        <v>418</v>
      </c>
      <c r="B1450" s="12" t="s">
        <v>419</v>
      </c>
      <c r="C1450" s="12">
        <v>42.3606</v>
      </c>
      <c r="D1450" s="12">
        <v>-71.0106</v>
      </c>
      <c r="E1450" s="12">
        <v>2.0131219E7</v>
      </c>
      <c r="F1450" s="12" t="str">
        <f t="shared" si="1"/>
        <v>12</v>
      </c>
      <c r="G1450" s="12">
        <v>22.0</v>
      </c>
      <c r="H1450" s="12">
        <v>0.0</v>
      </c>
    </row>
    <row r="1451" ht="13.5" customHeight="1">
      <c r="A1451" s="12" t="s">
        <v>418</v>
      </c>
      <c r="B1451" s="12" t="s">
        <v>419</v>
      </c>
      <c r="C1451" s="12">
        <v>42.3606</v>
      </c>
      <c r="D1451" s="12">
        <v>-71.0106</v>
      </c>
      <c r="E1451" s="12">
        <v>2.013122E7</v>
      </c>
      <c r="F1451" s="12" t="str">
        <f t="shared" si="1"/>
        <v>12</v>
      </c>
      <c r="G1451" s="12">
        <v>25.0</v>
      </c>
      <c r="H1451" s="12">
        <v>0.0</v>
      </c>
    </row>
    <row r="1452" ht="13.5" customHeight="1">
      <c r="A1452" s="12" t="s">
        <v>418</v>
      </c>
      <c r="B1452" s="12" t="s">
        <v>419</v>
      </c>
      <c r="C1452" s="12">
        <v>42.3606</v>
      </c>
      <c r="D1452" s="12">
        <v>-71.0106</v>
      </c>
      <c r="E1452" s="12">
        <v>2.0131221E7</v>
      </c>
      <c r="F1452" s="12" t="str">
        <f t="shared" si="1"/>
        <v>12</v>
      </c>
      <c r="G1452" s="12" t="e">
        <v>#N/A</v>
      </c>
      <c r="H1452" s="12">
        <v>0.0</v>
      </c>
    </row>
    <row r="1453" ht="13.5" customHeight="1">
      <c r="A1453" s="12" t="s">
        <v>418</v>
      </c>
      <c r="B1453" s="12" t="s">
        <v>419</v>
      </c>
      <c r="C1453" s="12">
        <v>42.3606</v>
      </c>
      <c r="D1453" s="12">
        <v>-71.0106</v>
      </c>
      <c r="E1453" s="12">
        <v>2.0131222E7</v>
      </c>
      <c r="F1453" s="12" t="str">
        <f t="shared" si="1"/>
        <v>12</v>
      </c>
      <c r="G1453" s="12">
        <v>30.0</v>
      </c>
      <c r="H1453" s="12">
        <v>3.0</v>
      </c>
    </row>
    <row r="1454" ht="13.5" customHeight="1">
      <c r="A1454" s="12" t="s">
        <v>418</v>
      </c>
      <c r="B1454" s="12" t="s">
        <v>419</v>
      </c>
      <c r="C1454" s="12">
        <v>42.3606</v>
      </c>
      <c r="D1454" s="12">
        <v>-71.0106</v>
      </c>
      <c r="E1454" s="12">
        <v>2.0131223E7</v>
      </c>
      <c r="F1454" s="12" t="str">
        <f t="shared" si="1"/>
        <v>12</v>
      </c>
      <c r="G1454" s="12">
        <v>36.0</v>
      </c>
      <c r="H1454" s="12">
        <v>173.0</v>
      </c>
    </row>
    <row r="1455" ht="13.5" customHeight="1">
      <c r="A1455" s="12" t="s">
        <v>418</v>
      </c>
      <c r="B1455" s="12" t="s">
        <v>419</v>
      </c>
      <c r="C1455" s="12">
        <v>42.3606</v>
      </c>
      <c r="D1455" s="12">
        <v>-71.0106</v>
      </c>
      <c r="E1455" s="12">
        <v>2.0131224E7</v>
      </c>
      <c r="F1455" s="12" t="str">
        <f t="shared" si="1"/>
        <v>12</v>
      </c>
      <c r="G1455" s="12">
        <v>30.0</v>
      </c>
      <c r="H1455" s="12">
        <v>0.0</v>
      </c>
    </row>
    <row r="1456" ht="13.5" customHeight="1">
      <c r="A1456" s="12" t="s">
        <v>418</v>
      </c>
      <c r="B1456" s="12" t="s">
        <v>419</v>
      </c>
      <c r="C1456" s="12">
        <v>42.3606</v>
      </c>
      <c r="D1456" s="12">
        <v>-71.0106</v>
      </c>
      <c r="E1456" s="12">
        <v>2.0131225E7</v>
      </c>
      <c r="F1456" s="12" t="str">
        <f t="shared" si="1"/>
        <v>12</v>
      </c>
      <c r="G1456" s="12">
        <v>15.0</v>
      </c>
      <c r="H1456" s="12">
        <v>0.0</v>
      </c>
    </row>
    <row r="1457" ht="13.5" customHeight="1">
      <c r="A1457" s="12" t="s">
        <v>418</v>
      </c>
      <c r="B1457" s="12" t="s">
        <v>419</v>
      </c>
      <c r="C1457" s="12">
        <v>42.3606</v>
      </c>
      <c r="D1457" s="12">
        <v>-71.0106</v>
      </c>
      <c r="E1457" s="12">
        <v>2.0131226E7</v>
      </c>
      <c r="F1457" s="12" t="str">
        <f t="shared" si="1"/>
        <v>12</v>
      </c>
      <c r="G1457" s="12">
        <v>43.0</v>
      </c>
      <c r="H1457" s="12">
        <v>13.0</v>
      </c>
    </row>
    <row r="1458" ht="13.5" customHeight="1">
      <c r="A1458" s="12" t="s">
        <v>418</v>
      </c>
      <c r="B1458" s="12" t="s">
        <v>419</v>
      </c>
      <c r="C1458" s="12">
        <v>42.3606</v>
      </c>
      <c r="D1458" s="12">
        <v>-71.0106</v>
      </c>
      <c r="E1458" s="12">
        <v>2.0131227E7</v>
      </c>
      <c r="F1458" s="12" t="str">
        <f t="shared" si="1"/>
        <v>12</v>
      </c>
      <c r="G1458" s="12"/>
      <c r="H1458" s="12">
        <v>0.0</v>
      </c>
    </row>
    <row r="1459" ht="13.5" customHeight="1">
      <c r="A1459" s="12" t="s">
        <v>418</v>
      </c>
      <c r="B1459" s="12" t="s">
        <v>419</v>
      </c>
      <c r="C1459" s="12">
        <v>42.3606</v>
      </c>
      <c r="D1459" s="12">
        <v>-71.0106</v>
      </c>
      <c r="E1459" s="12">
        <v>2.0131228E7</v>
      </c>
      <c r="F1459" s="12" t="str">
        <f t="shared" si="1"/>
        <v>12</v>
      </c>
      <c r="G1459" s="12">
        <v>45.0</v>
      </c>
      <c r="H1459" s="12">
        <v>0.0</v>
      </c>
    </row>
    <row r="1460" ht="13.5" customHeight="1">
      <c r="A1460" s="12" t="s">
        <v>418</v>
      </c>
      <c r="B1460" s="12" t="s">
        <v>419</v>
      </c>
      <c r="C1460" s="12">
        <v>42.3606</v>
      </c>
      <c r="D1460" s="12">
        <v>-71.0106</v>
      </c>
      <c r="E1460" s="12">
        <v>2.0131229E7</v>
      </c>
      <c r="F1460" s="12" t="str">
        <f t="shared" si="1"/>
        <v>12</v>
      </c>
      <c r="G1460" s="12">
        <v>34.0</v>
      </c>
      <c r="H1460" s="12">
        <v>335.0</v>
      </c>
    </row>
    <row r="1461" ht="13.5" customHeight="1">
      <c r="A1461" s="12" t="s">
        <v>418</v>
      </c>
      <c r="B1461" s="12" t="s">
        <v>419</v>
      </c>
      <c r="C1461" s="12">
        <v>42.3606</v>
      </c>
      <c r="D1461" s="12">
        <v>-71.0106</v>
      </c>
      <c r="E1461" s="12">
        <v>2.013123E7</v>
      </c>
      <c r="F1461" s="12" t="str">
        <f t="shared" si="1"/>
        <v>12</v>
      </c>
      <c r="G1461" s="12">
        <v>29.0</v>
      </c>
      <c r="H1461" s="12">
        <v>0.0</v>
      </c>
    </row>
    <row r="1462" ht="13.5" customHeight="1">
      <c r="A1462" s="12" t="s">
        <v>418</v>
      </c>
      <c r="B1462" s="12" t="s">
        <v>419</v>
      </c>
      <c r="C1462" s="12">
        <v>42.3606</v>
      </c>
      <c r="D1462" s="12">
        <v>-71.0106</v>
      </c>
      <c r="E1462" s="12">
        <v>2.0131231E7</v>
      </c>
      <c r="F1462" s="12" t="str">
        <f t="shared" si="1"/>
        <v>12</v>
      </c>
      <c r="G1462" s="12">
        <v>19.0</v>
      </c>
      <c r="H1462" s="12">
        <v>0.0</v>
      </c>
    </row>
  </sheetData>
  <autoFilter ref="$A$1:$K$1462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4.5"/>
    <col customWidth="1" min="3" max="3" width="8.63"/>
    <col customWidth="1" min="4" max="4" width="30.63"/>
    <col customWidth="1" min="5" max="5" width="26.38"/>
    <col customWidth="1" min="6" max="6" width="26.13"/>
    <col customWidth="1" min="7" max="26" width="8.63"/>
  </cols>
  <sheetData>
    <row r="1" ht="14.25" customHeight="1">
      <c r="A1" s="14" t="s">
        <v>420</v>
      </c>
      <c r="B1" s="14" t="s">
        <v>421</v>
      </c>
      <c r="D1" s="15" t="s">
        <v>422</v>
      </c>
      <c r="E1" s="15" t="s">
        <v>423</v>
      </c>
      <c r="F1" s="15" t="s">
        <v>424</v>
      </c>
      <c r="G1" s="15" t="s">
        <v>425</v>
      </c>
      <c r="H1" s="15" t="s">
        <v>426</v>
      </c>
      <c r="I1" s="15" t="s">
        <v>427</v>
      </c>
    </row>
    <row r="2" ht="14.25" customHeight="1">
      <c r="A2" s="16" t="s">
        <v>428</v>
      </c>
      <c r="B2" s="16" t="s">
        <v>429</v>
      </c>
      <c r="D2" s="6" t="str">
        <f>UPPER(A2)</f>
        <v>STEPHEN CARR</v>
      </c>
      <c r="E2" s="6" t="str">
        <f>LOWER(A2)</f>
        <v>stephen carr</v>
      </c>
      <c r="F2" s="6" t="str">
        <f>PROPER(E2)</f>
        <v>Stephen Carr</v>
      </c>
      <c r="G2" s="6" t="str">
        <f>LEFT(A2,3)</f>
        <v>Ste</v>
      </c>
      <c r="H2" s="6" t="str">
        <f>RIGHT(A2,2)</f>
        <v>rr</v>
      </c>
      <c r="I2" s="6" t="str">
        <f>MID(A2,1,5)</f>
        <v>Steph</v>
      </c>
    </row>
    <row r="3" ht="14.25" customHeight="1">
      <c r="A3" s="16" t="s">
        <v>430</v>
      </c>
      <c r="B3" s="16" t="s">
        <v>431</v>
      </c>
      <c r="D3" s="6"/>
      <c r="E3" s="6"/>
      <c r="F3" s="6"/>
      <c r="G3" s="6"/>
      <c r="H3" s="6"/>
      <c r="I3" s="6"/>
    </row>
    <row r="4" ht="14.25" customHeight="1">
      <c r="A4" s="16" t="s">
        <v>432</v>
      </c>
      <c r="B4" s="16" t="s">
        <v>433</v>
      </c>
      <c r="D4" s="6"/>
      <c r="E4" s="6"/>
      <c r="F4" s="6"/>
      <c r="G4" s="6"/>
      <c r="H4" s="6"/>
      <c r="I4" s="6"/>
    </row>
    <row r="5" ht="14.25" customHeight="1">
      <c r="A5" s="16" t="s">
        <v>434</v>
      </c>
      <c r="B5" s="16" t="s">
        <v>435</v>
      </c>
      <c r="D5" s="6"/>
      <c r="E5" s="6"/>
      <c r="F5" s="6"/>
      <c r="G5" s="6"/>
      <c r="H5" s="6"/>
      <c r="I5" s="6"/>
    </row>
    <row r="6" ht="14.25" customHeight="1">
      <c r="A6" s="16" t="s">
        <v>434</v>
      </c>
      <c r="B6" s="16" t="s">
        <v>436</v>
      </c>
      <c r="D6" s="6"/>
      <c r="E6" s="6"/>
      <c r="F6" s="6"/>
      <c r="G6" s="6"/>
      <c r="H6" s="6"/>
      <c r="I6" s="6"/>
    </row>
    <row r="7" ht="14.25" customHeight="1">
      <c r="A7" s="16" t="s">
        <v>437</v>
      </c>
      <c r="B7" s="16" t="s">
        <v>438</v>
      </c>
      <c r="D7" s="6"/>
      <c r="E7" s="6"/>
      <c r="F7" s="6"/>
      <c r="G7" s="6"/>
      <c r="H7" s="6"/>
      <c r="I7" s="6"/>
    </row>
    <row r="8" ht="14.25" customHeight="1">
      <c r="A8" s="16" t="s">
        <v>439</v>
      </c>
      <c r="B8" s="16" t="s">
        <v>440</v>
      </c>
      <c r="D8" s="6"/>
      <c r="E8" s="6"/>
      <c r="F8" s="6"/>
      <c r="G8" s="6"/>
      <c r="H8" s="6"/>
      <c r="I8" s="6"/>
    </row>
    <row r="9" ht="14.25" customHeight="1">
      <c r="A9" s="16" t="s">
        <v>441</v>
      </c>
      <c r="B9" s="16" t="s">
        <v>442</v>
      </c>
      <c r="D9" s="6"/>
      <c r="E9" s="6"/>
      <c r="F9" s="6"/>
      <c r="G9" s="6"/>
      <c r="H9" s="6"/>
      <c r="I9" s="6"/>
    </row>
    <row r="10" ht="14.25" customHeight="1">
      <c r="A10" s="16" t="s">
        <v>443</v>
      </c>
      <c r="B10" s="16" t="s">
        <v>442</v>
      </c>
      <c r="D10" s="6"/>
      <c r="E10" s="6"/>
      <c r="F10" s="6"/>
      <c r="G10" s="6"/>
      <c r="H10" s="6"/>
      <c r="I10" s="6"/>
    </row>
    <row r="11" ht="14.25" customHeight="1">
      <c r="A11" s="16" t="s">
        <v>444</v>
      </c>
      <c r="B11" s="16" t="s">
        <v>445</v>
      </c>
      <c r="D11" s="6"/>
      <c r="E11" s="6"/>
      <c r="F11" s="6"/>
      <c r="G11" s="6"/>
      <c r="H11" s="6"/>
      <c r="I11" s="6"/>
    </row>
    <row r="12" ht="14.25" customHeight="1">
      <c r="A12" s="16" t="s">
        <v>446</v>
      </c>
      <c r="B12" s="16" t="s">
        <v>447</v>
      </c>
      <c r="D12" s="6"/>
      <c r="E12" s="6"/>
      <c r="F12" s="6"/>
      <c r="G12" s="6"/>
      <c r="H12" s="6"/>
      <c r="I12" s="6"/>
    </row>
    <row r="13" ht="14.25" customHeight="1">
      <c r="A13" s="16" t="s">
        <v>448</v>
      </c>
      <c r="B13" s="16" t="s">
        <v>449</v>
      </c>
      <c r="D13" s="6"/>
      <c r="E13" s="6"/>
      <c r="F13" s="6"/>
      <c r="G13" s="6"/>
      <c r="H13" s="6"/>
      <c r="I13" s="6"/>
    </row>
    <row r="14" ht="14.25" customHeight="1">
      <c r="A14" s="16" t="s">
        <v>450</v>
      </c>
      <c r="B14" s="16" t="s">
        <v>451</v>
      </c>
      <c r="D14" s="6"/>
      <c r="E14" s="6"/>
      <c r="F14" s="6"/>
      <c r="G14" s="6"/>
      <c r="H14" s="6"/>
      <c r="I14" s="6"/>
    </row>
    <row r="15" ht="14.25" customHeight="1">
      <c r="A15" s="16" t="s">
        <v>452</v>
      </c>
      <c r="B15" s="16" t="s">
        <v>453</v>
      </c>
      <c r="D15" s="6"/>
      <c r="E15" s="6"/>
      <c r="F15" s="6"/>
      <c r="G15" s="6"/>
      <c r="H15" s="6"/>
      <c r="I15" s="6"/>
    </row>
    <row r="16" ht="14.25" customHeight="1">
      <c r="A16" s="16" t="s">
        <v>454</v>
      </c>
      <c r="B16" s="16" t="s">
        <v>455</v>
      </c>
      <c r="D16" s="6"/>
      <c r="E16" s="6"/>
      <c r="F16" s="6"/>
      <c r="G16" s="6"/>
      <c r="H16" s="6"/>
      <c r="I16" s="6"/>
    </row>
    <row r="17" ht="14.25" customHeight="1">
      <c r="A17" s="16" t="s">
        <v>456</v>
      </c>
      <c r="B17" s="16" t="s">
        <v>457</v>
      </c>
      <c r="D17" s="6"/>
      <c r="E17" s="6"/>
      <c r="F17" s="6"/>
      <c r="G17" s="6"/>
      <c r="H17" s="6"/>
      <c r="I17" s="6"/>
    </row>
    <row r="18" ht="14.25" customHeight="1">
      <c r="A18" s="16" t="s">
        <v>458</v>
      </c>
      <c r="B18" s="16" t="s">
        <v>459</v>
      </c>
      <c r="D18" s="6"/>
      <c r="E18" s="6"/>
      <c r="F18" s="6"/>
      <c r="G18" s="6"/>
      <c r="H18" s="6"/>
      <c r="I18" s="6"/>
    </row>
    <row r="19" ht="14.25" customHeight="1">
      <c r="A19" s="16" t="s">
        <v>460</v>
      </c>
      <c r="B19" s="16" t="s">
        <v>461</v>
      </c>
      <c r="D19" s="6"/>
      <c r="E19" s="6"/>
      <c r="F19" s="6"/>
      <c r="G19" s="6"/>
      <c r="H19" s="6"/>
      <c r="I19" s="6"/>
    </row>
    <row r="20" ht="14.25" customHeight="1">
      <c r="A20" s="16" t="s">
        <v>462</v>
      </c>
      <c r="B20" s="16" t="s">
        <v>463</v>
      </c>
      <c r="D20" s="6"/>
      <c r="E20" s="6"/>
      <c r="F20" s="6"/>
      <c r="G20" s="6"/>
      <c r="H20" s="6"/>
      <c r="I20" s="6"/>
    </row>
    <row r="21" ht="14.25" customHeight="1">
      <c r="A21" s="16" t="s">
        <v>464</v>
      </c>
      <c r="B21" s="16" t="s">
        <v>465</v>
      </c>
      <c r="D21" s="6"/>
      <c r="E21" s="6"/>
      <c r="F21" s="6"/>
      <c r="G21" s="6"/>
      <c r="H21" s="6"/>
      <c r="I21" s="6"/>
    </row>
    <row r="22" ht="14.25" customHeight="1">
      <c r="A22" s="16" t="s">
        <v>466</v>
      </c>
      <c r="B22" s="16" t="s">
        <v>467</v>
      </c>
      <c r="D22" s="6"/>
      <c r="E22" s="6"/>
      <c r="F22" s="6"/>
      <c r="G22" s="6"/>
      <c r="H22" s="6"/>
      <c r="I22" s="6"/>
    </row>
    <row r="23" ht="14.25" customHeight="1">
      <c r="A23" s="16" t="s">
        <v>468</v>
      </c>
      <c r="B23" s="16" t="s">
        <v>469</v>
      </c>
      <c r="D23" s="6"/>
      <c r="E23" s="6"/>
      <c r="F23" s="6"/>
      <c r="G23" s="6"/>
      <c r="H23" s="6"/>
      <c r="I23" s="6"/>
    </row>
    <row r="24" ht="14.25" customHeight="1">
      <c r="A24" s="16" t="s">
        <v>470</v>
      </c>
      <c r="B24" s="16" t="s">
        <v>471</v>
      </c>
      <c r="D24" s="6"/>
      <c r="E24" s="6"/>
      <c r="F24" s="6"/>
      <c r="G24" s="6"/>
      <c r="H24" s="6"/>
      <c r="I24" s="6"/>
    </row>
    <row r="25" ht="14.25" customHeight="1">
      <c r="A25" s="16" t="s">
        <v>472</v>
      </c>
      <c r="B25" s="16" t="s">
        <v>473</v>
      </c>
      <c r="D25" s="6"/>
      <c r="E25" s="6"/>
      <c r="F25" s="6"/>
      <c r="G25" s="6"/>
      <c r="H25" s="6"/>
      <c r="I25" s="6"/>
    </row>
    <row r="26" ht="14.25" customHeight="1">
      <c r="A26" s="16" t="s">
        <v>474</v>
      </c>
      <c r="B26" s="16" t="s">
        <v>475</v>
      </c>
      <c r="D26" s="6"/>
      <c r="E26" s="6"/>
      <c r="F26" s="6"/>
      <c r="G26" s="6"/>
      <c r="H26" s="6"/>
      <c r="I26" s="6"/>
    </row>
    <row r="27" ht="14.25" customHeight="1">
      <c r="A27" s="16" t="s">
        <v>476</v>
      </c>
      <c r="B27" s="16" t="s">
        <v>477</v>
      </c>
      <c r="D27" s="6"/>
      <c r="E27" s="6"/>
      <c r="F27" s="6"/>
      <c r="G27" s="6"/>
      <c r="H27" s="6"/>
      <c r="I27" s="6"/>
    </row>
    <row r="28" ht="14.25" customHeight="1">
      <c r="A28" s="16" t="s">
        <v>478</v>
      </c>
      <c r="B28" s="16" t="s">
        <v>469</v>
      </c>
      <c r="D28" s="6"/>
      <c r="E28" s="6"/>
      <c r="F28" s="6"/>
      <c r="G28" s="6"/>
      <c r="H28" s="6"/>
      <c r="I28" s="6"/>
    </row>
    <row r="29" ht="14.25" customHeight="1">
      <c r="A29" s="16" t="s">
        <v>479</v>
      </c>
      <c r="B29" s="16" t="s">
        <v>480</v>
      </c>
      <c r="D29" s="6"/>
      <c r="E29" s="6"/>
      <c r="F29" s="6"/>
      <c r="G29" s="6"/>
      <c r="H29" s="6"/>
      <c r="I29" s="6"/>
    </row>
    <row r="30" ht="14.25" customHeight="1">
      <c r="A30" s="16" t="s">
        <v>481</v>
      </c>
      <c r="B30" s="16" t="s">
        <v>477</v>
      </c>
      <c r="D30" s="6"/>
      <c r="E30" s="6"/>
      <c r="F30" s="6"/>
      <c r="G30" s="6"/>
      <c r="H30" s="6"/>
      <c r="I30" s="6"/>
    </row>
    <row r="31" ht="14.25" customHeight="1">
      <c r="A31" s="16" t="s">
        <v>482</v>
      </c>
      <c r="B31" s="16" t="s">
        <v>483</v>
      </c>
      <c r="D31" s="6"/>
      <c r="E31" s="6"/>
      <c r="F31" s="6"/>
      <c r="G31" s="6"/>
      <c r="H31" s="6"/>
      <c r="I31" s="6"/>
    </row>
    <row r="32" ht="14.25" customHeight="1">
      <c r="A32" s="16" t="s">
        <v>484</v>
      </c>
      <c r="B32" s="16" t="s">
        <v>485</v>
      </c>
      <c r="D32" s="6"/>
      <c r="E32" s="6"/>
      <c r="F32" s="6"/>
      <c r="G32" s="6"/>
      <c r="H32" s="6"/>
      <c r="I32" s="6"/>
    </row>
    <row r="33" ht="14.25" customHeight="1">
      <c r="A33" s="16" t="s">
        <v>486</v>
      </c>
      <c r="B33" s="16" t="s">
        <v>487</v>
      </c>
      <c r="D33" s="6"/>
      <c r="E33" s="6"/>
      <c r="F33" s="6"/>
      <c r="G33" s="6"/>
      <c r="H33" s="6"/>
      <c r="I33" s="6"/>
    </row>
    <row r="34" ht="14.25" customHeight="1">
      <c r="A34" s="16" t="s">
        <v>488</v>
      </c>
      <c r="B34" s="16" t="s">
        <v>489</v>
      </c>
      <c r="D34" s="6"/>
      <c r="E34" s="6"/>
      <c r="F34" s="6"/>
      <c r="G34" s="6"/>
      <c r="H34" s="6"/>
      <c r="I34" s="6"/>
    </row>
    <row r="35" ht="14.25" customHeight="1">
      <c r="A35" s="16" t="s">
        <v>490</v>
      </c>
      <c r="B35" s="16" t="s">
        <v>491</v>
      </c>
      <c r="D35" s="6"/>
      <c r="E35" s="6"/>
      <c r="F35" s="6"/>
      <c r="G35" s="6"/>
      <c r="H35" s="6"/>
      <c r="I35" s="6"/>
    </row>
    <row r="36" ht="14.25" customHeight="1">
      <c r="A36" s="16" t="s">
        <v>492</v>
      </c>
      <c r="B36" s="16" t="s">
        <v>493</v>
      </c>
      <c r="D36" s="6"/>
      <c r="E36" s="6"/>
      <c r="F36" s="6"/>
      <c r="G36" s="6"/>
      <c r="H36" s="6"/>
      <c r="I36" s="6"/>
    </row>
    <row r="37" ht="14.25" customHeight="1">
      <c r="A37" s="16" t="s">
        <v>494</v>
      </c>
      <c r="B37" s="16" t="s">
        <v>495</v>
      </c>
      <c r="D37" s="6"/>
      <c r="E37" s="6"/>
      <c r="F37" s="6"/>
      <c r="G37" s="6"/>
      <c r="H37" s="6"/>
      <c r="I37" s="6"/>
    </row>
    <row r="38" ht="14.25" customHeight="1">
      <c r="A38" s="16" t="s">
        <v>496</v>
      </c>
      <c r="B38" s="16" t="s">
        <v>469</v>
      </c>
      <c r="D38" s="6"/>
      <c r="E38" s="6"/>
      <c r="F38" s="6"/>
      <c r="G38" s="6"/>
      <c r="H38" s="6"/>
      <c r="I38" s="6"/>
    </row>
    <row r="39" ht="14.25" customHeight="1">
      <c r="A39" s="16" t="s">
        <v>497</v>
      </c>
      <c r="B39" s="16" t="s">
        <v>498</v>
      </c>
      <c r="D39" s="6"/>
      <c r="E39" s="6"/>
      <c r="F39" s="6"/>
      <c r="G39" s="6"/>
      <c r="H39" s="6"/>
      <c r="I39" s="6"/>
    </row>
    <row r="40" ht="14.25" customHeight="1">
      <c r="A40" s="16" t="s">
        <v>479</v>
      </c>
      <c r="B40" s="16" t="s">
        <v>499</v>
      </c>
      <c r="D40" s="6"/>
      <c r="E40" s="6"/>
      <c r="F40" s="6"/>
      <c r="G40" s="6"/>
      <c r="H40" s="6"/>
      <c r="I40" s="6"/>
    </row>
    <row r="41" ht="14.25" customHeight="1">
      <c r="A41" s="16" t="s">
        <v>500</v>
      </c>
      <c r="B41" s="16" t="s">
        <v>501</v>
      </c>
      <c r="D41" s="6"/>
      <c r="E41" s="6"/>
      <c r="F41" s="6"/>
      <c r="G41" s="6"/>
      <c r="H41" s="6"/>
      <c r="I41" s="6"/>
    </row>
    <row r="42" ht="14.25" customHeight="1">
      <c r="A42" s="16" t="s">
        <v>502</v>
      </c>
      <c r="B42" s="16" t="s">
        <v>477</v>
      </c>
      <c r="D42" s="6"/>
      <c r="E42" s="6"/>
      <c r="F42" s="6"/>
      <c r="G42" s="6"/>
      <c r="H42" s="6"/>
      <c r="I42" s="6"/>
    </row>
    <row r="43" ht="14.25" customHeight="1">
      <c r="A43" s="16" t="s">
        <v>484</v>
      </c>
      <c r="B43" s="16" t="s">
        <v>485</v>
      </c>
      <c r="D43" s="6"/>
      <c r="E43" s="6"/>
      <c r="F43" s="6"/>
      <c r="G43" s="6"/>
      <c r="H43" s="6"/>
      <c r="I43" s="6"/>
    </row>
    <row r="44" ht="14.25" customHeight="1">
      <c r="A44" s="16" t="s">
        <v>503</v>
      </c>
      <c r="B44" s="16" t="s">
        <v>504</v>
      </c>
      <c r="D44" s="6"/>
      <c r="E44" s="6"/>
      <c r="F44" s="6"/>
      <c r="G44" s="6"/>
      <c r="H44" s="6"/>
      <c r="I44" s="6"/>
    </row>
    <row r="45" ht="14.25" customHeight="1">
      <c r="A45" s="16" t="s">
        <v>505</v>
      </c>
      <c r="B45" s="16" t="s">
        <v>506</v>
      </c>
      <c r="D45" s="6"/>
      <c r="E45" s="6"/>
      <c r="F45" s="6"/>
      <c r="G45" s="6"/>
      <c r="H45" s="6"/>
      <c r="I45" s="6"/>
    </row>
    <row r="46" ht="14.25" customHeight="1">
      <c r="A46" s="16" t="s">
        <v>507</v>
      </c>
      <c r="B46" s="16" t="s">
        <v>508</v>
      </c>
      <c r="D46" s="6"/>
      <c r="E46" s="6"/>
      <c r="F46" s="6"/>
      <c r="G46" s="6"/>
      <c r="H46" s="6"/>
      <c r="I46" s="6"/>
    </row>
    <row r="47" ht="14.25" customHeight="1">
      <c r="A47" s="16" t="s">
        <v>509</v>
      </c>
      <c r="B47" s="16" t="s">
        <v>510</v>
      </c>
      <c r="D47" s="6"/>
      <c r="E47" s="6"/>
      <c r="F47" s="6"/>
      <c r="G47" s="6"/>
      <c r="H47" s="6"/>
      <c r="I47" s="6"/>
    </row>
    <row r="48" ht="14.25" customHeight="1">
      <c r="A48" s="16" t="s">
        <v>511</v>
      </c>
      <c r="B48" s="16" t="s">
        <v>512</v>
      </c>
      <c r="D48" s="6"/>
      <c r="E48" s="6"/>
      <c r="F48" s="6"/>
      <c r="G48" s="6"/>
      <c r="H48" s="6"/>
      <c r="I48" s="6"/>
    </row>
    <row r="49" ht="14.25" customHeight="1">
      <c r="A49" s="16" t="s">
        <v>513</v>
      </c>
      <c r="B49" s="16" t="s">
        <v>514</v>
      </c>
      <c r="D49" s="6"/>
      <c r="E49" s="6"/>
      <c r="F49" s="6"/>
      <c r="G49" s="6"/>
      <c r="H49" s="6"/>
      <c r="I49" s="6"/>
    </row>
    <row r="50" ht="14.25" customHeight="1">
      <c r="A50" s="16" t="s">
        <v>515</v>
      </c>
      <c r="B50" s="16" t="s">
        <v>516</v>
      </c>
      <c r="D50" s="6"/>
      <c r="E50" s="6"/>
      <c r="F50" s="6"/>
      <c r="G50" s="6"/>
      <c r="H50" s="6"/>
      <c r="I50" s="6"/>
    </row>
    <row r="51" ht="14.25" customHeight="1">
      <c r="A51" s="16" t="s">
        <v>517</v>
      </c>
      <c r="B51" s="16" t="s">
        <v>518</v>
      </c>
      <c r="D51" s="6"/>
      <c r="E51" s="6"/>
      <c r="F51" s="6"/>
      <c r="G51" s="6"/>
      <c r="H51" s="6"/>
      <c r="I51" s="6"/>
    </row>
    <row r="52" ht="14.25" customHeight="1">
      <c r="A52" s="16" t="s">
        <v>448</v>
      </c>
      <c r="B52" s="16" t="s">
        <v>519</v>
      </c>
      <c r="D52" s="6"/>
      <c r="E52" s="6"/>
      <c r="F52" s="6"/>
      <c r="G52" s="6"/>
      <c r="H52" s="6"/>
      <c r="I52" s="6"/>
    </row>
    <row r="53" ht="14.25" customHeight="1">
      <c r="A53" s="16" t="s">
        <v>520</v>
      </c>
      <c r="B53" s="16" t="s">
        <v>521</v>
      </c>
      <c r="D53" s="6"/>
      <c r="E53" s="6"/>
      <c r="F53" s="6"/>
      <c r="G53" s="6"/>
      <c r="H53" s="6"/>
      <c r="I53" s="6"/>
    </row>
    <row r="54" ht="14.25" customHeight="1">
      <c r="A54" s="16" t="s">
        <v>502</v>
      </c>
      <c r="B54" s="16" t="s">
        <v>489</v>
      </c>
      <c r="D54" s="6"/>
      <c r="E54" s="6"/>
      <c r="F54" s="6"/>
      <c r="G54" s="6"/>
      <c r="H54" s="6"/>
      <c r="I54" s="6"/>
    </row>
    <row r="55" ht="14.25" customHeight="1">
      <c r="A55" s="16" t="s">
        <v>522</v>
      </c>
      <c r="B55" s="16" t="s">
        <v>523</v>
      </c>
      <c r="D55" s="6"/>
      <c r="E55" s="6"/>
      <c r="F55" s="6"/>
      <c r="G55" s="6"/>
      <c r="H55" s="6"/>
      <c r="I55" s="6"/>
    </row>
    <row r="56" ht="14.25" customHeight="1">
      <c r="A56" s="16" t="s">
        <v>524</v>
      </c>
      <c r="B56" s="16" t="s">
        <v>525</v>
      </c>
      <c r="D56" s="6"/>
      <c r="E56" s="6"/>
      <c r="F56" s="6"/>
      <c r="G56" s="6"/>
      <c r="H56" s="6"/>
      <c r="I56" s="6"/>
    </row>
    <row r="57" ht="14.25" customHeight="1">
      <c r="A57" s="16" t="s">
        <v>526</v>
      </c>
      <c r="B57" s="16" t="s">
        <v>527</v>
      </c>
      <c r="D57" s="6"/>
      <c r="E57" s="6"/>
      <c r="F57" s="6"/>
      <c r="G57" s="6"/>
      <c r="H57" s="6"/>
      <c r="I57" s="6"/>
    </row>
    <row r="58" ht="14.25" customHeight="1">
      <c r="A58" s="16" t="s">
        <v>528</v>
      </c>
      <c r="B58" s="16" t="s">
        <v>529</v>
      </c>
      <c r="D58" s="6"/>
      <c r="E58" s="6"/>
      <c r="F58" s="6"/>
      <c r="G58" s="6"/>
      <c r="H58" s="6"/>
      <c r="I58" s="6"/>
    </row>
    <row r="59" ht="14.25" customHeight="1">
      <c r="A59" s="16" t="s">
        <v>530</v>
      </c>
      <c r="B59" s="16" t="s">
        <v>531</v>
      </c>
      <c r="D59" s="6"/>
      <c r="E59" s="6"/>
      <c r="F59" s="6"/>
      <c r="G59" s="6"/>
      <c r="H59" s="6"/>
      <c r="I59" s="6"/>
    </row>
    <row r="60" ht="14.25" customHeight="1">
      <c r="A60" s="16" t="s">
        <v>532</v>
      </c>
      <c r="B60" s="16" t="s">
        <v>533</v>
      </c>
      <c r="D60" s="6"/>
      <c r="E60" s="6"/>
      <c r="F60" s="6"/>
      <c r="G60" s="6"/>
      <c r="H60" s="6"/>
      <c r="I60" s="6"/>
    </row>
    <row r="61" ht="14.25" customHeight="1">
      <c r="A61" s="16" t="s">
        <v>494</v>
      </c>
      <c r="B61" s="16" t="s">
        <v>489</v>
      </c>
      <c r="D61" s="6"/>
      <c r="E61" s="6"/>
      <c r="F61" s="6"/>
      <c r="G61" s="6"/>
      <c r="H61" s="6"/>
      <c r="I61" s="6"/>
    </row>
    <row r="62" ht="14.25" customHeight="1">
      <c r="A62" s="16" t="s">
        <v>534</v>
      </c>
      <c r="B62" s="16" t="s">
        <v>535</v>
      </c>
      <c r="D62" s="6"/>
      <c r="E62" s="6"/>
      <c r="F62" s="6"/>
      <c r="G62" s="6"/>
      <c r="H62" s="6"/>
      <c r="I62" s="6"/>
    </row>
    <row r="63" ht="14.25" customHeight="1">
      <c r="A63" s="16" t="s">
        <v>536</v>
      </c>
      <c r="B63" s="16" t="s">
        <v>537</v>
      </c>
      <c r="D63" s="6"/>
      <c r="E63" s="6"/>
      <c r="F63" s="6"/>
      <c r="G63" s="6"/>
      <c r="H63" s="6"/>
      <c r="I63" s="6"/>
    </row>
    <row r="64" ht="14.25" customHeight="1">
      <c r="A64" s="16" t="s">
        <v>538</v>
      </c>
      <c r="B64" s="16" t="s">
        <v>510</v>
      </c>
      <c r="D64" s="6"/>
      <c r="E64" s="6"/>
      <c r="F64" s="6"/>
      <c r="G64" s="6"/>
      <c r="H64" s="6"/>
      <c r="I64" s="6"/>
    </row>
    <row r="65" ht="14.25" customHeight="1">
      <c r="A65" s="16" t="s">
        <v>539</v>
      </c>
      <c r="B65" s="16" t="s">
        <v>540</v>
      </c>
      <c r="D65" s="6"/>
      <c r="E65" s="6"/>
      <c r="F65" s="6"/>
      <c r="G65" s="6"/>
      <c r="H65" s="6"/>
      <c r="I65" s="6"/>
    </row>
    <row r="66" ht="14.25" customHeight="1">
      <c r="A66" s="16" t="s">
        <v>541</v>
      </c>
      <c r="B66" s="16" t="s">
        <v>542</v>
      </c>
      <c r="D66" s="6"/>
      <c r="E66" s="6"/>
      <c r="F66" s="6"/>
      <c r="G66" s="6"/>
      <c r="H66" s="6"/>
      <c r="I66" s="6"/>
    </row>
    <row r="67" ht="14.25" customHeight="1">
      <c r="A67" s="16" t="s">
        <v>534</v>
      </c>
      <c r="B67" s="16" t="s">
        <v>531</v>
      </c>
      <c r="D67" s="6"/>
      <c r="E67" s="6"/>
      <c r="F67" s="6"/>
      <c r="G67" s="6"/>
      <c r="H67" s="6"/>
      <c r="I67" s="6"/>
    </row>
    <row r="68" ht="14.25" customHeight="1">
      <c r="A68" s="16" t="s">
        <v>543</v>
      </c>
      <c r="B68" s="16" t="s">
        <v>489</v>
      </c>
      <c r="D68" s="6"/>
      <c r="E68" s="6"/>
      <c r="F68" s="6"/>
      <c r="G68" s="6"/>
      <c r="H68" s="6"/>
      <c r="I68" s="6"/>
    </row>
    <row r="69" ht="14.25" customHeight="1">
      <c r="A69" s="16" t="s">
        <v>544</v>
      </c>
      <c r="B69" s="16" t="s">
        <v>545</v>
      </c>
      <c r="D69" s="6"/>
      <c r="E69" s="6"/>
      <c r="F69" s="6"/>
      <c r="G69" s="6"/>
      <c r="H69" s="6"/>
      <c r="I69" s="6"/>
    </row>
    <row r="70" ht="14.25" customHeight="1">
      <c r="A70" s="16" t="s">
        <v>541</v>
      </c>
      <c r="B70" s="16" t="s">
        <v>542</v>
      </c>
      <c r="D70" s="6"/>
      <c r="E70" s="6"/>
      <c r="F70" s="6"/>
      <c r="G70" s="6"/>
      <c r="H70" s="6"/>
      <c r="I70" s="6"/>
    </row>
    <row r="71" ht="14.25" customHeight="1">
      <c r="A71" s="16" t="s">
        <v>546</v>
      </c>
      <c r="B71" s="16" t="s">
        <v>547</v>
      </c>
      <c r="D71" s="6"/>
      <c r="E71" s="6"/>
      <c r="F71" s="6"/>
      <c r="G71" s="6"/>
      <c r="H71" s="6"/>
      <c r="I71" s="6"/>
    </row>
    <row r="72" ht="14.25" customHeight="1">
      <c r="A72" s="16" t="s">
        <v>548</v>
      </c>
      <c r="B72" s="16"/>
      <c r="D72" s="6"/>
      <c r="E72" s="6"/>
      <c r="F72" s="6"/>
      <c r="G72" s="6"/>
      <c r="H72" s="6"/>
      <c r="I72" s="6"/>
    </row>
    <row r="73" ht="14.25" customHeight="1">
      <c r="A73" s="16" t="s">
        <v>549</v>
      </c>
      <c r="B73" s="16" t="s">
        <v>550</v>
      </c>
      <c r="D73" s="6"/>
      <c r="E73" s="6"/>
      <c r="F73" s="6"/>
      <c r="G73" s="6"/>
      <c r="H73" s="6"/>
      <c r="I73" s="6"/>
    </row>
    <row r="74" ht="14.25" customHeight="1">
      <c r="A74" s="16" t="s">
        <v>551</v>
      </c>
      <c r="B74" s="16" t="s">
        <v>552</v>
      </c>
      <c r="D74" s="6"/>
      <c r="E74" s="6"/>
      <c r="F74" s="6"/>
      <c r="G74" s="6"/>
      <c r="H74" s="6"/>
      <c r="I74" s="6"/>
    </row>
    <row r="75" ht="14.25" customHeight="1">
      <c r="A75" s="16" t="s">
        <v>553</v>
      </c>
      <c r="B75" s="16" t="s">
        <v>554</v>
      </c>
      <c r="D75" s="6"/>
      <c r="E75" s="6"/>
      <c r="F75" s="6"/>
      <c r="G75" s="6"/>
      <c r="H75" s="6"/>
      <c r="I75" s="6"/>
    </row>
    <row r="76" ht="14.25" customHeight="1">
      <c r="A76" s="16" t="s">
        <v>555</v>
      </c>
      <c r="B76" s="16" t="s">
        <v>556</v>
      </c>
      <c r="D76" s="6"/>
      <c r="E76" s="6"/>
      <c r="F76" s="6"/>
      <c r="G76" s="6"/>
      <c r="H76" s="6"/>
      <c r="I76" s="6"/>
    </row>
    <row r="77" ht="14.25" customHeight="1">
      <c r="A77" s="16" t="s">
        <v>557</v>
      </c>
      <c r="B77" s="16" t="s">
        <v>557</v>
      </c>
      <c r="D77" s="6"/>
      <c r="E77" s="6"/>
      <c r="F77" s="6"/>
      <c r="G77" s="6"/>
      <c r="H77" s="6"/>
      <c r="I77" s="6"/>
    </row>
    <row r="78" ht="14.25" customHeight="1">
      <c r="A78" s="16" t="s">
        <v>558</v>
      </c>
      <c r="B78" s="16" t="s">
        <v>547</v>
      </c>
      <c r="D78" s="6"/>
      <c r="E78" s="6"/>
      <c r="F78" s="6"/>
      <c r="G78" s="6"/>
      <c r="H78" s="6"/>
      <c r="I78" s="6"/>
    </row>
    <row r="79" ht="14.25" customHeight="1">
      <c r="A79" s="16" t="s">
        <v>559</v>
      </c>
      <c r="B79" s="16" t="s">
        <v>560</v>
      </c>
      <c r="D79" s="6"/>
      <c r="E79" s="6"/>
      <c r="F79" s="6"/>
      <c r="G79" s="6"/>
      <c r="H79" s="6"/>
      <c r="I79" s="6"/>
    </row>
    <row r="80" ht="14.25" customHeight="1">
      <c r="A80" s="16" t="s">
        <v>511</v>
      </c>
      <c r="B80" s="16" t="s">
        <v>561</v>
      </c>
      <c r="D80" s="6"/>
      <c r="E80" s="6"/>
      <c r="F80" s="6"/>
      <c r="G80" s="6"/>
      <c r="H80" s="6"/>
      <c r="I80" s="6"/>
    </row>
    <row r="81" ht="14.25" customHeight="1">
      <c r="A81" s="16" t="s">
        <v>532</v>
      </c>
      <c r="B81" s="16" t="s">
        <v>533</v>
      </c>
      <c r="D81" s="6"/>
      <c r="E81" s="6"/>
      <c r="F81" s="6"/>
      <c r="G81" s="6"/>
      <c r="H81" s="6"/>
      <c r="I81" s="6"/>
    </row>
    <row r="82" ht="14.25" customHeight="1">
      <c r="A82" s="16" t="s">
        <v>562</v>
      </c>
      <c r="B82" s="16" t="s">
        <v>504</v>
      </c>
      <c r="D82" s="6"/>
      <c r="E82" s="6"/>
      <c r="F82" s="6"/>
      <c r="G82" s="6"/>
      <c r="H82" s="6"/>
      <c r="I82" s="6"/>
    </row>
    <row r="83" ht="14.25" customHeight="1">
      <c r="A83" s="16" t="s">
        <v>563</v>
      </c>
      <c r="B83" s="16" t="s">
        <v>564</v>
      </c>
      <c r="D83" s="6"/>
      <c r="E83" s="6"/>
      <c r="F83" s="6"/>
      <c r="G83" s="6"/>
      <c r="H83" s="6"/>
      <c r="I83" s="6"/>
    </row>
    <row r="84" ht="14.25" customHeight="1">
      <c r="A84" s="16" t="s">
        <v>543</v>
      </c>
      <c r="B84" s="16" t="s">
        <v>565</v>
      </c>
      <c r="D84" s="6"/>
      <c r="E84" s="6"/>
      <c r="F84" s="6"/>
      <c r="G84" s="6"/>
      <c r="H84" s="6"/>
      <c r="I84" s="6"/>
    </row>
    <row r="85" ht="14.25" customHeight="1">
      <c r="A85" s="16" t="s">
        <v>566</v>
      </c>
      <c r="B85" s="16" t="s">
        <v>567</v>
      </c>
      <c r="D85" s="6"/>
      <c r="E85" s="6"/>
      <c r="F85" s="6"/>
      <c r="G85" s="6"/>
      <c r="H85" s="6"/>
      <c r="I85" s="6"/>
    </row>
    <row r="86" ht="14.25" customHeight="1">
      <c r="A86" s="16" t="s">
        <v>568</v>
      </c>
      <c r="B86" s="16" t="s">
        <v>569</v>
      </c>
      <c r="D86" s="6"/>
      <c r="E86" s="6"/>
      <c r="F86" s="6"/>
      <c r="G86" s="6"/>
      <c r="H86" s="6"/>
      <c r="I86" s="6"/>
    </row>
    <row r="87" ht="14.25" customHeight="1">
      <c r="A87" s="16" t="s">
        <v>546</v>
      </c>
      <c r="B87" s="16" t="s">
        <v>570</v>
      </c>
      <c r="D87" s="6"/>
      <c r="E87" s="6"/>
      <c r="F87" s="6"/>
      <c r="G87" s="6"/>
      <c r="H87" s="6"/>
      <c r="I87" s="6"/>
    </row>
    <row r="88" ht="14.25" customHeight="1">
      <c r="A88" s="16" t="s">
        <v>464</v>
      </c>
      <c r="B88" s="16" t="s">
        <v>571</v>
      </c>
      <c r="D88" s="6"/>
      <c r="E88" s="6"/>
      <c r="F88" s="6"/>
      <c r="G88" s="6"/>
      <c r="H88" s="6"/>
      <c r="I88" s="6"/>
    </row>
    <row r="89" ht="14.25" customHeight="1">
      <c r="A89" s="16" t="s">
        <v>572</v>
      </c>
      <c r="B89" s="16" t="s">
        <v>573</v>
      </c>
      <c r="D89" s="6"/>
      <c r="E89" s="6"/>
      <c r="F89" s="6"/>
      <c r="G89" s="6"/>
      <c r="H89" s="6"/>
      <c r="I89" s="6"/>
    </row>
    <row r="90" ht="14.25" customHeight="1">
      <c r="A90" s="16" t="s">
        <v>574</v>
      </c>
      <c r="B90" s="16" t="s">
        <v>575</v>
      </c>
      <c r="D90" s="6"/>
      <c r="E90" s="6"/>
      <c r="F90" s="6"/>
      <c r="G90" s="6"/>
      <c r="H90" s="6"/>
      <c r="I90" s="6"/>
    </row>
    <row r="91" ht="14.25" customHeight="1">
      <c r="A91" s="16" t="s">
        <v>532</v>
      </c>
      <c r="B91" s="16" t="s">
        <v>531</v>
      </c>
      <c r="D91" s="6"/>
      <c r="E91" s="6"/>
      <c r="F91" s="6"/>
      <c r="G91" s="6"/>
      <c r="H91" s="6"/>
      <c r="I91" s="6"/>
    </row>
    <row r="92" ht="14.25" customHeight="1">
      <c r="A92" s="16" t="s">
        <v>484</v>
      </c>
      <c r="B92" s="16" t="s">
        <v>576</v>
      </c>
      <c r="D92" s="6"/>
      <c r="E92" s="6"/>
      <c r="F92" s="6"/>
      <c r="G92" s="6"/>
      <c r="H92" s="6"/>
      <c r="I92" s="6"/>
    </row>
    <row r="93" ht="14.25" customHeight="1">
      <c r="A93" s="16" t="s">
        <v>502</v>
      </c>
      <c r="B93" s="16" t="s">
        <v>504</v>
      </c>
      <c r="D93" s="6"/>
      <c r="E93" s="6"/>
      <c r="F93" s="6"/>
      <c r="G93" s="6"/>
      <c r="H93" s="6"/>
      <c r="I93" s="6"/>
    </row>
    <row r="94" ht="14.25" customHeight="1">
      <c r="A94" s="16" t="s">
        <v>577</v>
      </c>
      <c r="B94" s="16" t="s">
        <v>501</v>
      </c>
      <c r="D94" s="6"/>
      <c r="E94" s="6"/>
      <c r="F94" s="6"/>
      <c r="G94" s="6"/>
      <c r="H94" s="6"/>
      <c r="I94" s="6"/>
    </row>
    <row r="95" ht="14.25" customHeight="1">
      <c r="A95" s="16" t="s">
        <v>578</v>
      </c>
      <c r="B95" s="16" t="s">
        <v>579</v>
      </c>
      <c r="D95" s="6"/>
      <c r="E95" s="6"/>
      <c r="F95" s="6"/>
      <c r="G95" s="6"/>
      <c r="H95" s="6"/>
      <c r="I95" s="6"/>
    </row>
    <row r="96" ht="14.25" customHeight="1">
      <c r="A96" s="16" t="s">
        <v>580</v>
      </c>
      <c r="B96" s="16" t="s">
        <v>581</v>
      </c>
      <c r="D96" s="6"/>
      <c r="E96" s="6"/>
      <c r="F96" s="6"/>
      <c r="G96" s="6"/>
      <c r="H96" s="6"/>
      <c r="I96" s="6"/>
    </row>
    <row r="97" ht="14.25" customHeight="1">
      <c r="A97" s="16" t="s">
        <v>582</v>
      </c>
      <c r="B97" s="16" t="s">
        <v>583</v>
      </c>
      <c r="D97" s="6"/>
      <c r="E97" s="6"/>
      <c r="F97" s="6"/>
      <c r="G97" s="6"/>
      <c r="H97" s="6"/>
      <c r="I97" s="6"/>
    </row>
    <row r="98" ht="14.25" customHeight="1">
      <c r="A98" s="16" t="s">
        <v>584</v>
      </c>
      <c r="B98" s="16" t="s">
        <v>585</v>
      </c>
      <c r="D98" s="6"/>
      <c r="E98" s="6"/>
      <c r="F98" s="6"/>
      <c r="G98" s="6"/>
      <c r="H98" s="6"/>
      <c r="I98" s="6"/>
    </row>
    <row r="99" ht="14.25" customHeight="1">
      <c r="A99" s="16" t="s">
        <v>586</v>
      </c>
      <c r="B99" s="16" t="s">
        <v>587</v>
      </c>
      <c r="D99" s="6"/>
      <c r="E99" s="6"/>
      <c r="F99" s="6"/>
      <c r="G99" s="6"/>
      <c r="H99" s="6"/>
      <c r="I99" s="6"/>
    </row>
    <row r="100" ht="14.25" customHeight="1">
      <c r="A100" s="16" t="s">
        <v>588</v>
      </c>
      <c r="B100" s="16" t="s">
        <v>589</v>
      </c>
      <c r="D100" s="6"/>
      <c r="E100" s="6"/>
      <c r="F100" s="6"/>
      <c r="G100" s="6"/>
      <c r="H100" s="6"/>
      <c r="I100" s="6"/>
    </row>
    <row r="101" ht="14.25" customHeight="1">
      <c r="A101" s="16" t="s">
        <v>590</v>
      </c>
      <c r="B101" s="16" t="s">
        <v>591</v>
      </c>
      <c r="D101" s="6"/>
      <c r="E101" s="6"/>
      <c r="F101" s="6"/>
      <c r="G101" s="6"/>
      <c r="H101" s="6"/>
      <c r="I101" s="6"/>
    </row>
    <row r="102" ht="14.25" customHeight="1">
      <c r="A102" s="16" t="s">
        <v>538</v>
      </c>
      <c r="B102" s="16" t="s">
        <v>592</v>
      </c>
      <c r="D102" s="6"/>
      <c r="E102" s="6"/>
      <c r="F102" s="6"/>
      <c r="G102" s="6"/>
      <c r="H102" s="6"/>
      <c r="I102" s="6"/>
    </row>
    <row r="103" ht="14.25" customHeight="1">
      <c r="A103" s="16" t="s">
        <v>534</v>
      </c>
      <c r="B103" s="16" t="s">
        <v>535</v>
      </c>
      <c r="D103" s="6"/>
      <c r="E103" s="6"/>
      <c r="F103" s="6"/>
      <c r="G103" s="6"/>
      <c r="H103" s="6"/>
      <c r="I103" s="6"/>
    </row>
    <row r="104" ht="14.25" customHeight="1">
      <c r="A104" s="16" t="s">
        <v>593</v>
      </c>
      <c r="B104" s="16" t="s">
        <v>594</v>
      </c>
      <c r="D104" s="6"/>
      <c r="E104" s="6"/>
      <c r="F104" s="6"/>
      <c r="G104" s="6"/>
      <c r="H104" s="6"/>
      <c r="I104" s="6"/>
    </row>
    <row r="105" ht="14.25" customHeight="1">
      <c r="A105" s="16" t="s">
        <v>532</v>
      </c>
      <c r="B105" s="16" t="s">
        <v>595</v>
      </c>
      <c r="D105" s="6"/>
      <c r="E105" s="6"/>
      <c r="F105" s="6"/>
      <c r="G105" s="6"/>
      <c r="H105" s="6"/>
      <c r="I105" s="6"/>
    </row>
    <row r="106" ht="14.25" customHeight="1">
      <c r="A106" s="16" t="s">
        <v>596</v>
      </c>
      <c r="B106" s="16" t="s">
        <v>487</v>
      </c>
      <c r="D106" s="6"/>
      <c r="E106" s="6"/>
      <c r="F106" s="6"/>
      <c r="G106" s="6"/>
      <c r="H106" s="6"/>
      <c r="I106" s="6"/>
    </row>
    <row r="107" ht="14.25" customHeight="1">
      <c r="A107" s="16" t="s">
        <v>563</v>
      </c>
      <c r="B107" s="16" t="s">
        <v>564</v>
      </c>
      <c r="D107" s="6"/>
      <c r="E107" s="6"/>
      <c r="F107" s="6"/>
      <c r="G107" s="6"/>
      <c r="H107" s="6"/>
      <c r="I107" s="6"/>
    </row>
    <row r="108" ht="14.25" customHeight="1">
      <c r="A108" s="16" t="s">
        <v>568</v>
      </c>
      <c r="B108" s="16" t="s">
        <v>569</v>
      </c>
      <c r="D108" s="6"/>
      <c r="E108" s="6"/>
      <c r="F108" s="6"/>
      <c r="G108" s="6"/>
      <c r="H108" s="6"/>
      <c r="I108" s="6"/>
    </row>
    <row r="109" ht="14.25" customHeight="1">
      <c r="A109" s="16" t="s">
        <v>597</v>
      </c>
      <c r="B109" s="16" t="s">
        <v>598</v>
      </c>
      <c r="D109" s="6"/>
      <c r="E109" s="6"/>
      <c r="F109" s="6"/>
      <c r="G109" s="6"/>
      <c r="H109" s="6"/>
      <c r="I109" s="6"/>
    </row>
    <row r="110" ht="14.25" customHeight="1">
      <c r="A110" s="16" t="s">
        <v>599</v>
      </c>
      <c r="B110" s="16" t="s">
        <v>600</v>
      </c>
      <c r="D110" s="6"/>
      <c r="E110" s="6"/>
      <c r="F110" s="6"/>
      <c r="G110" s="6"/>
      <c r="H110" s="6"/>
      <c r="I110" s="6"/>
    </row>
    <row r="111" ht="14.25" customHeight="1">
      <c r="A111" s="16" t="s">
        <v>601</v>
      </c>
      <c r="B111" s="16" t="s">
        <v>602</v>
      </c>
      <c r="D111" s="6"/>
      <c r="E111" s="6"/>
      <c r="F111" s="6"/>
      <c r="G111" s="6"/>
      <c r="H111" s="6"/>
      <c r="I111" s="6"/>
    </row>
    <row r="112" ht="14.25" customHeight="1">
      <c r="A112" s="16" t="s">
        <v>503</v>
      </c>
      <c r="B112" s="16" t="s">
        <v>569</v>
      </c>
      <c r="D112" s="6"/>
      <c r="E112" s="6"/>
      <c r="F112" s="6"/>
      <c r="G112" s="6"/>
      <c r="H112" s="6"/>
      <c r="I112" s="6"/>
    </row>
    <row r="113" ht="14.25" customHeight="1">
      <c r="A113" s="16" t="s">
        <v>603</v>
      </c>
      <c r="B113" s="16" t="s">
        <v>604</v>
      </c>
      <c r="D113" s="6"/>
      <c r="E113" s="6"/>
      <c r="F113" s="6"/>
      <c r="G113" s="6"/>
      <c r="H113" s="6"/>
      <c r="I113" s="6"/>
    </row>
    <row r="114" ht="14.25" customHeight="1">
      <c r="A114" s="16" t="s">
        <v>605</v>
      </c>
      <c r="B114" s="16" t="s">
        <v>606</v>
      </c>
      <c r="D114" s="6"/>
      <c r="E114" s="6"/>
      <c r="F114" s="6"/>
      <c r="G114" s="6"/>
      <c r="H114" s="6"/>
      <c r="I114" s="6"/>
    </row>
    <row r="115" ht="14.25" customHeight="1">
      <c r="A115" s="16" t="s">
        <v>607</v>
      </c>
      <c r="B115" s="16" t="s">
        <v>608</v>
      </c>
      <c r="D115" s="6"/>
      <c r="E115" s="6"/>
      <c r="F115" s="6"/>
      <c r="G115" s="6"/>
      <c r="H115" s="6"/>
      <c r="I115" s="6"/>
    </row>
    <row r="116" ht="14.25" customHeight="1">
      <c r="A116" s="16" t="s">
        <v>609</v>
      </c>
      <c r="B116" s="16" t="s">
        <v>610</v>
      </c>
      <c r="D116" s="6"/>
      <c r="E116" s="6"/>
      <c r="F116" s="6"/>
      <c r="G116" s="6"/>
      <c r="H116" s="6"/>
      <c r="I116" s="6"/>
    </row>
    <row r="117" ht="14.25" customHeight="1">
      <c r="A117" s="16" t="s">
        <v>532</v>
      </c>
      <c r="B117" s="16" t="s">
        <v>547</v>
      </c>
      <c r="D117" s="6"/>
      <c r="E117" s="6"/>
      <c r="F117" s="6"/>
      <c r="G117" s="6"/>
      <c r="H117" s="6"/>
      <c r="I117" s="6"/>
    </row>
    <row r="118" ht="14.25" customHeight="1">
      <c r="A118" s="16" t="s">
        <v>611</v>
      </c>
      <c r="B118" s="16" t="s">
        <v>612</v>
      </c>
      <c r="D118" s="6"/>
      <c r="E118" s="6"/>
      <c r="F118" s="6"/>
      <c r="G118" s="6"/>
      <c r="H118" s="6"/>
      <c r="I118" s="6"/>
    </row>
    <row r="119" ht="14.25" customHeight="1">
      <c r="A119" s="16" t="s">
        <v>613</v>
      </c>
      <c r="B119" s="16" t="s">
        <v>614</v>
      </c>
      <c r="D119" s="6"/>
      <c r="E119" s="6"/>
      <c r="F119" s="6"/>
      <c r="G119" s="6"/>
      <c r="H119" s="6"/>
      <c r="I119" s="6"/>
    </row>
    <row r="120" ht="14.25" customHeight="1">
      <c r="A120" s="16" t="s">
        <v>582</v>
      </c>
      <c r="B120" s="16" t="s">
        <v>615</v>
      </c>
      <c r="D120" s="6"/>
      <c r="E120" s="6"/>
      <c r="F120" s="6"/>
      <c r="G120" s="6"/>
      <c r="H120" s="6"/>
      <c r="I120" s="6"/>
    </row>
    <row r="121" ht="14.25" customHeight="1">
      <c r="A121" s="16" t="s">
        <v>616</v>
      </c>
      <c r="B121" s="16" t="s">
        <v>617</v>
      </c>
      <c r="D121" s="6"/>
      <c r="E121" s="6"/>
      <c r="F121" s="6"/>
      <c r="G121" s="6"/>
      <c r="H121" s="6"/>
      <c r="I121" s="6"/>
    </row>
    <row r="122" ht="14.25" customHeight="1">
      <c r="A122" s="16" t="s">
        <v>618</v>
      </c>
      <c r="B122" s="16" t="s">
        <v>619</v>
      </c>
      <c r="D122" s="6"/>
      <c r="E122" s="6"/>
      <c r="F122" s="6"/>
      <c r="G122" s="6"/>
      <c r="H122" s="6"/>
      <c r="I122" s="6"/>
    </row>
    <row r="123" ht="14.25" customHeight="1">
      <c r="A123" s="16" t="s">
        <v>620</v>
      </c>
      <c r="B123" s="16" t="s">
        <v>621</v>
      </c>
      <c r="D123" s="6"/>
      <c r="E123" s="6"/>
      <c r="F123" s="6"/>
      <c r="G123" s="6"/>
      <c r="H123" s="6"/>
      <c r="I123" s="6"/>
    </row>
    <row r="124" ht="14.25" customHeight="1">
      <c r="A124" s="16" t="s">
        <v>622</v>
      </c>
      <c r="B124" s="16" t="s">
        <v>623</v>
      </c>
      <c r="D124" s="6"/>
      <c r="E124" s="6"/>
      <c r="F124" s="6"/>
      <c r="G124" s="6"/>
      <c r="H124" s="6"/>
      <c r="I124" s="6"/>
    </row>
    <row r="125" ht="14.25" customHeight="1">
      <c r="A125" s="16" t="s">
        <v>624</v>
      </c>
      <c r="B125" s="16" t="s">
        <v>625</v>
      </c>
      <c r="D125" s="6"/>
      <c r="E125" s="6"/>
      <c r="F125" s="6"/>
      <c r="G125" s="6"/>
      <c r="H125" s="6"/>
      <c r="I125" s="6"/>
    </row>
    <row r="126" ht="14.25" customHeight="1">
      <c r="A126" s="16" t="s">
        <v>532</v>
      </c>
      <c r="B126" s="16" t="s">
        <v>575</v>
      </c>
      <c r="D126" s="6"/>
      <c r="E126" s="6"/>
      <c r="F126" s="6"/>
      <c r="G126" s="6"/>
      <c r="H126" s="6"/>
      <c r="I126" s="6"/>
    </row>
    <row r="127" ht="14.25" customHeight="1">
      <c r="A127" s="16" t="s">
        <v>626</v>
      </c>
      <c r="B127" s="16" t="s">
        <v>627</v>
      </c>
      <c r="D127" s="6"/>
      <c r="E127" s="6"/>
      <c r="F127" s="6"/>
      <c r="G127" s="6"/>
      <c r="H127" s="6"/>
      <c r="I127" s="6"/>
    </row>
    <row r="128" ht="14.25" customHeight="1">
      <c r="A128" s="16" t="s">
        <v>584</v>
      </c>
      <c r="B128" s="16" t="s">
        <v>628</v>
      </c>
      <c r="D128" s="6"/>
      <c r="E128" s="6"/>
      <c r="F128" s="6"/>
      <c r="G128" s="6"/>
      <c r="H128" s="6"/>
      <c r="I128" s="6"/>
    </row>
    <row r="129" ht="14.25" customHeight="1">
      <c r="A129" s="16" t="s">
        <v>629</v>
      </c>
      <c r="B129" s="16" t="s">
        <v>547</v>
      </c>
      <c r="D129" s="6"/>
      <c r="E129" s="6"/>
      <c r="F129" s="6"/>
      <c r="G129" s="6"/>
      <c r="H129" s="6"/>
      <c r="I129" s="6"/>
    </row>
    <row r="130" ht="14.25" customHeight="1">
      <c r="A130" s="16" t="s">
        <v>484</v>
      </c>
      <c r="B130" s="16" t="s">
        <v>484</v>
      </c>
      <c r="D130" s="6"/>
      <c r="E130" s="6"/>
      <c r="F130" s="6"/>
      <c r="G130" s="6"/>
      <c r="H130" s="6"/>
      <c r="I130" s="6"/>
    </row>
    <row r="131" ht="14.25" customHeight="1">
      <c r="A131" s="16" t="s">
        <v>630</v>
      </c>
      <c r="B131" s="16" t="s">
        <v>606</v>
      </c>
      <c r="D131" s="6"/>
      <c r="E131" s="6"/>
      <c r="F131" s="6"/>
      <c r="G131" s="6"/>
      <c r="H131" s="6"/>
      <c r="I131" s="6"/>
    </row>
    <row r="132" ht="14.25" customHeight="1">
      <c r="A132" s="16" t="s">
        <v>631</v>
      </c>
      <c r="B132" s="16" t="s">
        <v>632</v>
      </c>
      <c r="D132" s="6"/>
      <c r="E132" s="6"/>
      <c r="F132" s="6"/>
      <c r="G132" s="6"/>
      <c r="H132" s="6"/>
      <c r="I132" s="6"/>
    </row>
    <row r="133" ht="14.25" customHeight="1">
      <c r="A133" s="16" t="s">
        <v>633</v>
      </c>
      <c r="B133" s="16" t="s">
        <v>634</v>
      </c>
      <c r="D133" s="6"/>
      <c r="E133" s="6"/>
      <c r="F133" s="6"/>
      <c r="G133" s="6"/>
      <c r="H133" s="6"/>
      <c r="I133" s="6"/>
    </row>
    <row r="134" ht="14.25" customHeight="1">
      <c r="A134" s="16" t="s">
        <v>635</v>
      </c>
      <c r="B134" s="16" t="s">
        <v>545</v>
      </c>
      <c r="D134" s="6"/>
      <c r="E134" s="6"/>
      <c r="F134" s="6"/>
      <c r="G134" s="6"/>
      <c r="H134" s="6"/>
      <c r="I134" s="6"/>
    </row>
    <row r="135" ht="14.25" customHeight="1">
      <c r="A135" s="16" t="s">
        <v>577</v>
      </c>
      <c r="B135" s="16" t="s">
        <v>636</v>
      </c>
      <c r="D135" s="6"/>
      <c r="E135" s="6"/>
      <c r="F135" s="6"/>
      <c r="G135" s="6"/>
      <c r="H135" s="6"/>
      <c r="I135" s="6"/>
    </row>
    <row r="136" ht="14.25" customHeight="1">
      <c r="A136" s="16" t="s">
        <v>637</v>
      </c>
      <c r="B136" s="16" t="s">
        <v>638</v>
      </c>
      <c r="D136" s="6"/>
      <c r="E136" s="6"/>
      <c r="F136" s="6"/>
      <c r="G136" s="6"/>
      <c r="H136" s="6"/>
      <c r="I136" s="6"/>
    </row>
    <row r="137" ht="14.25" customHeight="1">
      <c r="A137" s="16" t="s">
        <v>639</v>
      </c>
      <c r="B137" s="16" t="s">
        <v>569</v>
      </c>
      <c r="D137" s="6"/>
      <c r="E137" s="6"/>
      <c r="F137" s="6"/>
      <c r="G137" s="6"/>
      <c r="H137" s="6"/>
      <c r="I137" s="6"/>
    </row>
    <row r="138" ht="14.25" customHeight="1">
      <c r="A138" s="16" t="s">
        <v>640</v>
      </c>
      <c r="B138" s="16" t="s">
        <v>573</v>
      </c>
      <c r="D138" s="6"/>
      <c r="E138" s="6"/>
      <c r="F138" s="6"/>
      <c r="G138" s="6"/>
      <c r="H138" s="6"/>
      <c r="I138" s="6"/>
    </row>
    <row r="139" ht="14.25" customHeight="1">
      <c r="A139" s="16" t="s">
        <v>582</v>
      </c>
      <c r="B139" s="16" t="s">
        <v>641</v>
      </c>
      <c r="D139" s="6"/>
      <c r="E139" s="6"/>
      <c r="F139" s="6"/>
      <c r="G139" s="6"/>
      <c r="H139" s="6"/>
      <c r="I139" s="6"/>
    </row>
    <row r="140" ht="14.25" customHeight="1">
      <c r="A140" s="16" t="s">
        <v>642</v>
      </c>
      <c r="B140" s="16" t="s">
        <v>643</v>
      </c>
      <c r="D140" s="6"/>
      <c r="E140" s="6"/>
      <c r="F140" s="6"/>
      <c r="G140" s="6"/>
      <c r="H140" s="6"/>
      <c r="I140" s="6"/>
    </row>
    <row r="141" ht="14.25" customHeight="1">
      <c r="A141" s="16" t="s">
        <v>644</v>
      </c>
      <c r="B141" s="16" t="s">
        <v>645</v>
      </c>
      <c r="D141" s="6"/>
      <c r="E141" s="6"/>
      <c r="F141" s="6"/>
      <c r="G141" s="6"/>
      <c r="H141" s="6"/>
      <c r="I141" s="6"/>
    </row>
    <row r="142" ht="14.25" customHeight="1">
      <c r="A142" s="16" t="s">
        <v>646</v>
      </c>
      <c r="B142" s="16" t="s">
        <v>583</v>
      </c>
      <c r="D142" s="6"/>
      <c r="E142" s="6"/>
      <c r="F142" s="6"/>
      <c r="G142" s="6"/>
      <c r="H142" s="6"/>
      <c r="I142" s="6"/>
    </row>
    <row r="143" ht="14.25" customHeight="1">
      <c r="A143" s="16" t="s">
        <v>647</v>
      </c>
      <c r="B143" s="16" t="s">
        <v>595</v>
      </c>
      <c r="D143" s="6"/>
      <c r="E143" s="6"/>
      <c r="F143" s="6"/>
      <c r="G143" s="6"/>
      <c r="H143" s="6"/>
      <c r="I143" s="6"/>
    </row>
    <row r="144" ht="14.25" customHeight="1">
      <c r="A144" s="16" t="s">
        <v>648</v>
      </c>
      <c r="B144" s="16" t="s">
        <v>604</v>
      </c>
      <c r="D144" s="6"/>
      <c r="E144" s="6"/>
      <c r="F144" s="6"/>
      <c r="G144" s="6"/>
      <c r="H144" s="6"/>
      <c r="I144" s="6"/>
    </row>
    <row r="145" ht="14.25" customHeight="1">
      <c r="A145" s="16" t="s">
        <v>530</v>
      </c>
      <c r="B145" s="16" t="s">
        <v>587</v>
      </c>
      <c r="D145" s="6"/>
      <c r="E145" s="6"/>
      <c r="F145" s="6"/>
      <c r="G145" s="6"/>
      <c r="H145" s="6"/>
      <c r="I145" s="6"/>
    </row>
    <row r="146" ht="14.25" customHeight="1">
      <c r="A146" s="16" t="s">
        <v>532</v>
      </c>
      <c r="B146" s="16" t="s">
        <v>649</v>
      </c>
      <c r="D146" s="6"/>
      <c r="E146" s="6"/>
      <c r="F146" s="6"/>
      <c r="G146" s="6"/>
      <c r="H146" s="6"/>
      <c r="I146" s="6"/>
    </row>
    <row r="147" ht="14.25" customHeight="1">
      <c r="A147" s="16" t="s">
        <v>596</v>
      </c>
      <c r="B147" s="16" t="s">
        <v>487</v>
      </c>
      <c r="D147" s="6"/>
      <c r="E147" s="6"/>
      <c r="F147" s="6"/>
      <c r="G147" s="6"/>
      <c r="H147" s="6"/>
      <c r="I147" s="6"/>
    </row>
    <row r="148" ht="14.25" customHeight="1">
      <c r="A148" s="16" t="s">
        <v>650</v>
      </c>
      <c r="B148" s="16" t="s">
        <v>531</v>
      </c>
      <c r="D148" s="6"/>
      <c r="E148" s="6"/>
      <c r="F148" s="6"/>
      <c r="G148" s="6"/>
      <c r="H148" s="6"/>
      <c r="I148" s="6"/>
    </row>
    <row r="149" ht="14.25" customHeight="1">
      <c r="A149" s="16" t="s">
        <v>651</v>
      </c>
      <c r="B149" s="16" t="s">
        <v>652</v>
      </c>
      <c r="D149" s="6"/>
      <c r="E149" s="6"/>
      <c r="F149" s="6"/>
      <c r="G149" s="6"/>
      <c r="H149" s="6"/>
      <c r="I149" s="6"/>
    </row>
    <row r="150" ht="14.25" customHeight="1">
      <c r="A150" s="16" t="s">
        <v>653</v>
      </c>
      <c r="B150" s="16" t="s">
        <v>619</v>
      </c>
      <c r="D150" s="6"/>
      <c r="E150" s="6"/>
      <c r="F150" s="6"/>
      <c r="G150" s="6"/>
      <c r="H150" s="6"/>
      <c r="I150" s="6"/>
    </row>
    <row r="151" ht="14.25" customHeight="1">
      <c r="A151" s="16" t="s">
        <v>654</v>
      </c>
      <c r="B151" s="16" t="s">
        <v>655</v>
      </c>
      <c r="D151" s="6"/>
      <c r="E151" s="6"/>
      <c r="F151" s="6"/>
      <c r="G151" s="6"/>
      <c r="H151" s="6"/>
      <c r="I151" s="6"/>
    </row>
    <row r="152" ht="14.25" customHeight="1">
      <c r="A152" s="16" t="s">
        <v>656</v>
      </c>
      <c r="B152" s="16" t="s">
        <v>657</v>
      </c>
      <c r="D152" s="6"/>
      <c r="E152" s="6"/>
      <c r="F152" s="6"/>
      <c r="G152" s="6"/>
      <c r="H152" s="6"/>
      <c r="I152" s="6"/>
    </row>
    <row r="153" ht="14.25" customHeight="1">
      <c r="A153" s="16" t="s">
        <v>658</v>
      </c>
      <c r="B153" s="16" t="s">
        <v>659</v>
      </c>
      <c r="D153" s="6"/>
      <c r="E153" s="6"/>
      <c r="F153" s="6"/>
      <c r="G153" s="6"/>
      <c r="H153" s="6"/>
      <c r="I153" s="6"/>
    </row>
    <row r="154" ht="14.25" customHeight="1">
      <c r="A154" s="16" t="s">
        <v>660</v>
      </c>
      <c r="B154" s="16" t="s">
        <v>469</v>
      </c>
      <c r="D154" s="6"/>
      <c r="E154" s="6"/>
      <c r="F154" s="6"/>
      <c r="G154" s="6"/>
      <c r="H154" s="6"/>
      <c r="I154" s="6"/>
    </row>
    <row r="155" ht="14.25" customHeight="1">
      <c r="A155" s="16" t="s">
        <v>661</v>
      </c>
      <c r="B155" s="16" t="s">
        <v>550</v>
      </c>
      <c r="D155" s="6"/>
      <c r="E155" s="6"/>
      <c r="F155" s="6"/>
      <c r="G155" s="6"/>
      <c r="H155" s="6"/>
      <c r="I155" s="6"/>
    </row>
    <row r="156" ht="14.25" customHeight="1">
      <c r="A156" s="16" t="s">
        <v>662</v>
      </c>
      <c r="B156" s="16" t="s">
        <v>663</v>
      </c>
      <c r="D156" s="6"/>
      <c r="E156" s="6"/>
      <c r="F156" s="6"/>
      <c r="G156" s="6"/>
      <c r="H156" s="6"/>
      <c r="I156" s="6"/>
    </row>
    <row r="157" ht="14.25" customHeight="1">
      <c r="A157" s="16" t="s">
        <v>624</v>
      </c>
      <c r="B157" s="16" t="s">
        <v>519</v>
      </c>
      <c r="D157" s="6"/>
      <c r="E157" s="6"/>
      <c r="F157" s="6"/>
      <c r="G157" s="6"/>
      <c r="H157" s="6"/>
      <c r="I157" s="6"/>
    </row>
    <row r="158" ht="14.25" customHeight="1">
      <c r="A158" s="16" t="s">
        <v>664</v>
      </c>
      <c r="B158" s="16" t="s">
        <v>665</v>
      </c>
      <c r="D158" s="6"/>
      <c r="E158" s="6"/>
      <c r="F158" s="6"/>
      <c r="G158" s="6"/>
      <c r="H158" s="6"/>
      <c r="I158" s="6"/>
    </row>
    <row r="159" ht="14.25" customHeight="1">
      <c r="A159" s="16" t="s">
        <v>666</v>
      </c>
      <c r="B159" s="16" t="s">
        <v>667</v>
      </c>
      <c r="D159" s="6"/>
      <c r="E159" s="6"/>
      <c r="F159" s="6"/>
      <c r="G159" s="6"/>
      <c r="H159" s="6"/>
      <c r="I159" s="6"/>
    </row>
    <row r="160" ht="14.25" customHeight="1">
      <c r="A160" s="16" t="s">
        <v>668</v>
      </c>
      <c r="B160" s="16" t="s">
        <v>669</v>
      </c>
      <c r="D160" s="6"/>
      <c r="E160" s="6"/>
      <c r="F160" s="6"/>
      <c r="G160" s="6"/>
      <c r="H160" s="6"/>
      <c r="I160" s="6"/>
    </row>
    <row r="161" ht="14.25" customHeight="1">
      <c r="A161" s="16" t="s">
        <v>670</v>
      </c>
      <c r="B161" s="16" t="s">
        <v>671</v>
      </c>
      <c r="D161" s="6"/>
      <c r="E161" s="6"/>
      <c r="F161" s="6"/>
      <c r="G161" s="6"/>
      <c r="H161" s="6"/>
      <c r="I161" s="6"/>
    </row>
    <row r="162" ht="14.25" customHeight="1">
      <c r="A162" s="16" t="s">
        <v>672</v>
      </c>
      <c r="B162" s="16" t="s">
        <v>619</v>
      </c>
      <c r="D162" s="6"/>
      <c r="E162" s="6"/>
      <c r="F162" s="6"/>
      <c r="G162" s="6"/>
      <c r="H162" s="6"/>
      <c r="I162" s="6"/>
    </row>
    <row r="163" ht="14.25" customHeight="1">
      <c r="A163" s="16" t="s">
        <v>532</v>
      </c>
      <c r="B163" s="16" t="s">
        <v>547</v>
      </c>
      <c r="D163" s="6"/>
      <c r="E163" s="6"/>
      <c r="F163" s="6"/>
      <c r="G163" s="6"/>
      <c r="H163" s="6"/>
      <c r="I163" s="6"/>
    </row>
    <row r="164" ht="14.25" customHeight="1">
      <c r="A164" s="16" t="s">
        <v>534</v>
      </c>
      <c r="B164" s="16" t="s">
        <v>485</v>
      </c>
      <c r="D164" s="6"/>
      <c r="E164" s="6"/>
      <c r="F164" s="6"/>
      <c r="G164" s="6"/>
      <c r="H164" s="6"/>
      <c r="I164" s="6"/>
    </row>
    <row r="165" ht="14.25" customHeight="1">
      <c r="A165" s="16" t="s">
        <v>584</v>
      </c>
      <c r="B165" s="16" t="s">
        <v>673</v>
      </c>
      <c r="D165" s="6"/>
      <c r="E165" s="6"/>
      <c r="F165" s="6"/>
      <c r="G165" s="6"/>
      <c r="H165" s="6"/>
      <c r="I165" s="6"/>
    </row>
    <row r="166" ht="14.25" customHeight="1">
      <c r="A166" s="16" t="s">
        <v>674</v>
      </c>
      <c r="B166" s="16" t="s">
        <v>675</v>
      </c>
      <c r="D166" s="6"/>
      <c r="E166" s="6"/>
      <c r="F166" s="6"/>
      <c r="G166" s="6"/>
      <c r="H166" s="6"/>
      <c r="I166" s="6"/>
    </row>
    <row r="167" ht="14.25" customHeight="1">
      <c r="A167" s="16" t="s">
        <v>577</v>
      </c>
      <c r="B167" s="16" t="s">
        <v>577</v>
      </c>
      <c r="D167" s="6"/>
      <c r="E167" s="6"/>
      <c r="F167" s="6"/>
      <c r="G167" s="6"/>
      <c r="H167" s="6"/>
      <c r="I167" s="6"/>
    </row>
    <row r="168" ht="14.25" customHeight="1">
      <c r="A168" s="16" t="s">
        <v>676</v>
      </c>
      <c r="B168" s="16" t="s">
        <v>677</v>
      </c>
      <c r="D168" s="6"/>
      <c r="E168" s="6"/>
      <c r="F168" s="6"/>
      <c r="G168" s="6"/>
      <c r="H168" s="6"/>
      <c r="I168" s="6"/>
    </row>
    <row r="169" ht="14.25" customHeight="1">
      <c r="A169" s="16" t="s">
        <v>678</v>
      </c>
      <c r="B169" s="16" t="s">
        <v>531</v>
      </c>
      <c r="D169" s="6"/>
      <c r="E169" s="6"/>
      <c r="F169" s="6"/>
      <c r="G169" s="6"/>
      <c r="H169" s="6"/>
      <c r="I169" s="6"/>
    </row>
    <row r="170" ht="14.25" customHeight="1">
      <c r="A170" s="16" t="s">
        <v>679</v>
      </c>
      <c r="B170" s="16" t="s">
        <v>680</v>
      </c>
      <c r="D170" s="6"/>
      <c r="E170" s="6"/>
      <c r="F170" s="6"/>
      <c r="G170" s="6"/>
      <c r="H170" s="6"/>
      <c r="I170" s="6"/>
    </row>
    <row r="171" ht="14.25" customHeight="1">
      <c r="A171" s="16" t="s">
        <v>681</v>
      </c>
      <c r="B171" s="16" t="s">
        <v>554</v>
      </c>
      <c r="D171" s="6"/>
      <c r="E171" s="6"/>
      <c r="F171" s="6"/>
      <c r="G171" s="6"/>
      <c r="H171" s="6"/>
      <c r="I171" s="6"/>
    </row>
    <row r="172" ht="14.25" customHeight="1">
      <c r="A172" s="16" t="s">
        <v>682</v>
      </c>
      <c r="B172" s="16" t="s">
        <v>683</v>
      </c>
      <c r="D172" s="6"/>
      <c r="E172" s="6"/>
      <c r="F172" s="6"/>
      <c r="G172" s="6"/>
      <c r="H172" s="6"/>
      <c r="I172" s="6"/>
    </row>
    <row r="173" ht="14.25" customHeight="1">
      <c r="A173" s="16" t="s">
        <v>684</v>
      </c>
      <c r="B173" s="16" t="s">
        <v>685</v>
      </c>
      <c r="D173" s="6"/>
      <c r="E173" s="6"/>
      <c r="F173" s="6"/>
      <c r="G173" s="6"/>
      <c r="H173" s="6"/>
      <c r="I173" s="6"/>
    </row>
    <row r="174" ht="14.25" customHeight="1">
      <c r="A174" s="16" t="s">
        <v>686</v>
      </c>
      <c r="B174" s="16" t="s">
        <v>687</v>
      </c>
      <c r="D174" s="6"/>
      <c r="E174" s="6"/>
      <c r="F174" s="6"/>
      <c r="G174" s="6"/>
      <c r="H174" s="6"/>
      <c r="I174" s="6"/>
    </row>
    <row r="175" ht="14.25" customHeight="1">
      <c r="A175" s="16" t="s">
        <v>618</v>
      </c>
      <c r="B175" s="16" t="s">
        <v>604</v>
      </c>
      <c r="D175" s="6"/>
      <c r="E175" s="6"/>
      <c r="F175" s="6"/>
      <c r="G175" s="6"/>
      <c r="H175" s="6"/>
      <c r="I175" s="6"/>
    </row>
    <row r="176" ht="14.25" customHeight="1">
      <c r="A176" s="16" t="s">
        <v>688</v>
      </c>
      <c r="B176" s="16" t="s">
        <v>689</v>
      </c>
      <c r="D176" s="6"/>
      <c r="E176" s="6"/>
      <c r="F176" s="6"/>
      <c r="G176" s="6"/>
      <c r="H176" s="6"/>
      <c r="I176" s="6"/>
    </row>
    <row r="177" ht="14.25" customHeight="1">
      <c r="A177" s="16" t="s">
        <v>534</v>
      </c>
      <c r="B177" s="16" t="s">
        <v>623</v>
      </c>
      <c r="D177" s="6"/>
      <c r="E177" s="6"/>
      <c r="F177" s="6"/>
      <c r="G177" s="6"/>
      <c r="H177" s="6"/>
      <c r="I177" s="6"/>
    </row>
    <row r="178" ht="14.25" customHeight="1">
      <c r="A178" s="16" t="s">
        <v>690</v>
      </c>
      <c r="B178" s="16" t="s">
        <v>691</v>
      </c>
      <c r="D178" s="6"/>
      <c r="E178" s="6"/>
      <c r="F178" s="6"/>
      <c r="G178" s="6"/>
      <c r="H178" s="6"/>
      <c r="I178" s="6"/>
    </row>
    <row r="179" ht="14.25" customHeight="1">
      <c r="A179" s="16" t="s">
        <v>692</v>
      </c>
      <c r="B179" s="16" t="s">
        <v>608</v>
      </c>
      <c r="D179" s="6"/>
      <c r="E179" s="6"/>
      <c r="F179" s="6"/>
      <c r="G179" s="6"/>
      <c r="H179" s="6"/>
      <c r="I179" s="6"/>
    </row>
    <row r="180" ht="14.25" customHeight="1">
      <c r="A180" s="16" t="s">
        <v>693</v>
      </c>
      <c r="B180" s="16" t="s">
        <v>641</v>
      </c>
      <c r="D180" s="6"/>
      <c r="E180" s="6"/>
      <c r="F180" s="6"/>
      <c r="G180" s="6"/>
      <c r="H180" s="6"/>
      <c r="I180" s="6"/>
    </row>
    <row r="181" ht="14.25" customHeight="1">
      <c r="A181" s="16" t="s">
        <v>484</v>
      </c>
      <c r="B181" s="16" t="s">
        <v>484</v>
      </c>
      <c r="D181" s="6"/>
      <c r="E181" s="6"/>
      <c r="F181" s="6"/>
      <c r="G181" s="6"/>
      <c r="H181" s="6"/>
      <c r="I181" s="6"/>
    </row>
    <row r="182" ht="14.25" customHeight="1">
      <c r="A182" s="16" t="s">
        <v>553</v>
      </c>
      <c r="B182" s="16" t="s">
        <v>694</v>
      </c>
      <c r="D182" s="6"/>
      <c r="E182" s="6"/>
      <c r="F182" s="6"/>
      <c r="G182" s="6"/>
      <c r="H182" s="6"/>
      <c r="I182" s="6"/>
    </row>
    <row r="183" ht="14.25" customHeight="1">
      <c r="A183" s="16" t="s">
        <v>695</v>
      </c>
      <c r="B183" s="16" t="s">
        <v>696</v>
      </c>
      <c r="D183" s="6"/>
      <c r="E183" s="6"/>
      <c r="F183" s="6"/>
      <c r="G183" s="6"/>
      <c r="H183" s="6"/>
      <c r="I183" s="6"/>
    </row>
    <row r="184" ht="14.25" customHeight="1">
      <c r="A184" s="16" t="s">
        <v>697</v>
      </c>
      <c r="B184" s="16" t="s">
        <v>547</v>
      </c>
      <c r="D184" s="6"/>
      <c r="E184" s="6"/>
      <c r="F184" s="6"/>
      <c r="G184" s="6"/>
      <c r="H184" s="6"/>
      <c r="I184" s="6"/>
    </row>
    <row r="185" ht="14.25" customHeight="1">
      <c r="A185" s="16" t="s">
        <v>698</v>
      </c>
      <c r="B185" s="16" t="s">
        <v>699</v>
      </c>
      <c r="D185" s="6"/>
      <c r="E185" s="6"/>
      <c r="F185" s="6"/>
      <c r="G185" s="6"/>
      <c r="H185" s="6"/>
      <c r="I185" s="6"/>
    </row>
    <row r="186" ht="14.25" customHeight="1">
      <c r="A186" s="16" t="s">
        <v>532</v>
      </c>
      <c r="B186" s="16" t="s">
        <v>700</v>
      </c>
      <c r="D186" s="6"/>
      <c r="E186" s="6"/>
      <c r="F186" s="6"/>
      <c r="G186" s="6"/>
      <c r="H186" s="6"/>
      <c r="I186" s="6"/>
    </row>
    <row r="187" ht="14.25" customHeight="1">
      <c r="A187" s="16" t="s">
        <v>701</v>
      </c>
      <c r="B187" s="16" t="s">
        <v>628</v>
      </c>
      <c r="D187" s="6"/>
      <c r="E187" s="6"/>
      <c r="F187" s="6"/>
      <c r="G187" s="6"/>
      <c r="H187" s="6"/>
      <c r="I187" s="6"/>
    </row>
    <row r="188" ht="14.25" customHeight="1">
      <c r="A188" s="16" t="s">
        <v>702</v>
      </c>
      <c r="B188" s="16" t="s">
        <v>643</v>
      </c>
      <c r="D188" s="6"/>
      <c r="E188" s="6"/>
      <c r="F188" s="6"/>
      <c r="G188" s="6"/>
      <c r="H188" s="6"/>
      <c r="I188" s="6"/>
    </row>
    <row r="189" ht="14.25" customHeight="1">
      <c r="A189" s="16" t="s">
        <v>682</v>
      </c>
      <c r="B189" s="16" t="s">
        <v>683</v>
      </c>
      <c r="D189" s="6"/>
      <c r="E189" s="6"/>
      <c r="F189" s="6"/>
      <c r="G189" s="6"/>
      <c r="H189" s="6"/>
      <c r="I189" s="6"/>
    </row>
    <row r="190" ht="14.25" customHeight="1">
      <c r="A190" s="16" t="s">
        <v>703</v>
      </c>
      <c r="B190" s="16" t="s">
        <v>704</v>
      </c>
      <c r="D190" s="6"/>
      <c r="E190" s="6"/>
      <c r="F190" s="6"/>
      <c r="G190" s="6"/>
      <c r="H190" s="6"/>
      <c r="I190" s="6"/>
    </row>
    <row r="191" ht="14.25" customHeight="1">
      <c r="A191" s="16" t="s">
        <v>705</v>
      </c>
      <c r="B191" s="16" t="s">
        <v>569</v>
      </c>
      <c r="D191" s="6"/>
      <c r="E191" s="6"/>
      <c r="F191" s="6"/>
      <c r="G191" s="6"/>
      <c r="H191" s="6"/>
      <c r="I191" s="6"/>
    </row>
    <row r="192" ht="14.25" customHeight="1">
      <c r="A192" s="16" t="s">
        <v>706</v>
      </c>
      <c r="B192" s="16" t="s">
        <v>707</v>
      </c>
      <c r="D192" s="6"/>
      <c r="E192" s="6"/>
      <c r="F192" s="6"/>
      <c r="G192" s="6"/>
      <c r="H192" s="6"/>
      <c r="I192" s="6"/>
    </row>
    <row r="193" ht="14.25" customHeight="1">
      <c r="A193" s="16" t="s">
        <v>708</v>
      </c>
      <c r="B193" s="16" t="s">
        <v>709</v>
      </c>
      <c r="D193" s="6"/>
      <c r="E193" s="6"/>
      <c r="F193" s="6"/>
      <c r="G193" s="6"/>
      <c r="H193" s="6"/>
      <c r="I193" s="6"/>
    </row>
    <row r="194" ht="14.25" customHeight="1">
      <c r="A194" s="16" t="s">
        <v>688</v>
      </c>
      <c r="B194" s="16" t="s">
        <v>710</v>
      </c>
      <c r="D194" s="6"/>
      <c r="E194" s="6"/>
      <c r="F194" s="6"/>
      <c r="G194" s="6"/>
      <c r="H194" s="6"/>
      <c r="I194" s="6"/>
    </row>
    <row r="195" ht="14.25" customHeight="1">
      <c r="A195" s="16" t="s">
        <v>711</v>
      </c>
      <c r="B195" s="16" t="s">
        <v>545</v>
      </c>
      <c r="D195" s="6"/>
      <c r="E195" s="6"/>
      <c r="F195" s="6"/>
      <c r="G195" s="6"/>
      <c r="H195" s="6"/>
      <c r="I195" s="6"/>
    </row>
    <row r="196" ht="14.25" customHeight="1">
      <c r="A196" s="16" t="s">
        <v>712</v>
      </c>
      <c r="B196" s="16" t="s">
        <v>713</v>
      </c>
      <c r="D196" s="6"/>
      <c r="E196" s="6"/>
      <c r="F196" s="6"/>
      <c r="G196" s="6"/>
      <c r="H196" s="6"/>
      <c r="I196" s="6"/>
    </row>
    <row r="197" ht="14.25" customHeight="1">
      <c r="A197" s="16" t="s">
        <v>714</v>
      </c>
      <c r="B197" s="16" t="s">
        <v>615</v>
      </c>
      <c r="D197" s="6"/>
      <c r="E197" s="6"/>
      <c r="F197" s="6"/>
      <c r="G197" s="6"/>
      <c r="H197" s="6"/>
      <c r="I197" s="6"/>
    </row>
    <row r="198" ht="14.25" customHeight="1">
      <c r="A198" s="16" t="s">
        <v>582</v>
      </c>
      <c r="B198" s="16" t="s">
        <v>715</v>
      </c>
      <c r="D198" s="6"/>
      <c r="E198" s="6"/>
      <c r="F198" s="6"/>
      <c r="G198" s="6"/>
      <c r="H198" s="6"/>
      <c r="I198" s="6"/>
    </row>
    <row r="199" ht="14.25" customHeight="1">
      <c r="A199" s="16" t="s">
        <v>678</v>
      </c>
      <c r="B199" s="16" t="s">
        <v>531</v>
      </c>
      <c r="D199" s="6"/>
      <c r="E199" s="6"/>
      <c r="F199" s="6"/>
      <c r="G199" s="6"/>
      <c r="H199" s="6"/>
      <c r="I199" s="6"/>
    </row>
    <row r="200" ht="14.25" customHeight="1">
      <c r="A200" s="16" t="s">
        <v>658</v>
      </c>
      <c r="B200" s="16" t="s">
        <v>716</v>
      </c>
      <c r="D200" s="6"/>
      <c r="E200" s="6"/>
      <c r="F200" s="6"/>
      <c r="G200" s="6"/>
      <c r="H200" s="6"/>
      <c r="I200" s="6"/>
    </row>
    <row r="201" ht="14.25" customHeight="1">
      <c r="A201" s="16" t="s">
        <v>717</v>
      </c>
      <c r="B201" s="16" t="s">
        <v>718</v>
      </c>
      <c r="D201" s="6"/>
      <c r="E201" s="6"/>
      <c r="F201" s="6"/>
      <c r="G201" s="6"/>
      <c r="H201" s="6"/>
      <c r="I201" s="6"/>
    </row>
    <row r="202" ht="14.25" customHeight="1">
      <c r="A202" s="16" t="s">
        <v>705</v>
      </c>
      <c r="B202" s="16" t="s">
        <v>719</v>
      </c>
      <c r="D202" s="6"/>
      <c r="E202" s="6"/>
      <c r="F202" s="6"/>
      <c r="G202" s="6"/>
      <c r="H202" s="6"/>
      <c r="I202" s="6"/>
    </row>
    <row r="203" ht="14.25" customHeight="1">
      <c r="A203" s="16" t="s">
        <v>720</v>
      </c>
      <c r="B203" s="16" t="s">
        <v>721</v>
      </c>
      <c r="D203" s="6"/>
      <c r="E203" s="6"/>
      <c r="F203" s="6"/>
      <c r="G203" s="6"/>
      <c r="H203" s="6"/>
      <c r="I203" s="6"/>
    </row>
    <row r="204" ht="14.25" customHeight="1">
      <c r="A204" s="16" t="s">
        <v>722</v>
      </c>
      <c r="B204" s="16" t="s">
        <v>723</v>
      </c>
      <c r="D204" s="6"/>
      <c r="E204" s="6"/>
      <c r="F204" s="6"/>
      <c r="G204" s="6"/>
      <c r="H204" s="6"/>
      <c r="I204" s="6"/>
    </row>
    <row r="205" ht="14.25" customHeight="1">
      <c r="A205" s="16" t="s">
        <v>577</v>
      </c>
      <c r="B205" s="16" t="s">
        <v>577</v>
      </c>
      <c r="D205" s="6"/>
      <c r="E205" s="6"/>
      <c r="F205" s="6"/>
      <c r="G205" s="6"/>
      <c r="H205" s="6"/>
      <c r="I205" s="6"/>
    </row>
    <row r="206" ht="14.25" customHeight="1">
      <c r="A206" s="16" t="s">
        <v>724</v>
      </c>
      <c r="B206" s="16" t="s">
        <v>725</v>
      </c>
      <c r="D206" s="6"/>
      <c r="E206" s="6"/>
      <c r="F206" s="6"/>
      <c r="G206" s="6"/>
      <c r="H206" s="6"/>
      <c r="I206" s="6"/>
    </row>
    <row r="207" ht="14.25" customHeight="1">
      <c r="A207" s="16" t="s">
        <v>650</v>
      </c>
      <c r="B207" s="16" t="s">
        <v>535</v>
      </c>
      <c r="D207" s="6"/>
      <c r="E207" s="6"/>
      <c r="F207" s="6"/>
      <c r="G207" s="6"/>
      <c r="H207" s="6"/>
      <c r="I207" s="6"/>
    </row>
    <row r="208" ht="14.25" customHeight="1">
      <c r="A208" s="16" t="s">
        <v>705</v>
      </c>
      <c r="B208" s="16" t="s">
        <v>726</v>
      </c>
      <c r="D208" s="6"/>
      <c r="E208" s="6"/>
      <c r="F208" s="6"/>
      <c r="G208" s="6"/>
      <c r="H208" s="6"/>
      <c r="I208" s="6"/>
    </row>
    <row r="209" ht="14.25" customHeight="1">
      <c r="A209" s="16" t="s">
        <v>727</v>
      </c>
      <c r="B209" s="16" t="s">
        <v>545</v>
      </c>
      <c r="D209" s="6"/>
      <c r="E209" s="6"/>
      <c r="F209" s="6"/>
      <c r="G209" s="6"/>
      <c r="H209" s="6"/>
      <c r="I209" s="6"/>
    </row>
    <row r="210" ht="14.25" customHeight="1">
      <c r="A210" s="16" t="s">
        <v>728</v>
      </c>
      <c r="B210" s="16" t="s">
        <v>729</v>
      </c>
      <c r="D210" s="6"/>
      <c r="E210" s="6"/>
      <c r="F210" s="6"/>
      <c r="G210" s="6"/>
      <c r="H210" s="6"/>
      <c r="I210" s="6"/>
    </row>
    <row r="211" ht="14.25" customHeight="1">
      <c r="A211" s="16" t="s">
        <v>650</v>
      </c>
      <c r="B211" s="16" t="s">
        <v>730</v>
      </c>
      <c r="D211" s="6"/>
      <c r="E211" s="6"/>
      <c r="F211" s="6"/>
      <c r="G211" s="6"/>
      <c r="H211" s="6"/>
      <c r="I211" s="6"/>
    </row>
    <row r="212" ht="14.25" customHeight="1">
      <c r="A212" s="16" t="s">
        <v>731</v>
      </c>
      <c r="B212" s="16" t="s">
        <v>732</v>
      </c>
      <c r="D212" s="6"/>
      <c r="E212" s="6"/>
      <c r="F212" s="6"/>
      <c r="G212" s="6"/>
      <c r="H212" s="6"/>
      <c r="I212" s="6"/>
    </row>
    <row r="213" ht="14.25" customHeight="1">
      <c r="A213" s="16" t="s">
        <v>733</v>
      </c>
      <c r="B213" s="16" t="s">
        <v>577</v>
      </c>
      <c r="D213" s="6"/>
      <c r="E213" s="6"/>
      <c r="F213" s="6"/>
      <c r="G213" s="6"/>
      <c r="H213" s="6"/>
      <c r="I213" s="6"/>
    </row>
    <row r="214" ht="14.25" customHeight="1">
      <c r="A214" s="16" t="s">
        <v>734</v>
      </c>
      <c r="B214" s="16" t="s">
        <v>735</v>
      </c>
      <c r="D214" s="6"/>
      <c r="E214" s="6"/>
      <c r="F214" s="6"/>
      <c r="G214" s="6"/>
      <c r="H214" s="6"/>
      <c r="I214" s="6"/>
    </row>
    <row r="215" ht="14.25" customHeight="1">
      <c r="A215" s="16" t="s">
        <v>736</v>
      </c>
      <c r="B215" s="16" t="s">
        <v>737</v>
      </c>
      <c r="D215" s="6"/>
      <c r="E215" s="6"/>
      <c r="F215" s="6"/>
      <c r="G215" s="6"/>
      <c r="H215" s="6"/>
      <c r="I215" s="6"/>
    </row>
    <row r="216" ht="14.25" customHeight="1">
      <c r="A216" s="16" t="s">
        <v>738</v>
      </c>
      <c r="B216" s="16" t="s">
        <v>730</v>
      </c>
      <c r="D216" s="6"/>
      <c r="E216" s="6"/>
      <c r="F216" s="6"/>
      <c r="G216" s="6"/>
      <c r="H216" s="6"/>
      <c r="I216" s="6"/>
    </row>
    <row r="217" ht="14.25" customHeight="1">
      <c r="A217" s="16" t="s">
        <v>739</v>
      </c>
      <c r="B217" s="16" t="s">
        <v>740</v>
      </c>
      <c r="D217" s="6"/>
      <c r="E217" s="6"/>
      <c r="F217" s="6"/>
      <c r="G217" s="6"/>
      <c r="H217" s="6"/>
      <c r="I217" s="6"/>
    </row>
    <row r="218" ht="14.25" customHeight="1">
      <c r="A218" s="16" t="s">
        <v>741</v>
      </c>
      <c r="B218" s="16" t="s">
        <v>556</v>
      </c>
      <c r="D218" s="6"/>
      <c r="E218" s="6"/>
      <c r="F218" s="6"/>
      <c r="G218" s="6"/>
      <c r="H218" s="6"/>
      <c r="I218" s="6"/>
    </row>
    <row r="219" ht="14.25" customHeight="1">
      <c r="A219" s="16" t="s">
        <v>742</v>
      </c>
      <c r="B219" s="16" t="s">
        <v>743</v>
      </c>
      <c r="D219" s="6"/>
      <c r="E219" s="6"/>
      <c r="F219" s="6"/>
      <c r="G219" s="6"/>
      <c r="H219" s="6"/>
      <c r="I219" s="6"/>
    </row>
    <row r="220" ht="14.25" customHeight="1">
      <c r="A220" s="16" t="s">
        <v>744</v>
      </c>
      <c r="B220" s="16" t="s">
        <v>643</v>
      </c>
      <c r="D220" s="6"/>
      <c r="E220" s="6"/>
      <c r="F220" s="6"/>
      <c r="G220" s="6"/>
      <c r="H220" s="6"/>
      <c r="I220" s="6"/>
    </row>
    <row r="221" ht="14.25" customHeight="1">
      <c r="A221" s="16" t="s">
        <v>745</v>
      </c>
      <c r="B221" s="16" t="s">
        <v>746</v>
      </c>
      <c r="D221" s="6"/>
      <c r="E221" s="6"/>
      <c r="F221" s="6"/>
      <c r="G221" s="6"/>
      <c r="H221" s="6"/>
      <c r="I221" s="6"/>
    </row>
    <row r="222" ht="14.25" customHeight="1">
      <c r="A222" s="16" t="s">
        <v>747</v>
      </c>
      <c r="B222" s="16" t="s">
        <v>628</v>
      </c>
      <c r="D222" s="6"/>
      <c r="E222" s="6"/>
      <c r="F222" s="6"/>
      <c r="G222" s="6"/>
      <c r="H222" s="6"/>
      <c r="I222" s="6"/>
    </row>
    <row r="223" ht="14.25" customHeight="1">
      <c r="A223" s="16" t="s">
        <v>748</v>
      </c>
      <c r="B223" s="16" t="s">
        <v>749</v>
      </c>
      <c r="D223" s="6"/>
      <c r="E223" s="6"/>
      <c r="F223" s="6"/>
      <c r="G223" s="6"/>
      <c r="H223" s="6"/>
      <c r="I223" s="6"/>
    </row>
    <row r="224" ht="14.25" customHeight="1">
      <c r="A224" s="16" t="s">
        <v>750</v>
      </c>
      <c r="B224" s="16" t="s">
        <v>750</v>
      </c>
      <c r="D224" s="6"/>
      <c r="E224" s="6"/>
      <c r="F224" s="6"/>
      <c r="G224" s="6"/>
      <c r="H224" s="6"/>
      <c r="I224" s="6"/>
    </row>
    <row r="225" ht="14.25" customHeight="1">
      <c r="A225" s="16" t="s">
        <v>751</v>
      </c>
      <c r="B225" s="16" t="s">
        <v>752</v>
      </c>
      <c r="D225" s="6"/>
      <c r="E225" s="6"/>
      <c r="F225" s="6"/>
      <c r="G225" s="6"/>
      <c r="H225" s="6"/>
      <c r="I225" s="6"/>
    </row>
    <row r="226" ht="14.25" customHeight="1">
      <c r="A226" s="16" t="s">
        <v>753</v>
      </c>
      <c r="B226" s="16" t="s">
        <v>754</v>
      </c>
      <c r="D226" s="6"/>
      <c r="E226" s="6"/>
      <c r="F226" s="6"/>
      <c r="G226" s="6"/>
      <c r="H226" s="6"/>
      <c r="I226" s="6"/>
    </row>
    <row r="227" ht="14.25" customHeight="1">
      <c r="A227" s="16" t="s">
        <v>755</v>
      </c>
      <c r="B227" s="16" t="s">
        <v>756</v>
      </c>
      <c r="D227" s="6"/>
      <c r="E227" s="6"/>
      <c r="F227" s="6"/>
      <c r="G227" s="6"/>
      <c r="H227" s="6"/>
      <c r="I227" s="6"/>
    </row>
    <row r="228" ht="14.25" customHeight="1">
      <c r="A228" s="16" t="s">
        <v>757</v>
      </c>
      <c r="B228" s="16" t="s">
        <v>758</v>
      </c>
      <c r="D228" s="6"/>
      <c r="E228" s="6"/>
      <c r="F228" s="6"/>
      <c r="G228" s="6"/>
      <c r="H228" s="6"/>
      <c r="I228" s="6"/>
    </row>
    <row r="229" ht="14.25" customHeight="1">
      <c r="A229" s="16" t="s">
        <v>759</v>
      </c>
      <c r="B229" s="16" t="s">
        <v>687</v>
      </c>
      <c r="D229" s="6"/>
      <c r="E229" s="6"/>
      <c r="F229" s="6"/>
      <c r="G229" s="6"/>
      <c r="H229" s="6"/>
      <c r="I229" s="6"/>
    </row>
    <row r="230" ht="14.25" customHeight="1">
      <c r="A230" s="16" t="s">
        <v>760</v>
      </c>
      <c r="B230" s="16" t="s">
        <v>761</v>
      </c>
      <c r="D230" s="6"/>
      <c r="E230" s="6"/>
      <c r="F230" s="6"/>
      <c r="G230" s="6"/>
      <c r="H230" s="6"/>
      <c r="I230" s="6"/>
    </row>
    <row r="231" ht="14.25" customHeight="1">
      <c r="A231" s="16" t="s">
        <v>762</v>
      </c>
      <c r="B231" s="16" t="s">
        <v>763</v>
      </c>
      <c r="D231" s="6"/>
      <c r="E231" s="6"/>
      <c r="F231" s="6"/>
      <c r="G231" s="6"/>
      <c r="H231" s="6"/>
      <c r="I231" s="6"/>
    </row>
    <row r="232" ht="14.25" customHeight="1">
      <c r="A232" s="16" t="s">
        <v>698</v>
      </c>
      <c r="B232" s="16" t="s">
        <v>557</v>
      </c>
      <c r="D232" s="6"/>
      <c r="E232" s="6"/>
      <c r="F232" s="6"/>
      <c r="G232" s="6"/>
      <c r="H232" s="6"/>
      <c r="I232" s="6"/>
    </row>
    <row r="233" ht="14.25" customHeight="1">
      <c r="A233" s="16" t="s">
        <v>764</v>
      </c>
      <c r="B233" s="16" t="s">
        <v>542</v>
      </c>
      <c r="D233" s="6"/>
      <c r="E233" s="6"/>
      <c r="F233" s="6"/>
      <c r="G233" s="6"/>
      <c r="H233" s="6"/>
      <c r="I233" s="6"/>
    </row>
    <row r="234" ht="14.25" customHeight="1">
      <c r="A234" s="16" t="s">
        <v>765</v>
      </c>
      <c r="B234" s="16" t="s">
        <v>766</v>
      </c>
      <c r="D234" s="6"/>
      <c r="E234" s="6"/>
      <c r="F234" s="6"/>
      <c r="G234" s="6"/>
      <c r="H234" s="6"/>
      <c r="I234" s="6"/>
    </row>
    <row r="235" ht="14.25" customHeight="1">
      <c r="A235" s="16" t="s">
        <v>767</v>
      </c>
      <c r="B235" s="16" t="s">
        <v>768</v>
      </c>
      <c r="D235" s="6"/>
      <c r="E235" s="6"/>
      <c r="F235" s="6"/>
      <c r="G235" s="6"/>
      <c r="H235" s="6"/>
      <c r="I235" s="6"/>
    </row>
    <row r="236" ht="14.25" customHeight="1">
      <c r="A236" s="16" t="s">
        <v>769</v>
      </c>
      <c r="B236" s="16" t="s">
        <v>770</v>
      </c>
      <c r="D236" s="6"/>
      <c r="E236" s="6"/>
      <c r="F236" s="6"/>
      <c r="G236" s="6"/>
      <c r="H236" s="6"/>
      <c r="I236" s="6"/>
    </row>
    <row r="237" ht="14.25" customHeight="1">
      <c r="A237" s="16" t="s">
        <v>771</v>
      </c>
      <c r="B237" s="16" t="s">
        <v>772</v>
      </c>
      <c r="D237" s="6"/>
      <c r="E237" s="6"/>
      <c r="F237" s="6"/>
      <c r="G237" s="6"/>
      <c r="H237" s="6"/>
      <c r="I237" s="6"/>
    </row>
    <row r="238" ht="14.25" customHeight="1">
      <c r="A238" s="16" t="s">
        <v>773</v>
      </c>
      <c r="B238" s="16" t="s">
        <v>604</v>
      </c>
      <c r="D238" s="6"/>
      <c r="E238" s="6"/>
      <c r="F238" s="6"/>
      <c r="G238" s="6"/>
      <c r="H238" s="6"/>
      <c r="I238" s="6"/>
    </row>
    <row r="239" ht="14.25" customHeight="1">
      <c r="A239" s="16" t="s">
        <v>774</v>
      </c>
      <c r="B239" s="16" t="s">
        <v>723</v>
      </c>
      <c r="D239" s="6"/>
      <c r="E239" s="6"/>
      <c r="F239" s="6"/>
      <c r="G239" s="6"/>
      <c r="H239" s="6"/>
      <c r="I239" s="6"/>
    </row>
    <row r="240" ht="14.25" customHeight="1">
      <c r="A240" s="16" t="s">
        <v>494</v>
      </c>
      <c r="B240" s="16" t="s">
        <v>775</v>
      </c>
      <c r="D240" s="6"/>
      <c r="E240" s="6"/>
      <c r="F240" s="6"/>
      <c r="G240" s="6"/>
      <c r="H240" s="6"/>
      <c r="I240" s="6"/>
    </row>
    <row r="241" ht="14.25" customHeight="1">
      <c r="A241" s="16" t="s">
        <v>534</v>
      </c>
      <c r="B241" s="16" t="s">
        <v>587</v>
      </c>
      <c r="D241" s="6"/>
      <c r="E241" s="6"/>
      <c r="F241" s="6"/>
      <c r="G241" s="6"/>
      <c r="H241" s="6"/>
      <c r="I241" s="6"/>
    </row>
    <row r="242" ht="14.25" customHeight="1">
      <c r="A242" s="16" t="s">
        <v>776</v>
      </c>
      <c r="B242" s="16" t="s">
        <v>716</v>
      </c>
      <c r="D242" s="6"/>
      <c r="E242" s="6"/>
      <c r="F242" s="6"/>
      <c r="G242" s="6"/>
      <c r="H242" s="6"/>
      <c r="I242" s="6"/>
    </row>
    <row r="243" ht="14.25" customHeight="1">
      <c r="A243" s="16" t="s">
        <v>777</v>
      </c>
      <c r="B243" s="16" t="s">
        <v>763</v>
      </c>
      <c r="D243" s="6"/>
      <c r="E243" s="6"/>
      <c r="F243" s="6"/>
      <c r="G243" s="6"/>
      <c r="H243" s="6"/>
      <c r="I243" s="6"/>
    </row>
    <row r="244" ht="14.25" customHeight="1">
      <c r="A244" s="16" t="s">
        <v>778</v>
      </c>
      <c r="B244" s="16" t="s">
        <v>779</v>
      </c>
      <c r="D244" s="6"/>
      <c r="E244" s="6"/>
      <c r="F244" s="6"/>
      <c r="G244" s="6"/>
      <c r="H244" s="6"/>
      <c r="I244" s="6"/>
    </row>
    <row r="245" ht="14.25" customHeight="1">
      <c r="A245" s="16" t="s">
        <v>780</v>
      </c>
      <c r="B245" s="16" t="s">
        <v>781</v>
      </c>
      <c r="D245" s="6"/>
      <c r="E245" s="6"/>
      <c r="F245" s="6"/>
      <c r="G245" s="6"/>
      <c r="H245" s="6"/>
      <c r="I245" s="6"/>
    </row>
    <row r="246" ht="14.25" customHeight="1">
      <c r="A246" s="16" t="s">
        <v>782</v>
      </c>
      <c r="B246" s="16" t="s">
        <v>783</v>
      </c>
      <c r="D246" s="6"/>
      <c r="E246" s="6"/>
      <c r="F246" s="6"/>
      <c r="G246" s="6"/>
      <c r="H246" s="6"/>
      <c r="I246" s="6"/>
    </row>
    <row r="247" ht="14.25" customHeight="1">
      <c r="A247" s="16" t="s">
        <v>674</v>
      </c>
      <c r="B247" s="16" t="s">
        <v>784</v>
      </c>
      <c r="D247" s="6"/>
      <c r="E247" s="6"/>
      <c r="F247" s="6"/>
      <c r="G247" s="6"/>
      <c r="H247" s="6"/>
      <c r="I247" s="6"/>
    </row>
    <row r="248" ht="14.25" customHeight="1">
      <c r="A248" s="16" t="s">
        <v>785</v>
      </c>
      <c r="B248" s="16" t="s">
        <v>786</v>
      </c>
      <c r="D248" s="6"/>
      <c r="E248" s="6"/>
      <c r="F248" s="6"/>
      <c r="G248" s="6"/>
      <c r="H248" s="6"/>
      <c r="I248" s="6"/>
    </row>
    <row r="249" ht="14.25" customHeight="1">
      <c r="A249" s="16" t="s">
        <v>668</v>
      </c>
      <c r="B249" s="16" t="s">
        <v>787</v>
      </c>
      <c r="D249" s="6"/>
      <c r="E249" s="6"/>
      <c r="F249" s="6"/>
      <c r="G249" s="6"/>
      <c r="H249" s="6"/>
      <c r="I249" s="6"/>
    </row>
    <row r="250" ht="14.25" customHeight="1">
      <c r="A250" s="16" t="s">
        <v>788</v>
      </c>
      <c r="B250" s="16" t="s">
        <v>789</v>
      </c>
      <c r="D250" s="6"/>
      <c r="E250" s="6"/>
      <c r="F250" s="6"/>
      <c r="G250" s="6"/>
      <c r="H250" s="6"/>
      <c r="I250" s="6"/>
    </row>
    <row r="251" ht="14.25" customHeight="1">
      <c r="A251" s="16" t="s">
        <v>706</v>
      </c>
      <c r="B251" s="16" t="s">
        <v>790</v>
      </c>
      <c r="D251" s="6"/>
      <c r="E251" s="6"/>
      <c r="F251" s="6"/>
      <c r="G251" s="6"/>
      <c r="H251" s="6"/>
      <c r="I251" s="6"/>
    </row>
    <row r="252" ht="14.25" customHeight="1">
      <c r="A252" s="16" t="s">
        <v>717</v>
      </c>
      <c r="B252" s="16" t="s">
        <v>791</v>
      </c>
      <c r="D252" s="6"/>
      <c r="E252" s="6"/>
      <c r="F252" s="6"/>
      <c r="G252" s="6"/>
      <c r="H252" s="6"/>
      <c r="I252" s="6"/>
    </row>
    <row r="253" ht="14.25" customHeight="1">
      <c r="A253" s="16" t="s">
        <v>792</v>
      </c>
      <c r="B253" s="16" t="s">
        <v>761</v>
      </c>
      <c r="D253" s="6"/>
      <c r="E253" s="6"/>
      <c r="F253" s="6"/>
      <c r="G253" s="6"/>
      <c r="H253" s="6"/>
      <c r="I253" s="6"/>
    </row>
    <row r="254" ht="14.25" customHeight="1">
      <c r="A254" s="16" t="s">
        <v>793</v>
      </c>
      <c r="B254" s="16" t="s">
        <v>794</v>
      </c>
      <c r="D254" s="6"/>
      <c r="E254" s="6"/>
      <c r="F254" s="6"/>
      <c r="G254" s="6"/>
      <c r="H254" s="6"/>
      <c r="I254" s="6"/>
    </row>
    <row r="255" ht="14.25" customHeight="1">
      <c r="A255" s="16" t="s">
        <v>503</v>
      </c>
      <c r="B255" s="16" t="s">
        <v>795</v>
      </c>
      <c r="D255" s="6"/>
      <c r="E255" s="6"/>
      <c r="F255" s="6"/>
      <c r="G255" s="6"/>
      <c r="H255" s="6"/>
      <c r="I255" s="6"/>
    </row>
    <row r="256" ht="14.25" customHeight="1">
      <c r="A256" s="16" t="s">
        <v>796</v>
      </c>
      <c r="B256" s="16" t="s">
        <v>797</v>
      </c>
      <c r="D256" s="6"/>
      <c r="E256" s="6"/>
      <c r="F256" s="6"/>
      <c r="G256" s="6"/>
      <c r="H256" s="6"/>
      <c r="I256" s="6"/>
    </row>
    <row r="257" ht="14.25" customHeight="1">
      <c r="A257" s="16" t="s">
        <v>534</v>
      </c>
      <c r="B257" s="16" t="s">
        <v>663</v>
      </c>
      <c r="D257" s="6"/>
      <c r="E257" s="6"/>
      <c r="F257" s="6"/>
      <c r="G257" s="6"/>
      <c r="H257" s="6"/>
      <c r="I257" s="6"/>
    </row>
    <row r="258" ht="14.25" customHeight="1">
      <c r="A258" s="16" t="s">
        <v>798</v>
      </c>
      <c r="B258" s="16" t="s">
        <v>799</v>
      </c>
      <c r="D258" s="6"/>
      <c r="E258" s="6"/>
      <c r="F258" s="6"/>
      <c r="G258" s="6"/>
      <c r="H258" s="6"/>
      <c r="I258" s="6"/>
    </row>
    <row r="259" ht="14.25" customHeight="1">
      <c r="A259" s="16" t="s">
        <v>800</v>
      </c>
      <c r="B259" s="16" t="s">
        <v>801</v>
      </c>
      <c r="D259" s="6"/>
      <c r="E259" s="6"/>
      <c r="F259" s="6"/>
      <c r="G259" s="6"/>
      <c r="H259" s="6"/>
      <c r="I259" s="6"/>
    </row>
    <row r="260" ht="14.25" customHeight="1">
      <c r="A260" s="16" t="s">
        <v>802</v>
      </c>
      <c r="B260" s="16" t="s">
        <v>803</v>
      </c>
      <c r="D260" s="6"/>
      <c r="E260" s="6"/>
      <c r="F260" s="6"/>
      <c r="G260" s="6"/>
      <c r="H260" s="6"/>
      <c r="I260" s="6"/>
    </row>
    <row r="261" ht="14.25" customHeight="1">
      <c r="A261" s="16" t="s">
        <v>574</v>
      </c>
      <c r="B261" s="16" t="s">
        <v>804</v>
      </c>
      <c r="D261" s="6"/>
      <c r="E261" s="6"/>
      <c r="F261" s="6"/>
      <c r="G261" s="6"/>
      <c r="H261" s="6"/>
      <c r="I261" s="6"/>
    </row>
    <row r="262" ht="14.25" customHeight="1">
      <c r="A262" s="16" t="s">
        <v>650</v>
      </c>
      <c r="B262" s="16" t="s">
        <v>628</v>
      </c>
      <c r="D262" s="6"/>
      <c r="E262" s="6"/>
      <c r="F262" s="6"/>
      <c r="G262" s="6"/>
      <c r="H262" s="6"/>
      <c r="I262" s="6"/>
    </row>
    <row r="263" ht="14.25" customHeight="1">
      <c r="A263" s="16" t="s">
        <v>553</v>
      </c>
      <c r="B263" s="16" t="s">
        <v>805</v>
      </c>
      <c r="D263" s="6"/>
      <c r="E263" s="6"/>
      <c r="F263" s="6"/>
      <c r="G263" s="6"/>
      <c r="H263" s="6"/>
      <c r="I263" s="6"/>
    </row>
    <row r="264" ht="14.25" customHeight="1">
      <c r="A264" s="16" t="s">
        <v>806</v>
      </c>
      <c r="B264" s="16" t="s">
        <v>721</v>
      </c>
      <c r="D264" s="6"/>
      <c r="E264" s="6"/>
      <c r="F264" s="6"/>
      <c r="G264" s="6"/>
      <c r="H264" s="6"/>
      <c r="I264" s="6"/>
    </row>
    <row r="265" ht="14.25" customHeight="1">
      <c r="A265" s="16" t="s">
        <v>582</v>
      </c>
      <c r="B265" s="16" t="s">
        <v>571</v>
      </c>
      <c r="D265" s="6"/>
      <c r="E265" s="6"/>
      <c r="F265" s="6"/>
      <c r="G265" s="6"/>
      <c r="H265" s="6"/>
      <c r="I265" s="6"/>
    </row>
    <row r="266" ht="14.25" customHeight="1">
      <c r="A266" s="16" t="s">
        <v>807</v>
      </c>
      <c r="B266" s="16" t="s">
        <v>716</v>
      </c>
      <c r="D266" s="6"/>
      <c r="E266" s="6"/>
      <c r="F266" s="6"/>
      <c r="G266" s="6"/>
      <c r="H266" s="6"/>
      <c r="I266" s="6"/>
    </row>
    <row r="267" ht="14.25" customHeight="1">
      <c r="A267" s="16" t="s">
        <v>753</v>
      </c>
      <c r="B267" s="16" t="s">
        <v>808</v>
      </c>
      <c r="D267" s="6"/>
      <c r="E267" s="6"/>
      <c r="F267" s="6"/>
      <c r="G267" s="6"/>
      <c r="H267" s="6"/>
      <c r="I267" s="6"/>
    </row>
    <row r="268" ht="14.25" customHeight="1">
      <c r="A268" s="16" t="s">
        <v>595</v>
      </c>
      <c r="B268" s="16" t="s">
        <v>535</v>
      </c>
      <c r="D268" s="6"/>
      <c r="E268" s="6"/>
      <c r="F268" s="6"/>
      <c r="G268" s="6"/>
      <c r="H268" s="6"/>
      <c r="I268" s="6"/>
    </row>
    <row r="269" ht="14.25" customHeight="1">
      <c r="A269" s="16" t="s">
        <v>809</v>
      </c>
      <c r="B269" s="16" t="s">
        <v>569</v>
      </c>
      <c r="D269" s="6"/>
      <c r="E269" s="6"/>
      <c r="F269" s="6"/>
      <c r="G269" s="6"/>
      <c r="H269" s="6"/>
      <c r="I269" s="6"/>
    </row>
    <row r="270" ht="14.25" customHeight="1">
      <c r="A270" s="16" t="s">
        <v>810</v>
      </c>
      <c r="B270" s="16" t="s">
        <v>615</v>
      </c>
      <c r="D270" s="6"/>
      <c r="E270" s="6"/>
      <c r="F270" s="6"/>
      <c r="G270" s="6"/>
      <c r="H270" s="6"/>
      <c r="I270" s="6"/>
    </row>
    <row r="271" ht="14.25" customHeight="1">
      <c r="A271" s="16" t="s">
        <v>811</v>
      </c>
      <c r="B271" s="16" t="s">
        <v>812</v>
      </c>
      <c r="D271" s="6"/>
      <c r="E271" s="6"/>
      <c r="F271" s="6"/>
      <c r="G271" s="6"/>
      <c r="H271" s="6"/>
      <c r="I271" s="6"/>
    </row>
    <row r="272" ht="14.25" customHeight="1">
      <c r="A272" s="16" t="s">
        <v>813</v>
      </c>
      <c r="B272" s="16" t="s">
        <v>814</v>
      </c>
      <c r="D272" s="6"/>
      <c r="E272" s="6"/>
      <c r="F272" s="6"/>
      <c r="G272" s="6"/>
      <c r="H272" s="6"/>
      <c r="I272" s="6"/>
    </row>
    <row r="273" ht="14.25" customHeight="1">
      <c r="A273" s="16" t="s">
        <v>688</v>
      </c>
      <c r="B273" s="16" t="s">
        <v>689</v>
      </c>
      <c r="D273" s="6"/>
      <c r="E273" s="6"/>
      <c r="F273" s="6"/>
      <c r="G273" s="6"/>
      <c r="H273" s="6"/>
      <c r="I273" s="6"/>
    </row>
    <row r="274" ht="14.25" customHeight="1">
      <c r="A274" s="16" t="s">
        <v>815</v>
      </c>
      <c r="B274" s="16" t="s">
        <v>783</v>
      </c>
      <c r="D274" s="6"/>
      <c r="E274" s="6"/>
      <c r="F274" s="6"/>
      <c r="G274" s="6"/>
      <c r="H274" s="6"/>
      <c r="I274" s="6"/>
    </row>
    <row r="275" ht="14.25" customHeight="1">
      <c r="A275" s="16" t="s">
        <v>717</v>
      </c>
      <c r="B275" s="16" t="s">
        <v>816</v>
      </c>
      <c r="D275" s="6"/>
      <c r="E275" s="6"/>
      <c r="F275" s="6"/>
      <c r="G275" s="6"/>
      <c r="H275" s="6"/>
      <c r="I275" s="6"/>
    </row>
    <row r="276" ht="14.25" customHeight="1">
      <c r="A276" s="16" t="s">
        <v>817</v>
      </c>
      <c r="B276" s="16" t="s">
        <v>575</v>
      </c>
      <c r="D276" s="6"/>
      <c r="E276" s="6"/>
      <c r="F276" s="6"/>
      <c r="G276" s="6"/>
      <c r="H276" s="6"/>
      <c r="I276" s="6"/>
    </row>
    <row r="277" ht="14.25" customHeight="1">
      <c r="A277" s="16" t="s">
        <v>650</v>
      </c>
      <c r="B277" s="16" t="s">
        <v>716</v>
      </c>
      <c r="D277" s="6"/>
      <c r="E277" s="6"/>
      <c r="F277" s="6"/>
      <c r="G277" s="6"/>
      <c r="H277" s="6"/>
      <c r="I277" s="6"/>
    </row>
    <row r="278" ht="14.25" customHeight="1">
      <c r="A278" s="16" t="s">
        <v>747</v>
      </c>
      <c r="B278" s="16" t="s">
        <v>700</v>
      </c>
      <c r="D278" s="6"/>
      <c r="E278" s="6"/>
      <c r="F278" s="6"/>
      <c r="G278" s="6"/>
      <c r="H278" s="6"/>
      <c r="I278" s="6"/>
    </row>
    <row r="279" ht="14.25" customHeight="1">
      <c r="A279" s="16" t="s">
        <v>818</v>
      </c>
      <c r="B279" s="16" t="s">
        <v>721</v>
      </c>
      <c r="D279" s="6"/>
      <c r="E279" s="6"/>
      <c r="F279" s="6"/>
      <c r="G279" s="6"/>
      <c r="H279" s="6"/>
      <c r="I279" s="6"/>
    </row>
    <row r="280" ht="14.25" customHeight="1">
      <c r="A280" s="16" t="s">
        <v>819</v>
      </c>
      <c r="B280" s="16" t="s">
        <v>820</v>
      </c>
      <c r="D280" s="6"/>
      <c r="E280" s="6"/>
      <c r="F280" s="6"/>
      <c r="G280" s="6"/>
      <c r="H280" s="6"/>
      <c r="I280" s="6"/>
    </row>
    <row r="281" ht="14.25" customHeight="1">
      <c r="A281" s="16" t="s">
        <v>793</v>
      </c>
      <c r="B281" s="16" t="s">
        <v>821</v>
      </c>
      <c r="D281" s="6"/>
      <c r="E281" s="6"/>
      <c r="F281" s="6"/>
      <c r="G281" s="6"/>
      <c r="H281" s="6"/>
      <c r="I281" s="6"/>
    </row>
    <row r="282" ht="14.25" customHeight="1">
      <c r="A282" s="16" t="s">
        <v>741</v>
      </c>
      <c r="B282" s="16" t="s">
        <v>822</v>
      </c>
      <c r="D282" s="6"/>
      <c r="E282" s="6"/>
      <c r="F282" s="6"/>
      <c r="G282" s="6"/>
      <c r="H282" s="6"/>
      <c r="I282" s="6"/>
    </row>
    <row r="283" ht="14.25" customHeight="1">
      <c r="A283" s="16" t="s">
        <v>503</v>
      </c>
      <c r="B283" s="16" t="s">
        <v>823</v>
      </c>
      <c r="D283" s="6"/>
      <c r="E283" s="6"/>
      <c r="F283" s="6"/>
      <c r="G283" s="6"/>
      <c r="H283" s="6"/>
      <c r="I283" s="6"/>
    </row>
    <row r="284" ht="14.25" customHeight="1">
      <c r="A284" s="16" t="s">
        <v>824</v>
      </c>
      <c r="B284" s="16" t="s">
        <v>825</v>
      </c>
      <c r="D284" s="6"/>
      <c r="E284" s="6"/>
      <c r="F284" s="6"/>
      <c r="G284" s="6"/>
      <c r="H284" s="6"/>
      <c r="I284" s="6"/>
    </row>
    <row r="285" ht="14.25" customHeight="1">
      <c r="A285" s="16" t="s">
        <v>532</v>
      </c>
      <c r="B285" s="16" t="s">
        <v>547</v>
      </c>
      <c r="D285" s="6"/>
      <c r="E285" s="6"/>
      <c r="F285" s="6"/>
      <c r="G285" s="6"/>
      <c r="H285" s="6"/>
      <c r="I285" s="6"/>
    </row>
    <row r="286" ht="14.25" customHeight="1">
      <c r="A286" s="16" t="s">
        <v>826</v>
      </c>
      <c r="B286" s="16" t="s">
        <v>604</v>
      </c>
      <c r="D286" s="6"/>
      <c r="E286" s="6"/>
      <c r="F286" s="6"/>
      <c r="G286" s="6"/>
      <c r="H286" s="6"/>
      <c r="I286" s="6"/>
    </row>
    <row r="287" ht="14.25" customHeight="1">
      <c r="A287" s="16" t="s">
        <v>827</v>
      </c>
      <c r="B287" s="16" t="s">
        <v>828</v>
      </c>
      <c r="D287" s="6"/>
      <c r="E287" s="6"/>
      <c r="F287" s="6"/>
      <c r="G287" s="6"/>
      <c r="H287" s="6"/>
      <c r="I287" s="6"/>
    </row>
    <row r="288" ht="14.25" customHeight="1">
      <c r="A288" s="16" t="s">
        <v>557</v>
      </c>
      <c r="B288" s="16" t="s">
        <v>557</v>
      </c>
      <c r="D288" s="6"/>
      <c r="E288" s="6"/>
      <c r="F288" s="6"/>
      <c r="G288" s="6"/>
      <c r="H288" s="6"/>
      <c r="I288" s="6"/>
    </row>
    <row r="289" ht="14.25" customHeight="1">
      <c r="A289" s="16" t="s">
        <v>829</v>
      </c>
      <c r="B289" s="16" t="s">
        <v>830</v>
      </c>
      <c r="D289" s="6"/>
      <c r="E289" s="6"/>
      <c r="F289" s="6"/>
      <c r="G289" s="6"/>
      <c r="H289" s="6"/>
      <c r="I289" s="6"/>
    </row>
    <row r="290" ht="14.25" customHeight="1">
      <c r="A290" s="16" t="s">
        <v>831</v>
      </c>
      <c r="B290" s="16" t="s">
        <v>832</v>
      </c>
      <c r="D290" s="6"/>
      <c r="E290" s="6"/>
      <c r="F290" s="6"/>
      <c r="G290" s="6"/>
      <c r="H290" s="6"/>
      <c r="I290" s="6"/>
    </row>
    <row r="291" ht="14.25" customHeight="1">
      <c r="A291" s="16" t="s">
        <v>833</v>
      </c>
      <c r="B291" s="16" t="s">
        <v>833</v>
      </c>
      <c r="D291" s="6"/>
      <c r="E291" s="6"/>
      <c r="F291" s="6"/>
      <c r="G291" s="6"/>
      <c r="H291" s="6"/>
      <c r="I291" s="6"/>
    </row>
    <row r="292" ht="14.25" customHeight="1">
      <c r="A292" s="16" t="s">
        <v>530</v>
      </c>
      <c r="B292" s="16" t="s">
        <v>834</v>
      </c>
      <c r="D292" s="6"/>
      <c r="E292" s="6"/>
      <c r="F292" s="6"/>
      <c r="G292" s="6"/>
      <c r="H292" s="6"/>
      <c r="I292" s="6"/>
    </row>
    <row r="293" ht="14.25" customHeight="1">
      <c r="A293" s="16" t="s">
        <v>835</v>
      </c>
      <c r="B293" s="16" t="s">
        <v>836</v>
      </c>
      <c r="D293" s="6"/>
      <c r="E293" s="6"/>
      <c r="F293" s="6"/>
      <c r="G293" s="6"/>
      <c r="H293" s="6"/>
      <c r="I293" s="6"/>
    </row>
    <row r="294" ht="14.25" customHeight="1">
      <c r="A294" s="16" t="s">
        <v>577</v>
      </c>
      <c r="B294" s="16" t="s">
        <v>837</v>
      </c>
      <c r="D294" s="6"/>
      <c r="E294" s="6"/>
      <c r="F294" s="6"/>
      <c r="G294" s="6"/>
      <c r="H294" s="6"/>
      <c r="I294" s="6"/>
    </row>
    <row r="295" ht="14.25" customHeight="1">
      <c r="A295" s="16" t="s">
        <v>553</v>
      </c>
      <c r="B295" s="16" t="s">
        <v>838</v>
      </c>
      <c r="D295" s="6"/>
      <c r="E295" s="6"/>
      <c r="F295" s="6"/>
      <c r="G295" s="6"/>
      <c r="H295" s="6"/>
      <c r="I295" s="6"/>
    </row>
    <row r="296" ht="14.25" customHeight="1">
      <c r="A296" s="16" t="s">
        <v>682</v>
      </c>
      <c r="B296" s="16" t="s">
        <v>683</v>
      </c>
      <c r="D296" s="6"/>
      <c r="E296" s="6"/>
      <c r="F296" s="6"/>
      <c r="G296" s="6"/>
      <c r="H296" s="6"/>
      <c r="I296" s="6"/>
    </row>
    <row r="297" ht="14.25" customHeight="1">
      <c r="A297" s="16" t="s">
        <v>839</v>
      </c>
      <c r="B297" s="16" t="s">
        <v>840</v>
      </c>
      <c r="D297" s="6"/>
      <c r="E297" s="6"/>
      <c r="F297" s="6"/>
      <c r="G297" s="6"/>
      <c r="H297" s="6"/>
      <c r="I297" s="6"/>
    </row>
    <row r="298" ht="14.25" customHeight="1">
      <c r="A298" s="16" t="s">
        <v>841</v>
      </c>
      <c r="B298" s="16" t="s">
        <v>842</v>
      </c>
      <c r="D298" s="6"/>
      <c r="E298" s="6"/>
      <c r="F298" s="6"/>
      <c r="G298" s="6"/>
      <c r="H298" s="6"/>
      <c r="I298" s="6"/>
    </row>
    <row r="299" ht="14.25" customHeight="1">
      <c r="A299" s="16" t="s">
        <v>843</v>
      </c>
      <c r="B299" s="16" t="s">
        <v>844</v>
      </c>
      <c r="D299" s="6"/>
      <c r="E299" s="6"/>
      <c r="F299" s="6"/>
      <c r="G299" s="6"/>
      <c r="H299" s="6"/>
      <c r="I299" s="6"/>
    </row>
    <row r="300" ht="14.25" customHeight="1">
      <c r="A300" s="16" t="s">
        <v>845</v>
      </c>
      <c r="B300" s="16" t="s">
        <v>846</v>
      </c>
      <c r="D300" s="6"/>
      <c r="E300" s="6"/>
      <c r="F300" s="6"/>
      <c r="G300" s="6"/>
      <c r="H300" s="6"/>
      <c r="I300" s="6"/>
    </row>
    <row r="301" ht="14.25" customHeight="1">
      <c r="A301" s="16" t="s">
        <v>686</v>
      </c>
      <c r="B301" s="16" t="s">
        <v>606</v>
      </c>
      <c r="D301" s="6"/>
      <c r="E301" s="6"/>
      <c r="F301" s="6"/>
      <c r="G301" s="6"/>
      <c r="H301" s="6"/>
      <c r="I301" s="6"/>
    </row>
    <row r="302" ht="14.25" customHeight="1">
      <c r="A302" s="16" t="s">
        <v>534</v>
      </c>
      <c r="B302" s="16" t="s">
        <v>847</v>
      </c>
      <c r="D302" s="6"/>
      <c r="E302" s="6"/>
      <c r="F302" s="6"/>
      <c r="G302" s="6"/>
      <c r="H302" s="6"/>
      <c r="I302" s="6"/>
    </row>
    <row r="303" ht="14.25" customHeight="1">
      <c r="A303" s="16" t="s">
        <v>848</v>
      </c>
      <c r="B303" s="16" t="s">
        <v>723</v>
      </c>
      <c r="D303" s="6"/>
      <c r="E303" s="6"/>
      <c r="F303" s="6"/>
      <c r="G303" s="6"/>
      <c r="H303" s="6"/>
      <c r="I303" s="6"/>
    </row>
    <row r="304" ht="14.25" customHeight="1">
      <c r="A304" s="16" t="s">
        <v>686</v>
      </c>
      <c r="B304" s="16" t="s">
        <v>849</v>
      </c>
      <c r="D304" s="6"/>
      <c r="E304" s="6"/>
      <c r="F304" s="6"/>
      <c r="G304" s="6"/>
      <c r="H304" s="6"/>
      <c r="I304" s="6"/>
    </row>
    <row r="305" ht="14.25" customHeight="1">
      <c r="A305" s="16" t="s">
        <v>688</v>
      </c>
      <c r="B305" s="16" t="s">
        <v>689</v>
      </c>
      <c r="D305" s="6"/>
      <c r="E305" s="6"/>
      <c r="F305" s="6"/>
      <c r="G305" s="6"/>
      <c r="H305" s="6"/>
      <c r="I305" s="6"/>
    </row>
    <row r="306" ht="14.25" customHeight="1">
      <c r="A306" s="16" t="s">
        <v>850</v>
      </c>
      <c r="B306" s="16" t="s">
        <v>851</v>
      </c>
      <c r="D306" s="6"/>
      <c r="E306" s="6"/>
      <c r="F306" s="6"/>
      <c r="G306" s="6"/>
      <c r="H306" s="6"/>
      <c r="I306" s="6"/>
    </row>
    <row r="307" ht="14.25" customHeight="1">
      <c r="A307" s="16" t="s">
        <v>852</v>
      </c>
      <c r="B307" s="16" t="s">
        <v>853</v>
      </c>
      <c r="D307" s="6"/>
      <c r="E307" s="6"/>
      <c r="F307" s="6"/>
      <c r="G307" s="6"/>
      <c r="H307" s="6"/>
      <c r="I307" s="6"/>
    </row>
    <row r="308" ht="14.25" customHeight="1">
      <c r="A308" s="16" t="s">
        <v>650</v>
      </c>
      <c r="B308" s="16" t="s">
        <v>730</v>
      </c>
      <c r="D308" s="6"/>
      <c r="E308" s="6"/>
      <c r="F308" s="6"/>
      <c r="G308" s="6"/>
      <c r="H308" s="6"/>
      <c r="I308" s="6"/>
    </row>
    <row r="309" ht="14.25" customHeight="1">
      <c r="A309" s="16" t="s">
        <v>854</v>
      </c>
      <c r="B309" s="16" t="s">
        <v>855</v>
      </c>
      <c r="D309" s="6"/>
      <c r="E309" s="6"/>
      <c r="F309" s="6"/>
      <c r="G309" s="6"/>
      <c r="H309" s="6"/>
      <c r="I309" s="6"/>
    </row>
    <row r="310" ht="14.25" customHeight="1">
      <c r="A310" s="16" t="s">
        <v>856</v>
      </c>
      <c r="B310" s="16" t="s">
        <v>763</v>
      </c>
      <c r="D310" s="6"/>
      <c r="E310" s="6"/>
      <c r="F310" s="6"/>
      <c r="G310" s="6"/>
      <c r="H310" s="6"/>
      <c r="I310" s="6"/>
    </row>
    <row r="311" ht="14.25" customHeight="1">
      <c r="A311" s="16" t="s">
        <v>658</v>
      </c>
      <c r="B311" s="16" t="s">
        <v>783</v>
      </c>
      <c r="D311" s="6"/>
      <c r="E311" s="6"/>
      <c r="F311" s="6"/>
      <c r="G311" s="6"/>
      <c r="H311" s="6"/>
      <c r="I311" s="6"/>
    </row>
    <row r="312" ht="14.25" customHeight="1">
      <c r="A312" s="16" t="s">
        <v>800</v>
      </c>
      <c r="B312" s="16" t="s">
        <v>857</v>
      </c>
      <c r="D312" s="6"/>
      <c r="E312" s="6"/>
      <c r="F312" s="6"/>
      <c r="G312" s="6"/>
      <c r="H312" s="6"/>
      <c r="I312" s="6"/>
    </row>
    <row r="313" ht="14.25" customHeight="1">
      <c r="A313" s="16" t="s">
        <v>858</v>
      </c>
      <c r="B313" s="16" t="s">
        <v>859</v>
      </c>
      <c r="D313" s="6"/>
      <c r="E313" s="6"/>
      <c r="F313" s="6"/>
      <c r="G313" s="6"/>
      <c r="H313" s="6"/>
      <c r="I313" s="6"/>
    </row>
    <row r="314" ht="14.25" customHeight="1">
      <c r="A314" s="16" t="s">
        <v>534</v>
      </c>
      <c r="B314" s="16" t="s">
        <v>535</v>
      </c>
      <c r="D314" s="6"/>
      <c r="E314" s="6"/>
      <c r="F314" s="6"/>
      <c r="G314" s="6"/>
      <c r="H314" s="6"/>
      <c r="I314" s="6"/>
    </row>
    <row r="315" ht="14.25" customHeight="1">
      <c r="A315" s="16" t="s">
        <v>543</v>
      </c>
      <c r="B315" s="16" t="s">
        <v>619</v>
      </c>
      <c r="D315" s="6"/>
      <c r="E315" s="6"/>
      <c r="F315" s="6"/>
      <c r="G315" s="6"/>
      <c r="H315" s="6"/>
      <c r="I315" s="6"/>
    </row>
    <row r="316" ht="14.25" customHeight="1">
      <c r="A316" s="16" t="s">
        <v>860</v>
      </c>
      <c r="B316" s="16" t="s">
        <v>861</v>
      </c>
      <c r="D316" s="6"/>
      <c r="E316" s="6"/>
      <c r="F316" s="6"/>
      <c r="G316" s="6"/>
      <c r="H316" s="6"/>
      <c r="I316" s="6"/>
    </row>
    <row r="317" ht="14.25" customHeight="1">
      <c r="A317" s="16" t="s">
        <v>862</v>
      </c>
      <c r="B317" s="16" t="s">
        <v>615</v>
      </c>
      <c r="D317" s="6"/>
      <c r="E317" s="6"/>
      <c r="F317" s="6"/>
      <c r="G317" s="6"/>
      <c r="H317" s="6"/>
      <c r="I317" s="6"/>
    </row>
    <row r="318" ht="14.25" customHeight="1">
      <c r="A318" s="16" t="s">
        <v>863</v>
      </c>
      <c r="B318" s="16" t="s">
        <v>864</v>
      </c>
      <c r="D318" s="6"/>
      <c r="E318" s="6"/>
      <c r="F318" s="6"/>
      <c r="G318" s="6"/>
      <c r="H318" s="6"/>
      <c r="I318" s="6"/>
    </row>
    <row r="319" ht="14.25" customHeight="1">
      <c r="A319" s="16" t="s">
        <v>865</v>
      </c>
      <c r="B319" s="16" t="s">
        <v>866</v>
      </c>
      <c r="D319" s="6"/>
      <c r="E319" s="6"/>
      <c r="F319" s="6"/>
      <c r="G319" s="6"/>
      <c r="H319" s="6"/>
      <c r="I319" s="6"/>
    </row>
    <row r="320" ht="14.25" customHeight="1">
      <c r="A320" s="16" t="s">
        <v>741</v>
      </c>
      <c r="B320" s="16" t="s">
        <v>721</v>
      </c>
      <c r="D320" s="6"/>
      <c r="E320" s="6"/>
      <c r="F320" s="6"/>
      <c r="G320" s="6"/>
      <c r="H320" s="6"/>
      <c r="I320" s="6"/>
    </row>
    <row r="321" ht="14.25" customHeight="1">
      <c r="A321" s="16" t="s">
        <v>590</v>
      </c>
      <c r="B321" s="16" t="s">
        <v>814</v>
      </c>
      <c r="D321" s="6"/>
      <c r="E321" s="6"/>
      <c r="F321" s="6"/>
      <c r="G321" s="6"/>
      <c r="H321" s="6"/>
      <c r="I321" s="6"/>
    </row>
    <row r="322" ht="14.25" customHeight="1">
      <c r="A322" s="16" t="s">
        <v>800</v>
      </c>
      <c r="B322" s="16" t="s">
        <v>867</v>
      </c>
      <c r="D322" s="6"/>
      <c r="E322" s="6"/>
      <c r="F322" s="6"/>
      <c r="G322" s="6"/>
      <c r="H322" s="6"/>
      <c r="I322" s="6"/>
    </row>
    <row r="323" ht="14.25" customHeight="1">
      <c r="A323" s="16" t="s">
        <v>792</v>
      </c>
      <c r="B323" s="16" t="s">
        <v>868</v>
      </c>
      <c r="D323" s="6"/>
      <c r="E323" s="6"/>
      <c r="F323" s="6"/>
      <c r="G323" s="6"/>
      <c r="H323" s="6"/>
      <c r="I323" s="6"/>
    </row>
    <row r="324" ht="14.25" customHeight="1">
      <c r="A324" s="16" t="s">
        <v>869</v>
      </c>
      <c r="B324" s="16" t="s">
        <v>870</v>
      </c>
      <c r="D324" s="6"/>
      <c r="E324" s="6"/>
      <c r="F324" s="6"/>
      <c r="G324" s="6"/>
      <c r="H324" s="6"/>
      <c r="I324" s="6"/>
    </row>
    <row r="325" ht="14.25" customHeight="1">
      <c r="A325" s="16" t="s">
        <v>871</v>
      </c>
      <c r="B325" s="16" t="s">
        <v>763</v>
      </c>
      <c r="D325" s="6"/>
      <c r="E325" s="6"/>
      <c r="F325" s="6"/>
      <c r="G325" s="6"/>
      <c r="H325" s="6"/>
      <c r="I325" s="6"/>
    </row>
    <row r="326" ht="14.25" customHeight="1">
      <c r="A326" s="16" t="s">
        <v>530</v>
      </c>
      <c r="B326" s="16" t="s">
        <v>531</v>
      </c>
      <c r="D326" s="6"/>
      <c r="E326" s="6"/>
      <c r="F326" s="6"/>
      <c r="G326" s="6"/>
      <c r="H326" s="6"/>
      <c r="I326" s="6"/>
    </row>
    <row r="327" ht="14.25" customHeight="1">
      <c r="A327" s="16" t="s">
        <v>695</v>
      </c>
      <c r="B327" s="16" t="s">
        <v>761</v>
      </c>
      <c r="D327" s="6"/>
      <c r="E327" s="6"/>
      <c r="F327" s="6"/>
      <c r="G327" s="6"/>
      <c r="H327" s="6"/>
      <c r="I327" s="6"/>
    </row>
    <row r="328" ht="14.25" customHeight="1">
      <c r="A328" s="16" t="s">
        <v>872</v>
      </c>
      <c r="B328" s="16" t="s">
        <v>873</v>
      </c>
      <c r="D328" s="6"/>
      <c r="E328" s="6"/>
      <c r="F328" s="6"/>
      <c r="G328" s="6"/>
      <c r="H328" s="6"/>
      <c r="I328" s="6"/>
    </row>
    <row r="329" ht="14.25" customHeight="1">
      <c r="A329" s="16" t="s">
        <v>874</v>
      </c>
      <c r="B329" s="16" t="s">
        <v>875</v>
      </c>
      <c r="D329" s="6"/>
      <c r="E329" s="6"/>
      <c r="F329" s="6"/>
      <c r="G329" s="6"/>
      <c r="H329" s="6"/>
      <c r="I329" s="6"/>
    </row>
    <row r="330" ht="14.25" customHeight="1">
      <c r="A330" s="16" t="s">
        <v>526</v>
      </c>
      <c r="B330" s="16" t="s">
        <v>876</v>
      </c>
      <c r="D330" s="6"/>
      <c r="E330" s="6"/>
      <c r="F330" s="6"/>
      <c r="G330" s="6"/>
      <c r="H330" s="6"/>
      <c r="I330" s="6"/>
    </row>
    <row r="331" ht="14.25" customHeight="1">
      <c r="A331" s="16" t="s">
        <v>769</v>
      </c>
      <c r="B331" s="16" t="s">
        <v>877</v>
      </c>
      <c r="D331" s="6"/>
      <c r="E331" s="6"/>
      <c r="F331" s="6"/>
      <c r="G331" s="6"/>
      <c r="H331" s="6"/>
      <c r="I331" s="6"/>
    </row>
    <row r="332" ht="14.25" customHeight="1">
      <c r="A332" s="16" t="s">
        <v>717</v>
      </c>
      <c r="B332" s="16" t="s">
        <v>878</v>
      </c>
      <c r="D332" s="6"/>
      <c r="E332" s="6"/>
      <c r="F332" s="6"/>
      <c r="G332" s="6"/>
      <c r="H332" s="6"/>
      <c r="I332" s="6"/>
    </row>
    <row r="333" ht="14.25" customHeight="1">
      <c r="A333" s="16" t="s">
        <v>879</v>
      </c>
      <c r="B333" s="16" t="s">
        <v>880</v>
      </c>
      <c r="D333" s="6"/>
      <c r="E333" s="6"/>
      <c r="F333" s="6"/>
      <c r="G333" s="6"/>
      <c r="H333" s="6"/>
      <c r="I333" s="6"/>
    </row>
    <row r="334" ht="14.25" customHeight="1">
      <c r="A334" s="16" t="s">
        <v>534</v>
      </c>
      <c r="B334" s="16" t="s">
        <v>535</v>
      </c>
      <c r="D334" s="6"/>
      <c r="E334" s="6"/>
      <c r="F334" s="6"/>
      <c r="G334" s="6"/>
      <c r="H334" s="6"/>
      <c r="I334" s="6"/>
    </row>
    <row r="335" ht="14.25" customHeight="1">
      <c r="A335" s="16" t="s">
        <v>785</v>
      </c>
      <c r="B335" s="16" t="s">
        <v>881</v>
      </c>
      <c r="D335" s="6"/>
      <c r="E335" s="6"/>
      <c r="F335" s="6"/>
      <c r="G335" s="6"/>
      <c r="H335" s="6"/>
      <c r="I335" s="6"/>
    </row>
    <row r="336" ht="14.25" customHeight="1">
      <c r="A336" s="16" t="s">
        <v>882</v>
      </c>
      <c r="B336" s="16" t="s">
        <v>627</v>
      </c>
      <c r="D336" s="6"/>
      <c r="E336" s="6"/>
      <c r="F336" s="6"/>
      <c r="G336" s="6"/>
      <c r="H336" s="6"/>
      <c r="I336" s="6"/>
    </row>
    <row r="337" ht="14.25" customHeight="1">
      <c r="A337" s="16" t="s">
        <v>658</v>
      </c>
      <c r="B337" s="16" t="s">
        <v>883</v>
      </c>
      <c r="D337" s="6"/>
      <c r="E337" s="6"/>
      <c r="F337" s="6"/>
      <c r="G337" s="6"/>
      <c r="H337" s="6"/>
      <c r="I337" s="6"/>
    </row>
    <row r="338" ht="14.25" customHeight="1">
      <c r="A338" s="16" t="s">
        <v>884</v>
      </c>
      <c r="B338" s="16" t="s">
        <v>868</v>
      </c>
      <c r="D338" s="6"/>
      <c r="E338" s="6"/>
      <c r="F338" s="6"/>
      <c r="G338" s="6"/>
      <c r="H338" s="6"/>
      <c r="I338" s="6"/>
    </row>
    <row r="339" ht="14.25" customHeight="1">
      <c r="A339" s="16" t="s">
        <v>747</v>
      </c>
      <c r="B339" s="16" t="s">
        <v>547</v>
      </c>
      <c r="D339" s="6"/>
      <c r="E339" s="6"/>
      <c r="F339" s="6"/>
      <c r="G339" s="6"/>
      <c r="H339" s="6"/>
      <c r="I339" s="6"/>
    </row>
    <row r="340" ht="14.25" customHeight="1">
      <c r="A340" s="16" t="s">
        <v>885</v>
      </c>
      <c r="B340" s="16" t="s">
        <v>886</v>
      </c>
      <c r="D340" s="6"/>
      <c r="E340" s="6"/>
      <c r="F340" s="6"/>
      <c r="G340" s="6"/>
      <c r="H340" s="6"/>
      <c r="I340" s="6"/>
    </row>
    <row r="341" ht="14.25" customHeight="1">
      <c r="A341" s="16" t="s">
        <v>856</v>
      </c>
      <c r="B341" s="16" t="s">
        <v>887</v>
      </c>
      <c r="D341" s="6"/>
      <c r="E341" s="6"/>
      <c r="F341" s="6"/>
      <c r="G341" s="6"/>
      <c r="H341" s="6"/>
      <c r="I341" s="6"/>
    </row>
    <row r="342" ht="14.25" customHeight="1">
      <c r="A342" s="16" t="s">
        <v>888</v>
      </c>
      <c r="B342" s="16" t="s">
        <v>716</v>
      </c>
      <c r="D342" s="6"/>
      <c r="E342" s="6"/>
      <c r="F342" s="6"/>
      <c r="G342" s="6"/>
      <c r="H342" s="6"/>
      <c r="I342" s="6"/>
    </row>
    <row r="343" ht="14.25" customHeight="1">
      <c r="A343" s="16" t="s">
        <v>860</v>
      </c>
      <c r="B343" s="16" t="s">
        <v>592</v>
      </c>
      <c r="D343" s="6"/>
      <c r="E343" s="6"/>
      <c r="F343" s="6"/>
      <c r="G343" s="6"/>
      <c r="H343" s="6"/>
      <c r="I343" s="6"/>
    </row>
    <row r="344" ht="14.25" customHeight="1">
      <c r="A344" s="16" t="s">
        <v>717</v>
      </c>
      <c r="B344" s="16" t="s">
        <v>889</v>
      </c>
      <c r="D344" s="6"/>
      <c r="E344" s="6"/>
      <c r="F344" s="6"/>
      <c r="G344" s="6"/>
      <c r="H344" s="6"/>
      <c r="I344" s="6"/>
    </row>
    <row r="345" ht="14.25" customHeight="1">
      <c r="A345" s="16" t="s">
        <v>890</v>
      </c>
      <c r="B345" s="16" t="s">
        <v>891</v>
      </c>
      <c r="D345" s="6"/>
      <c r="E345" s="6"/>
      <c r="F345" s="6"/>
      <c r="G345" s="6"/>
      <c r="H345" s="6"/>
      <c r="I345" s="6"/>
    </row>
    <row r="346" ht="14.25" customHeight="1">
      <c r="A346" s="16" t="s">
        <v>792</v>
      </c>
      <c r="B346" s="16" t="s">
        <v>892</v>
      </c>
      <c r="D346" s="6"/>
      <c r="E346" s="6"/>
      <c r="F346" s="6"/>
      <c r="G346" s="6"/>
      <c r="H346" s="6"/>
      <c r="I346" s="6"/>
    </row>
    <row r="347" ht="14.25" customHeight="1">
      <c r="A347" s="16" t="s">
        <v>771</v>
      </c>
      <c r="B347" s="16" t="s">
        <v>667</v>
      </c>
      <c r="D347" s="6"/>
      <c r="E347" s="6"/>
      <c r="F347" s="6"/>
      <c r="G347" s="6"/>
      <c r="H347" s="6"/>
      <c r="I347" s="6"/>
    </row>
    <row r="348" ht="14.25" customHeight="1">
      <c r="A348" s="16" t="s">
        <v>893</v>
      </c>
      <c r="B348" s="16" t="s">
        <v>894</v>
      </c>
      <c r="D348" s="6"/>
      <c r="E348" s="6"/>
      <c r="F348" s="6"/>
      <c r="G348" s="6"/>
      <c r="H348" s="6"/>
      <c r="I348" s="6"/>
    </row>
    <row r="349" ht="14.25" customHeight="1">
      <c r="A349" s="16" t="s">
        <v>577</v>
      </c>
      <c r="B349" s="16" t="s">
        <v>636</v>
      </c>
      <c r="D349" s="6"/>
      <c r="E349" s="6"/>
      <c r="F349" s="6"/>
      <c r="G349" s="6"/>
      <c r="H349" s="6"/>
      <c r="I349" s="6"/>
    </row>
    <row r="350" ht="14.25" customHeight="1">
      <c r="A350" s="16" t="s">
        <v>895</v>
      </c>
      <c r="B350" s="16" t="s">
        <v>779</v>
      </c>
      <c r="D350" s="6"/>
      <c r="E350" s="6"/>
      <c r="F350" s="6"/>
      <c r="G350" s="6"/>
      <c r="H350" s="6"/>
      <c r="I350" s="6"/>
    </row>
    <row r="351" ht="14.25" customHeight="1">
      <c r="A351" s="16" t="s">
        <v>896</v>
      </c>
      <c r="B351" s="16" t="s">
        <v>897</v>
      </c>
      <c r="D351" s="6"/>
      <c r="E351" s="6"/>
      <c r="F351" s="6"/>
      <c r="G351" s="6"/>
      <c r="H351" s="6"/>
      <c r="I351" s="6"/>
    </row>
    <row r="352" ht="14.25" customHeight="1">
      <c r="A352" s="16" t="s">
        <v>898</v>
      </c>
      <c r="B352" s="16" t="s">
        <v>899</v>
      </c>
      <c r="D352" s="6"/>
      <c r="E352" s="6"/>
      <c r="F352" s="6"/>
      <c r="G352" s="6"/>
      <c r="H352" s="6"/>
      <c r="I352" s="6"/>
    </row>
    <row r="353" ht="14.25" customHeight="1">
      <c r="A353" s="16" t="s">
        <v>900</v>
      </c>
      <c r="B353" s="16" t="s">
        <v>683</v>
      </c>
      <c r="D353" s="6"/>
      <c r="E353" s="6"/>
      <c r="F353" s="6"/>
      <c r="G353" s="6"/>
      <c r="H353" s="6"/>
      <c r="I353" s="6"/>
    </row>
    <row r="354" ht="14.25" customHeight="1">
      <c r="A354" s="16" t="s">
        <v>901</v>
      </c>
      <c r="B354" s="16" t="s">
        <v>902</v>
      </c>
      <c r="D354" s="6"/>
      <c r="E354" s="6"/>
      <c r="F354" s="6"/>
      <c r="G354" s="6"/>
      <c r="H354" s="6"/>
      <c r="I354" s="6"/>
    </row>
    <row r="355" ht="14.25" customHeight="1">
      <c r="A355" s="16" t="s">
        <v>807</v>
      </c>
      <c r="B355" s="16" t="s">
        <v>716</v>
      </c>
      <c r="D355" s="6"/>
      <c r="E355" s="6"/>
      <c r="F355" s="6"/>
      <c r="G355" s="6"/>
      <c r="H355" s="6"/>
      <c r="I355" s="6"/>
    </row>
    <row r="356" ht="14.25" customHeight="1">
      <c r="A356" s="16" t="s">
        <v>588</v>
      </c>
      <c r="B356" s="16" t="s">
        <v>623</v>
      </c>
      <c r="D356" s="6"/>
      <c r="E356" s="6"/>
      <c r="F356" s="6"/>
      <c r="G356" s="6"/>
      <c r="H356" s="6"/>
      <c r="I356" s="6"/>
    </row>
    <row r="357" ht="14.25" customHeight="1">
      <c r="A357" s="16" t="s">
        <v>739</v>
      </c>
      <c r="B357" s="16" t="s">
        <v>903</v>
      </c>
      <c r="D357" s="6"/>
      <c r="E357" s="6"/>
      <c r="F357" s="6"/>
      <c r="G357" s="6"/>
      <c r="H357" s="6"/>
      <c r="I357" s="6"/>
    </row>
    <row r="358" ht="14.25" customHeight="1">
      <c r="A358" s="16" t="s">
        <v>904</v>
      </c>
      <c r="B358" s="16" t="s">
        <v>657</v>
      </c>
      <c r="D358" s="6"/>
      <c r="E358" s="6"/>
      <c r="F358" s="6"/>
      <c r="G358" s="6"/>
      <c r="H358" s="6"/>
      <c r="I358" s="6"/>
    </row>
    <row r="359" ht="14.25" customHeight="1">
      <c r="A359" s="16" t="s">
        <v>905</v>
      </c>
      <c r="B359" s="16" t="s">
        <v>906</v>
      </c>
      <c r="D359" s="6"/>
      <c r="E359" s="6"/>
      <c r="F359" s="6"/>
      <c r="G359" s="6"/>
      <c r="H359" s="6"/>
      <c r="I359" s="6"/>
    </row>
    <row r="360" ht="14.25" customHeight="1">
      <c r="A360" s="16" t="s">
        <v>907</v>
      </c>
      <c r="B360" s="16" t="s">
        <v>567</v>
      </c>
      <c r="D360" s="6"/>
      <c r="E360" s="6"/>
      <c r="F360" s="6"/>
      <c r="G360" s="6"/>
      <c r="H360" s="6"/>
      <c r="I360" s="6"/>
    </row>
    <row r="361" ht="14.25" customHeight="1">
      <c r="A361" s="16" t="s">
        <v>650</v>
      </c>
      <c r="B361" s="16" t="s">
        <v>723</v>
      </c>
      <c r="D361" s="6"/>
      <c r="E361" s="6"/>
      <c r="F361" s="6"/>
      <c r="G361" s="6"/>
      <c r="H361" s="6"/>
      <c r="I361" s="6"/>
    </row>
    <row r="362" ht="14.25" customHeight="1">
      <c r="A362" s="16" t="s">
        <v>674</v>
      </c>
      <c r="B362" s="16" t="s">
        <v>784</v>
      </c>
      <c r="D362" s="6"/>
      <c r="E362" s="6"/>
      <c r="F362" s="6"/>
      <c r="G362" s="6"/>
      <c r="H362" s="6"/>
      <c r="I362" s="6"/>
    </row>
    <row r="363" ht="14.25" customHeight="1">
      <c r="A363" s="16" t="s">
        <v>747</v>
      </c>
      <c r="B363" s="16" t="s">
        <v>908</v>
      </c>
      <c r="D363" s="6"/>
      <c r="E363" s="6"/>
      <c r="F363" s="6"/>
      <c r="G363" s="6"/>
      <c r="H363" s="6"/>
      <c r="I363" s="6"/>
    </row>
    <row r="364" ht="14.25" customHeight="1">
      <c r="A364" s="16" t="s">
        <v>909</v>
      </c>
      <c r="B364" s="16" t="s">
        <v>910</v>
      </c>
      <c r="D364" s="6"/>
      <c r="E364" s="6"/>
      <c r="F364" s="6"/>
      <c r="G364" s="6"/>
      <c r="H364" s="6"/>
      <c r="I364" s="6"/>
    </row>
    <row r="365" ht="14.25" customHeight="1">
      <c r="A365" s="16" t="s">
        <v>911</v>
      </c>
      <c r="B365" s="16" t="s">
        <v>743</v>
      </c>
      <c r="D365" s="6"/>
      <c r="E365" s="6"/>
      <c r="F365" s="6"/>
      <c r="G365" s="6"/>
      <c r="H365" s="6"/>
      <c r="I365" s="6"/>
    </row>
    <row r="366" ht="14.25" customHeight="1">
      <c r="A366" s="16" t="s">
        <v>815</v>
      </c>
      <c r="B366" s="16" t="s">
        <v>783</v>
      </c>
      <c r="D366" s="6"/>
      <c r="E366" s="6"/>
      <c r="F366" s="6"/>
      <c r="G366" s="6"/>
      <c r="H366" s="6"/>
      <c r="I366" s="6"/>
    </row>
    <row r="367" ht="14.25" customHeight="1">
      <c r="A367" s="16" t="s">
        <v>912</v>
      </c>
      <c r="B367" s="16" t="s">
        <v>913</v>
      </c>
      <c r="D367" s="6"/>
      <c r="E367" s="6"/>
      <c r="F367" s="6"/>
      <c r="G367" s="6"/>
      <c r="H367" s="6"/>
      <c r="I367" s="6"/>
    </row>
    <row r="368" ht="14.25" customHeight="1">
      <c r="A368" s="16" t="s">
        <v>717</v>
      </c>
      <c r="B368" s="16" t="s">
        <v>531</v>
      </c>
      <c r="D368" s="6"/>
      <c r="E368" s="6"/>
      <c r="F368" s="6"/>
      <c r="G368" s="6"/>
      <c r="H368" s="6"/>
      <c r="I368" s="6"/>
    </row>
    <row r="369" ht="14.25" customHeight="1">
      <c r="A369" s="16" t="s">
        <v>856</v>
      </c>
      <c r="B369" s="16" t="s">
        <v>689</v>
      </c>
      <c r="D369" s="6"/>
      <c r="E369" s="6"/>
      <c r="F369" s="6"/>
      <c r="G369" s="6"/>
      <c r="H369" s="6"/>
      <c r="I369" s="6"/>
    </row>
    <row r="370" ht="14.25" customHeight="1">
      <c r="A370" s="16" t="s">
        <v>914</v>
      </c>
      <c r="B370" s="16" t="s">
        <v>915</v>
      </c>
      <c r="D370" s="6"/>
      <c r="E370" s="6"/>
      <c r="F370" s="6"/>
      <c r="G370" s="6"/>
      <c r="H370" s="6"/>
      <c r="I370" s="6"/>
    </row>
    <row r="371" ht="14.25" customHeight="1">
      <c r="A371" s="16" t="s">
        <v>708</v>
      </c>
      <c r="B371" s="16" t="s">
        <v>916</v>
      </c>
      <c r="D371" s="6"/>
      <c r="E371" s="6"/>
      <c r="F371" s="6"/>
      <c r="G371" s="6"/>
      <c r="H371" s="6"/>
      <c r="I371" s="6"/>
    </row>
    <row r="372" ht="14.25" customHeight="1">
      <c r="A372" s="16" t="s">
        <v>917</v>
      </c>
      <c r="B372" s="16" t="s">
        <v>918</v>
      </c>
      <c r="D372" s="6"/>
      <c r="E372" s="6"/>
      <c r="F372" s="6"/>
      <c r="G372" s="6"/>
      <c r="H372" s="6"/>
      <c r="I372" s="6"/>
    </row>
    <row r="373" ht="14.25" customHeight="1">
      <c r="A373" s="16" t="s">
        <v>919</v>
      </c>
      <c r="B373" s="16" t="s">
        <v>920</v>
      </c>
      <c r="D373" s="6"/>
      <c r="E373" s="6"/>
      <c r="F373" s="6"/>
      <c r="G373" s="6"/>
      <c r="H373" s="6"/>
      <c r="I373" s="6"/>
    </row>
    <row r="374" ht="14.25" customHeight="1">
      <c r="A374" s="16" t="s">
        <v>860</v>
      </c>
      <c r="B374" s="16" t="s">
        <v>861</v>
      </c>
      <c r="D374" s="6"/>
      <c r="E374" s="6"/>
      <c r="F374" s="6"/>
      <c r="G374" s="6"/>
      <c r="H374" s="6"/>
      <c r="I374" s="6"/>
    </row>
    <row r="375" ht="14.25" customHeight="1">
      <c r="A375" s="16" t="s">
        <v>921</v>
      </c>
      <c r="B375" s="16" t="s">
        <v>571</v>
      </c>
      <c r="D375" s="6"/>
      <c r="E375" s="6"/>
      <c r="F375" s="6"/>
      <c r="G375" s="6"/>
      <c r="H375" s="6"/>
      <c r="I375" s="6"/>
    </row>
    <row r="376" ht="14.25" customHeight="1">
      <c r="A376" s="16" t="s">
        <v>922</v>
      </c>
      <c r="B376" s="16" t="s">
        <v>923</v>
      </c>
      <c r="D376" s="6"/>
      <c r="E376" s="6"/>
      <c r="F376" s="6"/>
      <c r="G376" s="6"/>
      <c r="H376" s="6"/>
      <c r="I376" s="6"/>
    </row>
    <row r="377" ht="14.25" customHeight="1">
      <c r="A377" s="16" t="s">
        <v>741</v>
      </c>
      <c r="B377" s="16" t="s">
        <v>721</v>
      </c>
      <c r="D377" s="6"/>
      <c r="E377" s="6"/>
      <c r="F377" s="6"/>
      <c r="G377" s="6"/>
      <c r="H377" s="6"/>
      <c r="I377" s="6"/>
    </row>
    <row r="378" ht="14.25" customHeight="1">
      <c r="A378" s="16" t="s">
        <v>924</v>
      </c>
      <c r="B378" s="16" t="s">
        <v>761</v>
      </c>
      <c r="D378" s="6"/>
      <c r="E378" s="6"/>
      <c r="F378" s="6"/>
      <c r="G378" s="6"/>
      <c r="H378" s="6"/>
      <c r="I378" s="6"/>
    </row>
    <row r="379" ht="14.25" customHeight="1">
      <c r="A379" s="16" t="s">
        <v>925</v>
      </c>
      <c r="B379" s="16" t="s">
        <v>569</v>
      </c>
      <c r="D379" s="6"/>
      <c r="E379" s="6"/>
      <c r="F379" s="6"/>
      <c r="G379" s="6"/>
      <c r="H379" s="6"/>
      <c r="I379" s="6"/>
    </row>
    <row r="380" ht="14.25" customHeight="1">
      <c r="A380" s="16" t="s">
        <v>744</v>
      </c>
      <c r="B380" s="16" t="s">
        <v>926</v>
      </c>
      <c r="D380" s="6"/>
      <c r="E380" s="6"/>
      <c r="F380" s="6"/>
      <c r="G380" s="6"/>
      <c r="H380" s="6"/>
      <c r="I380" s="6"/>
    </row>
    <row r="381" ht="14.25" customHeight="1">
      <c r="A381" s="16" t="s">
        <v>532</v>
      </c>
      <c r="B381" s="16" t="s">
        <v>927</v>
      </c>
      <c r="D381" s="6"/>
      <c r="E381" s="6"/>
      <c r="F381" s="6"/>
      <c r="G381" s="6"/>
      <c r="H381" s="6"/>
      <c r="I381" s="6"/>
    </row>
    <row r="382" ht="14.25" customHeight="1">
      <c r="A382" s="16" t="s">
        <v>590</v>
      </c>
      <c r="B382" s="16" t="s">
        <v>571</v>
      </c>
      <c r="D382" s="6"/>
      <c r="E382" s="6"/>
      <c r="F382" s="6"/>
      <c r="G382" s="6"/>
      <c r="H382" s="6"/>
      <c r="I382" s="6"/>
    </row>
    <row r="383" ht="14.25" customHeight="1">
      <c r="A383" s="16" t="s">
        <v>928</v>
      </c>
      <c r="B383" s="16" t="s">
        <v>587</v>
      </c>
      <c r="D383" s="6"/>
      <c r="E383" s="6"/>
      <c r="F383" s="6"/>
      <c r="G383" s="6"/>
      <c r="H383" s="6"/>
      <c r="I383" s="6"/>
    </row>
    <row r="384" ht="14.25" customHeight="1">
      <c r="A384" s="16" t="s">
        <v>929</v>
      </c>
      <c r="B384" s="16" t="s">
        <v>929</v>
      </c>
      <c r="D384" s="6"/>
      <c r="E384" s="6"/>
      <c r="F384" s="6"/>
      <c r="G384" s="6"/>
      <c r="H384" s="6"/>
      <c r="I384" s="6"/>
    </row>
    <row r="385" ht="14.25" customHeight="1">
      <c r="A385" s="16" t="s">
        <v>930</v>
      </c>
      <c r="B385" s="16" t="s">
        <v>931</v>
      </c>
      <c r="D385" s="6"/>
      <c r="E385" s="6"/>
      <c r="F385" s="6"/>
      <c r="G385" s="6"/>
      <c r="H385" s="6"/>
      <c r="I385" s="6"/>
    </row>
    <row r="386" ht="14.25" customHeight="1">
      <c r="A386" s="16" t="s">
        <v>932</v>
      </c>
      <c r="B386" s="16" t="s">
        <v>933</v>
      </c>
      <c r="D386" s="6"/>
      <c r="E386" s="6"/>
      <c r="F386" s="6"/>
      <c r="G386" s="6"/>
      <c r="H386" s="6"/>
      <c r="I386" s="6"/>
    </row>
    <row r="387" ht="14.25" customHeight="1">
      <c r="A387" s="16" t="s">
        <v>765</v>
      </c>
      <c r="B387" s="16" t="s">
        <v>847</v>
      </c>
      <c r="D387" s="6"/>
      <c r="E387" s="6"/>
      <c r="F387" s="6"/>
      <c r="G387" s="6"/>
      <c r="H387" s="6"/>
      <c r="I387" s="6"/>
    </row>
    <row r="388" ht="14.25" customHeight="1">
      <c r="A388" s="16" t="s">
        <v>934</v>
      </c>
      <c r="B388" s="16" t="s">
        <v>935</v>
      </c>
      <c r="D388" s="6"/>
      <c r="E388" s="6"/>
      <c r="F388" s="6"/>
      <c r="G388" s="6"/>
      <c r="H388" s="6"/>
      <c r="I388" s="6"/>
    </row>
    <row r="389" ht="14.25" customHeight="1">
      <c r="A389" s="16" t="s">
        <v>936</v>
      </c>
      <c r="B389" s="16" t="s">
        <v>937</v>
      </c>
      <c r="D389" s="6"/>
      <c r="E389" s="6"/>
      <c r="F389" s="6"/>
      <c r="G389" s="6"/>
      <c r="H389" s="6"/>
      <c r="I389" s="6"/>
    </row>
    <row r="390" ht="14.25" customHeight="1">
      <c r="A390" s="16" t="s">
        <v>938</v>
      </c>
      <c r="B390" s="16" t="s">
        <v>816</v>
      </c>
      <c r="D390" s="6"/>
      <c r="E390" s="6"/>
      <c r="F390" s="6"/>
      <c r="G390" s="6"/>
      <c r="H390" s="6"/>
      <c r="I390" s="6"/>
    </row>
    <row r="391" ht="14.25" customHeight="1">
      <c r="A391" s="16" t="s">
        <v>939</v>
      </c>
      <c r="B391" s="16" t="s">
        <v>940</v>
      </c>
      <c r="D391" s="6"/>
      <c r="E391" s="6"/>
      <c r="F391" s="6"/>
      <c r="G391" s="6"/>
      <c r="H391" s="6"/>
      <c r="I391" s="6"/>
    </row>
    <row r="392" ht="14.25" customHeight="1">
      <c r="A392" s="16" t="s">
        <v>484</v>
      </c>
      <c r="B392" s="16" t="s">
        <v>484</v>
      </c>
      <c r="D392" s="6"/>
      <c r="E392" s="6"/>
      <c r="F392" s="6"/>
      <c r="G392" s="6"/>
      <c r="H392" s="6"/>
      <c r="I392" s="6"/>
    </row>
    <row r="393" ht="14.25" customHeight="1">
      <c r="A393" s="16" t="s">
        <v>941</v>
      </c>
      <c r="B393" s="16" t="s">
        <v>942</v>
      </c>
      <c r="D393" s="6"/>
      <c r="E393" s="6"/>
      <c r="F393" s="6"/>
      <c r="G393" s="6"/>
      <c r="H393" s="6"/>
      <c r="I393" s="6"/>
    </row>
    <row r="394" ht="14.25" customHeight="1">
      <c r="A394" s="16" t="s">
        <v>943</v>
      </c>
      <c r="B394" s="16" t="s">
        <v>944</v>
      </c>
      <c r="D394" s="6"/>
      <c r="E394" s="6"/>
      <c r="F394" s="6"/>
      <c r="G394" s="6"/>
      <c r="H394" s="6"/>
      <c r="I394" s="6"/>
    </row>
    <row r="395" ht="14.25" customHeight="1">
      <c r="A395" s="16" t="s">
        <v>945</v>
      </c>
      <c r="B395" s="16" t="s">
        <v>849</v>
      </c>
      <c r="D395" s="6"/>
      <c r="E395" s="6"/>
      <c r="F395" s="6"/>
      <c r="G395" s="6"/>
      <c r="H395" s="6"/>
      <c r="I395" s="6"/>
    </row>
    <row r="396" ht="14.25" customHeight="1">
      <c r="A396" s="16" t="s">
        <v>839</v>
      </c>
      <c r="B396" s="16" t="s">
        <v>946</v>
      </c>
      <c r="D396" s="6"/>
      <c r="E396" s="6"/>
      <c r="F396" s="6"/>
      <c r="G396" s="6"/>
      <c r="H396" s="6"/>
      <c r="I396" s="6"/>
    </row>
    <row r="397" ht="14.25" customHeight="1">
      <c r="A397" s="16" t="s">
        <v>553</v>
      </c>
      <c r="B397" s="16" t="s">
        <v>763</v>
      </c>
      <c r="D397" s="6"/>
      <c r="E397" s="6"/>
      <c r="F397" s="6"/>
      <c r="G397" s="6"/>
      <c r="H397" s="6"/>
      <c r="I397" s="6"/>
    </row>
    <row r="398" ht="14.25" customHeight="1">
      <c r="A398" s="16" t="s">
        <v>947</v>
      </c>
      <c r="B398" s="16" t="s">
        <v>948</v>
      </c>
      <c r="D398" s="6"/>
      <c r="E398" s="6"/>
      <c r="F398" s="6"/>
      <c r="G398" s="6"/>
      <c r="H398" s="6"/>
      <c r="I398" s="6"/>
    </row>
    <row r="399" ht="14.25" customHeight="1">
      <c r="A399" s="16" t="s">
        <v>890</v>
      </c>
      <c r="B399" s="16" t="s">
        <v>894</v>
      </c>
      <c r="D399" s="6"/>
      <c r="E399" s="6"/>
      <c r="F399" s="6"/>
      <c r="G399" s="6"/>
      <c r="H399" s="6"/>
      <c r="I399" s="6"/>
    </row>
    <row r="400" ht="14.25" customHeight="1">
      <c r="A400" s="16" t="s">
        <v>949</v>
      </c>
      <c r="B400" s="16" t="s">
        <v>950</v>
      </c>
      <c r="D400" s="6"/>
      <c r="E400" s="6"/>
      <c r="F400" s="6"/>
      <c r="G400" s="6"/>
      <c r="H400" s="6"/>
      <c r="I400" s="6"/>
    </row>
    <row r="401" ht="14.25" customHeight="1">
      <c r="A401" s="16" t="s">
        <v>951</v>
      </c>
      <c r="B401" s="16" t="s">
        <v>952</v>
      </c>
      <c r="D401" s="6"/>
      <c r="E401" s="6"/>
      <c r="F401" s="6"/>
      <c r="G401" s="6"/>
      <c r="H401" s="6"/>
      <c r="I401" s="6"/>
    </row>
    <row r="402" ht="14.25" customHeight="1">
      <c r="A402" s="16" t="s">
        <v>582</v>
      </c>
      <c r="B402" s="16" t="s">
        <v>583</v>
      </c>
      <c r="D402" s="6"/>
      <c r="E402" s="6"/>
      <c r="F402" s="6"/>
      <c r="G402" s="6"/>
      <c r="H402" s="6"/>
      <c r="I402" s="6"/>
    </row>
    <row r="403" ht="14.25" customHeight="1">
      <c r="A403" s="16" t="s">
        <v>953</v>
      </c>
      <c r="B403" s="16" t="s">
        <v>954</v>
      </c>
      <c r="D403" s="6"/>
      <c r="E403" s="6"/>
      <c r="F403" s="6"/>
      <c r="G403" s="6"/>
      <c r="H403" s="6"/>
      <c r="I403" s="6"/>
    </row>
    <row r="404" ht="14.25" customHeight="1">
      <c r="A404" s="16" t="s">
        <v>793</v>
      </c>
      <c r="B404" s="16" t="s">
        <v>955</v>
      </c>
      <c r="D404" s="6"/>
      <c r="E404" s="6"/>
      <c r="F404" s="6"/>
      <c r="G404" s="6"/>
      <c r="H404" s="6"/>
      <c r="I404" s="6"/>
    </row>
    <row r="405" ht="14.25" customHeight="1">
      <c r="A405" s="16" t="s">
        <v>956</v>
      </c>
      <c r="B405" s="16" t="s">
        <v>547</v>
      </c>
      <c r="D405" s="6"/>
      <c r="E405" s="6"/>
      <c r="F405" s="6"/>
      <c r="G405" s="6"/>
      <c r="H405" s="6"/>
      <c r="I405" s="6"/>
    </row>
    <row r="406" ht="14.25" customHeight="1">
      <c r="A406" s="16" t="s">
        <v>957</v>
      </c>
      <c r="B406" s="16" t="s">
        <v>958</v>
      </c>
      <c r="D406" s="6"/>
      <c r="E406" s="6"/>
      <c r="F406" s="6"/>
      <c r="G406" s="6"/>
      <c r="H406" s="6"/>
      <c r="I406" s="6"/>
    </row>
    <row r="407" ht="14.25" customHeight="1">
      <c r="A407" s="16" t="s">
        <v>959</v>
      </c>
      <c r="B407" s="16" t="s">
        <v>761</v>
      </c>
      <c r="D407" s="6"/>
      <c r="E407" s="6"/>
      <c r="F407" s="6"/>
      <c r="G407" s="6"/>
      <c r="H407" s="6"/>
      <c r="I407" s="6"/>
    </row>
    <row r="408" ht="14.25" customHeight="1">
      <c r="A408" s="16" t="s">
        <v>960</v>
      </c>
      <c r="B408" s="16" t="s">
        <v>961</v>
      </c>
      <c r="D408" s="6"/>
      <c r="E408" s="6"/>
      <c r="F408" s="6"/>
      <c r="G408" s="6"/>
      <c r="H408" s="6"/>
      <c r="I408" s="6"/>
    </row>
    <row r="409" ht="14.25" customHeight="1">
      <c r="A409" s="16" t="s">
        <v>798</v>
      </c>
      <c r="B409" s="16" t="s">
        <v>962</v>
      </c>
      <c r="D409" s="6"/>
      <c r="E409" s="6"/>
      <c r="F409" s="6"/>
      <c r="G409" s="6"/>
      <c r="H409" s="6"/>
      <c r="I409" s="6"/>
    </row>
    <row r="410" ht="14.25" customHeight="1">
      <c r="A410" s="16" t="s">
        <v>963</v>
      </c>
      <c r="B410" s="16" t="s">
        <v>467</v>
      </c>
      <c r="D410" s="6"/>
      <c r="E410" s="6"/>
      <c r="F410" s="6"/>
      <c r="G410" s="6"/>
      <c r="H410" s="6"/>
      <c r="I410" s="6"/>
    </row>
    <row r="411" ht="14.25" customHeight="1">
      <c r="A411" s="16" t="s">
        <v>964</v>
      </c>
      <c r="B411" s="16" t="s">
        <v>965</v>
      </c>
      <c r="D411" s="6"/>
      <c r="E411" s="6"/>
      <c r="F411" s="6"/>
      <c r="G411" s="6"/>
      <c r="H411" s="6"/>
      <c r="I411" s="6"/>
    </row>
    <row r="412" ht="14.25" customHeight="1">
      <c r="A412" s="16" t="s">
        <v>747</v>
      </c>
      <c r="B412" s="16" t="s">
        <v>861</v>
      </c>
      <c r="D412" s="6"/>
      <c r="E412" s="6"/>
      <c r="F412" s="6"/>
      <c r="G412" s="6"/>
      <c r="H412" s="6"/>
      <c r="I412" s="6"/>
    </row>
    <row r="413" ht="14.25" customHeight="1">
      <c r="A413" s="16" t="s">
        <v>717</v>
      </c>
      <c r="B413" s="16" t="s">
        <v>825</v>
      </c>
      <c r="D413" s="6"/>
      <c r="E413" s="6"/>
      <c r="F413" s="6"/>
      <c r="G413" s="6"/>
      <c r="H413" s="6"/>
      <c r="I413" s="6"/>
    </row>
    <row r="414" ht="14.25" customHeight="1">
      <c r="A414" s="16" t="s">
        <v>966</v>
      </c>
      <c r="B414" s="16" t="s">
        <v>967</v>
      </c>
      <c r="D414" s="6"/>
      <c r="E414" s="6"/>
      <c r="F414" s="6"/>
      <c r="G414" s="6"/>
      <c r="H414" s="6"/>
      <c r="I414" s="6"/>
    </row>
    <row r="415" ht="14.25" customHeight="1">
      <c r="A415" s="16" t="s">
        <v>968</v>
      </c>
      <c r="B415" s="16" t="s">
        <v>881</v>
      </c>
      <c r="D415" s="6"/>
      <c r="E415" s="6"/>
      <c r="F415" s="6"/>
      <c r="G415" s="6"/>
      <c r="H415" s="6"/>
      <c r="I415" s="6"/>
    </row>
    <row r="416" ht="14.25" customHeight="1">
      <c r="A416" s="16" t="s">
        <v>741</v>
      </c>
      <c r="B416" s="16" t="s">
        <v>906</v>
      </c>
      <c r="D416" s="6"/>
      <c r="E416" s="6"/>
      <c r="F416" s="6"/>
      <c r="G416" s="6"/>
      <c r="H416" s="6"/>
      <c r="I416" s="6"/>
    </row>
    <row r="417" ht="14.25" customHeight="1">
      <c r="A417" s="16" t="s">
        <v>969</v>
      </c>
      <c r="B417" s="16" t="s">
        <v>880</v>
      </c>
      <c r="D417" s="6"/>
      <c r="E417" s="6"/>
      <c r="F417" s="6"/>
      <c r="G417" s="6"/>
      <c r="H417" s="6"/>
      <c r="I417" s="6"/>
    </row>
    <row r="418" ht="14.25" customHeight="1">
      <c r="A418" s="16" t="s">
        <v>970</v>
      </c>
      <c r="B418" s="16" t="s">
        <v>971</v>
      </c>
      <c r="D418" s="6"/>
      <c r="E418" s="6"/>
      <c r="F418" s="6"/>
      <c r="G418" s="6"/>
      <c r="H418" s="6"/>
      <c r="I418" s="6"/>
    </row>
    <row r="419" ht="14.25" customHeight="1">
      <c r="A419" s="16" t="s">
        <v>972</v>
      </c>
      <c r="B419" s="16" t="s">
        <v>973</v>
      </c>
      <c r="D419" s="6"/>
      <c r="E419" s="6"/>
      <c r="F419" s="6"/>
      <c r="G419" s="6"/>
      <c r="H419" s="6"/>
      <c r="I419" s="6"/>
    </row>
    <row r="420" ht="14.25" customHeight="1">
      <c r="A420" s="16" t="s">
        <v>974</v>
      </c>
      <c r="B420" s="16" t="s">
        <v>975</v>
      </c>
      <c r="D420" s="6"/>
      <c r="E420" s="6"/>
      <c r="F420" s="6"/>
      <c r="G420" s="6"/>
      <c r="H420" s="6"/>
      <c r="I420" s="6"/>
    </row>
    <row r="421" ht="14.25" customHeight="1">
      <c r="A421" s="16" t="s">
        <v>676</v>
      </c>
      <c r="B421" s="16" t="s">
        <v>547</v>
      </c>
      <c r="D421" s="6"/>
      <c r="E421" s="6"/>
      <c r="F421" s="6"/>
      <c r="G421" s="6"/>
      <c r="H421" s="6"/>
      <c r="I421" s="6"/>
    </row>
    <row r="422" ht="14.25" customHeight="1">
      <c r="A422" s="16" t="s">
        <v>905</v>
      </c>
      <c r="B422" s="16" t="s">
        <v>556</v>
      </c>
      <c r="D422" s="6"/>
      <c r="E422" s="6"/>
      <c r="F422" s="6"/>
      <c r="G422" s="6"/>
      <c r="H422" s="6"/>
      <c r="I422" s="6"/>
    </row>
    <row r="423" ht="14.25" customHeight="1">
      <c r="A423" s="16" t="s">
        <v>976</v>
      </c>
      <c r="B423" s="16" t="s">
        <v>977</v>
      </c>
      <c r="D423" s="6"/>
      <c r="E423" s="6"/>
      <c r="F423" s="6"/>
      <c r="G423" s="6"/>
      <c r="H423" s="6"/>
      <c r="I423" s="6"/>
    </row>
    <row r="424" ht="14.25" customHeight="1">
      <c r="A424" s="16" t="s">
        <v>978</v>
      </c>
      <c r="B424" s="16" t="s">
        <v>979</v>
      </c>
      <c r="D424" s="6"/>
      <c r="E424" s="6"/>
      <c r="F424" s="6"/>
      <c r="G424" s="6"/>
      <c r="H424" s="6"/>
      <c r="I424" s="6"/>
    </row>
    <row r="425" ht="14.25" customHeight="1">
      <c r="A425" s="16" t="s">
        <v>980</v>
      </c>
      <c r="B425" s="16" t="s">
        <v>981</v>
      </c>
      <c r="D425" s="6"/>
      <c r="E425" s="6"/>
      <c r="F425" s="6"/>
      <c r="G425" s="6"/>
      <c r="H425" s="6"/>
      <c r="I425" s="6"/>
    </row>
    <row r="426" ht="14.25" customHeight="1">
      <c r="A426" s="16" t="s">
        <v>724</v>
      </c>
      <c r="B426" s="16" t="s">
        <v>982</v>
      </c>
      <c r="D426" s="6"/>
      <c r="E426" s="6"/>
      <c r="F426" s="6"/>
      <c r="G426" s="6"/>
      <c r="H426" s="6"/>
      <c r="I426" s="6"/>
    </row>
    <row r="427" ht="14.25" customHeight="1">
      <c r="A427" s="16" t="s">
        <v>983</v>
      </c>
      <c r="B427" s="16" t="s">
        <v>535</v>
      </c>
      <c r="D427" s="6"/>
      <c r="E427" s="6"/>
      <c r="F427" s="6"/>
      <c r="G427" s="6"/>
      <c r="H427" s="6"/>
      <c r="I427" s="6"/>
    </row>
    <row r="428" ht="14.25" customHeight="1">
      <c r="A428" s="16" t="s">
        <v>650</v>
      </c>
      <c r="B428" s="16" t="s">
        <v>641</v>
      </c>
      <c r="D428" s="6"/>
      <c r="E428" s="6"/>
      <c r="F428" s="6"/>
      <c r="G428" s="6"/>
      <c r="H428" s="6"/>
      <c r="I428" s="6"/>
    </row>
    <row r="429" ht="14.25" customHeight="1">
      <c r="A429" s="16" t="s">
        <v>532</v>
      </c>
      <c r="B429" s="16" t="s">
        <v>984</v>
      </c>
      <c r="D429" s="6"/>
      <c r="E429" s="6"/>
      <c r="F429" s="6"/>
      <c r="G429" s="6"/>
      <c r="H429" s="6"/>
      <c r="I429" s="6"/>
    </row>
    <row r="430" ht="14.25" customHeight="1">
      <c r="A430" s="16" t="s">
        <v>985</v>
      </c>
      <c r="B430" s="16" t="s">
        <v>986</v>
      </c>
      <c r="D430" s="6"/>
      <c r="E430" s="6"/>
      <c r="F430" s="6"/>
      <c r="G430" s="6"/>
      <c r="H430" s="6"/>
      <c r="I430" s="6"/>
    </row>
    <row r="431" ht="14.25" customHeight="1">
      <c r="A431" s="16" t="s">
        <v>741</v>
      </c>
      <c r="B431" s="16" t="s">
        <v>987</v>
      </c>
      <c r="D431" s="6"/>
      <c r="E431" s="6"/>
      <c r="F431" s="6"/>
      <c r="G431" s="6"/>
      <c r="H431" s="6"/>
      <c r="I431" s="6"/>
    </row>
    <row r="432" ht="14.25" customHeight="1">
      <c r="A432" s="16" t="s">
        <v>988</v>
      </c>
      <c r="B432" s="16" t="s">
        <v>989</v>
      </c>
      <c r="D432" s="6"/>
      <c r="E432" s="6"/>
      <c r="F432" s="6"/>
      <c r="G432" s="6"/>
      <c r="H432" s="6"/>
      <c r="I432" s="6"/>
    </row>
    <row r="433" ht="14.25" customHeight="1">
      <c r="A433" s="16" t="s">
        <v>503</v>
      </c>
      <c r="B433" s="16" t="s">
        <v>990</v>
      </c>
      <c r="D433" s="6"/>
      <c r="E433" s="6"/>
      <c r="F433" s="6"/>
      <c r="G433" s="6"/>
      <c r="H433" s="6"/>
      <c r="I433" s="6"/>
    </row>
    <row r="434" ht="14.25" customHeight="1">
      <c r="A434" s="16" t="s">
        <v>905</v>
      </c>
      <c r="B434" s="16" t="s">
        <v>687</v>
      </c>
      <c r="D434" s="6"/>
      <c r="E434" s="6"/>
      <c r="F434" s="6"/>
      <c r="G434" s="6"/>
      <c r="H434" s="6"/>
      <c r="I434" s="6"/>
    </row>
    <row r="435" ht="14.25" customHeight="1">
      <c r="A435" s="16" t="s">
        <v>682</v>
      </c>
      <c r="B435" s="16" t="s">
        <v>694</v>
      </c>
      <c r="D435" s="6"/>
      <c r="E435" s="6"/>
      <c r="F435" s="6"/>
      <c r="G435" s="6"/>
      <c r="H435" s="6"/>
      <c r="I435" s="6"/>
    </row>
    <row r="436" ht="14.25" customHeight="1">
      <c r="A436" s="16" t="s">
        <v>991</v>
      </c>
      <c r="B436" s="16" t="s">
        <v>730</v>
      </c>
      <c r="D436" s="6"/>
      <c r="E436" s="6"/>
      <c r="F436" s="6"/>
      <c r="G436" s="6"/>
      <c r="H436" s="6"/>
      <c r="I436" s="6"/>
    </row>
    <row r="437" ht="14.25" customHeight="1">
      <c r="A437" s="16" t="s">
        <v>686</v>
      </c>
      <c r="B437" s="16" t="s">
        <v>992</v>
      </c>
      <c r="D437" s="6"/>
      <c r="E437" s="6"/>
      <c r="F437" s="6"/>
      <c r="G437" s="6"/>
      <c r="H437" s="6"/>
      <c r="I437" s="6"/>
    </row>
    <row r="438" ht="14.25" customHeight="1">
      <c r="A438" s="16" t="s">
        <v>658</v>
      </c>
      <c r="B438" s="16" t="s">
        <v>993</v>
      </c>
      <c r="D438" s="6"/>
      <c r="E438" s="6"/>
      <c r="F438" s="6"/>
      <c r="G438" s="6"/>
      <c r="H438" s="6"/>
      <c r="I438" s="6"/>
    </row>
    <row r="439" ht="14.25" customHeight="1">
      <c r="A439" s="16" t="s">
        <v>705</v>
      </c>
      <c r="B439" s="16" t="s">
        <v>994</v>
      </c>
      <c r="D439" s="6"/>
      <c r="E439" s="6"/>
      <c r="F439" s="6"/>
      <c r="G439" s="6"/>
      <c r="H439" s="6"/>
      <c r="I439" s="6"/>
    </row>
    <row r="440" ht="14.25" customHeight="1">
      <c r="A440" s="16" t="s">
        <v>964</v>
      </c>
      <c r="B440" s="16" t="s">
        <v>995</v>
      </c>
      <c r="D440" s="6"/>
      <c r="E440" s="6"/>
      <c r="F440" s="6"/>
      <c r="G440" s="6"/>
      <c r="H440" s="6"/>
      <c r="I440" s="6"/>
    </row>
    <row r="441" ht="14.25" customHeight="1">
      <c r="A441" s="16" t="s">
        <v>996</v>
      </c>
      <c r="B441" s="16" t="s">
        <v>997</v>
      </c>
      <c r="D441" s="6"/>
      <c r="E441" s="6"/>
      <c r="F441" s="6"/>
      <c r="G441" s="6"/>
      <c r="H441" s="6"/>
      <c r="I441" s="6"/>
    </row>
    <row r="442" ht="14.25" customHeight="1">
      <c r="A442" s="16" t="s">
        <v>998</v>
      </c>
      <c r="B442" s="16" t="s">
        <v>870</v>
      </c>
      <c r="D442" s="6"/>
      <c r="E442" s="6"/>
      <c r="F442" s="6"/>
      <c r="G442" s="6"/>
      <c r="H442" s="6"/>
      <c r="I442" s="6"/>
    </row>
    <row r="443" ht="14.25" customHeight="1">
      <c r="A443" s="16" t="s">
        <v>999</v>
      </c>
      <c r="B443" s="16" t="s">
        <v>564</v>
      </c>
      <c r="D443" s="6"/>
      <c r="E443" s="6"/>
      <c r="F443" s="6"/>
      <c r="G443" s="6"/>
      <c r="H443" s="6"/>
      <c r="I443" s="6"/>
    </row>
    <row r="444" ht="14.25" customHeight="1">
      <c r="A444" s="16" t="s">
        <v>765</v>
      </c>
      <c r="B444" s="16" t="s">
        <v>557</v>
      </c>
      <c r="D444" s="6"/>
      <c r="E444" s="6"/>
      <c r="F444" s="6"/>
      <c r="G444" s="6"/>
      <c r="H444" s="6"/>
      <c r="I444" s="6"/>
    </row>
    <row r="445" ht="14.25" customHeight="1">
      <c r="A445" s="16" t="s">
        <v>532</v>
      </c>
      <c r="B445" s="16" t="s">
        <v>927</v>
      </c>
      <c r="D445" s="6"/>
      <c r="E445" s="6"/>
      <c r="F445" s="6"/>
      <c r="G445" s="6"/>
      <c r="H445" s="6"/>
      <c r="I445" s="6"/>
    </row>
    <row r="446" ht="14.25" customHeight="1">
      <c r="A446" s="16" t="s">
        <v>1000</v>
      </c>
      <c r="B446" s="16" t="s">
        <v>1001</v>
      </c>
      <c r="D446" s="6"/>
      <c r="E446" s="6"/>
      <c r="F446" s="6"/>
      <c r="G446" s="6"/>
      <c r="H446" s="6"/>
      <c r="I446" s="6"/>
    </row>
    <row r="447" ht="14.25" customHeight="1">
      <c r="A447" s="16" t="s">
        <v>1002</v>
      </c>
      <c r="B447" s="16" t="s">
        <v>721</v>
      </c>
      <c r="D447" s="6"/>
      <c r="E447" s="6"/>
      <c r="F447" s="6"/>
      <c r="G447" s="6"/>
      <c r="H447" s="6"/>
      <c r="I447" s="6"/>
    </row>
    <row r="448" ht="14.25" customHeight="1">
      <c r="A448" s="16" t="s">
        <v>858</v>
      </c>
      <c r="B448" s="16" t="s">
        <v>628</v>
      </c>
      <c r="D448" s="6"/>
      <c r="E448" s="6"/>
      <c r="F448" s="6"/>
      <c r="G448" s="6"/>
      <c r="H448" s="6"/>
      <c r="I448" s="6"/>
    </row>
    <row r="449" ht="14.25" customHeight="1">
      <c r="A449" s="16" t="s">
        <v>658</v>
      </c>
      <c r="B449" s="16" t="s">
        <v>1003</v>
      </c>
      <c r="D449" s="6"/>
      <c r="E449" s="6"/>
      <c r="F449" s="6"/>
      <c r="G449" s="6"/>
      <c r="H449" s="6"/>
      <c r="I449" s="6"/>
    </row>
    <row r="450" ht="14.25" customHeight="1">
      <c r="A450" s="16" t="s">
        <v>871</v>
      </c>
      <c r="B450" s="16" t="s">
        <v>1004</v>
      </c>
      <c r="D450" s="6"/>
      <c r="E450" s="6"/>
      <c r="F450" s="6"/>
      <c r="G450" s="6"/>
      <c r="H450" s="6"/>
      <c r="I450" s="6"/>
    </row>
    <row r="451" ht="14.25" customHeight="1">
      <c r="A451" s="16" t="s">
        <v>658</v>
      </c>
      <c r="B451" s="16" t="s">
        <v>783</v>
      </c>
      <c r="D451" s="6"/>
      <c r="E451" s="6"/>
      <c r="F451" s="6"/>
      <c r="G451" s="6"/>
      <c r="H451" s="6"/>
      <c r="I451" s="6"/>
    </row>
    <row r="452" ht="14.25" customHeight="1">
      <c r="A452" s="16" t="s">
        <v>1005</v>
      </c>
      <c r="B452" s="16" t="s">
        <v>1006</v>
      </c>
      <c r="D452" s="6"/>
      <c r="E452" s="6"/>
      <c r="F452" s="6"/>
      <c r="G452" s="6"/>
      <c r="H452" s="6"/>
      <c r="I452" s="6"/>
    </row>
    <row r="453" ht="14.25" customHeight="1">
      <c r="A453" s="16" t="s">
        <v>674</v>
      </c>
      <c r="B453" s="16" t="s">
        <v>689</v>
      </c>
      <c r="D453" s="6"/>
      <c r="E453" s="6"/>
      <c r="F453" s="6"/>
      <c r="G453" s="6"/>
      <c r="H453" s="6"/>
      <c r="I453" s="6"/>
    </row>
    <row r="454" ht="14.25" customHeight="1">
      <c r="A454" s="16" t="s">
        <v>1007</v>
      </c>
      <c r="B454" s="16" t="s">
        <v>1008</v>
      </c>
      <c r="D454" s="6"/>
      <c r="E454" s="6"/>
      <c r="F454" s="6"/>
      <c r="G454" s="6"/>
      <c r="H454" s="6"/>
      <c r="I454" s="6"/>
    </row>
    <row r="455" ht="14.25" customHeight="1">
      <c r="A455" s="16" t="s">
        <v>1009</v>
      </c>
      <c r="B455" s="16" t="s">
        <v>1010</v>
      </c>
      <c r="D455" s="6"/>
      <c r="E455" s="6"/>
      <c r="F455" s="6"/>
      <c r="G455" s="6"/>
      <c r="H455" s="6"/>
      <c r="I455" s="6"/>
    </row>
    <row r="456" ht="14.25" customHeight="1">
      <c r="A456" s="16" t="s">
        <v>708</v>
      </c>
      <c r="B456" s="16" t="s">
        <v>1011</v>
      </c>
      <c r="D456" s="6"/>
      <c r="E456" s="6"/>
      <c r="F456" s="6"/>
      <c r="G456" s="6"/>
      <c r="H456" s="6"/>
      <c r="I456" s="6"/>
    </row>
    <row r="457" ht="14.25" customHeight="1">
      <c r="A457" s="16" t="s">
        <v>1012</v>
      </c>
      <c r="B457" s="16" t="s">
        <v>1013</v>
      </c>
      <c r="D457" s="6"/>
      <c r="E457" s="6"/>
      <c r="F457" s="6"/>
      <c r="G457" s="6"/>
      <c r="H457" s="6"/>
      <c r="I457" s="6"/>
    </row>
    <row r="458" ht="14.25" customHeight="1">
      <c r="A458" s="16" t="s">
        <v>991</v>
      </c>
      <c r="B458" s="16" t="s">
        <v>847</v>
      </c>
      <c r="D458" s="6"/>
      <c r="E458" s="6"/>
      <c r="F458" s="6"/>
      <c r="G458" s="6"/>
      <c r="H458" s="6"/>
      <c r="I458" s="6"/>
    </row>
    <row r="459" ht="14.25" customHeight="1">
      <c r="A459" s="16" t="s">
        <v>905</v>
      </c>
      <c r="B459" s="16" t="s">
        <v>822</v>
      </c>
      <c r="D459" s="6"/>
      <c r="E459" s="6"/>
      <c r="F459" s="6"/>
      <c r="G459" s="6"/>
      <c r="H459" s="6"/>
      <c r="I459" s="6"/>
    </row>
    <row r="460" ht="14.25" customHeight="1">
      <c r="A460" s="16" t="s">
        <v>1014</v>
      </c>
      <c r="B460" s="16" t="s">
        <v>1015</v>
      </c>
      <c r="D460" s="6"/>
      <c r="E460" s="6"/>
      <c r="F460" s="6"/>
      <c r="G460" s="6"/>
      <c r="H460" s="6"/>
      <c r="I460" s="6"/>
    </row>
    <row r="461" ht="14.25" customHeight="1">
      <c r="A461" s="16" t="s">
        <v>739</v>
      </c>
      <c r="B461" s="16" t="s">
        <v>1016</v>
      </c>
      <c r="D461" s="6"/>
      <c r="E461" s="6"/>
      <c r="F461" s="6"/>
      <c r="G461" s="6"/>
      <c r="H461" s="6"/>
      <c r="I461" s="6"/>
    </row>
    <row r="462" ht="14.25" customHeight="1">
      <c r="A462" s="16" t="s">
        <v>829</v>
      </c>
      <c r="B462" s="16" t="s">
        <v>659</v>
      </c>
      <c r="D462" s="6"/>
      <c r="E462" s="6"/>
      <c r="F462" s="6"/>
      <c r="G462" s="6"/>
      <c r="H462" s="6"/>
      <c r="I462" s="6"/>
    </row>
    <row r="463" ht="14.25" customHeight="1">
      <c r="A463" s="16" t="s">
        <v>698</v>
      </c>
      <c r="B463" s="16" t="s">
        <v>1017</v>
      </c>
      <c r="D463" s="6"/>
      <c r="E463" s="6"/>
      <c r="F463" s="6"/>
      <c r="G463" s="6"/>
      <c r="H463" s="6"/>
      <c r="I463" s="6"/>
    </row>
    <row r="464" ht="14.25" customHeight="1">
      <c r="A464" s="16" t="s">
        <v>1018</v>
      </c>
      <c r="B464" s="16" t="s">
        <v>1019</v>
      </c>
      <c r="D464" s="6"/>
      <c r="E464" s="6"/>
      <c r="F464" s="6"/>
      <c r="G464" s="6"/>
      <c r="H464" s="6"/>
      <c r="I464" s="6"/>
    </row>
    <row r="465" ht="14.25" customHeight="1">
      <c r="A465" s="16" t="s">
        <v>543</v>
      </c>
      <c r="B465" s="16" t="s">
        <v>1020</v>
      </c>
      <c r="D465" s="6"/>
      <c r="E465" s="6"/>
      <c r="F465" s="6"/>
      <c r="G465" s="6"/>
      <c r="H465" s="6"/>
      <c r="I465" s="6"/>
    </row>
    <row r="466" ht="14.25" customHeight="1">
      <c r="A466" s="16" t="s">
        <v>856</v>
      </c>
      <c r="B466" s="16" t="s">
        <v>929</v>
      </c>
      <c r="D466" s="6"/>
      <c r="E466" s="6"/>
      <c r="F466" s="6"/>
      <c r="G466" s="6"/>
      <c r="H466" s="6"/>
      <c r="I466" s="6"/>
    </row>
    <row r="467" ht="14.25" customHeight="1">
      <c r="A467" s="16" t="s">
        <v>755</v>
      </c>
      <c r="B467" s="16" t="s">
        <v>892</v>
      </c>
      <c r="D467" s="6"/>
      <c r="E467" s="6"/>
      <c r="F467" s="6"/>
      <c r="G467" s="6"/>
      <c r="H467" s="6"/>
      <c r="I467" s="6"/>
    </row>
    <row r="468" ht="14.25" customHeight="1">
      <c r="A468" s="16" t="s">
        <v>1021</v>
      </c>
      <c r="B468" s="16" t="s">
        <v>784</v>
      </c>
      <c r="D468" s="6"/>
      <c r="E468" s="6"/>
      <c r="F468" s="6"/>
      <c r="G468" s="6"/>
      <c r="H468" s="6"/>
      <c r="I468" s="6"/>
    </row>
    <row r="469" ht="14.25" customHeight="1">
      <c r="A469" s="16" t="s">
        <v>860</v>
      </c>
      <c r="B469" s="16" t="s">
        <v>801</v>
      </c>
      <c r="D469" s="6"/>
      <c r="E469" s="6"/>
      <c r="F469" s="6"/>
      <c r="G469" s="6"/>
      <c r="H469" s="6"/>
      <c r="I469" s="6"/>
    </row>
    <row r="470" ht="14.25" customHeight="1">
      <c r="A470" s="16" t="s">
        <v>1022</v>
      </c>
      <c r="B470" s="16" t="s">
        <v>529</v>
      </c>
      <c r="D470" s="6"/>
      <c r="E470" s="6"/>
      <c r="F470" s="6"/>
      <c r="G470" s="6"/>
      <c r="H470" s="6"/>
      <c r="I470" s="6"/>
    </row>
    <row r="471" ht="14.25" customHeight="1">
      <c r="A471" s="16" t="s">
        <v>717</v>
      </c>
      <c r="B471" s="16" t="s">
        <v>1023</v>
      </c>
      <c r="D471" s="6"/>
      <c r="E471" s="6"/>
      <c r="F471" s="6"/>
      <c r="G471" s="6"/>
      <c r="H471" s="6"/>
      <c r="I471" s="6"/>
    </row>
    <row r="472" ht="14.25" customHeight="1">
      <c r="A472" s="16" t="s">
        <v>1024</v>
      </c>
      <c r="B472" s="16" t="s">
        <v>1025</v>
      </c>
      <c r="D472" s="6"/>
      <c r="E472" s="6"/>
      <c r="F472" s="6"/>
      <c r="G472" s="6"/>
      <c r="H472" s="6"/>
      <c r="I472" s="6"/>
    </row>
    <row r="473" ht="14.25" customHeight="1">
      <c r="A473" s="16" t="s">
        <v>1026</v>
      </c>
      <c r="B473" s="16" t="s">
        <v>1027</v>
      </c>
      <c r="D473" s="6"/>
      <c r="E473" s="6"/>
      <c r="F473" s="6"/>
      <c r="G473" s="6"/>
      <c r="H473" s="6"/>
      <c r="I473" s="6"/>
    </row>
    <row r="474" ht="14.25" customHeight="1">
      <c r="A474" s="16" t="s">
        <v>1028</v>
      </c>
      <c r="B474" s="16" t="s">
        <v>857</v>
      </c>
      <c r="D474" s="6"/>
      <c r="E474" s="6"/>
      <c r="F474" s="6"/>
      <c r="G474" s="6"/>
      <c r="H474" s="6"/>
      <c r="I474" s="6"/>
    </row>
    <row r="475" ht="14.25" customHeight="1">
      <c r="A475" s="16" t="s">
        <v>807</v>
      </c>
      <c r="B475" s="16" t="s">
        <v>1029</v>
      </c>
      <c r="D475" s="6"/>
      <c r="E475" s="6"/>
      <c r="F475" s="6"/>
      <c r="G475" s="6"/>
      <c r="H475" s="6"/>
      <c r="I475" s="6"/>
    </row>
    <row r="476" ht="14.25" customHeight="1">
      <c r="A476" s="16" t="s">
        <v>482</v>
      </c>
      <c r="B476" s="16" t="s">
        <v>1030</v>
      </c>
      <c r="D476" s="6"/>
      <c r="E476" s="6"/>
      <c r="F476" s="6"/>
      <c r="G476" s="6"/>
      <c r="H476" s="6"/>
      <c r="I476" s="6"/>
    </row>
    <row r="477" ht="14.25" customHeight="1">
      <c r="A477" s="16" t="s">
        <v>1031</v>
      </c>
      <c r="B477" s="16" t="s">
        <v>1032</v>
      </c>
      <c r="D477" s="6"/>
      <c r="E477" s="6"/>
      <c r="F477" s="6"/>
      <c r="G477" s="6"/>
      <c r="H477" s="6"/>
      <c r="I477" s="6"/>
    </row>
    <row r="478" ht="14.25" customHeight="1">
      <c r="A478" s="16" t="s">
        <v>1033</v>
      </c>
      <c r="B478" s="16" t="s">
        <v>1034</v>
      </c>
      <c r="D478" s="6"/>
      <c r="E478" s="6"/>
      <c r="F478" s="6"/>
      <c r="G478" s="6"/>
      <c r="H478" s="6"/>
      <c r="I478" s="6"/>
    </row>
    <row r="479" ht="14.25" customHeight="1">
      <c r="A479" s="16" t="s">
        <v>654</v>
      </c>
      <c r="B479" s="16" t="s">
        <v>1035</v>
      </c>
      <c r="D479" s="6"/>
      <c r="E479" s="6"/>
      <c r="F479" s="6"/>
      <c r="G479" s="6"/>
      <c r="H479" s="6"/>
      <c r="I479" s="6"/>
    </row>
    <row r="480" ht="14.25" customHeight="1">
      <c r="A480" s="16" t="s">
        <v>1036</v>
      </c>
      <c r="B480" s="16" t="s">
        <v>735</v>
      </c>
      <c r="D480" s="6"/>
      <c r="E480" s="6"/>
      <c r="F480" s="6"/>
      <c r="G480" s="6"/>
      <c r="H480" s="6"/>
      <c r="I480" s="6"/>
    </row>
    <row r="481" ht="14.25" customHeight="1">
      <c r="A481" s="16" t="s">
        <v>693</v>
      </c>
      <c r="B481" s="16" t="s">
        <v>1037</v>
      </c>
      <c r="D481" s="6"/>
      <c r="E481" s="6"/>
      <c r="F481" s="6"/>
      <c r="G481" s="6"/>
      <c r="H481" s="6"/>
      <c r="I481" s="6"/>
    </row>
    <row r="482" ht="14.25" customHeight="1">
      <c r="A482" s="16" t="s">
        <v>662</v>
      </c>
      <c r="B482" s="16" t="s">
        <v>1038</v>
      </c>
      <c r="D482" s="6"/>
      <c r="E482" s="6"/>
      <c r="F482" s="6"/>
      <c r="G482" s="6"/>
      <c r="H482" s="6"/>
      <c r="I482" s="6"/>
    </row>
    <row r="483" ht="14.25" customHeight="1">
      <c r="A483" s="16" t="s">
        <v>482</v>
      </c>
      <c r="B483" s="16" t="s">
        <v>709</v>
      </c>
      <c r="D483" s="6"/>
      <c r="E483" s="6"/>
      <c r="F483" s="6"/>
      <c r="G483" s="6"/>
      <c r="H483" s="6"/>
      <c r="I483" s="6"/>
    </row>
    <row r="484" ht="14.25" customHeight="1">
      <c r="A484" s="16" t="s">
        <v>819</v>
      </c>
      <c r="B484" s="16" t="s">
        <v>1039</v>
      </c>
      <c r="D484" s="6"/>
      <c r="E484" s="6"/>
      <c r="F484" s="6"/>
      <c r="G484" s="6"/>
      <c r="H484" s="6"/>
      <c r="I484" s="6"/>
    </row>
    <row r="485" ht="14.25" customHeight="1">
      <c r="A485" s="16" t="s">
        <v>553</v>
      </c>
      <c r="B485" s="16" t="s">
        <v>1040</v>
      </c>
      <c r="D485" s="6"/>
      <c r="E485" s="6"/>
      <c r="F485" s="6"/>
      <c r="G485" s="6"/>
      <c r="H485" s="6"/>
      <c r="I485" s="6"/>
    </row>
    <row r="486" ht="14.25" customHeight="1">
      <c r="A486" s="16" t="s">
        <v>1041</v>
      </c>
      <c r="B486" s="16" t="s">
        <v>1042</v>
      </c>
      <c r="D486" s="6"/>
      <c r="E486" s="6"/>
      <c r="F486" s="6"/>
      <c r="G486" s="6"/>
      <c r="H486" s="6"/>
      <c r="I486" s="6"/>
    </row>
    <row r="487" ht="14.25" customHeight="1">
      <c r="A487" s="16" t="s">
        <v>1043</v>
      </c>
      <c r="B487" s="16" t="s">
        <v>1044</v>
      </c>
      <c r="D487" s="6"/>
      <c r="E487" s="6"/>
      <c r="F487" s="6"/>
      <c r="G487" s="6"/>
      <c r="H487" s="6"/>
      <c r="I487" s="6"/>
    </row>
    <row r="488" ht="14.25" customHeight="1">
      <c r="A488" s="16" t="s">
        <v>568</v>
      </c>
      <c r="B488" s="16" t="s">
        <v>683</v>
      </c>
      <c r="D488" s="6"/>
      <c r="E488" s="6"/>
      <c r="F488" s="6"/>
      <c r="G488" s="6"/>
      <c r="H488" s="6"/>
      <c r="I488" s="6"/>
    </row>
    <row r="489" ht="14.25" customHeight="1">
      <c r="A489" s="16" t="s">
        <v>1045</v>
      </c>
      <c r="B489" s="16" t="s">
        <v>1046</v>
      </c>
      <c r="D489" s="6"/>
      <c r="E489" s="6"/>
      <c r="F489" s="6"/>
      <c r="G489" s="6"/>
      <c r="H489" s="6"/>
      <c r="I489" s="6"/>
    </row>
    <row r="490" ht="14.25" customHeight="1">
      <c r="A490" s="16" t="s">
        <v>651</v>
      </c>
      <c r="B490" s="16" t="s">
        <v>696</v>
      </c>
      <c r="D490" s="6"/>
      <c r="E490" s="6"/>
      <c r="F490" s="6"/>
      <c r="G490" s="6"/>
      <c r="H490" s="6"/>
      <c r="I490" s="6"/>
    </row>
    <row r="491" ht="14.25" customHeight="1">
      <c r="A491" s="16" t="s">
        <v>1047</v>
      </c>
      <c r="B491" s="16" t="s">
        <v>1048</v>
      </c>
      <c r="D491" s="6"/>
      <c r="E491" s="6"/>
      <c r="F491" s="6"/>
      <c r="G491" s="6"/>
      <c r="H491" s="6"/>
      <c r="I491" s="6"/>
    </row>
    <row r="492" ht="14.25" customHeight="1">
      <c r="A492" s="16" t="s">
        <v>674</v>
      </c>
      <c r="B492" s="16" t="s">
        <v>675</v>
      </c>
      <c r="D492" s="6"/>
      <c r="E492" s="6"/>
      <c r="F492" s="6"/>
      <c r="G492" s="6"/>
      <c r="H492" s="6"/>
      <c r="I492" s="6"/>
    </row>
    <row r="493" ht="14.25" customHeight="1">
      <c r="A493" s="16" t="s">
        <v>1049</v>
      </c>
      <c r="B493" s="16" t="s">
        <v>571</v>
      </c>
      <c r="D493" s="6"/>
      <c r="E493" s="6"/>
      <c r="F493" s="6"/>
      <c r="G493" s="6"/>
      <c r="H493" s="6"/>
      <c r="I493" s="6"/>
    </row>
    <row r="494" ht="14.25" customHeight="1">
      <c r="A494" s="16" t="s">
        <v>656</v>
      </c>
      <c r="B494" s="16" t="s">
        <v>1050</v>
      </c>
      <c r="D494" s="6"/>
      <c r="E494" s="6"/>
      <c r="F494" s="6"/>
      <c r="G494" s="6"/>
      <c r="H494" s="6"/>
      <c r="I494" s="6"/>
    </row>
    <row r="495" ht="14.25" customHeight="1">
      <c r="A495" s="16" t="s">
        <v>1051</v>
      </c>
      <c r="B495" s="16" t="s">
        <v>1052</v>
      </c>
      <c r="D495" s="6"/>
      <c r="E495" s="6"/>
      <c r="F495" s="6"/>
      <c r="G495" s="6"/>
      <c r="H495" s="6"/>
      <c r="I495" s="6"/>
    </row>
    <row r="496" ht="14.25" customHeight="1">
      <c r="A496" s="16" t="s">
        <v>815</v>
      </c>
      <c r="B496" s="16" t="s">
        <v>857</v>
      </c>
      <c r="D496" s="6"/>
      <c r="E496" s="6"/>
      <c r="F496" s="6"/>
      <c r="G496" s="6"/>
      <c r="H496" s="6"/>
      <c r="I496" s="6"/>
    </row>
    <row r="497" ht="14.25" customHeight="1">
      <c r="A497" s="16" t="s">
        <v>1053</v>
      </c>
      <c r="B497" s="16" t="s">
        <v>894</v>
      </c>
      <c r="D497" s="6"/>
      <c r="E497" s="6"/>
      <c r="F497" s="6"/>
      <c r="G497" s="6"/>
      <c r="H497" s="6"/>
      <c r="I497" s="6"/>
    </row>
    <row r="498" ht="14.25" customHeight="1">
      <c r="A498" s="16" t="s">
        <v>1054</v>
      </c>
      <c r="B498" s="16" t="s">
        <v>1055</v>
      </c>
      <c r="D498" s="6"/>
      <c r="E498" s="6"/>
      <c r="F498" s="6"/>
      <c r="G498" s="6"/>
      <c r="H498" s="6"/>
      <c r="I498" s="6"/>
    </row>
    <row r="499" ht="14.25" customHeight="1">
      <c r="A499" s="16" t="s">
        <v>534</v>
      </c>
      <c r="B499" s="16" t="s">
        <v>535</v>
      </c>
      <c r="D499" s="6"/>
      <c r="E499" s="6"/>
      <c r="F499" s="6"/>
      <c r="G499" s="6"/>
      <c r="H499" s="6"/>
      <c r="I499" s="6"/>
    </row>
    <row r="500" ht="14.25" customHeight="1">
      <c r="A500" s="16" t="s">
        <v>548</v>
      </c>
      <c r="B500" s="16" t="s">
        <v>1056</v>
      </c>
      <c r="D500" s="6"/>
      <c r="E500" s="6"/>
      <c r="F500" s="6"/>
      <c r="G500" s="6"/>
      <c r="H500" s="6"/>
      <c r="I500" s="6"/>
    </row>
    <row r="501" ht="14.25" customHeight="1">
      <c r="A501" s="16" t="s">
        <v>1057</v>
      </c>
      <c r="B501" s="16" t="s">
        <v>1058</v>
      </c>
      <c r="D501" s="6"/>
      <c r="E501" s="6"/>
      <c r="F501" s="6"/>
      <c r="G501" s="6"/>
      <c r="H501" s="6"/>
      <c r="I501" s="6"/>
    </row>
    <row r="502" ht="14.25" customHeight="1">
      <c r="A502" s="16" t="s">
        <v>1059</v>
      </c>
      <c r="B502" s="16" t="s">
        <v>849</v>
      </c>
      <c r="D502" s="6"/>
      <c r="E502" s="6"/>
      <c r="F502" s="6"/>
      <c r="G502" s="6"/>
      <c r="H502" s="6"/>
      <c r="I502" s="6"/>
    </row>
    <row r="503" ht="14.25" customHeight="1">
      <c r="A503" s="16" t="s">
        <v>1060</v>
      </c>
      <c r="B503" s="16" t="s">
        <v>1061</v>
      </c>
      <c r="D503" s="6"/>
      <c r="E503" s="6"/>
      <c r="F503" s="6"/>
      <c r="G503" s="6"/>
      <c r="H503" s="6"/>
      <c r="I503" s="6"/>
    </row>
    <row r="504" ht="14.25" customHeight="1">
      <c r="A504" s="16" t="s">
        <v>741</v>
      </c>
      <c r="B504" s="16" t="s">
        <v>730</v>
      </c>
      <c r="D504" s="6"/>
      <c r="E504" s="6"/>
      <c r="F504" s="6"/>
      <c r="G504" s="6"/>
      <c r="H504" s="6"/>
      <c r="I504" s="6"/>
    </row>
    <row r="505" ht="14.25" customHeight="1">
      <c r="A505" s="16" t="s">
        <v>1062</v>
      </c>
      <c r="B505" s="16" t="s">
        <v>763</v>
      </c>
      <c r="D505" s="6"/>
      <c r="E505" s="6"/>
      <c r="F505" s="6"/>
      <c r="G505" s="6"/>
      <c r="H505" s="6"/>
      <c r="I505" s="6"/>
    </row>
    <row r="506" ht="14.25" customHeight="1">
      <c r="A506" s="16" t="s">
        <v>1063</v>
      </c>
      <c r="B506" s="16" t="s">
        <v>1064</v>
      </c>
      <c r="D506" s="6"/>
      <c r="E506" s="6"/>
      <c r="F506" s="6"/>
      <c r="G506" s="6"/>
      <c r="H506" s="6"/>
      <c r="I506" s="6"/>
    </row>
    <row r="507" ht="14.25" customHeight="1">
      <c r="A507" s="16" t="s">
        <v>929</v>
      </c>
      <c r="B507" s="16" t="s">
        <v>915</v>
      </c>
      <c r="D507" s="6"/>
      <c r="E507" s="6"/>
      <c r="F507" s="6"/>
      <c r="G507" s="6"/>
      <c r="H507" s="6"/>
      <c r="I507" s="6"/>
    </row>
    <row r="508" ht="14.25" customHeight="1">
      <c r="A508" s="16" t="s">
        <v>856</v>
      </c>
      <c r="B508" s="16" t="s">
        <v>761</v>
      </c>
      <c r="D508" s="6"/>
      <c r="E508" s="6"/>
      <c r="F508" s="6"/>
      <c r="G508" s="6"/>
      <c r="H508" s="6"/>
      <c r="I508" s="6"/>
    </row>
    <row r="509" ht="14.25" customHeight="1">
      <c r="A509" s="16" t="s">
        <v>1065</v>
      </c>
      <c r="B509" s="16" t="s">
        <v>859</v>
      </c>
      <c r="D509" s="6"/>
      <c r="E509" s="6"/>
      <c r="F509" s="6"/>
      <c r="G509" s="6"/>
      <c r="H509" s="6"/>
      <c r="I509" s="6"/>
    </row>
    <row r="510" ht="14.25" customHeight="1">
      <c r="A510" s="16" t="s">
        <v>1066</v>
      </c>
      <c r="B510" s="16" t="s">
        <v>1067</v>
      </c>
      <c r="D510" s="6"/>
      <c r="E510" s="6"/>
      <c r="F510" s="6"/>
      <c r="G510" s="6"/>
      <c r="H510" s="6"/>
      <c r="I510" s="6"/>
    </row>
    <row r="511" ht="14.25" customHeight="1">
      <c r="A511" s="16" t="s">
        <v>1068</v>
      </c>
      <c r="B511" s="16" t="s">
        <v>1069</v>
      </c>
      <c r="D511" s="6"/>
      <c r="E511" s="6"/>
      <c r="F511" s="6"/>
      <c r="G511" s="6"/>
      <c r="H511" s="6"/>
      <c r="I511" s="6"/>
    </row>
    <row r="512" ht="14.25" customHeight="1">
      <c r="A512" s="16" t="s">
        <v>839</v>
      </c>
      <c r="B512" s="16" t="s">
        <v>902</v>
      </c>
      <c r="D512" s="6"/>
      <c r="E512" s="6"/>
      <c r="F512" s="6"/>
      <c r="G512" s="6"/>
      <c r="H512" s="6"/>
      <c r="I512" s="6"/>
    </row>
    <row r="513" ht="14.25" customHeight="1">
      <c r="A513" s="16" t="s">
        <v>1070</v>
      </c>
      <c r="B513" s="16" t="s">
        <v>1071</v>
      </c>
      <c r="D513" s="6"/>
      <c r="E513" s="6"/>
      <c r="F513" s="6"/>
      <c r="G513" s="6"/>
      <c r="H513" s="6"/>
      <c r="I513" s="6"/>
    </row>
    <row r="514" ht="14.25" customHeight="1">
      <c r="A514" s="16" t="s">
        <v>1072</v>
      </c>
      <c r="B514" s="16" t="s">
        <v>1073</v>
      </c>
      <c r="D514" s="6"/>
      <c r="E514" s="6"/>
      <c r="F514" s="6"/>
      <c r="G514" s="6"/>
      <c r="H514" s="6"/>
      <c r="I514" s="6"/>
    </row>
    <row r="515" ht="14.25" customHeight="1">
      <c r="A515" s="16" t="s">
        <v>503</v>
      </c>
      <c r="B515" s="16" t="s">
        <v>1074</v>
      </c>
      <c r="D515" s="6"/>
      <c r="E515" s="6"/>
      <c r="F515" s="6"/>
      <c r="G515" s="6"/>
      <c r="H515" s="6"/>
      <c r="I515" s="6"/>
    </row>
    <row r="516" ht="14.25" customHeight="1">
      <c r="A516" s="16" t="s">
        <v>1075</v>
      </c>
      <c r="B516" s="16" t="s">
        <v>1076</v>
      </c>
      <c r="D516" s="6"/>
      <c r="E516" s="6"/>
      <c r="F516" s="6"/>
      <c r="G516" s="6"/>
      <c r="H516" s="6"/>
      <c r="I516" s="6"/>
    </row>
    <row r="517" ht="14.25" customHeight="1">
      <c r="A517" s="16" t="s">
        <v>682</v>
      </c>
      <c r="B517" s="16" t="s">
        <v>537</v>
      </c>
      <c r="D517" s="6"/>
      <c r="E517" s="6"/>
      <c r="F517" s="6"/>
      <c r="G517" s="6"/>
      <c r="H517" s="6"/>
      <c r="I517" s="6"/>
    </row>
    <row r="518" ht="14.25" customHeight="1">
      <c r="A518" s="16" t="s">
        <v>1077</v>
      </c>
      <c r="B518" s="16" t="s">
        <v>687</v>
      </c>
      <c r="D518" s="6"/>
      <c r="E518" s="6"/>
      <c r="F518" s="6"/>
      <c r="G518" s="6"/>
      <c r="H518" s="6"/>
      <c r="I518" s="6"/>
    </row>
    <row r="519" ht="14.25" customHeight="1">
      <c r="A519" s="16" t="s">
        <v>1078</v>
      </c>
      <c r="B519" s="16" t="s">
        <v>1079</v>
      </c>
      <c r="D519" s="6"/>
      <c r="E519" s="6"/>
      <c r="F519" s="6"/>
      <c r="G519" s="6"/>
      <c r="H519" s="6"/>
      <c r="I519" s="6"/>
    </row>
    <row r="520" ht="14.25" customHeight="1">
      <c r="A520" s="16" t="s">
        <v>678</v>
      </c>
      <c r="B520" s="16" t="s">
        <v>1080</v>
      </c>
      <c r="D520" s="6"/>
      <c r="E520" s="6"/>
      <c r="F520" s="6"/>
      <c r="G520" s="6"/>
      <c r="H520" s="6"/>
      <c r="I520" s="6"/>
    </row>
    <row r="521" ht="14.25" customHeight="1">
      <c r="A521" s="16" t="s">
        <v>678</v>
      </c>
      <c r="B521" s="16" t="s">
        <v>1081</v>
      </c>
      <c r="D521" s="6"/>
      <c r="E521" s="6"/>
      <c r="F521" s="6"/>
      <c r="G521" s="6"/>
      <c r="H521" s="6"/>
      <c r="I521" s="6"/>
    </row>
    <row r="522" ht="14.25" customHeight="1">
      <c r="A522" s="16" t="s">
        <v>1082</v>
      </c>
      <c r="B522" s="16" t="s">
        <v>1001</v>
      </c>
      <c r="D522" s="6"/>
      <c r="E522" s="6"/>
      <c r="F522" s="6"/>
      <c r="G522" s="6"/>
      <c r="H522" s="6"/>
      <c r="I522" s="6"/>
    </row>
    <row r="523" ht="14.25" customHeight="1">
      <c r="A523" s="16" t="s">
        <v>1083</v>
      </c>
      <c r="B523" s="16" t="s">
        <v>1084</v>
      </c>
      <c r="D523" s="6"/>
      <c r="E523" s="6"/>
      <c r="F523" s="6"/>
      <c r="G523" s="6"/>
      <c r="H523" s="6"/>
      <c r="I523" s="6"/>
    </row>
    <row r="524" ht="14.25" customHeight="1">
      <c r="A524" s="16" t="s">
        <v>708</v>
      </c>
      <c r="B524" s="16" t="s">
        <v>1085</v>
      </c>
      <c r="D524" s="6"/>
      <c r="E524" s="6"/>
      <c r="F524" s="6"/>
      <c r="G524" s="6"/>
      <c r="H524" s="6"/>
      <c r="I524" s="6"/>
    </row>
    <row r="525" ht="14.25" customHeight="1">
      <c r="A525" s="16" t="s">
        <v>1086</v>
      </c>
      <c r="B525" s="16" t="s">
        <v>816</v>
      </c>
      <c r="D525" s="6"/>
      <c r="E525" s="6"/>
      <c r="F525" s="6"/>
      <c r="G525" s="6"/>
      <c r="H525" s="6"/>
      <c r="I525" s="6"/>
    </row>
    <row r="526" ht="14.25" customHeight="1">
      <c r="A526" s="16" t="s">
        <v>905</v>
      </c>
      <c r="B526" s="16" t="s">
        <v>716</v>
      </c>
      <c r="D526" s="6"/>
      <c r="E526" s="6"/>
      <c r="F526" s="6"/>
      <c r="G526" s="6"/>
      <c r="H526" s="6"/>
      <c r="I526" s="6"/>
    </row>
    <row r="527" ht="14.25" customHeight="1">
      <c r="A527" s="16" t="s">
        <v>917</v>
      </c>
      <c r="B527" s="16" t="s">
        <v>600</v>
      </c>
      <c r="D527" s="6"/>
      <c r="E527" s="6"/>
      <c r="F527" s="6"/>
      <c r="G527" s="6"/>
      <c r="H527" s="6"/>
      <c r="I527" s="6"/>
    </row>
    <row r="528" ht="14.25" customHeight="1">
      <c r="A528" s="16" t="s">
        <v>1014</v>
      </c>
      <c r="B528" s="16" t="s">
        <v>1087</v>
      </c>
      <c r="D528" s="6"/>
      <c r="E528" s="6"/>
      <c r="F528" s="6"/>
      <c r="G528" s="6"/>
      <c r="H528" s="6"/>
      <c r="I528" s="6"/>
    </row>
    <row r="529" ht="14.25" customHeight="1">
      <c r="A529" s="16" t="s">
        <v>1075</v>
      </c>
      <c r="B529" s="16" t="s">
        <v>1088</v>
      </c>
      <c r="D529" s="6"/>
      <c r="E529" s="6"/>
      <c r="F529" s="6"/>
      <c r="G529" s="6"/>
      <c r="H529" s="6"/>
      <c r="I529" s="6"/>
    </row>
    <row r="530" ht="14.25" customHeight="1">
      <c r="A530" s="16" t="s">
        <v>676</v>
      </c>
      <c r="B530" s="16" t="s">
        <v>1089</v>
      </c>
      <c r="D530" s="6"/>
      <c r="E530" s="6"/>
      <c r="F530" s="6"/>
      <c r="G530" s="6"/>
      <c r="H530" s="6"/>
      <c r="I530" s="6"/>
    </row>
    <row r="531" ht="14.25" customHeight="1">
      <c r="A531" s="16" t="s">
        <v>1090</v>
      </c>
      <c r="B531" s="16" t="s">
        <v>1091</v>
      </c>
      <c r="D531" s="6"/>
      <c r="E531" s="6"/>
      <c r="F531" s="6"/>
      <c r="G531" s="6"/>
      <c r="H531" s="6"/>
      <c r="I531" s="6"/>
    </row>
    <row r="532" ht="14.25" customHeight="1">
      <c r="A532" s="16" t="s">
        <v>819</v>
      </c>
      <c r="B532" s="16" t="s">
        <v>910</v>
      </c>
      <c r="D532" s="6"/>
      <c r="E532" s="6"/>
      <c r="F532" s="6"/>
      <c r="G532" s="6"/>
      <c r="H532" s="6"/>
      <c r="I532" s="6"/>
    </row>
    <row r="533" ht="14.25" customHeight="1">
      <c r="A533" s="16" t="s">
        <v>792</v>
      </c>
      <c r="B533" s="16" t="s">
        <v>1092</v>
      </c>
      <c r="D533" s="6"/>
      <c r="E533" s="6"/>
      <c r="F533" s="6"/>
      <c r="G533" s="6"/>
      <c r="H533" s="6"/>
      <c r="I533" s="6"/>
    </row>
    <row r="534" ht="14.25" customHeight="1">
      <c r="A534" s="16" t="s">
        <v>1093</v>
      </c>
      <c r="B534" s="16" t="s">
        <v>873</v>
      </c>
      <c r="D534" s="6"/>
      <c r="E534" s="6"/>
      <c r="F534" s="6"/>
      <c r="G534" s="6"/>
      <c r="H534" s="6"/>
      <c r="I534" s="6"/>
    </row>
    <row r="535" ht="14.25" customHeight="1">
      <c r="A535" s="16" t="s">
        <v>1094</v>
      </c>
      <c r="B535" s="16" t="s">
        <v>677</v>
      </c>
      <c r="D535" s="6"/>
      <c r="E535" s="6"/>
      <c r="F535" s="6"/>
      <c r="G535" s="6"/>
      <c r="H535" s="6"/>
      <c r="I535" s="6"/>
    </row>
    <row r="536" ht="14.25" customHeight="1">
      <c r="A536" s="16" t="s">
        <v>970</v>
      </c>
      <c r="B536" s="16" t="s">
        <v>1095</v>
      </c>
      <c r="D536" s="6"/>
      <c r="E536" s="6"/>
      <c r="F536" s="6"/>
      <c r="G536" s="6"/>
      <c r="H536" s="6"/>
      <c r="I536" s="6"/>
    </row>
    <row r="537" ht="14.25" customHeight="1">
      <c r="A537" s="16" t="s">
        <v>827</v>
      </c>
      <c r="B537" s="16" t="s">
        <v>1096</v>
      </c>
      <c r="D537" s="6"/>
      <c r="E537" s="6"/>
      <c r="F537" s="6"/>
      <c r="G537" s="6"/>
      <c r="H537" s="6"/>
      <c r="I537" s="6"/>
    </row>
    <row r="538" ht="14.25" customHeight="1">
      <c r="A538" s="16" t="s">
        <v>1097</v>
      </c>
      <c r="B538" s="16" t="s">
        <v>883</v>
      </c>
      <c r="D538" s="6"/>
      <c r="E538" s="6"/>
      <c r="F538" s="6"/>
      <c r="G538" s="6"/>
      <c r="H538" s="6"/>
      <c r="I538" s="6"/>
    </row>
    <row r="539" ht="14.25" customHeight="1">
      <c r="A539" s="16" t="s">
        <v>1098</v>
      </c>
      <c r="B539" s="16" t="s">
        <v>723</v>
      </c>
      <c r="D539" s="6"/>
      <c r="E539" s="6"/>
      <c r="F539" s="6"/>
      <c r="G539" s="6"/>
      <c r="H539" s="6"/>
      <c r="I539" s="6"/>
    </row>
    <row r="540" ht="14.25" customHeight="1">
      <c r="A540" s="16" t="s">
        <v>484</v>
      </c>
      <c r="B540" s="16" t="s">
        <v>484</v>
      </c>
      <c r="D540" s="6"/>
      <c r="E540" s="6"/>
      <c r="F540" s="6"/>
      <c r="G540" s="6"/>
      <c r="H540" s="6"/>
      <c r="I540" s="6"/>
    </row>
    <row r="541" ht="14.25" customHeight="1">
      <c r="A541" s="16" t="s">
        <v>1099</v>
      </c>
      <c r="B541" s="16" t="s">
        <v>1100</v>
      </c>
      <c r="D541" s="6"/>
      <c r="E541" s="6"/>
      <c r="F541" s="6"/>
      <c r="G541" s="6"/>
      <c r="H541" s="6"/>
      <c r="I541" s="6"/>
    </row>
    <row r="542" ht="14.25" customHeight="1">
      <c r="A542" s="16" t="s">
        <v>1101</v>
      </c>
      <c r="B542" s="16" t="s">
        <v>1102</v>
      </c>
      <c r="D542" s="6"/>
      <c r="E542" s="6"/>
      <c r="F542" s="6"/>
      <c r="G542" s="6"/>
      <c r="H542" s="6"/>
      <c r="I542" s="6"/>
    </row>
    <row r="543" ht="14.25" customHeight="1">
      <c r="A543" s="16" t="s">
        <v>1103</v>
      </c>
      <c r="B543" s="16" t="s">
        <v>715</v>
      </c>
      <c r="D543" s="6"/>
      <c r="E543" s="6"/>
      <c r="F543" s="6"/>
      <c r="G543" s="6"/>
      <c r="H543" s="6"/>
      <c r="I543" s="6"/>
    </row>
    <row r="544" ht="14.25" customHeight="1">
      <c r="A544" s="16" t="s">
        <v>1104</v>
      </c>
      <c r="B544" s="16" t="s">
        <v>1105</v>
      </c>
      <c r="D544" s="6"/>
      <c r="E544" s="6"/>
      <c r="F544" s="6"/>
      <c r="G544" s="6"/>
      <c r="H544" s="6"/>
      <c r="I544" s="6"/>
    </row>
    <row r="545" ht="14.25" customHeight="1">
      <c r="A545" s="16" t="s">
        <v>901</v>
      </c>
      <c r="B545" s="16" t="s">
        <v>1106</v>
      </c>
      <c r="D545" s="6"/>
      <c r="E545" s="6"/>
      <c r="F545" s="6"/>
      <c r="G545" s="6"/>
      <c r="H545" s="6"/>
      <c r="I545" s="6"/>
    </row>
    <row r="546" ht="14.25" customHeight="1">
      <c r="A546" s="16" t="s">
        <v>762</v>
      </c>
      <c r="B546" s="16" t="s">
        <v>1107</v>
      </c>
      <c r="D546" s="6"/>
      <c r="E546" s="6"/>
      <c r="F546" s="6"/>
      <c r="G546" s="6"/>
      <c r="H546" s="6"/>
      <c r="I546" s="6"/>
    </row>
    <row r="547" ht="14.25" customHeight="1">
      <c r="A547" s="16" t="s">
        <v>1108</v>
      </c>
      <c r="B547" s="16" t="s">
        <v>743</v>
      </c>
      <c r="D547" s="6"/>
      <c r="E547" s="6"/>
      <c r="F547" s="6"/>
      <c r="G547" s="6"/>
      <c r="H547" s="6"/>
      <c r="I547" s="6"/>
    </row>
    <row r="548" ht="14.25" customHeight="1">
      <c r="A548" s="16" t="s">
        <v>972</v>
      </c>
      <c r="B548" s="16" t="s">
        <v>1109</v>
      </c>
      <c r="D548" s="6"/>
      <c r="E548" s="6"/>
      <c r="F548" s="6"/>
      <c r="G548" s="6"/>
      <c r="H548" s="6"/>
      <c r="I548" s="6"/>
    </row>
    <row r="549" ht="14.25" customHeight="1">
      <c r="A549" s="16" t="s">
        <v>917</v>
      </c>
      <c r="B549" s="16" t="s">
        <v>1110</v>
      </c>
      <c r="D549" s="6"/>
      <c r="E549" s="6"/>
      <c r="F549" s="6"/>
      <c r="G549" s="6"/>
      <c r="H549" s="6"/>
      <c r="I549" s="6"/>
    </row>
    <row r="550" ht="14.25" customHeight="1">
      <c r="A550" s="16" t="s">
        <v>1111</v>
      </c>
      <c r="B550" s="16" t="s">
        <v>1112</v>
      </c>
      <c r="D550" s="6"/>
      <c r="E550" s="6"/>
      <c r="F550" s="6"/>
      <c r="G550" s="6"/>
      <c r="H550" s="6"/>
      <c r="I550" s="6"/>
    </row>
    <row r="551" ht="14.25" customHeight="1">
      <c r="A551" s="16" t="s">
        <v>1113</v>
      </c>
      <c r="B551" s="16" t="s">
        <v>889</v>
      </c>
      <c r="D551" s="6"/>
      <c r="E551" s="6"/>
      <c r="F551" s="6"/>
      <c r="G551" s="6"/>
      <c r="H551" s="6"/>
      <c r="I551" s="6"/>
    </row>
    <row r="552" ht="14.25" customHeight="1">
      <c r="A552" s="16" t="s">
        <v>674</v>
      </c>
      <c r="B552" s="16" t="s">
        <v>1114</v>
      </c>
      <c r="D552" s="6"/>
      <c r="E552" s="6"/>
      <c r="F552" s="6"/>
      <c r="G552" s="6"/>
      <c r="H552" s="6"/>
      <c r="I552" s="6"/>
    </row>
    <row r="553" ht="14.25" customHeight="1">
      <c r="A553" s="16" t="s">
        <v>1036</v>
      </c>
      <c r="B553" s="16" t="s">
        <v>1115</v>
      </c>
      <c r="D553" s="6"/>
      <c r="E553" s="6"/>
      <c r="F553" s="6"/>
      <c r="G553" s="6"/>
      <c r="H553" s="6"/>
      <c r="I553" s="6"/>
    </row>
    <row r="554" ht="14.25" customHeight="1">
      <c r="A554" s="16" t="s">
        <v>912</v>
      </c>
      <c r="B554" s="16" t="s">
        <v>659</v>
      </c>
      <c r="D554" s="6"/>
      <c r="E554" s="6"/>
      <c r="F554" s="6"/>
      <c r="G554" s="6"/>
      <c r="H554" s="6"/>
      <c r="I554" s="6"/>
    </row>
    <row r="555" ht="14.25" customHeight="1">
      <c r="A555" s="16" t="s">
        <v>741</v>
      </c>
      <c r="B555" s="16" t="s">
        <v>937</v>
      </c>
      <c r="D555" s="6"/>
      <c r="E555" s="6"/>
      <c r="F555" s="6"/>
      <c r="G555" s="6"/>
      <c r="H555" s="6"/>
      <c r="I555" s="6"/>
    </row>
    <row r="556" ht="14.25" customHeight="1">
      <c r="A556" s="16" t="s">
        <v>1116</v>
      </c>
      <c r="B556" s="16" t="s">
        <v>892</v>
      </c>
      <c r="D556" s="6"/>
      <c r="E556" s="6"/>
      <c r="F556" s="6"/>
      <c r="G556" s="6"/>
      <c r="H556" s="6"/>
      <c r="I556" s="6"/>
    </row>
    <row r="557" ht="14.25" customHeight="1">
      <c r="A557" s="16" t="s">
        <v>1117</v>
      </c>
      <c r="B557" s="16" t="s">
        <v>1118</v>
      </c>
      <c r="D557" s="6"/>
      <c r="E557" s="6"/>
      <c r="F557" s="6"/>
      <c r="G557" s="6"/>
      <c r="H557" s="6"/>
      <c r="I557" s="6"/>
    </row>
    <row r="558" ht="14.25" customHeight="1">
      <c r="A558" s="16" t="s">
        <v>1119</v>
      </c>
      <c r="B558" s="16" t="s">
        <v>1120</v>
      </c>
      <c r="D558" s="6"/>
      <c r="E558" s="6"/>
      <c r="F558" s="6"/>
      <c r="G558" s="6"/>
      <c r="H558" s="6"/>
      <c r="I558" s="6"/>
    </row>
    <row r="559" ht="14.25" customHeight="1">
      <c r="A559" s="16" t="s">
        <v>917</v>
      </c>
      <c r="B559" s="16" t="s">
        <v>857</v>
      </c>
      <c r="D559" s="6"/>
      <c r="E559" s="6"/>
      <c r="F559" s="6"/>
      <c r="G559" s="6"/>
      <c r="H559" s="6"/>
      <c r="I559" s="6"/>
    </row>
    <row r="560" ht="14.25" customHeight="1">
      <c r="A560" s="16" t="s">
        <v>762</v>
      </c>
      <c r="B560" s="16" t="s">
        <v>917</v>
      </c>
      <c r="D560" s="6"/>
      <c r="E560" s="6"/>
      <c r="F560" s="6"/>
      <c r="G560" s="6"/>
      <c r="H560" s="6"/>
      <c r="I560" s="6"/>
    </row>
    <row r="561" ht="14.25" customHeight="1">
      <c r="A561" s="16" t="s">
        <v>972</v>
      </c>
      <c r="B561" s="16" t="s">
        <v>1121</v>
      </c>
      <c r="D561" s="6"/>
      <c r="E561" s="6"/>
      <c r="F561" s="6"/>
      <c r="G561" s="6"/>
      <c r="H561" s="6"/>
      <c r="I561" s="6"/>
    </row>
    <row r="562" ht="14.25" customHeight="1">
      <c r="A562" s="16" t="s">
        <v>856</v>
      </c>
      <c r="B562" s="16" t="s">
        <v>1122</v>
      </c>
      <c r="D562" s="6"/>
      <c r="E562" s="6"/>
      <c r="F562" s="6"/>
      <c r="G562" s="6"/>
      <c r="H562" s="6"/>
      <c r="I562" s="6"/>
    </row>
    <row r="563" ht="14.25" customHeight="1">
      <c r="A563" s="16" t="s">
        <v>1123</v>
      </c>
      <c r="B563" s="16" t="s">
        <v>1124</v>
      </c>
      <c r="D563" s="6"/>
      <c r="E563" s="6"/>
      <c r="F563" s="6"/>
      <c r="G563" s="6"/>
      <c r="H563" s="6"/>
      <c r="I563" s="6"/>
    </row>
    <row r="564" ht="14.25" customHeight="1">
      <c r="A564" s="16" t="s">
        <v>1125</v>
      </c>
      <c r="B564" s="16" t="s">
        <v>523</v>
      </c>
      <c r="D564" s="6"/>
      <c r="E564" s="6"/>
      <c r="F564" s="6"/>
      <c r="G564" s="6"/>
      <c r="H564" s="6"/>
      <c r="I564" s="6"/>
    </row>
    <row r="565" ht="14.25" customHeight="1">
      <c r="A565" s="16" t="s">
        <v>1126</v>
      </c>
      <c r="B565" s="16" t="s">
        <v>1127</v>
      </c>
      <c r="D565" s="6"/>
      <c r="E565" s="6"/>
      <c r="F565" s="6"/>
      <c r="G565" s="6"/>
      <c r="H565" s="6"/>
      <c r="I565" s="6"/>
    </row>
    <row r="566" ht="14.25" customHeight="1">
      <c r="A566" s="16" t="s">
        <v>1128</v>
      </c>
      <c r="B566" s="16" t="s">
        <v>1129</v>
      </c>
      <c r="D566" s="6"/>
      <c r="E566" s="6"/>
      <c r="F566" s="6"/>
      <c r="G566" s="6"/>
      <c r="H566" s="6"/>
      <c r="I566" s="6"/>
    </row>
    <row r="567" ht="14.25" customHeight="1">
      <c r="A567" s="16" t="s">
        <v>839</v>
      </c>
      <c r="B567" s="16" t="s">
        <v>1130</v>
      </c>
      <c r="D567" s="6"/>
      <c r="E567" s="6"/>
      <c r="F567" s="6"/>
      <c r="G567" s="6"/>
      <c r="H567" s="6"/>
      <c r="I567" s="6"/>
    </row>
    <row r="568" ht="14.25" customHeight="1">
      <c r="A568" s="16" t="s">
        <v>717</v>
      </c>
      <c r="B568" s="16" t="s">
        <v>984</v>
      </c>
      <c r="D568" s="6"/>
      <c r="E568" s="6"/>
      <c r="F568" s="6"/>
      <c r="G568" s="6"/>
      <c r="H568" s="6"/>
      <c r="I568" s="6"/>
    </row>
    <row r="569" ht="14.25" customHeight="1">
      <c r="A569" s="16" t="s">
        <v>530</v>
      </c>
      <c r="B569" s="16" t="s">
        <v>834</v>
      </c>
      <c r="D569" s="6"/>
      <c r="E569" s="6"/>
      <c r="F569" s="6"/>
      <c r="G569" s="6"/>
      <c r="H569" s="6"/>
      <c r="I569" s="6"/>
    </row>
    <row r="570" ht="14.25" customHeight="1">
      <c r="A570" s="16" t="s">
        <v>741</v>
      </c>
      <c r="B570" s="16" t="s">
        <v>822</v>
      </c>
      <c r="D570" s="6"/>
      <c r="E570" s="6"/>
      <c r="F570" s="6"/>
      <c r="G570" s="6"/>
      <c r="H570" s="6"/>
      <c r="I570" s="6"/>
    </row>
    <row r="571" ht="14.25" customHeight="1">
      <c r="A571" s="16" t="s">
        <v>553</v>
      </c>
      <c r="B571" s="16" t="s">
        <v>1131</v>
      </c>
      <c r="D571" s="6"/>
      <c r="E571" s="6"/>
      <c r="F571" s="6"/>
      <c r="G571" s="6"/>
      <c r="H571" s="6"/>
      <c r="I571" s="6"/>
    </row>
    <row r="572" ht="14.25" customHeight="1">
      <c r="A572" s="16" t="s">
        <v>651</v>
      </c>
      <c r="B572" s="16" t="s">
        <v>1131</v>
      </c>
      <c r="D572" s="6"/>
      <c r="E572" s="6"/>
      <c r="F572" s="6"/>
      <c r="G572" s="6"/>
      <c r="H572" s="6"/>
      <c r="I572" s="6"/>
    </row>
    <row r="573" ht="14.25" customHeight="1">
      <c r="A573" s="16" t="s">
        <v>884</v>
      </c>
      <c r="B573" s="16" t="s">
        <v>735</v>
      </c>
      <c r="D573" s="6"/>
      <c r="E573" s="6"/>
      <c r="F573" s="6"/>
      <c r="G573" s="6"/>
      <c r="H573" s="6"/>
      <c r="I573" s="6"/>
    </row>
    <row r="574" ht="14.25" customHeight="1">
      <c r="A574" s="16" t="s">
        <v>1111</v>
      </c>
      <c r="B574" s="16" t="s">
        <v>569</v>
      </c>
      <c r="D574" s="6"/>
      <c r="E574" s="6"/>
      <c r="F574" s="6"/>
      <c r="G574" s="6"/>
      <c r="H574" s="6"/>
      <c r="I574" s="6"/>
    </row>
    <row r="575" ht="14.25" customHeight="1">
      <c r="A575" s="16" t="s">
        <v>1132</v>
      </c>
      <c r="B575" s="16" t="s">
        <v>557</v>
      </c>
      <c r="D575" s="6"/>
      <c r="E575" s="6"/>
      <c r="F575" s="6"/>
      <c r="G575" s="6"/>
      <c r="H575" s="6"/>
      <c r="I575" s="6"/>
    </row>
    <row r="576" ht="14.25" customHeight="1">
      <c r="A576" s="16" t="s">
        <v>1133</v>
      </c>
      <c r="B576" s="16" t="s">
        <v>1134</v>
      </c>
      <c r="D576" s="6"/>
      <c r="E576" s="6"/>
      <c r="F576" s="6"/>
      <c r="G576" s="6"/>
      <c r="H576" s="6"/>
      <c r="I576" s="6"/>
    </row>
    <row r="577" ht="14.25" customHeight="1">
      <c r="A577" s="16" t="s">
        <v>1135</v>
      </c>
      <c r="B577" s="16" t="s">
        <v>1136</v>
      </c>
      <c r="D577" s="6"/>
      <c r="E577" s="6"/>
      <c r="F577" s="6"/>
      <c r="G577" s="6"/>
      <c r="H577" s="6"/>
      <c r="I577" s="6"/>
    </row>
    <row r="578" ht="14.25" customHeight="1">
      <c r="A578" s="16" t="s">
        <v>1137</v>
      </c>
      <c r="B578" s="16" t="s">
        <v>1138</v>
      </c>
      <c r="D578" s="6"/>
      <c r="E578" s="6"/>
      <c r="F578" s="6"/>
      <c r="G578" s="6"/>
      <c r="H578" s="6"/>
      <c r="I578" s="6"/>
    </row>
    <row r="579" ht="14.25" customHeight="1">
      <c r="A579" s="16" t="s">
        <v>998</v>
      </c>
      <c r="B579" s="16" t="s">
        <v>1139</v>
      </c>
      <c r="D579" s="6"/>
      <c r="E579" s="6"/>
      <c r="F579" s="6"/>
      <c r="G579" s="6"/>
      <c r="H579" s="6"/>
      <c r="I579" s="6"/>
    </row>
    <row r="580" ht="14.25" customHeight="1">
      <c r="A580" s="16" t="s">
        <v>1140</v>
      </c>
      <c r="B580" s="16" t="s">
        <v>1141</v>
      </c>
      <c r="D580" s="6"/>
      <c r="E580" s="6"/>
      <c r="F580" s="6"/>
      <c r="G580" s="6"/>
      <c r="H580" s="6"/>
      <c r="I580" s="6"/>
    </row>
    <row r="581" ht="14.25" customHeight="1">
      <c r="A581" s="16" t="s">
        <v>1066</v>
      </c>
      <c r="B581" s="16" t="s">
        <v>1142</v>
      </c>
      <c r="D581" s="6"/>
      <c r="E581" s="6"/>
      <c r="F581" s="6"/>
      <c r="G581" s="6"/>
      <c r="H581" s="6"/>
      <c r="I581" s="6"/>
    </row>
    <row r="582" ht="14.25" customHeight="1">
      <c r="A582" s="16" t="s">
        <v>706</v>
      </c>
      <c r="B582" s="16" t="s">
        <v>1143</v>
      </c>
      <c r="D582" s="6"/>
      <c r="E582" s="6"/>
      <c r="F582" s="6"/>
      <c r="G582" s="6"/>
      <c r="H582" s="6"/>
      <c r="I582" s="6"/>
    </row>
    <row r="583" ht="14.25" customHeight="1">
      <c r="A583" s="16" t="s">
        <v>1144</v>
      </c>
      <c r="B583" s="16" t="s">
        <v>1145</v>
      </c>
      <c r="D583" s="6"/>
      <c r="E583" s="6"/>
      <c r="F583" s="6"/>
      <c r="G583" s="6"/>
      <c r="H583" s="6"/>
      <c r="I583" s="6"/>
    </row>
    <row r="584" ht="14.25" customHeight="1">
      <c r="A584" s="16" t="s">
        <v>929</v>
      </c>
      <c r="B584" s="16" t="s">
        <v>915</v>
      </c>
      <c r="D584" s="6"/>
      <c r="E584" s="6"/>
      <c r="F584" s="6"/>
      <c r="G584" s="6"/>
      <c r="H584" s="6"/>
      <c r="I584" s="6"/>
    </row>
    <row r="585" ht="14.25" customHeight="1">
      <c r="A585" s="16" t="s">
        <v>1146</v>
      </c>
      <c r="B585" s="16" t="s">
        <v>721</v>
      </c>
      <c r="D585" s="6"/>
      <c r="E585" s="6"/>
      <c r="F585" s="6"/>
      <c r="G585" s="6"/>
      <c r="H585" s="6"/>
      <c r="I585" s="6"/>
    </row>
    <row r="586" ht="14.25" customHeight="1">
      <c r="A586" s="16" t="s">
        <v>1147</v>
      </c>
      <c r="B586" s="16" t="s">
        <v>723</v>
      </c>
      <c r="D586" s="6"/>
      <c r="E586" s="6"/>
      <c r="F586" s="6"/>
      <c r="G586" s="6"/>
      <c r="H586" s="6"/>
      <c r="I586" s="6"/>
    </row>
    <row r="587" ht="14.25" customHeight="1">
      <c r="A587" s="16" t="s">
        <v>1148</v>
      </c>
      <c r="B587" s="16" t="s">
        <v>721</v>
      </c>
      <c r="D587" s="6"/>
      <c r="E587" s="6"/>
      <c r="F587" s="6"/>
      <c r="G587" s="6"/>
      <c r="H587" s="6"/>
      <c r="I587" s="6"/>
    </row>
    <row r="588" ht="14.25" customHeight="1">
      <c r="A588" s="16" t="s">
        <v>496</v>
      </c>
      <c r="B588" s="16" t="s">
        <v>825</v>
      </c>
      <c r="D588" s="6"/>
      <c r="E588" s="6"/>
      <c r="F588" s="6"/>
      <c r="G588" s="6"/>
      <c r="H588" s="6"/>
      <c r="I588" s="6"/>
    </row>
    <row r="589" ht="14.25" customHeight="1">
      <c r="A589" s="16" t="s">
        <v>1149</v>
      </c>
      <c r="B589" s="16" t="s">
        <v>1150</v>
      </c>
      <c r="D589" s="6"/>
      <c r="E589" s="6"/>
      <c r="F589" s="6"/>
      <c r="G589" s="6"/>
      <c r="H589" s="6"/>
      <c r="I589" s="6"/>
    </row>
    <row r="590" ht="14.25" customHeight="1">
      <c r="A590" s="16" t="s">
        <v>1151</v>
      </c>
      <c r="B590" s="16" t="s">
        <v>1152</v>
      </c>
      <c r="D590" s="6"/>
      <c r="E590" s="6"/>
      <c r="F590" s="6"/>
      <c r="G590" s="6"/>
      <c r="H590" s="6"/>
      <c r="I590" s="6"/>
    </row>
    <row r="591" ht="14.25" customHeight="1">
      <c r="A591" s="16" t="s">
        <v>1051</v>
      </c>
      <c r="B591" s="16" t="s">
        <v>1153</v>
      </c>
      <c r="D591" s="6"/>
      <c r="E591" s="6"/>
      <c r="F591" s="6"/>
      <c r="G591" s="6"/>
      <c r="H591" s="6"/>
      <c r="I591" s="6"/>
    </row>
    <row r="592" ht="14.25" customHeight="1">
      <c r="A592" s="16" t="s">
        <v>650</v>
      </c>
      <c r="B592" s="16" t="s">
        <v>1154</v>
      </c>
      <c r="D592" s="6"/>
      <c r="E592" s="6"/>
      <c r="F592" s="6"/>
      <c r="G592" s="6"/>
      <c r="H592" s="6"/>
      <c r="I592" s="6"/>
    </row>
    <row r="593" ht="14.25" customHeight="1">
      <c r="A593" s="16" t="s">
        <v>1155</v>
      </c>
      <c r="B593" s="16" t="s">
        <v>1030</v>
      </c>
      <c r="D593" s="6"/>
      <c r="E593" s="6"/>
      <c r="F593" s="6"/>
      <c r="G593" s="6"/>
      <c r="H593" s="6"/>
      <c r="I593" s="6"/>
    </row>
    <row r="594" ht="14.25" customHeight="1">
      <c r="A594" s="16" t="s">
        <v>1156</v>
      </c>
      <c r="B594" s="16" t="s">
        <v>1106</v>
      </c>
      <c r="D594" s="6"/>
      <c r="E594" s="6"/>
      <c r="F594" s="6"/>
      <c r="G594" s="6"/>
      <c r="H594" s="6"/>
      <c r="I594" s="6"/>
    </row>
    <row r="595" ht="14.25" customHeight="1">
      <c r="A595" s="16" t="s">
        <v>1111</v>
      </c>
      <c r="B595" s="16" t="s">
        <v>1157</v>
      </c>
      <c r="D595" s="6"/>
      <c r="E595" s="6"/>
      <c r="F595" s="6"/>
      <c r="G595" s="6"/>
      <c r="H595" s="6"/>
      <c r="I595" s="6"/>
    </row>
    <row r="596" ht="14.25" customHeight="1">
      <c r="A596" s="16" t="s">
        <v>582</v>
      </c>
      <c r="B596" s="16" t="s">
        <v>1158</v>
      </c>
      <c r="D596" s="6"/>
      <c r="E596" s="6"/>
      <c r="F596" s="6"/>
      <c r="G596" s="6"/>
      <c r="H596" s="6"/>
      <c r="I596" s="6"/>
    </row>
    <row r="597" ht="14.25" customHeight="1">
      <c r="A597" s="16" t="s">
        <v>1159</v>
      </c>
      <c r="B597" s="16" t="s">
        <v>1160</v>
      </c>
      <c r="D597" s="6"/>
      <c r="E597" s="6"/>
      <c r="F597" s="6"/>
      <c r="G597" s="6"/>
      <c r="H597" s="6"/>
      <c r="I597" s="6"/>
    </row>
    <row r="598" ht="14.25" customHeight="1">
      <c r="A598" s="16" t="s">
        <v>1161</v>
      </c>
      <c r="B598" s="16" t="s">
        <v>1162</v>
      </c>
      <c r="D598" s="6"/>
      <c r="E598" s="6"/>
      <c r="F598" s="6"/>
      <c r="G598" s="6"/>
      <c r="H598" s="6"/>
      <c r="I598" s="6"/>
    </row>
    <row r="599" ht="14.25" customHeight="1">
      <c r="A599" s="16" t="s">
        <v>1163</v>
      </c>
      <c r="B599" s="16" t="s">
        <v>783</v>
      </c>
      <c r="D599" s="6"/>
      <c r="E599" s="6"/>
      <c r="F599" s="6"/>
      <c r="G599" s="6"/>
      <c r="H599" s="6"/>
      <c r="I599" s="6"/>
    </row>
    <row r="600" ht="14.25" customHeight="1">
      <c r="A600" s="16" t="s">
        <v>1108</v>
      </c>
      <c r="B600" s="16" t="s">
        <v>1164</v>
      </c>
      <c r="D600" s="6"/>
      <c r="E600" s="6"/>
      <c r="F600" s="6"/>
      <c r="G600" s="6"/>
      <c r="H600" s="6"/>
      <c r="I600" s="6"/>
    </row>
    <row r="601" ht="14.25" customHeight="1">
      <c r="A601" s="16" t="s">
        <v>800</v>
      </c>
      <c r="B601" s="16" t="s">
        <v>791</v>
      </c>
      <c r="D601" s="6"/>
      <c r="E601" s="6"/>
      <c r="F601" s="6"/>
      <c r="G601" s="6"/>
      <c r="H601" s="6"/>
      <c r="I601" s="6"/>
    </row>
    <row r="602" ht="14.25" customHeight="1">
      <c r="A602" s="16" t="s">
        <v>1094</v>
      </c>
      <c r="B602" s="16" t="s">
        <v>1165</v>
      </c>
      <c r="D602" s="6"/>
      <c r="E602" s="6"/>
      <c r="F602" s="6"/>
      <c r="G602" s="6"/>
      <c r="H602" s="6"/>
      <c r="I602" s="6"/>
    </row>
    <row r="603" ht="14.25" customHeight="1">
      <c r="A603" s="16" t="s">
        <v>792</v>
      </c>
      <c r="B603" s="16" t="s">
        <v>847</v>
      </c>
      <c r="D603" s="6"/>
      <c r="E603" s="6"/>
      <c r="F603" s="6"/>
      <c r="G603" s="6"/>
      <c r="H603" s="6"/>
      <c r="I603" s="6"/>
    </row>
    <row r="604" ht="14.25" customHeight="1">
      <c r="A604" s="16" t="s">
        <v>650</v>
      </c>
      <c r="B604" s="16" t="s">
        <v>587</v>
      </c>
      <c r="D604" s="6"/>
      <c r="E604" s="6"/>
      <c r="F604" s="6"/>
      <c r="G604" s="6"/>
      <c r="H604" s="6"/>
      <c r="I604" s="6"/>
    </row>
    <row r="605" ht="14.25" customHeight="1">
      <c r="A605" s="16" t="s">
        <v>1166</v>
      </c>
      <c r="B605" s="16" t="s">
        <v>799</v>
      </c>
      <c r="D605" s="6"/>
      <c r="E605" s="6"/>
      <c r="F605" s="6"/>
      <c r="G605" s="6"/>
      <c r="H605" s="6"/>
      <c r="I605" s="6"/>
    </row>
    <row r="606" ht="14.25" customHeight="1">
      <c r="A606" s="16" t="s">
        <v>1167</v>
      </c>
      <c r="B606" s="16" t="s">
        <v>583</v>
      </c>
      <c r="D606" s="6"/>
      <c r="E606" s="6"/>
      <c r="F606" s="6"/>
      <c r="G606" s="6"/>
      <c r="H606" s="6"/>
      <c r="I606" s="6"/>
    </row>
    <row r="607" ht="14.25" customHeight="1">
      <c r="A607" s="16" t="s">
        <v>639</v>
      </c>
      <c r="B607" s="16" t="s">
        <v>1016</v>
      </c>
      <c r="D607" s="6"/>
      <c r="E607" s="6"/>
      <c r="F607" s="6"/>
      <c r="G607" s="6"/>
      <c r="H607" s="6"/>
      <c r="I607" s="6"/>
    </row>
    <row r="608" ht="14.25" customHeight="1">
      <c r="A608" s="16" t="s">
        <v>1168</v>
      </c>
      <c r="B608" s="16" t="s">
        <v>948</v>
      </c>
      <c r="D608" s="6"/>
      <c r="E608" s="6"/>
      <c r="F608" s="6"/>
      <c r="G608" s="6"/>
      <c r="H608" s="6"/>
      <c r="I608" s="6"/>
    </row>
    <row r="609" ht="14.25" customHeight="1">
      <c r="A609" s="16" t="s">
        <v>1169</v>
      </c>
      <c r="B609" s="16" t="s">
        <v>675</v>
      </c>
      <c r="D609" s="6"/>
      <c r="E609" s="6"/>
      <c r="F609" s="6"/>
      <c r="G609" s="6"/>
      <c r="H609" s="6"/>
      <c r="I609" s="6"/>
    </row>
    <row r="610" ht="14.25" customHeight="1">
      <c r="A610" s="16" t="s">
        <v>1108</v>
      </c>
      <c r="B610" s="16" t="s">
        <v>1170</v>
      </c>
      <c r="D610" s="6"/>
      <c r="E610" s="6"/>
      <c r="F610" s="6"/>
      <c r="G610" s="6"/>
      <c r="H610" s="6"/>
      <c r="I610" s="6"/>
    </row>
    <row r="611" ht="14.25" customHeight="1">
      <c r="A611" s="16" t="s">
        <v>1171</v>
      </c>
      <c r="B611" s="16" t="s">
        <v>659</v>
      </c>
      <c r="D611" s="6"/>
      <c r="E611" s="6"/>
      <c r="F611" s="6"/>
      <c r="G611" s="6"/>
      <c r="H611" s="6"/>
      <c r="I611" s="6"/>
    </row>
    <row r="612" ht="14.25" customHeight="1">
      <c r="A612" s="16" t="s">
        <v>1172</v>
      </c>
      <c r="B612" s="16" t="s">
        <v>1069</v>
      </c>
      <c r="D612" s="6"/>
      <c r="E612" s="6"/>
      <c r="F612" s="6"/>
      <c r="G612" s="6"/>
      <c r="H612" s="6"/>
      <c r="I612" s="6"/>
    </row>
    <row r="613" ht="14.25" customHeight="1">
      <c r="A613" s="16" t="s">
        <v>1173</v>
      </c>
      <c r="B613" s="16" t="s">
        <v>926</v>
      </c>
      <c r="D613" s="6"/>
      <c r="E613" s="6"/>
      <c r="F613" s="6"/>
      <c r="G613" s="6"/>
      <c r="H613" s="6"/>
      <c r="I613" s="6"/>
    </row>
    <row r="614" ht="14.25" customHeight="1">
      <c r="A614" s="16" t="s">
        <v>1174</v>
      </c>
      <c r="B614" s="16" t="s">
        <v>1100</v>
      </c>
      <c r="D614" s="6"/>
      <c r="E614" s="6"/>
      <c r="F614" s="6"/>
      <c r="G614" s="6"/>
      <c r="H614" s="6"/>
      <c r="I614" s="6"/>
    </row>
    <row r="615" ht="14.25" customHeight="1">
      <c r="A615" s="16" t="s">
        <v>1175</v>
      </c>
      <c r="B615" s="16" t="s">
        <v>1176</v>
      </c>
      <c r="D615" s="6"/>
      <c r="E615" s="6"/>
      <c r="F615" s="6"/>
      <c r="G615" s="6"/>
      <c r="H615" s="6"/>
      <c r="I615" s="6"/>
    </row>
    <row r="616" ht="14.25" customHeight="1">
      <c r="A616" s="16" t="s">
        <v>534</v>
      </c>
      <c r="B616" s="16" t="s">
        <v>628</v>
      </c>
      <c r="D616" s="6"/>
      <c r="E616" s="6"/>
      <c r="F616" s="6"/>
      <c r="G616" s="6"/>
      <c r="H616" s="6"/>
      <c r="I616" s="6"/>
    </row>
    <row r="617" ht="14.25" customHeight="1">
      <c r="A617" s="16" t="s">
        <v>1168</v>
      </c>
      <c r="B617" s="16" t="s">
        <v>1177</v>
      </c>
      <c r="D617" s="6"/>
      <c r="E617" s="6"/>
      <c r="F617" s="6"/>
      <c r="G617" s="6"/>
      <c r="H617" s="6"/>
      <c r="I617" s="6"/>
    </row>
    <row r="618" ht="14.25" customHeight="1">
      <c r="A618" s="16" t="s">
        <v>582</v>
      </c>
      <c r="B618" s="16" t="s">
        <v>1178</v>
      </c>
      <c r="D618" s="6"/>
      <c r="E618" s="6"/>
      <c r="F618" s="6"/>
      <c r="G618" s="6"/>
      <c r="H618" s="6"/>
      <c r="I618" s="6"/>
    </row>
    <row r="619" ht="14.25" customHeight="1">
      <c r="A619" s="16" t="s">
        <v>1179</v>
      </c>
      <c r="B619" s="16" t="s">
        <v>1180</v>
      </c>
      <c r="D619" s="6"/>
      <c r="E619" s="6"/>
      <c r="F619" s="6"/>
      <c r="G619" s="6"/>
      <c r="H619" s="6"/>
      <c r="I619" s="6"/>
    </row>
    <row r="620" ht="14.25" customHeight="1">
      <c r="A620" s="16" t="s">
        <v>1024</v>
      </c>
      <c r="B620" s="16" t="s">
        <v>1181</v>
      </c>
      <c r="D620" s="6"/>
      <c r="E620" s="6"/>
      <c r="F620" s="6"/>
      <c r="G620" s="6"/>
      <c r="H620" s="6"/>
      <c r="I620" s="6"/>
    </row>
    <row r="621" ht="14.25" customHeight="1">
      <c r="A621" s="16" t="s">
        <v>858</v>
      </c>
      <c r="B621" s="16" t="s">
        <v>1182</v>
      </c>
      <c r="D621" s="6"/>
      <c r="E621" s="6"/>
      <c r="F621" s="6"/>
      <c r="G621" s="6"/>
      <c r="H621" s="6"/>
      <c r="I621" s="6"/>
    </row>
    <row r="622" ht="14.25" customHeight="1">
      <c r="A622" s="16" t="s">
        <v>1018</v>
      </c>
      <c r="B622" s="16" t="s">
        <v>1183</v>
      </c>
      <c r="D622" s="6"/>
      <c r="E622" s="6"/>
      <c r="F622" s="6"/>
      <c r="G622" s="6"/>
      <c r="H622" s="6"/>
      <c r="I622" s="6"/>
    </row>
    <row r="623" ht="14.25" customHeight="1">
      <c r="A623" s="16" t="s">
        <v>674</v>
      </c>
      <c r="B623" s="16" t="s">
        <v>674</v>
      </c>
      <c r="D623" s="6"/>
      <c r="E623" s="6"/>
      <c r="F623" s="6"/>
      <c r="G623" s="6"/>
      <c r="H623" s="6"/>
      <c r="I623" s="6"/>
    </row>
    <row r="624" ht="14.25" customHeight="1">
      <c r="A624" s="16" t="s">
        <v>479</v>
      </c>
      <c r="B624" s="16" t="s">
        <v>1184</v>
      </c>
      <c r="D624" s="6"/>
      <c r="E624" s="6"/>
      <c r="F624" s="6"/>
      <c r="G624" s="6"/>
      <c r="H624" s="6"/>
      <c r="I624" s="6"/>
    </row>
    <row r="625" ht="14.25" customHeight="1">
      <c r="A625" s="16" t="s">
        <v>654</v>
      </c>
      <c r="B625" s="16" t="s">
        <v>1185</v>
      </c>
      <c r="D625" s="6"/>
      <c r="E625" s="6"/>
      <c r="F625" s="6"/>
      <c r="G625" s="6"/>
      <c r="H625" s="6"/>
      <c r="I625" s="6"/>
    </row>
    <row r="626" ht="14.25" customHeight="1">
      <c r="A626" s="16" t="s">
        <v>1186</v>
      </c>
      <c r="B626" s="16" t="s">
        <v>1187</v>
      </c>
      <c r="D626" s="6"/>
      <c r="E626" s="6"/>
      <c r="F626" s="6"/>
      <c r="G626" s="6"/>
      <c r="H626" s="6"/>
      <c r="I626" s="6"/>
    </row>
    <row r="627" ht="14.25" customHeight="1">
      <c r="A627" s="16" t="s">
        <v>1188</v>
      </c>
      <c r="B627" s="16" t="s">
        <v>1189</v>
      </c>
      <c r="D627" s="6"/>
      <c r="E627" s="6"/>
      <c r="F627" s="6"/>
      <c r="G627" s="6"/>
      <c r="H627" s="6"/>
      <c r="I627" s="6"/>
    </row>
    <row r="628" ht="14.25" customHeight="1">
      <c r="A628" s="16" t="s">
        <v>534</v>
      </c>
      <c r="B628" s="16" t="s">
        <v>730</v>
      </c>
      <c r="D628" s="6"/>
      <c r="E628" s="6"/>
      <c r="F628" s="6"/>
      <c r="G628" s="6"/>
      <c r="H628" s="6"/>
      <c r="I628" s="6"/>
    </row>
    <row r="629" ht="14.25" customHeight="1">
      <c r="A629" s="16" t="s">
        <v>1190</v>
      </c>
      <c r="B629" s="16" t="s">
        <v>673</v>
      </c>
      <c r="D629" s="6"/>
      <c r="E629" s="6"/>
      <c r="F629" s="6"/>
      <c r="G629" s="6"/>
      <c r="H629" s="6"/>
      <c r="I629" s="6"/>
    </row>
    <row r="630" ht="14.25" customHeight="1">
      <c r="A630" s="16" t="s">
        <v>1191</v>
      </c>
      <c r="B630" s="16" t="s">
        <v>1192</v>
      </c>
      <c r="D630" s="6"/>
      <c r="E630" s="6"/>
      <c r="F630" s="6"/>
      <c r="G630" s="6"/>
      <c r="H630" s="6"/>
      <c r="I630" s="6"/>
    </row>
    <row r="631" ht="14.25" customHeight="1">
      <c r="A631" s="16" t="s">
        <v>1193</v>
      </c>
      <c r="B631" s="16" t="s">
        <v>814</v>
      </c>
      <c r="D631" s="6"/>
      <c r="E631" s="6"/>
      <c r="F631" s="6"/>
      <c r="G631" s="6"/>
      <c r="H631" s="6"/>
      <c r="I631" s="6"/>
    </row>
    <row r="632" ht="14.25" customHeight="1">
      <c r="A632" s="16" t="s">
        <v>1147</v>
      </c>
      <c r="B632" s="16" t="s">
        <v>1194</v>
      </c>
      <c r="D632" s="6"/>
      <c r="E632" s="6"/>
      <c r="F632" s="6"/>
      <c r="G632" s="6"/>
      <c r="H632" s="6"/>
      <c r="I632" s="6"/>
    </row>
    <row r="633" ht="14.25" customHeight="1">
      <c r="A633" s="16" t="s">
        <v>858</v>
      </c>
      <c r="B633" s="16" t="s">
        <v>1195</v>
      </c>
      <c r="D633" s="6"/>
      <c r="E633" s="6"/>
      <c r="F633" s="6"/>
      <c r="G633" s="6"/>
      <c r="H633" s="6"/>
      <c r="I633" s="6"/>
    </row>
    <row r="634" ht="14.25" customHeight="1">
      <c r="A634" s="16" t="s">
        <v>464</v>
      </c>
      <c r="B634" s="16" t="s">
        <v>1196</v>
      </c>
      <c r="D634" s="6"/>
      <c r="E634" s="6"/>
      <c r="F634" s="6"/>
      <c r="G634" s="6"/>
      <c r="H634" s="6"/>
      <c r="I634" s="6"/>
    </row>
    <row r="635" ht="14.25" customHeight="1">
      <c r="A635" s="16" t="s">
        <v>1197</v>
      </c>
      <c r="B635" s="16" t="s">
        <v>1198</v>
      </c>
      <c r="D635" s="6"/>
      <c r="E635" s="6"/>
      <c r="F635" s="6"/>
      <c r="G635" s="6"/>
      <c r="H635" s="6"/>
      <c r="I635" s="6"/>
    </row>
    <row r="636" ht="14.25" customHeight="1">
      <c r="A636" s="16" t="s">
        <v>1199</v>
      </c>
      <c r="B636" s="16" t="s">
        <v>763</v>
      </c>
      <c r="D636" s="6"/>
      <c r="E636" s="6"/>
      <c r="F636" s="6"/>
      <c r="G636" s="6"/>
      <c r="H636" s="6"/>
      <c r="I636" s="6"/>
    </row>
    <row r="637" ht="14.25" customHeight="1">
      <c r="A637" s="16" t="s">
        <v>588</v>
      </c>
      <c r="B637" s="16" t="s">
        <v>657</v>
      </c>
      <c r="D637" s="6"/>
      <c r="E637" s="6"/>
      <c r="F637" s="6"/>
      <c r="G637" s="6"/>
      <c r="H637" s="6"/>
      <c r="I637" s="6"/>
    </row>
    <row r="638" ht="14.25" customHeight="1">
      <c r="A638" s="16" t="s">
        <v>964</v>
      </c>
      <c r="B638" s="16" t="s">
        <v>997</v>
      </c>
      <c r="D638" s="6"/>
      <c r="E638" s="6"/>
      <c r="F638" s="6"/>
      <c r="G638" s="6"/>
      <c r="H638" s="6"/>
      <c r="I638" s="6"/>
    </row>
    <row r="639" ht="14.25" customHeight="1">
      <c r="A639" s="16" t="s">
        <v>771</v>
      </c>
      <c r="B639" s="16" t="s">
        <v>868</v>
      </c>
      <c r="D639" s="6"/>
      <c r="E639" s="6"/>
      <c r="F639" s="6"/>
      <c r="G639" s="6"/>
      <c r="H639" s="6"/>
      <c r="I639" s="6"/>
    </row>
    <row r="640" ht="14.25" customHeight="1">
      <c r="A640" s="16" t="s">
        <v>678</v>
      </c>
      <c r="B640" s="16" t="s">
        <v>1052</v>
      </c>
      <c r="D640" s="6"/>
      <c r="E640" s="6"/>
      <c r="F640" s="6"/>
      <c r="G640" s="6"/>
      <c r="H640" s="6"/>
      <c r="I640" s="6"/>
    </row>
    <row r="641" ht="14.25" customHeight="1">
      <c r="A641" s="16" t="s">
        <v>998</v>
      </c>
      <c r="B641" s="16" t="s">
        <v>789</v>
      </c>
      <c r="D641" s="6"/>
      <c r="E641" s="6"/>
      <c r="F641" s="6"/>
      <c r="G641" s="6"/>
      <c r="H641" s="6"/>
      <c r="I641" s="6"/>
    </row>
    <row r="642" ht="14.25" customHeight="1">
      <c r="A642" s="16" t="s">
        <v>1200</v>
      </c>
      <c r="B642" s="16" t="s">
        <v>1201</v>
      </c>
      <c r="D642" s="6"/>
      <c r="E642" s="6"/>
      <c r="F642" s="6"/>
      <c r="G642" s="6"/>
      <c r="H642" s="6"/>
      <c r="I642" s="6"/>
    </row>
    <row r="643" ht="14.25" customHeight="1">
      <c r="A643" s="16" t="s">
        <v>1202</v>
      </c>
      <c r="B643" s="16" t="s">
        <v>1203</v>
      </c>
      <c r="D643" s="6"/>
      <c r="E643" s="6"/>
      <c r="F643" s="6"/>
      <c r="G643" s="6"/>
      <c r="H643" s="6"/>
      <c r="I643" s="6"/>
    </row>
    <row r="644" ht="14.25" customHeight="1">
      <c r="A644" s="16" t="s">
        <v>1111</v>
      </c>
      <c r="B644" s="16" t="s">
        <v>1111</v>
      </c>
      <c r="D644" s="6"/>
      <c r="E644" s="6"/>
      <c r="F644" s="6"/>
      <c r="G644" s="6"/>
      <c r="H644" s="6"/>
      <c r="I644" s="6"/>
    </row>
    <row r="645" ht="14.25" customHeight="1">
      <c r="A645" s="16" t="s">
        <v>1204</v>
      </c>
      <c r="B645" s="16" t="s">
        <v>1023</v>
      </c>
      <c r="D645" s="6"/>
      <c r="E645" s="6"/>
      <c r="F645" s="6"/>
      <c r="G645" s="6"/>
      <c r="H645" s="6"/>
      <c r="I645" s="6"/>
    </row>
    <row r="646" ht="14.25" customHeight="1">
      <c r="A646" s="16" t="s">
        <v>998</v>
      </c>
      <c r="B646" s="16" t="s">
        <v>1205</v>
      </c>
      <c r="D646" s="6"/>
      <c r="E646" s="6"/>
      <c r="F646" s="6"/>
      <c r="G646" s="6"/>
      <c r="H646" s="6"/>
      <c r="I646" s="6"/>
    </row>
    <row r="647" ht="14.25" customHeight="1">
      <c r="A647" s="16" t="s">
        <v>782</v>
      </c>
      <c r="B647" s="16" t="s">
        <v>1206</v>
      </c>
      <c r="D647" s="6"/>
      <c r="E647" s="6"/>
      <c r="F647" s="6"/>
      <c r="G647" s="6"/>
      <c r="H647" s="6"/>
      <c r="I647" s="6"/>
    </row>
    <row r="648" ht="14.25" customHeight="1">
      <c r="A648" s="16" t="s">
        <v>1207</v>
      </c>
      <c r="B648" s="16" t="s">
        <v>1208</v>
      </c>
      <c r="D648" s="6"/>
      <c r="E648" s="6"/>
      <c r="F648" s="6"/>
      <c r="G648" s="6"/>
      <c r="H648" s="6"/>
      <c r="I648" s="6"/>
    </row>
    <row r="649" ht="14.25" customHeight="1">
      <c r="A649" s="16" t="s">
        <v>1209</v>
      </c>
      <c r="B649" s="16" t="s">
        <v>1210</v>
      </c>
      <c r="D649" s="6"/>
      <c r="E649" s="6"/>
      <c r="F649" s="6"/>
      <c r="G649" s="6"/>
      <c r="H649" s="6"/>
      <c r="I649" s="6"/>
    </row>
    <row r="650" ht="14.25" customHeight="1">
      <c r="A650" s="16" t="s">
        <v>588</v>
      </c>
      <c r="B650" s="16" t="s">
        <v>575</v>
      </c>
      <c r="D650" s="6"/>
      <c r="E650" s="6"/>
      <c r="F650" s="6"/>
      <c r="G650" s="6"/>
      <c r="H650" s="6"/>
      <c r="I650" s="6"/>
    </row>
    <row r="651" ht="14.25" customHeight="1">
      <c r="A651" s="16" t="s">
        <v>1211</v>
      </c>
      <c r="B651" s="16" t="s">
        <v>1212</v>
      </c>
      <c r="D651" s="6"/>
      <c r="E651" s="6"/>
      <c r="F651" s="6"/>
      <c r="G651" s="6"/>
      <c r="H651" s="6"/>
      <c r="I651" s="6"/>
    </row>
    <row r="652" ht="14.25" customHeight="1">
      <c r="A652" s="16" t="s">
        <v>1213</v>
      </c>
      <c r="B652" s="16" t="s">
        <v>726</v>
      </c>
      <c r="D652" s="6"/>
      <c r="E652" s="6"/>
      <c r="F652" s="6"/>
      <c r="G652" s="6"/>
      <c r="H652" s="6"/>
      <c r="I652" s="6"/>
    </row>
    <row r="653" ht="14.25" customHeight="1">
      <c r="A653" s="16" t="s">
        <v>484</v>
      </c>
      <c r="B653" s="16" t="s">
        <v>484</v>
      </c>
      <c r="D653" s="6"/>
      <c r="E653" s="6"/>
      <c r="F653" s="6"/>
      <c r="G653" s="6"/>
      <c r="H653" s="6"/>
      <c r="I653" s="6"/>
    </row>
    <row r="654" ht="14.25" customHeight="1">
      <c r="A654" s="16" t="s">
        <v>1214</v>
      </c>
      <c r="B654" s="16" t="s">
        <v>1215</v>
      </c>
      <c r="D654" s="6"/>
      <c r="E654" s="6"/>
      <c r="F654" s="6"/>
      <c r="G654" s="6"/>
      <c r="H654" s="6"/>
      <c r="I654" s="6"/>
    </row>
    <row r="655" ht="14.25" customHeight="1">
      <c r="A655" s="16" t="s">
        <v>532</v>
      </c>
      <c r="B655" s="16" t="s">
        <v>600</v>
      </c>
      <c r="D655" s="6"/>
      <c r="E655" s="6"/>
      <c r="F655" s="6"/>
      <c r="G655" s="6"/>
      <c r="H655" s="6"/>
      <c r="I655" s="6"/>
    </row>
    <row r="656" ht="14.25" customHeight="1">
      <c r="A656" s="16" t="s">
        <v>1216</v>
      </c>
      <c r="B656" s="16" t="s">
        <v>1217</v>
      </c>
      <c r="D656" s="6"/>
      <c r="E656" s="6"/>
      <c r="F656" s="6"/>
      <c r="G656" s="6"/>
      <c r="H656" s="6"/>
      <c r="I656" s="6"/>
    </row>
    <row r="657" ht="14.25" customHeight="1">
      <c r="A657" s="16" t="s">
        <v>905</v>
      </c>
      <c r="B657" s="16" t="s">
        <v>547</v>
      </c>
      <c r="D657" s="6"/>
      <c r="E657" s="6"/>
      <c r="F657" s="6"/>
      <c r="G657" s="6"/>
      <c r="H657" s="6"/>
      <c r="I657" s="6"/>
    </row>
    <row r="658" ht="14.25" customHeight="1">
      <c r="A658" s="16" t="s">
        <v>548</v>
      </c>
      <c r="B658" s="16" t="s">
        <v>1218</v>
      </c>
      <c r="D658" s="6"/>
      <c r="E658" s="6"/>
      <c r="F658" s="6"/>
      <c r="G658" s="6"/>
      <c r="H658" s="6"/>
      <c r="I658" s="6"/>
    </row>
    <row r="659" ht="14.25" customHeight="1">
      <c r="A659" s="16" t="s">
        <v>1219</v>
      </c>
      <c r="B659" s="16" t="s">
        <v>1040</v>
      </c>
      <c r="D659" s="6"/>
      <c r="E659" s="6"/>
      <c r="F659" s="6"/>
      <c r="G659" s="6"/>
      <c r="H659" s="6"/>
      <c r="I659" s="6"/>
    </row>
    <row r="660" ht="14.25" customHeight="1">
      <c r="A660" s="16" t="s">
        <v>1220</v>
      </c>
      <c r="B660" s="16" t="s">
        <v>808</v>
      </c>
      <c r="D660" s="6"/>
      <c r="E660" s="6"/>
      <c r="F660" s="6"/>
      <c r="G660" s="6"/>
      <c r="H660" s="6"/>
      <c r="I660" s="6"/>
    </row>
    <row r="661" ht="14.25" customHeight="1">
      <c r="A661" s="16" t="s">
        <v>1221</v>
      </c>
      <c r="B661" s="16" t="s">
        <v>1222</v>
      </c>
      <c r="D661" s="6"/>
      <c r="E661" s="6"/>
      <c r="F661" s="6"/>
      <c r="G661" s="6"/>
      <c r="H661" s="6"/>
      <c r="I661" s="6"/>
    </row>
    <row r="662" ht="14.25" customHeight="1">
      <c r="A662" s="16" t="s">
        <v>1223</v>
      </c>
      <c r="B662" s="16" t="s">
        <v>1224</v>
      </c>
      <c r="D662" s="6"/>
      <c r="E662" s="6"/>
      <c r="F662" s="6"/>
      <c r="G662" s="6"/>
      <c r="H662" s="6"/>
      <c r="I662" s="6"/>
    </row>
    <row r="663" ht="14.25" customHeight="1">
      <c r="A663" s="16" t="s">
        <v>815</v>
      </c>
      <c r="B663" s="16" t="s">
        <v>857</v>
      </c>
      <c r="D663" s="6"/>
      <c r="E663" s="6"/>
      <c r="F663" s="6"/>
      <c r="G663" s="6"/>
      <c r="H663" s="6"/>
      <c r="I663" s="6"/>
    </row>
    <row r="664" ht="14.25" customHeight="1">
      <c r="A664" s="16" t="s">
        <v>1225</v>
      </c>
      <c r="B664" s="16" t="s">
        <v>1226</v>
      </c>
      <c r="D664" s="6"/>
      <c r="E664" s="6"/>
      <c r="F664" s="6"/>
      <c r="G664" s="6"/>
      <c r="H664" s="6"/>
      <c r="I664" s="6"/>
    </row>
    <row r="665" ht="14.25" customHeight="1">
      <c r="A665" s="16" t="s">
        <v>1227</v>
      </c>
      <c r="B665" s="16" t="s">
        <v>1228</v>
      </c>
      <c r="D665" s="6"/>
      <c r="E665" s="6"/>
      <c r="F665" s="6"/>
      <c r="G665" s="6"/>
      <c r="H665" s="6"/>
      <c r="I665" s="6"/>
    </row>
    <row r="666" ht="14.25" customHeight="1">
      <c r="A666" s="16" t="s">
        <v>739</v>
      </c>
      <c r="B666" s="16" t="s">
        <v>1229</v>
      </c>
      <c r="D666" s="6"/>
      <c r="E666" s="6"/>
      <c r="F666" s="6"/>
      <c r="G666" s="6"/>
      <c r="H666" s="6"/>
      <c r="I666" s="6"/>
    </row>
    <row r="667" ht="14.25" customHeight="1">
      <c r="A667" s="16" t="s">
        <v>1230</v>
      </c>
      <c r="B667" s="16" t="s">
        <v>1231</v>
      </c>
      <c r="D667" s="6"/>
      <c r="E667" s="6"/>
      <c r="F667" s="6"/>
      <c r="G667" s="6"/>
      <c r="H667" s="6"/>
      <c r="I667" s="6"/>
    </row>
    <row r="668" ht="14.25" customHeight="1">
      <c r="A668" s="16" t="s">
        <v>1232</v>
      </c>
      <c r="B668" s="16" t="s">
        <v>1001</v>
      </c>
      <c r="D668" s="6"/>
      <c r="E668" s="6"/>
      <c r="F668" s="6"/>
      <c r="G668" s="6"/>
      <c r="H668" s="6"/>
      <c r="I668" s="6"/>
    </row>
    <row r="669" ht="14.25" customHeight="1">
      <c r="A669" s="16" t="s">
        <v>1233</v>
      </c>
      <c r="B669" s="16" t="s">
        <v>1234</v>
      </c>
      <c r="D669" s="6"/>
      <c r="E669" s="6"/>
      <c r="F669" s="6"/>
      <c r="G669" s="6"/>
      <c r="H669" s="6"/>
      <c r="I669" s="6"/>
    </row>
    <row r="670" ht="14.25" customHeight="1">
      <c r="A670" s="16" t="s">
        <v>1111</v>
      </c>
      <c r="B670" s="16" t="s">
        <v>1235</v>
      </c>
      <c r="D670" s="6"/>
      <c r="E670" s="6"/>
      <c r="F670" s="6"/>
      <c r="G670" s="6"/>
      <c r="H670" s="6"/>
      <c r="I670" s="6"/>
    </row>
    <row r="671" ht="14.25" customHeight="1">
      <c r="A671" s="16" t="s">
        <v>800</v>
      </c>
      <c r="B671" s="16" t="s">
        <v>571</v>
      </c>
      <c r="D671" s="6"/>
      <c r="E671" s="6"/>
      <c r="F671" s="6"/>
      <c r="G671" s="6"/>
      <c r="H671" s="6"/>
      <c r="I671" s="6"/>
    </row>
    <row r="672" ht="14.25" customHeight="1">
      <c r="A672" s="16" t="s">
        <v>1159</v>
      </c>
      <c r="B672" s="16" t="s">
        <v>689</v>
      </c>
      <c r="D672" s="6"/>
      <c r="E672" s="6"/>
      <c r="F672" s="6"/>
      <c r="G672" s="6"/>
      <c r="H672" s="6"/>
      <c r="I672" s="6"/>
    </row>
    <row r="673" ht="14.25" customHeight="1">
      <c r="A673" s="16" t="s">
        <v>534</v>
      </c>
      <c r="B673" s="16" t="s">
        <v>1236</v>
      </c>
      <c r="D673" s="6"/>
      <c r="E673" s="6"/>
      <c r="F673" s="6"/>
      <c r="G673" s="6"/>
      <c r="H673" s="6"/>
      <c r="I673" s="6"/>
    </row>
    <row r="674" ht="14.25" customHeight="1">
      <c r="A674" s="16" t="s">
        <v>1237</v>
      </c>
      <c r="B674" s="16" t="s">
        <v>573</v>
      </c>
      <c r="D674" s="6"/>
      <c r="E674" s="6"/>
      <c r="F674" s="6"/>
      <c r="G674" s="6"/>
      <c r="H674" s="6"/>
      <c r="I674" s="6"/>
    </row>
    <row r="675" ht="14.25" customHeight="1">
      <c r="A675" s="16" t="s">
        <v>1238</v>
      </c>
      <c r="B675" s="16" t="s">
        <v>1239</v>
      </c>
      <c r="D675" s="6"/>
      <c r="E675" s="6"/>
      <c r="F675" s="6"/>
      <c r="G675" s="6"/>
      <c r="H675" s="6"/>
      <c r="I675" s="6"/>
    </row>
    <row r="676" ht="14.25" customHeight="1">
      <c r="A676" s="16" t="s">
        <v>1240</v>
      </c>
      <c r="B676" s="16" t="s">
        <v>677</v>
      </c>
      <c r="D676" s="6"/>
      <c r="E676" s="6"/>
      <c r="F676" s="6"/>
      <c r="G676" s="6"/>
      <c r="H676" s="6"/>
      <c r="I676" s="6"/>
    </row>
    <row r="677" ht="14.25" customHeight="1">
      <c r="A677" s="16" t="s">
        <v>557</v>
      </c>
      <c r="B677" s="16" t="s">
        <v>557</v>
      </c>
      <c r="D677" s="6"/>
      <c r="E677" s="6"/>
      <c r="F677" s="6"/>
      <c r="G677" s="6"/>
      <c r="H677" s="6"/>
      <c r="I677" s="6"/>
    </row>
    <row r="678" ht="14.25" customHeight="1">
      <c r="A678" s="16" t="s">
        <v>658</v>
      </c>
      <c r="B678" s="16" t="s">
        <v>1008</v>
      </c>
      <c r="D678" s="6"/>
      <c r="E678" s="6"/>
      <c r="F678" s="6"/>
      <c r="G678" s="6"/>
      <c r="H678" s="6"/>
      <c r="I678" s="6"/>
    </row>
    <row r="679" ht="14.25" customHeight="1">
      <c r="A679" s="16" t="s">
        <v>1171</v>
      </c>
      <c r="B679" s="16" t="s">
        <v>1241</v>
      </c>
      <c r="D679" s="6"/>
      <c r="E679" s="6"/>
      <c r="F679" s="6"/>
      <c r="G679" s="6"/>
      <c r="H679" s="6"/>
      <c r="I679" s="6"/>
    </row>
    <row r="680" ht="14.25" customHeight="1">
      <c r="A680" s="16" t="s">
        <v>1242</v>
      </c>
      <c r="B680" s="16" t="s">
        <v>1085</v>
      </c>
      <c r="D680" s="6"/>
      <c r="E680" s="6"/>
      <c r="F680" s="6"/>
      <c r="G680" s="6"/>
      <c r="H680" s="6"/>
      <c r="I680" s="6"/>
    </row>
    <row r="681" ht="14.25" customHeight="1">
      <c r="A681" s="16" t="s">
        <v>1243</v>
      </c>
      <c r="B681" s="16" t="s">
        <v>1244</v>
      </c>
      <c r="D681" s="6"/>
      <c r="E681" s="6"/>
      <c r="F681" s="6"/>
      <c r="G681" s="6"/>
      <c r="H681" s="6"/>
      <c r="I681" s="6"/>
    </row>
    <row r="682" ht="14.25" customHeight="1">
      <c r="A682" s="16" t="s">
        <v>678</v>
      </c>
      <c r="B682" s="16" t="s">
        <v>1130</v>
      </c>
      <c r="D682" s="6"/>
      <c r="E682" s="6"/>
      <c r="F682" s="6"/>
      <c r="G682" s="6"/>
      <c r="H682" s="6"/>
      <c r="I682" s="6"/>
    </row>
    <row r="683" ht="14.25" customHeight="1">
      <c r="A683" s="16" t="s">
        <v>1245</v>
      </c>
      <c r="B683" s="16" t="s">
        <v>1246</v>
      </c>
      <c r="D683" s="6"/>
      <c r="E683" s="6"/>
      <c r="F683" s="6"/>
      <c r="G683" s="6"/>
      <c r="H683" s="6"/>
      <c r="I683" s="6"/>
    </row>
    <row r="684" ht="14.25" customHeight="1">
      <c r="A684" s="16" t="s">
        <v>747</v>
      </c>
      <c r="B684" s="16" t="s">
        <v>1247</v>
      </c>
      <c r="D684" s="6"/>
      <c r="E684" s="6"/>
      <c r="F684" s="6"/>
      <c r="G684" s="6"/>
      <c r="H684" s="6"/>
      <c r="I684" s="6"/>
    </row>
    <row r="685" ht="14.25" customHeight="1">
      <c r="A685" s="16" t="s">
        <v>762</v>
      </c>
      <c r="B685" s="16" t="s">
        <v>575</v>
      </c>
      <c r="D685" s="6"/>
      <c r="E685" s="6"/>
      <c r="F685" s="6"/>
      <c r="G685" s="6"/>
      <c r="H685" s="6"/>
      <c r="I685" s="6"/>
    </row>
    <row r="686" ht="14.25" customHeight="1">
      <c r="A686" s="16" t="s">
        <v>1248</v>
      </c>
      <c r="B686" s="16" t="s">
        <v>1249</v>
      </c>
      <c r="D686" s="6"/>
      <c r="E686" s="6"/>
      <c r="F686" s="6"/>
      <c r="G686" s="6"/>
      <c r="H686" s="6"/>
      <c r="I686" s="6"/>
    </row>
    <row r="687" ht="14.25" customHeight="1">
      <c r="A687" s="16" t="s">
        <v>1166</v>
      </c>
      <c r="B687" s="16" t="s">
        <v>1250</v>
      </c>
      <c r="D687" s="6"/>
      <c r="E687" s="6"/>
      <c r="F687" s="6"/>
      <c r="G687" s="6"/>
      <c r="H687" s="6"/>
      <c r="I687" s="6"/>
    </row>
    <row r="688" ht="14.25" customHeight="1">
      <c r="A688" s="16" t="s">
        <v>747</v>
      </c>
      <c r="B688" s="16" t="s">
        <v>889</v>
      </c>
      <c r="D688" s="6"/>
      <c r="E688" s="6"/>
      <c r="F688" s="6"/>
      <c r="G688" s="6"/>
      <c r="H688" s="6"/>
      <c r="I688" s="6"/>
    </row>
    <row r="689" ht="14.25" customHeight="1">
      <c r="A689" s="16" t="s">
        <v>1251</v>
      </c>
      <c r="B689" s="16" t="s">
        <v>1252</v>
      </c>
      <c r="D689" s="6"/>
      <c r="E689" s="6"/>
      <c r="F689" s="6"/>
      <c r="G689" s="6"/>
      <c r="H689" s="6"/>
      <c r="I689" s="6"/>
    </row>
    <row r="690" ht="14.25" customHeight="1">
      <c r="A690" s="16" t="s">
        <v>1253</v>
      </c>
      <c r="B690" s="16" t="s">
        <v>1254</v>
      </c>
      <c r="D690" s="6"/>
      <c r="E690" s="6"/>
      <c r="F690" s="6"/>
      <c r="G690" s="6"/>
      <c r="H690" s="6"/>
      <c r="I690" s="6"/>
    </row>
    <row r="691" ht="14.25" customHeight="1">
      <c r="A691" s="16" t="s">
        <v>1255</v>
      </c>
      <c r="B691" s="16" t="s">
        <v>1256</v>
      </c>
      <c r="D691" s="6"/>
      <c r="E691" s="6"/>
      <c r="F691" s="6"/>
      <c r="G691" s="6"/>
      <c r="H691" s="6"/>
      <c r="I691" s="6"/>
    </row>
    <row r="692" ht="14.25" customHeight="1">
      <c r="A692" s="16" t="s">
        <v>1049</v>
      </c>
      <c r="B692" s="16" t="s">
        <v>1257</v>
      </c>
      <c r="D692" s="6"/>
      <c r="E692" s="6"/>
      <c r="F692" s="6"/>
      <c r="G692" s="6"/>
      <c r="H692" s="6"/>
      <c r="I692" s="6"/>
    </row>
    <row r="693" ht="14.25" customHeight="1">
      <c r="A693" s="16" t="s">
        <v>1258</v>
      </c>
      <c r="B693" s="16" t="s">
        <v>1259</v>
      </c>
      <c r="D693" s="6"/>
      <c r="E693" s="6"/>
      <c r="F693" s="6"/>
      <c r="G693" s="6"/>
      <c r="H693" s="6"/>
      <c r="I693" s="6"/>
    </row>
    <row r="694" ht="14.25" customHeight="1">
      <c r="A694" s="16" t="s">
        <v>733</v>
      </c>
      <c r="B694" s="16" t="s">
        <v>715</v>
      </c>
      <c r="D694" s="6"/>
      <c r="E694" s="6"/>
      <c r="F694" s="6"/>
      <c r="G694" s="6"/>
      <c r="H694" s="6"/>
      <c r="I694" s="6"/>
    </row>
    <row r="695" ht="14.25" customHeight="1">
      <c r="A695" s="16" t="s">
        <v>1260</v>
      </c>
      <c r="B695" s="16" t="s">
        <v>1261</v>
      </c>
      <c r="D695" s="6"/>
      <c r="E695" s="6"/>
      <c r="F695" s="6"/>
      <c r="G695" s="6"/>
      <c r="H695" s="6"/>
      <c r="I695" s="6"/>
    </row>
    <row r="696" ht="14.25" customHeight="1">
      <c r="A696" s="16" t="s">
        <v>534</v>
      </c>
      <c r="B696" s="16" t="s">
        <v>929</v>
      </c>
      <c r="D696" s="6"/>
      <c r="E696" s="6"/>
      <c r="F696" s="6"/>
      <c r="G696" s="6"/>
      <c r="H696" s="6"/>
      <c r="I696" s="6"/>
    </row>
    <row r="697" ht="14.25" customHeight="1">
      <c r="A697" s="16" t="s">
        <v>819</v>
      </c>
      <c r="B697" s="16" t="s">
        <v>1112</v>
      </c>
      <c r="D697" s="6"/>
      <c r="E697" s="6"/>
      <c r="F697" s="6"/>
      <c r="G697" s="6"/>
      <c r="H697" s="6"/>
      <c r="I697" s="6"/>
    </row>
    <row r="698" ht="14.25" customHeight="1">
      <c r="A698" s="16" t="s">
        <v>1262</v>
      </c>
      <c r="B698" s="16" t="s">
        <v>535</v>
      </c>
      <c r="D698" s="6"/>
      <c r="E698" s="6"/>
      <c r="F698" s="6"/>
      <c r="G698" s="6"/>
      <c r="H698" s="6"/>
      <c r="I698" s="6"/>
    </row>
    <row r="699" ht="14.25" customHeight="1">
      <c r="A699" s="16" t="s">
        <v>917</v>
      </c>
      <c r="B699" s="16" t="s">
        <v>1037</v>
      </c>
      <c r="D699" s="6"/>
      <c r="E699" s="6"/>
      <c r="F699" s="6"/>
      <c r="G699" s="6"/>
      <c r="H699" s="6"/>
      <c r="I699" s="6"/>
    </row>
    <row r="700" ht="14.25" customHeight="1">
      <c r="A700" s="16" t="s">
        <v>1263</v>
      </c>
      <c r="B700" s="16" t="s">
        <v>997</v>
      </c>
      <c r="D700" s="6"/>
      <c r="E700" s="6"/>
      <c r="F700" s="6"/>
      <c r="G700" s="6"/>
      <c r="H700" s="6"/>
      <c r="I700" s="6"/>
    </row>
    <row r="701" ht="14.25" customHeight="1">
      <c r="A701" s="16" t="s">
        <v>1264</v>
      </c>
      <c r="B701" s="16" t="s">
        <v>1265</v>
      </c>
      <c r="D701" s="6"/>
      <c r="E701" s="6"/>
      <c r="F701" s="6"/>
      <c r="G701" s="6"/>
      <c r="H701" s="6"/>
      <c r="I701" s="6"/>
    </row>
    <row r="702" ht="14.25" customHeight="1">
      <c r="A702" s="16" t="s">
        <v>1266</v>
      </c>
      <c r="B702" s="16" t="s">
        <v>1267</v>
      </c>
      <c r="D702" s="6"/>
      <c r="E702" s="6"/>
      <c r="F702" s="6"/>
      <c r="G702" s="6"/>
      <c r="H702" s="6"/>
      <c r="I702" s="6"/>
    </row>
    <row r="703" ht="14.25" customHeight="1">
      <c r="A703" s="16" t="s">
        <v>1051</v>
      </c>
      <c r="B703" s="16" t="s">
        <v>902</v>
      </c>
      <c r="D703" s="6"/>
      <c r="E703" s="6"/>
      <c r="F703" s="6"/>
      <c r="G703" s="6"/>
      <c r="H703" s="6"/>
      <c r="I703" s="6"/>
    </row>
    <row r="704" ht="14.25" customHeight="1">
      <c r="A704" s="16" t="s">
        <v>917</v>
      </c>
      <c r="B704" s="16" t="s">
        <v>484</v>
      </c>
      <c r="D704" s="6"/>
      <c r="E704" s="6"/>
      <c r="F704" s="6"/>
      <c r="G704" s="6"/>
      <c r="H704" s="6"/>
      <c r="I704" s="6"/>
    </row>
    <row r="705" ht="14.25" customHeight="1">
      <c r="A705" s="16" t="s">
        <v>666</v>
      </c>
      <c r="B705" s="16" t="s">
        <v>1268</v>
      </c>
      <c r="D705" s="6"/>
      <c r="E705" s="6"/>
      <c r="F705" s="6"/>
      <c r="G705" s="6"/>
      <c r="H705" s="6"/>
      <c r="I705" s="6"/>
    </row>
    <row r="706" ht="14.25" customHeight="1">
      <c r="A706" s="16" t="s">
        <v>1269</v>
      </c>
      <c r="B706" s="16" t="s">
        <v>1270</v>
      </c>
      <c r="D706" s="6"/>
      <c r="E706" s="6"/>
      <c r="F706" s="6"/>
      <c r="G706" s="6"/>
      <c r="H706" s="6"/>
      <c r="I706" s="6"/>
    </row>
    <row r="707" ht="14.25" customHeight="1">
      <c r="A707" s="16" t="s">
        <v>800</v>
      </c>
      <c r="B707" s="16" t="s">
        <v>1271</v>
      </c>
      <c r="D707" s="6"/>
      <c r="E707" s="6"/>
      <c r="F707" s="6"/>
      <c r="G707" s="6"/>
      <c r="H707" s="6"/>
      <c r="I707" s="6"/>
    </row>
    <row r="708" ht="14.25" customHeight="1">
      <c r="A708" s="16" t="s">
        <v>810</v>
      </c>
      <c r="B708" s="16" t="s">
        <v>1048</v>
      </c>
      <c r="D708" s="6"/>
      <c r="E708" s="6"/>
      <c r="F708" s="6"/>
      <c r="G708" s="6"/>
      <c r="H708" s="6"/>
      <c r="I708" s="6"/>
    </row>
    <row r="709" ht="14.25" customHeight="1">
      <c r="A709" s="16" t="s">
        <v>1272</v>
      </c>
      <c r="B709" s="16" t="s">
        <v>1272</v>
      </c>
      <c r="D709" s="6"/>
      <c r="E709" s="6"/>
      <c r="F709" s="6"/>
      <c r="G709" s="6"/>
      <c r="H709" s="6"/>
      <c r="I709" s="6"/>
    </row>
    <row r="710" ht="14.25" customHeight="1">
      <c r="A710" s="16" t="s">
        <v>1193</v>
      </c>
      <c r="B710" s="16" t="s">
        <v>1015</v>
      </c>
      <c r="D710" s="6"/>
      <c r="E710" s="6"/>
      <c r="F710" s="6"/>
      <c r="G710" s="6"/>
      <c r="H710" s="6"/>
      <c r="I710" s="6"/>
    </row>
    <row r="711" ht="14.25" customHeight="1">
      <c r="A711" s="16" t="s">
        <v>1113</v>
      </c>
      <c r="B711" s="16" t="s">
        <v>1013</v>
      </c>
      <c r="D711" s="6"/>
      <c r="E711" s="6"/>
      <c r="F711" s="6"/>
      <c r="G711" s="6"/>
      <c r="H711" s="6"/>
      <c r="I711" s="6"/>
    </row>
    <row r="712" ht="14.25" customHeight="1">
      <c r="A712" s="16" t="s">
        <v>1251</v>
      </c>
      <c r="B712" s="16" t="s">
        <v>1273</v>
      </c>
      <c r="D712" s="6"/>
      <c r="E712" s="6"/>
      <c r="F712" s="6"/>
      <c r="G712" s="6"/>
      <c r="H712" s="6"/>
      <c r="I712" s="6"/>
    </row>
    <row r="713" ht="14.25" customHeight="1">
      <c r="A713" s="16" t="s">
        <v>1274</v>
      </c>
      <c r="B713" s="16" t="s">
        <v>659</v>
      </c>
      <c r="D713" s="6"/>
      <c r="E713" s="6"/>
      <c r="F713" s="6"/>
      <c r="G713" s="6"/>
      <c r="H713" s="6"/>
      <c r="I713" s="6"/>
    </row>
    <row r="714" ht="14.25" customHeight="1">
      <c r="A714" s="16" t="s">
        <v>1275</v>
      </c>
      <c r="B714" s="16" t="s">
        <v>1276</v>
      </c>
      <c r="D714" s="6"/>
      <c r="E714" s="6"/>
      <c r="F714" s="6"/>
      <c r="G714" s="6"/>
      <c r="H714" s="6"/>
      <c r="I714" s="6"/>
    </row>
    <row r="715" ht="14.25" customHeight="1">
      <c r="A715" s="16" t="s">
        <v>991</v>
      </c>
      <c r="B715" s="16" t="s">
        <v>1277</v>
      </c>
      <c r="D715" s="6"/>
      <c r="E715" s="6"/>
      <c r="F715" s="6"/>
      <c r="G715" s="6"/>
      <c r="H715" s="6"/>
      <c r="I715" s="6"/>
    </row>
    <row r="716" ht="14.25" customHeight="1">
      <c r="A716" s="16" t="s">
        <v>1278</v>
      </c>
      <c r="B716" s="16" t="s">
        <v>694</v>
      </c>
      <c r="D716" s="6"/>
      <c r="E716" s="6"/>
      <c r="F716" s="6"/>
      <c r="G716" s="6"/>
      <c r="H716" s="6"/>
      <c r="I716" s="6"/>
    </row>
    <row r="717" ht="14.25" customHeight="1">
      <c r="A717" s="16" t="s">
        <v>1279</v>
      </c>
      <c r="B717" s="16" t="s">
        <v>1280</v>
      </c>
      <c r="D717" s="6"/>
      <c r="E717" s="6"/>
      <c r="F717" s="6"/>
      <c r="G717" s="6"/>
      <c r="H717" s="6"/>
      <c r="I717" s="6"/>
    </row>
    <row r="718" ht="14.25" customHeight="1">
      <c r="A718" s="16" t="s">
        <v>765</v>
      </c>
      <c r="B718" s="16" t="s">
        <v>1281</v>
      </c>
      <c r="D718" s="6"/>
      <c r="E718" s="6"/>
      <c r="F718" s="6"/>
      <c r="G718" s="6"/>
      <c r="H718" s="6"/>
      <c r="I718" s="6"/>
    </row>
    <row r="719" ht="14.25" customHeight="1">
      <c r="A719" s="16" t="s">
        <v>884</v>
      </c>
      <c r="B719" s="16" t="s">
        <v>1282</v>
      </c>
      <c r="D719" s="6"/>
      <c r="E719" s="6"/>
      <c r="F719" s="6"/>
      <c r="G719" s="6"/>
      <c r="H719" s="6"/>
      <c r="I719" s="6"/>
    </row>
    <row r="720" ht="14.25" customHeight="1">
      <c r="A720" s="16" t="s">
        <v>1283</v>
      </c>
      <c r="B720" s="16" t="s">
        <v>1284</v>
      </c>
      <c r="D720" s="6"/>
      <c r="E720" s="6"/>
      <c r="F720" s="6"/>
      <c r="G720" s="6"/>
      <c r="H720" s="6"/>
      <c r="I720" s="6"/>
    </row>
    <row r="721" ht="14.25" customHeight="1">
      <c r="A721" s="16" t="s">
        <v>1285</v>
      </c>
      <c r="B721" s="16" t="s">
        <v>1023</v>
      </c>
      <c r="D721" s="6"/>
      <c r="E721" s="6"/>
      <c r="F721" s="6"/>
      <c r="G721" s="6"/>
      <c r="H721" s="6"/>
      <c r="I721" s="6"/>
    </row>
    <row r="722" ht="14.25" customHeight="1">
      <c r="A722" s="16" t="s">
        <v>1286</v>
      </c>
      <c r="B722" s="16" t="s">
        <v>1287</v>
      </c>
      <c r="D722" s="6"/>
      <c r="E722" s="6"/>
      <c r="F722" s="6"/>
      <c r="G722" s="6"/>
      <c r="H722" s="6"/>
      <c r="I722" s="6"/>
    </row>
    <row r="723" ht="14.25" customHeight="1">
      <c r="A723" s="16" t="s">
        <v>1288</v>
      </c>
      <c r="B723" s="16" t="s">
        <v>873</v>
      </c>
      <c r="D723" s="6"/>
      <c r="E723" s="6"/>
      <c r="F723" s="6"/>
      <c r="G723" s="6"/>
      <c r="H723" s="6"/>
      <c r="I723" s="6"/>
    </row>
    <row r="724" ht="14.25" customHeight="1">
      <c r="A724" s="16" t="s">
        <v>515</v>
      </c>
      <c r="B724" s="16" t="s">
        <v>1289</v>
      </c>
      <c r="D724" s="6"/>
      <c r="E724" s="6"/>
      <c r="F724" s="6"/>
      <c r="G724" s="6"/>
      <c r="H724" s="6"/>
      <c r="I724" s="6"/>
    </row>
    <row r="725" ht="14.25" customHeight="1">
      <c r="A725" s="16" t="s">
        <v>1290</v>
      </c>
      <c r="B725" s="16" t="s">
        <v>1291</v>
      </c>
      <c r="D725" s="6"/>
      <c r="E725" s="6"/>
      <c r="F725" s="6"/>
      <c r="G725" s="6"/>
      <c r="H725" s="6"/>
      <c r="I725" s="6"/>
    </row>
    <row r="726" ht="14.25" customHeight="1">
      <c r="A726" s="16" t="s">
        <v>1292</v>
      </c>
      <c r="B726" s="16" t="s">
        <v>1168</v>
      </c>
      <c r="D726" s="6"/>
      <c r="E726" s="6"/>
      <c r="F726" s="6"/>
      <c r="G726" s="6"/>
      <c r="H726" s="6"/>
      <c r="I726" s="6"/>
    </row>
    <row r="727" ht="14.25" customHeight="1">
      <c r="A727" s="16" t="s">
        <v>765</v>
      </c>
      <c r="B727" s="16" t="s">
        <v>878</v>
      </c>
      <c r="D727" s="6"/>
      <c r="E727" s="6"/>
      <c r="F727" s="6"/>
      <c r="G727" s="6"/>
      <c r="H727" s="6"/>
      <c r="I727" s="6"/>
    </row>
    <row r="728" ht="14.25" customHeight="1">
      <c r="A728" s="16" t="s">
        <v>1293</v>
      </c>
      <c r="B728" s="16" t="s">
        <v>1294</v>
      </c>
      <c r="D728" s="6"/>
      <c r="E728" s="6"/>
      <c r="F728" s="6"/>
      <c r="G728" s="6"/>
      <c r="H728" s="6"/>
      <c r="I728" s="6"/>
    </row>
    <row r="729" ht="14.25" customHeight="1">
      <c r="A729" s="16" t="s">
        <v>717</v>
      </c>
      <c r="B729" s="16" t="s">
        <v>946</v>
      </c>
      <c r="D729" s="6"/>
      <c r="E729" s="6"/>
      <c r="F729" s="6"/>
      <c r="G729" s="6"/>
      <c r="H729" s="6"/>
      <c r="I729" s="6"/>
    </row>
    <row r="730" ht="14.25" customHeight="1">
      <c r="A730" s="16" t="s">
        <v>532</v>
      </c>
      <c r="B730" s="16" t="s">
        <v>987</v>
      </c>
      <c r="D730" s="6"/>
      <c r="E730" s="6"/>
      <c r="F730" s="6"/>
      <c r="G730" s="6"/>
      <c r="H730" s="6"/>
      <c r="I730" s="6"/>
    </row>
    <row r="731" ht="14.25" customHeight="1">
      <c r="A731" s="16" t="s">
        <v>890</v>
      </c>
      <c r="B731" s="16" t="s">
        <v>1295</v>
      </c>
      <c r="D731" s="6"/>
      <c r="E731" s="6"/>
      <c r="F731" s="6"/>
      <c r="G731" s="6"/>
      <c r="H731" s="6"/>
      <c r="I731" s="6"/>
    </row>
    <row r="732" ht="14.25" customHeight="1">
      <c r="A732" s="16" t="s">
        <v>1193</v>
      </c>
      <c r="B732" s="16" t="s">
        <v>1296</v>
      </c>
      <c r="D732" s="6"/>
      <c r="E732" s="6"/>
      <c r="F732" s="6"/>
      <c r="G732" s="6"/>
      <c r="H732" s="6"/>
      <c r="I732" s="6"/>
    </row>
    <row r="733" ht="14.25" customHeight="1">
      <c r="A733" s="16" t="s">
        <v>1297</v>
      </c>
      <c r="B733" s="16" t="s">
        <v>910</v>
      </c>
      <c r="D733" s="6"/>
      <c r="E733" s="6"/>
      <c r="F733" s="6"/>
      <c r="G733" s="6"/>
      <c r="H733" s="6"/>
      <c r="I733" s="6"/>
    </row>
    <row r="734" ht="14.25" customHeight="1">
      <c r="A734" s="16" t="s">
        <v>1298</v>
      </c>
      <c r="B734" s="16" t="s">
        <v>1092</v>
      </c>
      <c r="D734" s="6"/>
      <c r="E734" s="6"/>
      <c r="F734" s="6"/>
      <c r="G734" s="6"/>
      <c r="H734" s="6"/>
      <c r="I734" s="6"/>
    </row>
    <row r="735" ht="14.25" customHeight="1">
      <c r="A735" s="16" t="s">
        <v>1137</v>
      </c>
      <c r="B735" s="16" t="s">
        <v>1089</v>
      </c>
      <c r="D735" s="6"/>
      <c r="E735" s="6"/>
      <c r="F735" s="6"/>
      <c r="G735" s="6"/>
      <c r="H735" s="6"/>
      <c r="I735" s="6"/>
    </row>
    <row r="736" ht="14.25" customHeight="1">
      <c r="A736" s="16" t="s">
        <v>717</v>
      </c>
      <c r="B736" s="16" t="s">
        <v>1299</v>
      </c>
      <c r="D736" s="6"/>
      <c r="E736" s="6"/>
      <c r="F736" s="6"/>
      <c r="G736" s="6"/>
      <c r="H736" s="6"/>
      <c r="I736" s="6"/>
    </row>
    <row r="737" ht="14.25" customHeight="1">
      <c r="A737" s="16" t="s">
        <v>869</v>
      </c>
      <c r="B737" s="16" t="s">
        <v>547</v>
      </c>
      <c r="D737" s="6"/>
      <c r="E737" s="6"/>
      <c r="F737" s="6"/>
      <c r="G737" s="6"/>
      <c r="H737" s="6"/>
      <c r="I737" s="6"/>
    </row>
    <row r="738" ht="14.25" customHeight="1">
      <c r="A738" s="16" t="s">
        <v>582</v>
      </c>
      <c r="B738" s="16" t="s">
        <v>1061</v>
      </c>
      <c r="D738" s="6"/>
      <c r="E738" s="6"/>
      <c r="F738" s="6"/>
      <c r="G738" s="6"/>
      <c r="H738" s="6"/>
      <c r="I738" s="6"/>
    </row>
    <row r="739" ht="14.25" customHeight="1">
      <c r="A739" s="16" t="s">
        <v>1300</v>
      </c>
      <c r="B739" s="16" t="s">
        <v>1301</v>
      </c>
      <c r="D739" s="6"/>
      <c r="E739" s="6"/>
      <c r="F739" s="6"/>
      <c r="G739" s="6"/>
      <c r="H739" s="6"/>
      <c r="I739" s="6"/>
    </row>
    <row r="740" ht="14.25" customHeight="1">
      <c r="A740" s="16" t="s">
        <v>1302</v>
      </c>
      <c r="B740" s="16" t="s">
        <v>853</v>
      </c>
      <c r="D740" s="6"/>
      <c r="E740" s="6"/>
      <c r="F740" s="6"/>
      <c r="G740" s="6"/>
      <c r="H740" s="6"/>
      <c r="I740" s="6"/>
    </row>
    <row r="741" ht="14.25" customHeight="1">
      <c r="A741" s="16" t="s">
        <v>1232</v>
      </c>
      <c r="B741" s="16" t="s">
        <v>531</v>
      </c>
      <c r="D741" s="6"/>
      <c r="E741" s="6"/>
      <c r="F741" s="6"/>
      <c r="G741" s="6"/>
      <c r="H741" s="6"/>
      <c r="I741" s="6"/>
    </row>
    <row r="742" ht="14.25" customHeight="1">
      <c r="A742" s="16" t="s">
        <v>1303</v>
      </c>
      <c r="B742" s="16" t="s">
        <v>1044</v>
      </c>
      <c r="D742" s="6"/>
      <c r="E742" s="6"/>
      <c r="F742" s="6"/>
      <c r="G742" s="6"/>
      <c r="H742" s="6"/>
      <c r="I742" s="6"/>
    </row>
    <row r="743" ht="14.25" customHeight="1">
      <c r="A743" s="16" t="s">
        <v>1304</v>
      </c>
      <c r="B743" s="16" t="s">
        <v>927</v>
      </c>
      <c r="D743" s="6"/>
      <c r="E743" s="6"/>
      <c r="F743" s="6"/>
      <c r="G743" s="6"/>
      <c r="H743" s="6"/>
      <c r="I743" s="6"/>
    </row>
    <row r="744" ht="14.25" customHeight="1">
      <c r="A744" s="16" t="s">
        <v>831</v>
      </c>
      <c r="B744" s="16" t="s">
        <v>1305</v>
      </c>
      <c r="D744" s="6"/>
      <c r="E744" s="6"/>
      <c r="F744" s="6"/>
      <c r="G744" s="6"/>
      <c r="H744" s="6"/>
      <c r="I744" s="6"/>
    </row>
    <row r="745" ht="14.25" customHeight="1">
      <c r="A745" s="16" t="s">
        <v>1306</v>
      </c>
      <c r="B745" s="16" t="s">
        <v>1307</v>
      </c>
      <c r="D745" s="6"/>
      <c r="E745" s="6"/>
      <c r="F745" s="6"/>
      <c r="G745" s="6"/>
      <c r="H745" s="6"/>
      <c r="I745" s="6"/>
    </row>
    <row r="746" ht="14.25" customHeight="1">
      <c r="A746" s="16" t="s">
        <v>1005</v>
      </c>
      <c r="B746" s="16" t="s">
        <v>1006</v>
      </c>
      <c r="D746" s="6"/>
      <c r="E746" s="6"/>
      <c r="F746" s="6"/>
      <c r="G746" s="6"/>
      <c r="H746" s="6"/>
      <c r="I746" s="6"/>
    </row>
    <row r="747" ht="14.25" customHeight="1">
      <c r="A747" s="16" t="s">
        <v>1308</v>
      </c>
      <c r="B747" s="16" t="s">
        <v>1309</v>
      </c>
      <c r="D747" s="6"/>
      <c r="E747" s="6"/>
      <c r="F747" s="6"/>
      <c r="G747" s="6"/>
      <c r="H747" s="6"/>
      <c r="I747" s="6"/>
    </row>
    <row r="748" ht="14.25" customHeight="1">
      <c r="A748" s="16" t="s">
        <v>1108</v>
      </c>
      <c r="B748" s="16" t="s">
        <v>683</v>
      </c>
      <c r="D748" s="6"/>
      <c r="E748" s="6"/>
      <c r="F748" s="6"/>
      <c r="G748" s="6"/>
      <c r="H748" s="6"/>
      <c r="I748" s="6"/>
    </row>
    <row r="749" ht="14.25" customHeight="1">
      <c r="A749" s="16" t="s">
        <v>1310</v>
      </c>
      <c r="B749" s="16" t="s">
        <v>1311</v>
      </c>
      <c r="D749" s="6"/>
      <c r="E749" s="6"/>
      <c r="F749" s="6"/>
      <c r="G749" s="6"/>
      <c r="H749" s="6"/>
      <c r="I749" s="6"/>
    </row>
    <row r="750" ht="14.25" customHeight="1">
      <c r="A750" s="16" t="s">
        <v>1312</v>
      </c>
      <c r="B750" s="16" t="s">
        <v>1313</v>
      </c>
      <c r="D750" s="6"/>
      <c r="E750" s="6"/>
      <c r="F750" s="6"/>
      <c r="G750" s="6"/>
      <c r="H750" s="6"/>
      <c r="I750" s="6"/>
    </row>
    <row r="751" ht="14.25" customHeight="1">
      <c r="A751" s="16" t="s">
        <v>1314</v>
      </c>
      <c r="B751" s="16" t="s">
        <v>1315</v>
      </c>
      <c r="D751" s="6"/>
      <c r="E751" s="6"/>
      <c r="F751" s="6"/>
      <c r="G751" s="6"/>
      <c r="H751" s="6"/>
      <c r="I751" s="6"/>
    </row>
    <row r="752" ht="14.25" customHeight="1">
      <c r="A752" s="16" t="s">
        <v>1075</v>
      </c>
      <c r="B752" s="16" t="s">
        <v>1316</v>
      </c>
      <c r="D752" s="6"/>
      <c r="E752" s="6"/>
      <c r="F752" s="6"/>
      <c r="G752" s="6"/>
      <c r="H752" s="6"/>
      <c r="I752" s="6"/>
    </row>
    <row r="753" ht="14.25" customHeight="1">
      <c r="A753" s="16" t="s">
        <v>1317</v>
      </c>
      <c r="B753" s="16" t="s">
        <v>975</v>
      </c>
      <c r="D753" s="6"/>
      <c r="E753" s="6"/>
      <c r="F753" s="6"/>
      <c r="G753" s="6"/>
      <c r="H753" s="6"/>
      <c r="I753" s="6"/>
    </row>
    <row r="754" ht="14.25" customHeight="1">
      <c r="A754" s="16" t="s">
        <v>1225</v>
      </c>
      <c r="B754" s="16" t="s">
        <v>933</v>
      </c>
      <c r="D754" s="6"/>
      <c r="E754" s="6"/>
      <c r="F754" s="6"/>
      <c r="G754" s="6"/>
      <c r="H754" s="6"/>
      <c r="I754" s="6"/>
    </row>
    <row r="755" ht="14.25" customHeight="1">
      <c r="A755" s="16" t="s">
        <v>534</v>
      </c>
      <c r="B755" s="16" t="s">
        <v>628</v>
      </c>
      <c r="D755" s="6"/>
      <c r="E755" s="6"/>
      <c r="F755" s="6"/>
      <c r="G755" s="6"/>
      <c r="H755" s="6"/>
      <c r="I755" s="6"/>
    </row>
    <row r="756" ht="14.25" customHeight="1">
      <c r="A756" s="16" t="s">
        <v>1318</v>
      </c>
      <c r="B756" s="16" t="s">
        <v>1319</v>
      </c>
      <c r="D756" s="6"/>
      <c r="E756" s="6"/>
      <c r="F756" s="6"/>
      <c r="G756" s="6"/>
      <c r="H756" s="6"/>
      <c r="I756" s="6"/>
    </row>
    <row r="757" ht="14.25" customHeight="1">
      <c r="A757" s="16" t="s">
        <v>941</v>
      </c>
      <c r="B757" s="16" t="s">
        <v>1320</v>
      </c>
      <c r="D757" s="6"/>
      <c r="E757" s="6"/>
      <c r="F757" s="6"/>
      <c r="G757" s="6"/>
      <c r="H757" s="6"/>
      <c r="I757" s="6"/>
    </row>
    <row r="758" ht="14.25" customHeight="1">
      <c r="A758" s="16" t="s">
        <v>1066</v>
      </c>
      <c r="B758" s="16" t="s">
        <v>1321</v>
      </c>
      <c r="D758" s="6"/>
      <c r="E758" s="6"/>
      <c r="F758" s="6"/>
      <c r="G758" s="6"/>
      <c r="H758" s="6"/>
      <c r="I758" s="6"/>
    </row>
    <row r="759" ht="14.25" customHeight="1">
      <c r="A759" s="16" t="s">
        <v>917</v>
      </c>
      <c r="B759" s="16" t="s">
        <v>1114</v>
      </c>
      <c r="D759" s="6"/>
      <c r="E759" s="6"/>
      <c r="F759" s="6"/>
      <c r="G759" s="6"/>
      <c r="H759" s="6"/>
      <c r="I759" s="6"/>
    </row>
    <row r="760" ht="14.25" customHeight="1">
      <c r="A760" s="16" t="s">
        <v>1168</v>
      </c>
      <c r="B760" s="16" t="s">
        <v>1322</v>
      </c>
      <c r="D760" s="6"/>
      <c r="E760" s="6"/>
      <c r="F760" s="6"/>
      <c r="G760" s="6"/>
      <c r="H760" s="6"/>
      <c r="I760" s="6"/>
    </row>
    <row r="761" ht="14.25" customHeight="1">
      <c r="A761" s="16" t="s">
        <v>1223</v>
      </c>
      <c r="B761" s="16" t="s">
        <v>1323</v>
      </c>
      <c r="D761" s="6"/>
      <c r="E761" s="6"/>
      <c r="F761" s="6"/>
      <c r="G761" s="6"/>
      <c r="H761" s="6"/>
      <c r="I761" s="6"/>
    </row>
    <row r="762" ht="14.25" customHeight="1">
      <c r="A762" s="16" t="s">
        <v>1324</v>
      </c>
      <c r="B762" s="16" t="s">
        <v>743</v>
      </c>
      <c r="D762" s="6"/>
      <c r="E762" s="6"/>
      <c r="F762" s="6"/>
      <c r="G762" s="6"/>
      <c r="H762" s="6"/>
      <c r="I762" s="6"/>
    </row>
    <row r="763" ht="14.25" customHeight="1">
      <c r="A763" s="16" t="s">
        <v>1082</v>
      </c>
      <c r="B763" s="16" t="s">
        <v>1325</v>
      </c>
      <c r="D763" s="6"/>
      <c r="E763" s="6"/>
      <c r="F763" s="6"/>
      <c r="G763" s="6"/>
      <c r="H763" s="6"/>
      <c r="I763" s="6"/>
    </row>
    <row r="764" ht="14.25" customHeight="1">
      <c r="A764" s="16" t="s">
        <v>1326</v>
      </c>
      <c r="B764" s="16" t="s">
        <v>1327</v>
      </c>
      <c r="D764" s="6"/>
      <c r="E764" s="6"/>
      <c r="F764" s="6"/>
      <c r="G764" s="6"/>
      <c r="H764" s="6"/>
      <c r="I764" s="6"/>
    </row>
    <row r="765" ht="14.25" customHeight="1">
      <c r="A765" s="16" t="s">
        <v>553</v>
      </c>
      <c r="B765" s="16" t="s">
        <v>1328</v>
      </c>
      <c r="D765" s="6"/>
      <c r="E765" s="6"/>
      <c r="F765" s="6"/>
      <c r="G765" s="6"/>
      <c r="H765" s="6"/>
      <c r="I765" s="6"/>
    </row>
    <row r="766" ht="14.25" customHeight="1">
      <c r="A766" s="16" t="s">
        <v>856</v>
      </c>
      <c r="B766" s="16" t="s">
        <v>1052</v>
      </c>
      <c r="D766" s="6"/>
      <c r="E766" s="6"/>
      <c r="F766" s="6"/>
      <c r="G766" s="6"/>
      <c r="H766" s="6"/>
      <c r="I766" s="6"/>
    </row>
    <row r="767" ht="14.25" customHeight="1">
      <c r="A767" s="16" t="s">
        <v>1329</v>
      </c>
      <c r="B767" s="16" t="s">
        <v>608</v>
      </c>
      <c r="D767" s="6"/>
      <c r="E767" s="6"/>
      <c r="F767" s="6"/>
      <c r="G767" s="6"/>
      <c r="H767" s="6"/>
      <c r="I767" s="6"/>
    </row>
    <row r="768" ht="14.25" customHeight="1">
      <c r="A768" s="16" t="s">
        <v>1330</v>
      </c>
      <c r="B768" s="16" t="s">
        <v>1331</v>
      </c>
      <c r="D768" s="6"/>
      <c r="E768" s="6"/>
      <c r="F768" s="6"/>
      <c r="G768" s="6"/>
      <c r="H768" s="6"/>
      <c r="I768" s="6"/>
    </row>
    <row r="769" ht="14.25" customHeight="1">
      <c r="A769" s="16" t="s">
        <v>697</v>
      </c>
      <c r="B769" s="16" t="s">
        <v>906</v>
      </c>
      <c r="D769" s="6"/>
      <c r="E769" s="6"/>
      <c r="F769" s="6"/>
      <c r="G769" s="6"/>
      <c r="H769" s="6"/>
      <c r="I769" s="6"/>
    </row>
    <row r="770" ht="14.25" customHeight="1">
      <c r="A770" s="16" t="s">
        <v>1332</v>
      </c>
      <c r="B770" s="16" t="s">
        <v>1333</v>
      </c>
      <c r="D770" s="6"/>
      <c r="E770" s="6"/>
      <c r="F770" s="6"/>
      <c r="G770" s="6"/>
      <c r="H770" s="6"/>
      <c r="I770" s="6"/>
    </row>
    <row r="771" ht="14.25" customHeight="1">
      <c r="A771" s="16" t="s">
        <v>1334</v>
      </c>
      <c r="B771" s="16" t="s">
        <v>1319</v>
      </c>
      <c r="D771" s="6"/>
      <c r="E771" s="6"/>
      <c r="F771" s="6"/>
      <c r="G771" s="6"/>
      <c r="H771" s="6"/>
      <c r="I771" s="6"/>
    </row>
    <row r="772" ht="14.25" customHeight="1">
      <c r="A772" s="16" t="s">
        <v>626</v>
      </c>
      <c r="B772" s="16" t="s">
        <v>1335</v>
      </c>
      <c r="D772" s="6"/>
      <c r="E772" s="6"/>
      <c r="F772" s="6"/>
      <c r="G772" s="6"/>
      <c r="H772" s="6"/>
      <c r="I772" s="6"/>
    </row>
    <row r="773" ht="14.25" customHeight="1">
      <c r="A773" s="16" t="s">
        <v>901</v>
      </c>
      <c r="B773" s="16" t="s">
        <v>1336</v>
      </c>
      <c r="D773" s="6"/>
      <c r="E773" s="6"/>
      <c r="F773" s="6"/>
      <c r="G773" s="6"/>
      <c r="H773" s="6"/>
      <c r="I773" s="6"/>
    </row>
    <row r="774" ht="14.25" customHeight="1">
      <c r="A774" s="16" t="s">
        <v>855</v>
      </c>
      <c r="B774" s="16" t="s">
        <v>855</v>
      </c>
      <c r="D774" s="6"/>
      <c r="E774" s="6"/>
      <c r="F774" s="6"/>
      <c r="G774" s="6"/>
      <c r="H774" s="6"/>
      <c r="I774" s="6"/>
    </row>
    <row r="775" ht="14.25" customHeight="1">
      <c r="A775" s="16" t="s">
        <v>1337</v>
      </c>
      <c r="B775" s="16" t="s">
        <v>1338</v>
      </c>
      <c r="D775" s="6"/>
      <c r="E775" s="6"/>
      <c r="F775" s="6"/>
      <c r="G775" s="6"/>
      <c r="H775" s="6"/>
      <c r="I775" s="6"/>
    </row>
    <row r="776" ht="14.25" customHeight="1">
      <c r="A776" s="16" t="s">
        <v>1339</v>
      </c>
      <c r="B776" s="16" t="s">
        <v>557</v>
      </c>
      <c r="D776" s="6"/>
      <c r="E776" s="6"/>
      <c r="F776" s="6"/>
      <c r="G776" s="6"/>
      <c r="H776" s="6"/>
      <c r="I776" s="6"/>
    </row>
    <row r="777" ht="14.25" customHeight="1">
      <c r="A777" s="16" t="s">
        <v>1340</v>
      </c>
      <c r="B777" s="16" t="s">
        <v>1341</v>
      </c>
      <c r="D777" s="6"/>
      <c r="E777" s="6"/>
      <c r="F777" s="6"/>
      <c r="G777" s="6"/>
      <c r="H777" s="6"/>
      <c r="I777" s="6"/>
    </row>
    <row r="778" ht="14.25" customHeight="1">
      <c r="A778" s="16" t="s">
        <v>1342</v>
      </c>
      <c r="B778" s="16" t="s">
        <v>1343</v>
      </c>
      <c r="D778" s="6"/>
      <c r="E778" s="6"/>
      <c r="F778" s="6"/>
      <c r="G778" s="6"/>
      <c r="H778" s="6"/>
      <c r="I778" s="6"/>
    </row>
    <row r="779" ht="14.25" customHeight="1">
      <c r="A779" s="16" t="s">
        <v>678</v>
      </c>
      <c r="B779" s="16" t="s">
        <v>1056</v>
      </c>
      <c r="D779" s="6"/>
      <c r="E779" s="6"/>
      <c r="F779" s="6"/>
      <c r="G779" s="6"/>
      <c r="H779" s="6"/>
      <c r="I779" s="6"/>
    </row>
    <row r="780" ht="14.25" customHeight="1">
      <c r="A780" s="16" t="s">
        <v>1344</v>
      </c>
      <c r="B780" s="16" t="s">
        <v>1345</v>
      </c>
      <c r="D780" s="6"/>
      <c r="E780" s="6"/>
      <c r="F780" s="6"/>
      <c r="G780" s="6"/>
      <c r="H780" s="6"/>
      <c r="I780" s="6"/>
    </row>
    <row r="781" ht="14.25" customHeight="1">
      <c r="A781" s="16" t="s">
        <v>1346</v>
      </c>
      <c r="B781" s="16" t="s">
        <v>1029</v>
      </c>
      <c r="D781" s="6"/>
      <c r="E781" s="6"/>
      <c r="F781" s="6"/>
      <c r="G781" s="6"/>
      <c r="H781" s="6"/>
      <c r="I781" s="6"/>
    </row>
    <row r="782" ht="14.25" customHeight="1">
      <c r="A782" s="16" t="s">
        <v>1347</v>
      </c>
      <c r="B782" s="16" t="s">
        <v>1348</v>
      </c>
      <c r="D782" s="6"/>
      <c r="E782" s="6"/>
      <c r="F782" s="6"/>
      <c r="G782" s="6"/>
      <c r="H782" s="6"/>
      <c r="I782" s="6"/>
    </row>
    <row r="783" ht="14.25" customHeight="1">
      <c r="A783" s="16" t="s">
        <v>819</v>
      </c>
      <c r="B783" s="16" t="s">
        <v>1301</v>
      </c>
      <c r="D783" s="6"/>
      <c r="E783" s="6"/>
      <c r="F783" s="6"/>
      <c r="G783" s="6"/>
      <c r="H783" s="6"/>
      <c r="I783" s="6"/>
    </row>
    <row r="784" ht="14.25" customHeight="1">
      <c r="A784" s="16" t="s">
        <v>1349</v>
      </c>
      <c r="B784" s="16" t="s">
        <v>982</v>
      </c>
      <c r="D784" s="6"/>
      <c r="E784" s="6"/>
      <c r="F784" s="6"/>
      <c r="G784" s="6"/>
      <c r="H784" s="6"/>
      <c r="I784" s="6"/>
    </row>
    <row r="785" ht="14.25" customHeight="1">
      <c r="A785" s="16" t="s">
        <v>1082</v>
      </c>
      <c r="B785" s="16" t="s">
        <v>1256</v>
      </c>
      <c r="D785" s="6"/>
      <c r="E785" s="6"/>
      <c r="F785" s="6"/>
      <c r="G785" s="6"/>
      <c r="H785" s="6"/>
      <c r="I785" s="6"/>
    </row>
    <row r="786" ht="14.25" customHeight="1">
      <c r="A786" s="16" t="s">
        <v>1350</v>
      </c>
      <c r="B786" s="16" t="s">
        <v>1351</v>
      </c>
      <c r="D786" s="6"/>
      <c r="E786" s="6"/>
      <c r="F786" s="6"/>
      <c r="G786" s="6"/>
      <c r="H786" s="6"/>
      <c r="I786" s="6"/>
    </row>
    <row r="787" ht="14.25" customHeight="1">
      <c r="A787" s="16" t="s">
        <v>1005</v>
      </c>
      <c r="B787" s="16" t="s">
        <v>1352</v>
      </c>
      <c r="D787" s="6"/>
      <c r="E787" s="6"/>
      <c r="F787" s="6"/>
      <c r="G787" s="6"/>
      <c r="H787" s="6"/>
      <c r="I787" s="6"/>
    </row>
    <row r="788" ht="14.25" customHeight="1">
      <c r="A788" s="16" t="s">
        <v>1135</v>
      </c>
      <c r="B788" s="16" t="s">
        <v>1353</v>
      </c>
      <c r="D788" s="6"/>
      <c r="E788" s="6"/>
      <c r="F788" s="6"/>
      <c r="G788" s="6"/>
      <c r="H788" s="6"/>
      <c r="I788" s="6"/>
    </row>
    <row r="789" ht="14.25" customHeight="1">
      <c r="A789" s="16" t="s">
        <v>1354</v>
      </c>
      <c r="B789" s="16" t="s">
        <v>1355</v>
      </c>
      <c r="D789" s="6"/>
      <c r="E789" s="6"/>
      <c r="F789" s="6"/>
      <c r="G789" s="6"/>
      <c r="H789" s="6"/>
      <c r="I789" s="6"/>
    </row>
    <row r="790" ht="14.25" customHeight="1">
      <c r="A790" s="16" t="s">
        <v>1051</v>
      </c>
      <c r="B790" s="16" t="s">
        <v>730</v>
      </c>
      <c r="D790" s="6"/>
      <c r="E790" s="6"/>
      <c r="F790" s="6"/>
      <c r="G790" s="6"/>
      <c r="H790" s="6"/>
      <c r="I790" s="6"/>
    </row>
    <row r="791" ht="14.25" customHeight="1">
      <c r="A791" s="16" t="s">
        <v>901</v>
      </c>
      <c r="B791" s="16" t="s">
        <v>1356</v>
      </c>
      <c r="D791" s="6"/>
      <c r="E791" s="6"/>
      <c r="F791" s="6"/>
      <c r="G791" s="6"/>
      <c r="H791" s="6"/>
      <c r="I791" s="6"/>
    </row>
    <row r="792" ht="14.25" customHeight="1">
      <c r="A792" s="16" t="s">
        <v>658</v>
      </c>
      <c r="B792" s="16" t="s">
        <v>623</v>
      </c>
      <c r="D792" s="6"/>
      <c r="E792" s="6"/>
      <c r="F792" s="6"/>
      <c r="G792" s="6"/>
      <c r="H792" s="6"/>
      <c r="I792" s="6"/>
    </row>
    <row r="793" ht="14.25" customHeight="1">
      <c r="A793" s="16" t="s">
        <v>1166</v>
      </c>
      <c r="B793" s="16" t="s">
        <v>1357</v>
      </c>
      <c r="D793" s="6"/>
      <c r="E793" s="6"/>
      <c r="F793" s="6"/>
      <c r="G793" s="6"/>
      <c r="H793" s="6"/>
      <c r="I793" s="6"/>
    </row>
    <row r="794" ht="14.25" customHeight="1">
      <c r="A794" s="16" t="s">
        <v>1358</v>
      </c>
      <c r="B794" s="16" t="s">
        <v>1359</v>
      </c>
      <c r="D794" s="6"/>
      <c r="E794" s="6"/>
      <c r="F794" s="6"/>
      <c r="G794" s="6"/>
      <c r="H794" s="6"/>
      <c r="I794" s="6"/>
    </row>
    <row r="795" ht="14.25" customHeight="1">
      <c r="A795" s="16" t="s">
        <v>1204</v>
      </c>
      <c r="B795" s="16" t="s">
        <v>1118</v>
      </c>
      <c r="D795" s="6"/>
      <c r="E795" s="6"/>
      <c r="F795" s="6"/>
      <c r="G795" s="6"/>
      <c r="H795" s="6"/>
      <c r="I795" s="6"/>
    </row>
    <row r="796" ht="14.25" customHeight="1">
      <c r="A796" s="16" t="s">
        <v>819</v>
      </c>
      <c r="B796" s="16" t="s">
        <v>1360</v>
      </c>
      <c r="D796" s="6"/>
      <c r="E796" s="6"/>
      <c r="F796" s="6"/>
      <c r="G796" s="6"/>
      <c r="H796" s="6"/>
      <c r="I796" s="6"/>
    </row>
    <row r="797" ht="14.25" customHeight="1">
      <c r="A797" s="16" t="s">
        <v>741</v>
      </c>
      <c r="B797" s="16" t="s">
        <v>721</v>
      </c>
      <c r="D797" s="6"/>
      <c r="E797" s="6"/>
      <c r="F797" s="6"/>
      <c r="G797" s="6"/>
      <c r="H797" s="6"/>
      <c r="I797" s="6"/>
    </row>
    <row r="798" ht="14.25" customHeight="1">
      <c r="A798" s="16" t="s">
        <v>810</v>
      </c>
      <c r="B798" s="16" t="s">
        <v>816</v>
      </c>
      <c r="D798" s="6"/>
      <c r="E798" s="6"/>
      <c r="F798" s="6"/>
      <c r="G798" s="6"/>
      <c r="H798" s="6"/>
      <c r="I798" s="6"/>
    </row>
    <row r="799" ht="14.25" customHeight="1">
      <c r="A799" s="16" t="s">
        <v>782</v>
      </c>
      <c r="B799" s="16" t="s">
        <v>1361</v>
      </c>
      <c r="D799" s="6"/>
      <c r="E799" s="6"/>
      <c r="F799" s="6"/>
      <c r="G799" s="6"/>
      <c r="H799" s="6"/>
      <c r="I799" s="6"/>
    </row>
    <row r="800" ht="14.25" customHeight="1">
      <c r="A800" s="16" t="s">
        <v>932</v>
      </c>
      <c r="B800" s="16" t="s">
        <v>1362</v>
      </c>
      <c r="D800" s="6"/>
      <c r="E800" s="6"/>
      <c r="F800" s="6"/>
      <c r="G800" s="6"/>
      <c r="H800" s="6"/>
      <c r="I800" s="6"/>
    </row>
    <row r="801" ht="14.25" customHeight="1">
      <c r="A801" s="16" t="s">
        <v>1363</v>
      </c>
      <c r="B801" s="16" t="s">
        <v>1364</v>
      </c>
      <c r="D801" s="6"/>
      <c r="E801" s="6"/>
      <c r="F801" s="6"/>
      <c r="G801" s="6"/>
      <c r="H801" s="6"/>
      <c r="I801" s="6"/>
    </row>
    <row r="802" ht="14.25" customHeight="1">
      <c r="A802" s="16" t="s">
        <v>1365</v>
      </c>
      <c r="B802" s="16" t="s">
        <v>1366</v>
      </c>
      <c r="D802" s="6"/>
      <c r="E802" s="6"/>
      <c r="F802" s="6"/>
      <c r="G802" s="6"/>
      <c r="H802" s="6"/>
      <c r="I802" s="6"/>
    </row>
    <row r="803" ht="14.25" customHeight="1">
      <c r="A803" s="16" t="s">
        <v>1049</v>
      </c>
      <c r="B803" s="16" t="s">
        <v>1367</v>
      </c>
      <c r="D803" s="6"/>
      <c r="E803" s="6"/>
      <c r="F803" s="6"/>
      <c r="G803" s="6"/>
      <c r="H803" s="6"/>
      <c r="I803" s="6"/>
    </row>
    <row r="804" ht="14.25" customHeight="1">
      <c r="A804" s="16" t="s">
        <v>1368</v>
      </c>
      <c r="B804" s="16" t="s">
        <v>1369</v>
      </c>
      <c r="D804" s="6"/>
      <c r="E804" s="6"/>
      <c r="F804" s="6"/>
      <c r="G804" s="6"/>
      <c r="H804" s="6"/>
      <c r="I804" s="6"/>
    </row>
    <row r="805" ht="14.25" customHeight="1">
      <c r="A805" s="16" t="s">
        <v>1370</v>
      </c>
      <c r="B805" s="16" t="s">
        <v>1371</v>
      </c>
      <c r="D805" s="6"/>
      <c r="E805" s="6"/>
      <c r="F805" s="6"/>
      <c r="G805" s="6"/>
      <c r="H805" s="6"/>
      <c r="I805" s="6"/>
    </row>
    <row r="806" ht="14.25" customHeight="1">
      <c r="A806" s="16" t="s">
        <v>960</v>
      </c>
      <c r="B806" s="16" t="s">
        <v>961</v>
      </c>
      <c r="D806" s="6"/>
      <c r="E806" s="6"/>
      <c r="F806" s="6"/>
      <c r="G806" s="6"/>
      <c r="H806" s="6"/>
      <c r="I806" s="6"/>
    </row>
    <row r="807" ht="14.25" customHeight="1">
      <c r="A807" s="16" t="s">
        <v>1372</v>
      </c>
      <c r="B807" s="16" t="s">
        <v>571</v>
      </c>
      <c r="D807" s="6"/>
      <c r="E807" s="6"/>
      <c r="F807" s="6"/>
      <c r="G807" s="6"/>
      <c r="H807" s="6"/>
      <c r="I807" s="6"/>
    </row>
    <row r="808" ht="14.25" customHeight="1">
      <c r="A808" s="16" t="s">
        <v>988</v>
      </c>
      <c r="B808" s="16" t="s">
        <v>1373</v>
      </c>
      <c r="D808" s="6"/>
      <c r="E808" s="6"/>
      <c r="F808" s="6"/>
      <c r="G808" s="6"/>
      <c r="H808" s="6"/>
      <c r="I808" s="6"/>
    </row>
    <row r="809" ht="14.25" customHeight="1">
      <c r="A809" s="16" t="s">
        <v>1374</v>
      </c>
      <c r="B809" s="16" t="s">
        <v>1375</v>
      </c>
      <c r="D809" s="6"/>
      <c r="E809" s="6"/>
      <c r="F809" s="6"/>
      <c r="G809" s="6"/>
      <c r="H809" s="6"/>
      <c r="I809" s="6"/>
    </row>
    <row r="810" ht="14.25" customHeight="1">
      <c r="A810" s="16" t="s">
        <v>972</v>
      </c>
      <c r="B810" s="16" t="s">
        <v>814</v>
      </c>
      <c r="D810" s="6"/>
      <c r="E810" s="6"/>
      <c r="F810" s="6"/>
      <c r="G810" s="6"/>
      <c r="H810" s="6"/>
      <c r="I810" s="6"/>
    </row>
    <row r="811" ht="14.25" customHeight="1">
      <c r="A811" s="16" t="s">
        <v>905</v>
      </c>
      <c r="B811" s="16" t="s">
        <v>663</v>
      </c>
      <c r="D811" s="6"/>
      <c r="E811" s="6"/>
      <c r="F811" s="6"/>
      <c r="G811" s="6"/>
      <c r="H811" s="6"/>
      <c r="I811" s="6"/>
    </row>
    <row r="812" ht="14.25" customHeight="1">
      <c r="A812" s="16" t="s">
        <v>1376</v>
      </c>
      <c r="B812" s="16" t="s">
        <v>1377</v>
      </c>
      <c r="D812" s="6"/>
      <c r="E812" s="6"/>
      <c r="F812" s="6"/>
      <c r="G812" s="6"/>
      <c r="H812" s="6"/>
      <c r="I812" s="6"/>
    </row>
    <row r="813" ht="14.25" customHeight="1">
      <c r="A813" s="16" t="s">
        <v>856</v>
      </c>
      <c r="B813" s="16" t="s">
        <v>834</v>
      </c>
      <c r="D813" s="6"/>
      <c r="E813" s="6"/>
      <c r="F813" s="6"/>
      <c r="G813" s="6"/>
      <c r="H813" s="6"/>
      <c r="I813" s="6"/>
    </row>
    <row r="814" ht="14.25" customHeight="1">
      <c r="A814" s="16" t="s">
        <v>1378</v>
      </c>
      <c r="B814" s="16" t="s">
        <v>875</v>
      </c>
      <c r="D814" s="6"/>
      <c r="E814" s="6"/>
      <c r="F814" s="6"/>
      <c r="G814" s="6"/>
      <c r="H814" s="6"/>
      <c r="I814" s="6"/>
    </row>
    <row r="815" ht="14.25" customHeight="1">
      <c r="A815" s="16" t="s">
        <v>1026</v>
      </c>
      <c r="B815" s="16" t="s">
        <v>1379</v>
      </c>
      <c r="D815" s="6"/>
      <c r="E815" s="6"/>
      <c r="F815" s="6"/>
      <c r="G815" s="6"/>
      <c r="H815" s="6"/>
      <c r="I815" s="6"/>
    </row>
    <row r="816" ht="14.25" customHeight="1">
      <c r="A816" s="16" t="s">
        <v>1380</v>
      </c>
      <c r="B816" s="16" t="s">
        <v>1381</v>
      </c>
      <c r="D816" s="6"/>
      <c r="E816" s="6"/>
      <c r="F816" s="6"/>
      <c r="G816" s="6"/>
      <c r="H816" s="6"/>
      <c r="I816" s="6"/>
    </row>
    <row r="817" ht="14.25" customHeight="1">
      <c r="A817" s="16" t="s">
        <v>1204</v>
      </c>
      <c r="B817" s="16" t="s">
        <v>1382</v>
      </c>
      <c r="D817" s="6"/>
      <c r="E817" s="6"/>
      <c r="F817" s="6"/>
      <c r="G817" s="6"/>
      <c r="H817" s="6"/>
      <c r="I817" s="6"/>
    </row>
    <row r="818" ht="14.25" customHeight="1">
      <c r="A818" s="16" t="s">
        <v>693</v>
      </c>
      <c r="B818" s="16" t="s">
        <v>1383</v>
      </c>
      <c r="D818" s="6"/>
      <c r="E818" s="6"/>
      <c r="F818" s="6"/>
      <c r="G818" s="6"/>
      <c r="H818" s="6"/>
      <c r="I818" s="6"/>
    </row>
    <row r="819" ht="14.25" customHeight="1">
      <c r="A819" s="16" t="s">
        <v>1225</v>
      </c>
      <c r="B819" s="16" t="s">
        <v>836</v>
      </c>
      <c r="D819" s="6"/>
      <c r="E819" s="6"/>
      <c r="F819" s="6"/>
      <c r="G819" s="6"/>
      <c r="H819" s="6"/>
      <c r="I819" s="6"/>
    </row>
    <row r="820" ht="14.25" customHeight="1">
      <c r="A820" s="16" t="s">
        <v>747</v>
      </c>
      <c r="B820" s="16" t="s">
        <v>997</v>
      </c>
      <c r="D820" s="6"/>
      <c r="E820" s="6"/>
      <c r="F820" s="6"/>
      <c r="G820" s="6"/>
      <c r="H820" s="6"/>
      <c r="I820" s="6"/>
    </row>
    <row r="821" ht="14.25" customHeight="1">
      <c r="A821" s="16" t="s">
        <v>1384</v>
      </c>
      <c r="B821" s="16" t="s">
        <v>1385</v>
      </c>
      <c r="D821" s="6"/>
      <c r="E821" s="6"/>
      <c r="F821" s="6"/>
      <c r="G821" s="6"/>
      <c r="H821" s="6"/>
      <c r="I821" s="6"/>
    </row>
    <row r="822" ht="14.25" customHeight="1">
      <c r="A822" s="16" t="s">
        <v>1386</v>
      </c>
      <c r="B822" s="16" t="s">
        <v>1387</v>
      </c>
      <c r="D822" s="6"/>
      <c r="E822" s="6"/>
      <c r="F822" s="6"/>
      <c r="G822" s="6"/>
      <c r="H822" s="6"/>
      <c r="I822" s="6"/>
    </row>
    <row r="823" ht="14.25" customHeight="1">
      <c r="A823" s="16" t="s">
        <v>1263</v>
      </c>
      <c r="B823" s="16" t="s">
        <v>1046</v>
      </c>
      <c r="D823" s="6"/>
      <c r="E823" s="6"/>
      <c r="F823" s="6"/>
      <c r="G823" s="6"/>
      <c r="H823" s="6"/>
      <c r="I823" s="6"/>
    </row>
    <row r="824" ht="14.25" customHeight="1">
      <c r="A824" s="16" t="s">
        <v>534</v>
      </c>
      <c r="B824" s="16" t="s">
        <v>1196</v>
      </c>
      <c r="D824" s="6"/>
      <c r="E824" s="6"/>
      <c r="F824" s="6"/>
      <c r="G824" s="6"/>
      <c r="H824" s="6"/>
      <c r="I824" s="6"/>
    </row>
    <row r="825" ht="14.25" customHeight="1">
      <c r="A825" s="16" t="s">
        <v>1232</v>
      </c>
      <c r="B825" s="16" t="s">
        <v>1388</v>
      </c>
      <c r="D825" s="6"/>
      <c r="E825" s="6"/>
      <c r="F825" s="6"/>
      <c r="G825" s="6"/>
      <c r="H825" s="6"/>
      <c r="I825" s="6"/>
    </row>
    <row r="826" ht="14.25" customHeight="1">
      <c r="A826" s="16" t="s">
        <v>1389</v>
      </c>
      <c r="B826" s="16" t="s">
        <v>1390</v>
      </c>
      <c r="D826" s="6"/>
      <c r="E826" s="6"/>
      <c r="F826" s="6"/>
      <c r="G826" s="6"/>
      <c r="H826" s="6"/>
      <c r="I826" s="6"/>
    </row>
    <row r="827" ht="14.25" customHeight="1">
      <c r="A827" s="16" t="s">
        <v>582</v>
      </c>
      <c r="B827" s="16" t="s">
        <v>1127</v>
      </c>
      <c r="D827" s="6"/>
      <c r="E827" s="6"/>
      <c r="F827" s="6"/>
      <c r="G827" s="6"/>
      <c r="H827" s="6"/>
      <c r="I827" s="6"/>
    </row>
    <row r="828" ht="14.25" customHeight="1">
      <c r="A828" s="16" t="s">
        <v>1391</v>
      </c>
      <c r="B828" s="16" t="s">
        <v>1392</v>
      </c>
      <c r="D828" s="6"/>
      <c r="E828" s="6"/>
      <c r="F828" s="6"/>
      <c r="G828" s="6"/>
      <c r="H828" s="6"/>
      <c r="I828" s="6"/>
    </row>
    <row r="829" ht="14.25" customHeight="1">
      <c r="A829" s="16" t="s">
        <v>674</v>
      </c>
      <c r="B829" s="16" t="s">
        <v>547</v>
      </c>
      <c r="D829" s="6"/>
      <c r="E829" s="6"/>
      <c r="F829" s="6"/>
      <c r="G829" s="6"/>
      <c r="H829" s="6"/>
      <c r="I829" s="6"/>
    </row>
    <row r="830" ht="14.25" customHeight="1">
      <c r="A830" s="16" t="s">
        <v>1193</v>
      </c>
      <c r="B830" s="16" t="s">
        <v>1393</v>
      </c>
      <c r="D830" s="6"/>
      <c r="E830" s="6"/>
      <c r="F830" s="6"/>
      <c r="G830" s="6"/>
      <c r="H830" s="6"/>
      <c r="I830" s="6"/>
    </row>
    <row r="831" ht="14.25" customHeight="1">
      <c r="A831" s="16" t="s">
        <v>1135</v>
      </c>
      <c r="B831" s="16" t="s">
        <v>1394</v>
      </c>
      <c r="D831" s="6"/>
      <c r="E831" s="6"/>
      <c r="F831" s="6"/>
      <c r="G831" s="6"/>
      <c r="H831" s="6"/>
      <c r="I831" s="6"/>
    </row>
    <row r="832" ht="14.25" customHeight="1">
      <c r="A832" s="16" t="s">
        <v>532</v>
      </c>
      <c r="B832" s="16" t="s">
        <v>615</v>
      </c>
      <c r="D832" s="6"/>
      <c r="E832" s="6"/>
      <c r="F832" s="6"/>
      <c r="G832" s="6"/>
      <c r="H832" s="6"/>
      <c r="I832" s="6"/>
    </row>
    <row r="833" ht="14.25" customHeight="1">
      <c r="A833" s="16" t="s">
        <v>1395</v>
      </c>
      <c r="B833" s="16" t="s">
        <v>1396</v>
      </c>
      <c r="D833" s="6"/>
      <c r="E833" s="6"/>
      <c r="F833" s="6"/>
      <c r="G833" s="6"/>
      <c r="H833" s="6"/>
      <c r="I833" s="6"/>
    </row>
    <row r="834" ht="14.25" customHeight="1">
      <c r="A834" s="16" t="s">
        <v>1397</v>
      </c>
      <c r="B834" s="16" t="s">
        <v>1398</v>
      </c>
      <c r="D834" s="6"/>
      <c r="E834" s="6"/>
      <c r="F834" s="6"/>
      <c r="G834" s="6"/>
      <c r="H834" s="6"/>
      <c r="I834" s="6"/>
    </row>
    <row r="835" ht="14.25" customHeight="1">
      <c r="A835" s="16" t="s">
        <v>1116</v>
      </c>
      <c r="B835" s="16" t="s">
        <v>1399</v>
      </c>
      <c r="D835" s="6"/>
      <c r="E835" s="6"/>
      <c r="F835" s="6"/>
      <c r="G835" s="6"/>
      <c r="H835" s="6"/>
      <c r="I835" s="6"/>
    </row>
    <row r="836" ht="14.25" customHeight="1">
      <c r="A836" s="16" t="s">
        <v>1132</v>
      </c>
      <c r="B836" s="16" t="s">
        <v>1400</v>
      </c>
      <c r="D836" s="6"/>
      <c r="E836" s="6"/>
      <c r="F836" s="6"/>
      <c r="G836" s="6"/>
      <c r="H836" s="6"/>
      <c r="I836" s="6"/>
    </row>
    <row r="837" ht="14.25" customHeight="1">
      <c r="A837" s="16" t="s">
        <v>1220</v>
      </c>
      <c r="B837" s="16" t="s">
        <v>619</v>
      </c>
      <c r="D837" s="6"/>
      <c r="E837" s="6"/>
      <c r="F837" s="6"/>
      <c r="G837" s="6"/>
      <c r="H837" s="6"/>
      <c r="I837" s="6"/>
    </row>
    <row r="838" ht="14.25" customHeight="1">
      <c r="A838" s="16" t="s">
        <v>1401</v>
      </c>
      <c r="B838" s="16" t="s">
        <v>1402</v>
      </c>
      <c r="D838" s="6"/>
      <c r="E838" s="6"/>
      <c r="F838" s="6"/>
      <c r="G838" s="6"/>
      <c r="H838" s="6"/>
      <c r="I838" s="6"/>
    </row>
    <row r="839" ht="14.25" customHeight="1">
      <c r="A839" s="16" t="s">
        <v>678</v>
      </c>
      <c r="B839" s="16" t="s">
        <v>587</v>
      </c>
      <c r="D839" s="6"/>
      <c r="E839" s="6"/>
      <c r="F839" s="6"/>
      <c r="G839" s="6"/>
      <c r="H839" s="6"/>
      <c r="I839" s="6"/>
    </row>
    <row r="840" ht="14.25" customHeight="1">
      <c r="A840" s="16" t="s">
        <v>1403</v>
      </c>
      <c r="B840" s="16" t="s">
        <v>1085</v>
      </c>
      <c r="D840" s="6"/>
      <c r="E840" s="6"/>
      <c r="F840" s="6"/>
      <c r="G840" s="6"/>
      <c r="H840" s="6"/>
      <c r="I840" s="6"/>
    </row>
    <row r="841" ht="14.25" customHeight="1">
      <c r="A841" s="16" t="s">
        <v>1404</v>
      </c>
      <c r="B841" s="16" t="s">
        <v>628</v>
      </c>
      <c r="D841" s="6"/>
      <c r="E841" s="6"/>
      <c r="F841" s="6"/>
      <c r="G841" s="6"/>
      <c r="H841" s="6"/>
      <c r="I841" s="6"/>
    </row>
    <row r="842" ht="14.25" customHeight="1">
      <c r="A842" s="16" t="s">
        <v>1024</v>
      </c>
      <c r="B842" s="16" t="s">
        <v>1181</v>
      </c>
      <c r="D842" s="6"/>
      <c r="E842" s="6"/>
      <c r="F842" s="6"/>
      <c r="G842" s="6"/>
      <c r="H842" s="6"/>
      <c r="I842" s="6"/>
    </row>
    <row r="843" ht="14.25" customHeight="1">
      <c r="A843" s="16" t="s">
        <v>800</v>
      </c>
      <c r="B843" s="16" t="s">
        <v>861</v>
      </c>
      <c r="D843" s="6"/>
      <c r="E843" s="6"/>
      <c r="F843" s="6"/>
      <c r="G843" s="6"/>
      <c r="H843" s="6"/>
      <c r="I843" s="6"/>
    </row>
    <row r="844" ht="14.25" customHeight="1">
      <c r="A844" s="16" t="s">
        <v>1405</v>
      </c>
      <c r="B844" s="16" t="s">
        <v>1406</v>
      </c>
      <c r="D844" s="6"/>
      <c r="E844" s="6"/>
      <c r="F844" s="6"/>
      <c r="G844" s="6"/>
      <c r="H844" s="6"/>
      <c r="I844" s="6"/>
    </row>
    <row r="845" ht="14.25" customHeight="1">
      <c r="A845" s="16" t="s">
        <v>1407</v>
      </c>
      <c r="B845" s="16" t="s">
        <v>1408</v>
      </c>
      <c r="D845" s="6"/>
      <c r="E845" s="6"/>
      <c r="F845" s="6"/>
      <c r="G845" s="6"/>
      <c r="H845" s="6"/>
      <c r="I845" s="6"/>
    </row>
    <row r="846" ht="14.25" customHeight="1">
      <c r="A846" s="16" t="s">
        <v>1204</v>
      </c>
      <c r="B846" s="16" t="s">
        <v>1032</v>
      </c>
      <c r="D846" s="6"/>
      <c r="E846" s="6"/>
      <c r="F846" s="6"/>
      <c r="G846" s="6"/>
      <c r="H846" s="6"/>
      <c r="I846" s="6"/>
    </row>
    <row r="847" ht="14.25" customHeight="1">
      <c r="A847" s="16" t="s">
        <v>1409</v>
      </c>
      <c r="B847" s="16" t="s">
        <v>1410</v>
      </c>
      <c r="D847" s="6"/>
      <c r="E847" s="6"/>
      <c r="F847" s="6"/>
      <c r="G847" s="6"/>
      <c r="H847" s="6"/>
      <c r="I847" s="6"/>
    </row>
    <row r="848" ht="14.25" customHeight="1">
      <c r="A848" s="16" t="s">
        <v>1411</v>
      </c>
      <c r="B848" s="16" t="s">
        <v>915</v>
      </c>
      <c r="D848" s="6"/>
      <c r="E848" s="6"/>
      <c r="F848" s="6"/>
      <c r="G848" s="6"/>
      <c r="H848" s="6"/>
      <c r="I848" s="6"/>
    </row>
    <row r="849" ht="14.25" customHeight="1">
      <c r="A849" s="16" t="s">
        <v>1412</v>
      </c>
      <c r="B849" s="16" t="s">
        <v>591</v>
      </c>
      <c r="D849" s="6"/>
      <c r="E849" s="6"/>
      <c r="F849" s="6"/>
      <c r="G849" s="6"/>
      <c r="H849" s="6"/>
      <c r="I849" s="6"/>
    </row>
    <row r="850" ht="14.25" customHeight="1">
      <c r="A850" s="16" t="s">
        <v>972</v>
      </c>
      <c r="B850" s="16" t="s">
        <v>1413</v>
      </c>
      <c r="D850" s="6"/>
      <c r="E850" s="6"/>
      <c r="F850" s="6"/>
      <c r="G850" s="6"/>
      <c r="H850" s="6"/>
      <c r="I850" s="6"/>
    </row>
    <row r="851" ht="14.25" customHeight="1">
      <c r="A851" s="16" t="s">
        <v>1108</v>
      </c>
      <c r="B851" s="16" t="s">
        <v>1414</v>
      </c>
      <c r="D851" s="6"/>
      <c r="E851" s="6"/>
      <c r="F851" s="6"/>
      <c r="G851" s="6"/>
      <c r="H851" s="6"/>
      <c r="I851" s="6"/>
    </row>
    <row r="852" ht="14.25" customHeight="1">
      <c r="A852" s="16" t="s">
        <v>905</v>
      </c>
      <c r="B852" s="16" t="s">
        <v>1071</v>
      </c>
      <c r="D852" s="6"/>
      <c r="E852" s="6"/>
      <c r="F852" s="6"/>
      <c r="G852" s="6"/>
      <c r="H852" s="6"/>
      <c r="I852" s="6"/>
    </row>
    <row r="853" ht="14.25" customHeight="1">
      <c r="A853" s="16" t="s">
        <v>917</v>
      </c>
      <c r="B853" s="16" t="s">
        <v>1069</v>
      </c>
      <c r="D853" s="6"/>
      <c r="E853" s="6"/>
      <c r="F853" s="6"/>
      <c r="G853" s="6"/>
      <c r="H853" s="6"/>
      <c r="I853" s="6"/>
    </row>
    <row r="854" ht="14.25" customHeight="1">
      <c r="A854" s="16" t="s">
        <v>1159</v>
      </c>
      <c r="B854" s="16" t="s">
        <v>894</v>
      </c>
      <c r="D854" s="6"/>
      <c r="E854" s="6"/>
      <c r="F854" s="6"/>
      <c r="G854" s="6"/>
      <c r="H854" s="6"/>
      <c r="I854" s="6"/>
    </row>
    <row r="855" ht="14.25" customHeight="1">
      <c r="A855" s="16" t="s">
        <v>1415</v>
      </c>
      <c r="B855" s="16" t="s">
        <v>1416</v>
      </c>
      <c r="D855" s="6"/>
      <c r="E855" s="6"/>
      <c r="F855" s="6"/>
      <c r="G855" s="6"/>
      <c r="H855" s="6"/>
      <c r="I855" s="6"/>
    </row>
    <row r="856" ht="14.25" customHeight="1">
      <c r="A856" s="16" t="s">
        <v>1146</v>
      </c>
      <c r="B856" s="16" t="s">
        <v>1417</v>
      </c>
      <c r="D856" s="6"/>
      <c r="E856" s="6"/>
      <c r="F856" s="6"/>
      <c r="G856" s="6"/>
      <c r="H856" s="6"/>
      <c r="I856" s="6"/>
    </row>
    <row r="857" ht="14.25" customHeight="1">
      <c r="A857" s="16" t="s">
        <v>1418</v>
      </c>
      <c r="B857" s="16" t="s">
        <v>1419</v>
      </c>
      <c r="D857" s="6"/>
      <c r="E857" s="6"/>
      <c r="F857" s="6"/>
      <c r="G857" s="6"/>
      <c r="H857" s="6"/>
      <c r="I857" s="6"/>
    </row>
    <row r="858" ht="14.25" customHeight="1">
      <c r="A858" s="16" t="s">
        <v>1420</v>
      </c>
      <c r="B858" s="16" t="s">
        <v>1421</v>
      </c>
      <c r="D858" s="6"/>
      <c r="E858" s="6"/>
      <c r="F858" s="6"/>
      <c r="G858" s="6"/>
      <c r="H858" s="6"/>
      <c r="I858" s="6"/>
    </row>
    <row r="859" ht="14.25" customHeight="1">
      <c r="A859" s="16" t="s">
        <v>1422</v>
      </c>
      <c r="B859" s="16" t="s">
        <v>1423</v>
      </c>
      <c r="D859" s="6"/>
      <c r="E859" s="6"/>
      <c r="F859" s="6"/>
      <c r="G859" s="6"/>
      <c r="H859" s="6"/>
      <c r="I859" s="6"/>
    </row>
    <row r="860" ht="14.25" customHeight="1">
      <c r="A860" s="16" t="s">
        <v>1424</v>
      </c>
      <c r="B860" s="16" t="s">
        <v>1425</v>
      </c>
      <c r="D860" s="6"/>
      <c r="E860" s="6"/>
      <c r="F860" s="6"/>
      <c r="G860" s="6"/>
      <c r="H860" s="6"/>
      <c r="I860" s="6"/>
    </row>
    <row r="861" ht="14.25" customHeight="1">
      <c r="A861" s="16" t="s">
        <v>741</v>
      </c>
      <c r="B861" s="16" t="s">
        <v>822</v>
      </c>
      <c r="D861" s="6"/>
      <c r="E861" s="6"/>
      <c r="F861" s="6"/>
      <c r="G861" s="6"/>
      <c r="H861" s="6"/>
      <c r="I861" s="6"/>
    </row>
    <row r="862" ht="14.25" customHeight="1">
      <c r="A862" s="16" t="s">
        <v>1426</v>
      </c>
      <c r="B862" s="16" t="s">
        <v>1427</v>
      </c>
      <c r="D862" s="6"/>
      <c r="E862" s="6"/>
      <c r="F862" s="6"/>
      <c r="G862" s="6"/>
      <c r="H862" s="6"/>
      <c r="I862" s="6"/>
    </row>
    <row r="863" ht="14.25" customHeight="1">
      <c r="A863" s="16" t="s">
        <v>1428</v>
      </c>
      <c r="B863" s="16" t="s">
        <v>700</v>
      </c>
      <c r="D863" s="6"/>
      <c r="E863" s="6"/>
      <c r="F863" s="6"/>
      <c r="G863" s="6"/>
      <c r="H863" s="6"/>
      <c r="I863" s="6"/>
    </row>
    <row r="864" ht="14.25" customHeight="1">
      <c r="A864" s="16" t="s">
        <v>1149</v>
      </c>
      <c r="B864" s="16" t="s">
        <v>1429</v>
      </c>
      <c r="D864" s="6"/>
      <c r="E864" s="6"/>
      <c r="F864" s="6"/>
      <c r="G864" s="6"/>
      <c r="H864" s="6"/>
      <c r="I864" s="6"/>
    </row>
    <row r="865" ht="14.25" customHeight="1">
      <c r="A865" s="16" t="s">
        <v>479</v>
      </c>
      <c r="B865" s="16" t="s">
        <v>944</v>
      </c>
      <c r="D865" s="6"/>
      <c r="E865" s="6"/>
      <c r="F865" s="6"/>
      <c r="G865" s="6"/>
      <c r="H865" s="6"/>
      <c r="I865" s="6"/>
    </row>
    <row r="866" ht="14.25" customHeight="1">
      <c r="A866" s="16" t="s">
        <v>1430</v>
      </c>
      <c r="B866" s="16" t="s">
        <v>1158</v>
      </c>
      <c r="D866" s="6"/>
      <c r="E866" s="6"/>
      <c r="F866" s="6"/>
      <c r="G866" s="6"/>
      <c r="H866" s="6"/>
      <c r="I866" s="6"/>
    </row>
    <row r="867" ht="14.25" customHeight="1">
      <c r="A867" s="16" t="s">
        <v>1086</v>
      </c>
      <c r="B867" s="16" t="s">
        <v>1431</v>
      </c>
      <c r="D867" s="6"/>
      <c r="E867" s="6"/>
      <c r="F867" s="6"/>
      <c r="G867" s="6"/>
      <c r="H867" s="6"/>
      <c r="I867" s="6"/>
    </row>
    <row r="868" ht="14.25" customHeight="1">
      <c r="A868" s="16" t="s">
        <v>1432</v>
      </c>
      <c r="B868" s="16" t="s">
        <v>569</v>
      </c>
      <c r="D868" s="6"/>
      <c r="E868" s="6"/>
      <c r="F868" s="6"/>
      <c r="G868" s="6"/>
      <c r="H868" s="6"/>
      <c r="I868" s="6"/>
    </row>
    <row r="869" ht="14.25" customHeight="1">
      <c r="A869" s="16" t="s">
        <v>1018</v>
      </c>
      <c r="B869" s="16" t="s">
        <v>1433</v>
      </c>
      <c r="D869" s="6"/>
      <c r="E869" s="6"/>
      <c r="F869" s="6"/>
      <c r="G869" s="6"/>
      <c r="H869" s="6"/>
      <c r="I869" s="6"/>
    </row>
    <row r="870" ht="14.25" customHeight="1">
      <c r="A870" s="16" t="s">
        <v>1434</v>
      </c>
      <c r="B870" s="16" t="s">
        <v>1435</v>
      </c>
      <c r="D870" s="6"/>
      <c r="E870" s="6"/>
      <c r="F870" s="6"/>
      <c r="G870" s="6"/>
      <c r="H870" s="6"/>
      <c r="I870" s="6"/>
    </row>
    <row r="871" ht="14.25" customHeight="1">
      <c r="A871" s="16" t="s">
        <v>747</v>
      </c>
      <c r="B871" s="16" t="s">
        <v>1436</v>
      </c>
      <c r="D871" s="6"/>
      <c r="E871" s="6"/>
      <c r="F871" s="6"/>
      <c r="G871" s="6"/>
      <c r="H871" s="6"/>
      <c r="I871" s="6"/>
    </row>
    <row r="872" ht="14.25" customHeight="1">
      <c r="A872" s="16" t="s">
        <v>582</v>
      </c>
      <c r="B872" s="16" t="s">
        <v>1437</v>
      </c>
      <c r="D872" s="6"/>
      <c r="E872" s="6"/>
      <c r="F872" s="6"/>
      <c r="G872" s="6"/>
      <c r="H872" s="6"/>
      <c r="I872" s="6"/>
    </row>
    <row r="873" ht="14.25" customHeight="1">
      <c r="A873" s="16" t="s">
        <v>1438</v>
      </c>
      <c r="B873" s="16" t="s">
        <v>1439</v>
      </c>
      <c r="D873" s="6"/>
      <c r="E873" s="6"/>
      <c r="F873" s="6"/>
      <c r="G873" s="6"/>
      <c r="H873" s="6"/>
      <c r="I873" s="6"/>
    </row>
    <row r="874" ht="14.25" customHeight="1">
      <c r="A874" s="16" t="s">
        <v>1440</v>
      </c>
      <c r="B874" s="16" t="s">
        <v>1441</v>
      </c>
      <c r="D874" s="6"/>
      <c r="E874" s="6"/>
      <c r="F874" s="6"/>
      <c r="G874" s="6"/>
      <c r="H874" s="6"/>
      <c r="I874" s="6"/>
    </row>
    <row r="875" ht="14.25" customHeight="1">
      <c r="A875" s="16" t="s">
        <v>674</v>
      </c>
      <c r="B875" s="16" t="s">
        <v>1442</v>
      </c>
      <c r="D875" s="6"/>
      <c r="E875" s="6"/>
      <c r="F875" s="6"/>
      <c r="G875" s="6"/>
      <c r="H875" s="6"/>
      <c r="I875" s="6"/>
    </row>
    <row r="876" ht="14.25" customHeight="1">
      <c r="A876" s="16" t="s">
        <v>1443</v>
      </c>
      <c r="B876" s="16" t="s">
        <v>1444</v>
      </c>
      <c r="D876" s="6"/>
      <c r="E876" s="6"/>
      <c r="F876" s="6"/>
      <c r="G876" s="6"/>
      <c r="H876" s="6"/>
      <c r="I876" s="6"/>
    </row>
    <row r="877" ht="14.25" customHeight="1">
      <c r="A877" s="16" t="s">
        <v>1197</v>
      </c>
      <c r="B877" s="16" t="s">
        <v>1445</v>
      </c>
      <c r="D877" s="6"/>
      <c r="E877" s="6"/>
      <c r="F877" s="6"/>
      <c r="G877" s="6"/>
      <c r="H877" s="6"/>
      <c r="I877" s="6"/>
    </row>
    <row r="878" ht="14.25" customHeight="1">
      <c r="A878" s="16" t="s">
        <v>1344</v>
      </c>
      <c r="B878" s="16" t="s">
        <v>1446</v>
      </c>
      <c r="D878" s="6"/>
      <c r="E878" s="6"/>
      <c r="F878" s="6"/>
      <c r="G878" s="6"/>
      <c r="H878" s="6"/>
      <c r="I878" s="6"/>
    </row>
    <row r="879" ht="14.25" customHeight="1">
      <c r="A879" s="16" t="s">
        <v>678</v>
      </c>
      <c r="B879" s="16" t="s">
        <v>857</v>
      </c>
      <c r="D879" s="6"/>
      <c r="E879" s="6"/>
      <c r="F879" s="6"/>
      <c r="G879" s="6"/>
      <c r="H879" s="6"/>
      <c r="I879" s="6"/>
    </row>
    <row r="880" ht="14.25" customHeight="1">
      <c r="A880" s="16" t="s">
        <v>1447</v>
      </c>
      <c r="B880" s="16" t="s">
        <v>1448</v>
      </c>
      <c r="D880" s="6"/>
      <c r="E880" s="6"/>
      <c r="F880" s="6"/>
      <c r="G880" s="6"/>
      <c r="H880" s="6"/>
      <c r="I880" s="6"/>
    </row>
    <row r="881" ht="14.25" customHeight="1">
      <c r="A881" s="16" t="s">
        <v>762</v>
      </c>
      <c r="B881" s="16" t="s">
        <v>712</v>
      </c>
      <c r="D881" s="6"/>
      <c r="E881" s="6"/>
      <c r="F881" s="6"/>
      <c r="G881" s="6"/>
      <c r="H881" s="6"/>
      <c r="I881" s="6"/>
    </row>
    <row r="882" ht="14.25" customHeight="1">
      <c r="A882" s="16" t="s">
        <v>1449</v>
      </c>
      <c r="B882" s="16" t="s">
        <v>1450</v>
      </c>
      <c r="D882" s="6"/>
      <c r="E882" s="6"/>
      <c r="F882" s="6"/>
      <c r="G882" s="6"/>
      <c r="H882" s="6"/>
      <c r="I882" s="6"/>
    </row>
    <row r="883" ht="14.25" customHeight="1">
      <c r="A883" s="16" t="s">
        <v>917</v>
      </c>
      <c r="B883" s="16" t="s">
        <v>1451</v>
      </c>
      <c r="D883" s="6"/>
      <c r="E883" s="6"/>
      <c r="F883" s="6"/>
      <c r="G883" s="6"/>
      <c r="H883" s="6"/>
      <c r="I883" s="6"/>
    </row>
    <row r="884" ht="14.25" customHeight="1">
      <c r="A884" s="16" t="s">
        <v>1347</v>
      </c>
      <c r="B884" s="16" t="s">
        <v>1452</v>
      </c>
      <c r="D884" s="6"/>
      <c r="E884" s="6"/>
      <c r="F884" s="6"/>
      <c r="G884" s="6"/>
      <c r="H884" s="6"/>
      <c r="I884" s="6"/>
    </row>
    <row r="885" ht="14.25" customHeight="1">
      <c r="A885" s="16" t="s">
        <v>1251</v>
      </c>
      <c r="B885" s="16" t="s">
        <v>1453</v>
      </c>
      <c r="D885" s="6"/>
      <c r="E885" s="6"/>
      <c r="F885" s="6"/>
      <c r="G885" s="6"/>
      <c r="H885" s="6"/>
      <c r="I885" s="6"/>
    </row>
    <row r="886" ht="14.25" customHeight="1">
      <c r="A886" s="16" t="s">
        <v>534</v>
      </c>
      <c r="B886" s="16" t="s">
        <v>583</v>
      </c>
      <c r="D886" s="6"/>
      <c r="E886" s="6"/>
      <c r="F886" s="6"/>
      <c r="G886" s="6"/>
      <c r="H886" s="6"/>
      <c r="I886" s="6"/>
    </row>
    <row r="887" ht="14.25" customHeight="1">
      <c r="A887" s="16" t="s">
        <v>1454</v>
      </c>
      <c r="B887" s="16" t="s">
        <v>1134</v>
      </c>
      <c r="D887" s="6"/>
      <c r="E887" s="6"/>
      <c r="F887" s="6"/>
      <c r="G887" s="6"/>
      <c r="H887" s="6"/>
      <c r="I887" s="6"/>
    </row>
    <row r="888" ht="14.25" customHeight="1">
      <c r="A888" s="16" t="s">
        <v>1455</v>
      </c>
      <c r="B888" s="16" t="s">
        <v>1356</v>
      </c>
      <c r="D888" s="6"/>
      <c r="E888" s="6"/>
      <c r="F888" s="6"/>
      <c r="G888" s="6"/>
      <c r="H888" s="6"/>
      <c r="I888" s="6"/>
    </row>
    <row r="889" ht="14.25" customHeight="1">
      <c r="A889" s="16" t="s">
        <v>530</v>
      </c>
      <c r="B889" s="16" t="s">
        <v>716</v>
      </c>
      <c r="D889" s="6"/>
      <c r="E889" s="6"/>
      <c r="F889" s="6"/>
      <c r="G889" s="6"/>
      <c r="H889" s="6"/>
      <c r="I889" s="6"/>
    </row>
    <row r="890" ht="14.25" customHeight="1">
      <c r="A890" s="16" t="s">
        <v>1163</v>
      </c>
      <c r="B890" s="16" t="s">
        <v>1456</v>
      </c>
      <c r="D890" s="6"/>
      <c r="E890" s="6"/>
      <c r="F890" s="6"/>
      <c r="G890" s="6"/>
      <c r="H890" s="6"/>
      <c r="I890" s="6"/>
    </row>
    <row r="891" ht="14.25" customHeight="1">
      <c r="A891" s="16" t="s">
        <v>588</v>
      </c>
      <c r="B891" s="16" t="s">
        <v>1457</v>
      </c>
      <c r="D891" s="6"/>
      <c r="E891" s="6"/>
      <c r="F891" s="6"/>
      <c r="G891" s="6"/>
      <c r="H891" s="6"/>
      <c r="I891" s="6"/>
    </row>
    <row r="892" ht="14.25" customHeight="1">
      <c r="A892" s="16" t="s">
        <v>1422</v>
      </c>
      <c r="B892" s="16" t="s">
        <v>1105</v>
      </c>
      <c r="D892" s="6"/>
      <c r="E892" s="6"/>
      <c r="F892" s="6"/>
      <c r="G892" s="6"/>
      <c r="H892" s="6"/>
      <c r="I892" s="6"/>
    </row>
    <row r="893" ht="14.25" customHeight="1">
      <c r="A893" s="16" t="s">
        <v>1049</v>
      </c>
      <c r="B893" s="16" t="s">
        <v>1224</v>
      </c>
      <c r="D893" s="6"/>
      <c r="E893" s="6"/>
      <c r="F893" s="6"/>
      <c r="G893" s="6"/>
      <c r="H893" s="6"/>
      <c r="I893" s="6"/>
    </row>
    <row r="894" ht="14.25" customHeight="1">
      <c r="A894" s="16" t="s">
        <v>1022</v>
      </c>
      <c r="B894" s="16" t="s">
        <v>610</v>
      </c>
      <c r="D894" s="6"/>
      <c r="E894" s="6"/>
      <c r="F894" s="6"/>
      <c r="G894" s="6"/>
      <c r="H894" s="6"/>
      <c r="I894" s="6"/>
    </row>
    <row r="895" ht="14.25" customHeight="1">
      <c r="A895" s="16" t="s">
        <v>1458</v>
      </c>
      <c r="B895" s="16" t="s">
        <v>1459</v>
      </c>
      <c r="D895" s="6"/>
      <c r="E895" s="6"/>
      <c r="F895" s="6"/>
      <c r="G895" s="6"/>
      <c r="H895" s="6"/>
      <c r="I895" s="6"/>
    </row>
    <row r="896" ht="14.25" customHeight="1">
      <c r="A896" s="16" t="s">
        <v>1460</v>
      </c>
      <c r="B896" s="16" t="s">
        <v>1461</v>
      </c>
      <c r="D896" s="6"/>
      <c r="E896" s="6"/>
      <c r="F896" s="6"/>
      <c r="G896" s="6"/>
      <c r="H896" s="6"/>
      <c r="I896" s="6"/>
    </row>
    <row r="897" ht="14.25" customHeight="1">
      <c r="A897" s="16" t="s">
        <v>1462</v>
      </c>
      <c r="B897" s="16" t="s">
        <v>1463</v>
      </c>
      <c r="D897" s="6"/>
      <c r="E897" s="6"/>
      <c r="F897" s="6"/>
      <c r="G897" s="6"/>
      <c r="H897" s="6"/>
      <c r="I897" s="6"/>
    </row>
    <row r="898" ht="14.25" customHeight="1">
      <c r="A898" s="16" t="s">
        <v>747</v>
      </c>
      <c r="B898" s="16" t="s">
        <v>861</v>
      </c>
      <c r="D898" s="6"/>
      <c r="E898" s="6"/>
      <c r="F898" s="6"/>
      <c r="G898" s="6"/>
      <c r="H898" s="6"/>
      <c r="I898" s="6"/>
    </row>
    <row r="899" ht="14.25" customHeight="1">
      <c r="A899" s="16" t="s">
        <v>1111</v>
      </c>
      <c r="B899" s="16" t="s">
        <v>1150</v>
      </c>
      <c r="D899" s="6"/>
      <c r="E899" s="6"/>
      <c r="F899" s="6"/>
      <c r="G899" s="6"/>
      <c r="H899" s="6"/>
      <c r="I899" s="6"/>
    </row>
    <row r="900" ht="14.25" customHeight="1">
      <c r="A900" s="16" t="s">
        <v>1166</v>
      </c>
      <c r="B900" s="16" t="s">
        <v>673</v>
      </c>
      <c r="D900" s="6"/>
      <c r="E900" s="6"/>
      <c r="F900" s="6"/>
      <c r="G900" s="6"/>
      <c r="H900" s="6"/>
      <c r="I900" s="6"/>
    </row>
    <row r="901" ht="14.25" customHeight="1">
      <c r="A901" s="16" t="s">
        <v>1036</v>
      </c>
      <c r="B901" s="16" t="s">
        <v>1247</v>
      </c>
      <c r="D901" s="6"/>
      <c r="E901" s="6"/>
      <c r="F901" s="6"/>
      <c r="G901" s="6"/>
      <c r="H901" s="6"/>
      <c r="I901" s="6"/>
    </row>
    <row r="902" ht="14.25" customHeight="1">
      <c r="A902" s="16" t="s">
        <v>1075</v>
      </c>
      <c r="B902" s="16" t="s">
        <v>715</v>
      </c>
      <c r="D902" s="6"/>
      <c r="E902" s="6"/>
      <c r="F902" s="6"/>
      <c r="G902" s="6"/>
      <c r="H902" s="6"/>
      <c r="I902" s="6"/>
    </row>
    <row r="903" ht="14.25" customHeight="1">
      <c r="A903" s="16" t="s">
        <v>1464</v>
      </c>
      <c r="B903" s="16" t="s">
        <v>1465</v>
      </c>
      <c r="D903" s="6"/>
      <c r="E903" s="6"/>
      <c r="F903" s="6"/>
      <c r="G903" s="6"/>
      <c r="H903" s="6"/>
      <c r="I903" s="6"/>
    </row>
    <row r="904" ht="14.25" customHeight="1">
      <c r="A904" s="16" t="s">
        <v>856</v>
      </c>
      <c r="B904" s="16" t="s">
        <v>1466</v>
      </c>
      <c r="D904" s="6"/>
      <c r="E904" s="6"/>
      <c r="F904" s="6"/>
      <c r="G904" s="6"/>
      <c r="H904" s="6"/>
      <c r="I904" s="6"/>
    </row>
    <row r="905" ht="14.25" customHeight="1">
      <c r="A905" s="16" t="s">
        <v>678</v>
      </c>
      <c r="B905" s="16" t="s">
        <v>535</v>
      </c>
      <c r="D905" s="6"/>
      <c r="E905" s="6"/>
      <c r="F905" s="6"/>
      <c r="G905" s="6"/>
      <c r="H905" s="6"/>
      <c r="I905" s="6"/>
    </row>
    <row r="906" ht="14.25" customHeight="1">
      <c r="A906" s="16" t="s">
        <v>1467</v>
      </c>
      <c r="B906" s="16" t="s">
        <v>1468</v>
      </c>
      <c r="D906" s="6"/>
      <c r="E906" s="6"/>
      <c r="F906" s="6"/>
      <c r="G906" s="6"/>
      <c r="H906" s="6"/>
      <c r="I906" s="6"/>
    </row>
    <row r="907" ht="14.25" customHeight="1">
      <c r="A907" s="16" t="s">
        <v>1132</v>
      </c>
      <c r="B907" s="16" t="s">
        <v>1469</v>
      </c>
      <c r="D907" s="6"/>
      <c r="E907" s="6"/>
      <c r="F907" s="6"/>
      <c r="G907" s="6"/>
      <c r="H907" s="6"/>
      <c r="I907" s="6"/>
    </row>
    <row r="908" ht="14.25" customHeight="1">
      <c r="A908" s="16" t="s">
        <v>1470</v>
      </c>
      <c r="B908" s="16" t="s">
        <v>1471</v>
      </c>
      <c r="D908" s="6"/>
      <c r="E908" s="6"/>
      <c r="F908" s="6"/>
      <c r="G908" s="6"/>
      <c r="H908" s="6"/>
      <c r="I908" s="6"/>
    </row>
    <row r="909" ht="14.25" customHeight="1">
      <c r="A909" s="16" t="s">
        <v>582</v>
      </c>
      <c r="B909" s="16" t="s">
        <v>1064</v>
      </c>
      <c r="D909" s="6"/>
      <c r="E909" s="6"/>
      <c r="F909" s="6"/>
      <c r="G909" s="6"/>
      <c r="H909" s="6"/>
      <c r="I909" s="6"/>
    </row>
    <row r="910" ht="14.25" customHeight="1">
      <c r="A910" s="16" t="s">
        <v>1472</v>
      </c>
      <c r="B910" s="16" t="s">
        <v>1473</v>
      </c>
      <c r="D910" s="6"/>
      <c r="E910" s="6"/>
      <c r="F910" s="6"/>
      <c r="G910" s="6"/>
      <c r="H910" s="6"/>
      <c r="I910" s="6"/>
    </row>
    <row r="911" ht="14.25" customHeight="1">
      <c r="A911" s="16" t="s">
        <v>1474</v>
      </c>
      <c r="B911" s="16" t="s">
        <v>1475</v>
      </c>
      <c r="D911" s="6"/>
      <c r="E911" s="6"/>
      <c r="F911" s="6"/>
      <c r="G911" s="6"/>
      <c r="H911" s="6"/>
      <c r="I911" s="6"/>
    </row>
    <row r="912" ht="14.25" customHeight="1">
      <c r="A912" s="16" t="s">
        <v>1440</v>
      </c>
      <c r="B912" s="16" t="s">
        <v>763</v>
      </c>
      <c r="D912" s="6"/>
      <c r="E912" s="6"/>
      <c r="F912" s="6"/>
      <c r="G912" s="6"/>
      <c r="H912" s="6"/>
      <c r="I912" s="6"/>
    </row>
    <row r="913" ht="14.25" customHeight="1">
      <c r="A913" s="16" t="s">
        <v>1476</v>
      </c>
      <c r="B913" s="16" t="s">
        <v>1477</v>
      </c>
      <c r="D913" s="6"/>
      <c r="E913" s="6"/>
      <c r="F913" s="6"/>
      <c r="G913" s="6"/>
      <c r="H913" s="6"/>
      <c r="I913" s="6"/>
    </row>
    <row r="914" ht="14.25" customHeight="1">
      <c r="A914" s="16" t="s">
        <v>1132</v>
      </c>
      <c r="B914" s="16" t="s">
        <v>1478</v>
      </c>
      <c r="D914" s="6"/>
      <c r="E914" s="6"/>
      <c r="F914" s="6"/>
      <c r="G914" s="6"/>
      <c r="H914" s="6"/>
      <c r="I914" s="6"/>
    </row>
    <row r="915" ht="14.25" customHeight="1">
      <c r="A915" s="16" t="s">
        <v>1479</v>
      </c>
      <c r="B915" s="16" t="s">
        <v>1480</v>
      </c>
      <c r="D915" s="6"/>
      <c r="E915" s="6"/>
      <c r="F915" s="6"/>
      <c r="G915" s="6"/>
      <c r="H915" s="6"/>
      <c r="I915" s="6"/>
    </row>
    <row r="916" ht="14.25" customHeight="1">
      <c r="A916" s="16" t="s">
        <v>1481</v>
      </c>
      <c r="B916" s="16" t="s">
        <v>1187</v>
      </c>
      <c r="D916" s="6"/>
      <c r="E916" s="6"/>
      <c r="F916" s="6"/>
      <c r="G916" s="6"/>
      <c r="H916" s="6"/>
      <c r="I916" s="6"/>
    </row>
    <row r="917" ht="14.25" customHeight="1">
      <c r="A917" s="16" t="s">
        <v>1232</v>
      </c>
      <c r="B917" s="16" t="s">
        <v>1001</v>
      </c>
      <c r="D917" s="6"/>
      <c r="E917" s="6"/>
      <c r="F917" s="6"/>
      <c r="G917" s="6"/>
      <c r="H917" s="6"/>
      <c r="I917" s="6"/>
    </row>
    <row r="918" ht="14.25" customHeight="1">
      <c r="A918" s="16" t="s">
        <v>1005</v>
      </c>
      <c r="B918" s="16" t="s">
        <v>820</v>
      </c>
      <c r="D918" s="6"/>
      <c r="E918" s="6"/>
      <c r="F918" s="6"/>
      <c r="G918" s="6"/>
      <c r="H918" s="6"/>
      <c r="I918" s="6"/>
    </row>
    <row r="919" ht="14.25" customHeight="1">
      <c r="A919" s="16" t="s">
        <v>1219</v>
      </c>
      <c r="B919" s="16" t="s">
        <v>1482</v>
      </c>
      <c r="D919" s="6"/>
      <c r="E919" s="6"/>
      <c r="F919" s="6"/>
      <c r="G919" s="6"/>
      <c r="H919" s="6"/>
      <c r="I919" s="6"/>
    </row>
    <row r="920" ht="14.25" customHeight="1">
      <c r="A920" s="16" t="s">
        <v>1483</v>
      </c>
      <c r="B920" s="16" t="s">
        <v>1484</v>
      </c>
      <c r="D920" s="6"/>
      <c r="E920" s="6"/>
      <c r="F920" s="6"/>
      <c r="G920" s="6"/>
      <c r="H920" s="6"/>
      <c r="I920" s="6"/>
    </row>
    <row r="921" ht="14.25" customHeight="1">
      <c r="A921" s="16" t="s">
        <v>1485</v>
      </c>
      <c r="B921" s="16" t="s">
        <v>1486</v>
      </c>
      <c r="D921" s="6"/>
      <c r="E921" s="6"/>
      <c r="F921" s="6"/>
      <c r="G921" s="6"/>
      <c r="H921" s="6"/>
      <c r="I921" s="6"/>
    </row>
    <row r="922" ht="14.25" customHeight="1">
      <c r="A922" s="16" t="s">
        <v>1220</v>
      </c>
      <c r="B922" s="16" t="s">
        <v>1487</v>
      </c>
      <c r="D922" s="6"/>
      <c r="E922" s="6"/>
      <c r="F922" s="6"/>
      <c r="G922" s="6"/>
      <c r="H922" s="6"/>
      <c r="I922" s="6"/>
    </row>
    <row r="923" ht="14.25" customHeight="1">
      <c r="A923" s="16" t="s">
        <v>1166</v>
      </c>
      <c r="B923" s="16" t="s">
        <v>673</v>
      </c>
      <c r="D923" s="6"/>
      <c r="E923" s="6"/>
      <c r="F923" s="6"/>
      <c r="G923" s="6"/>
      <c r="H923" s="6"/>
      <c r="I923" s="6"/>
    </row>
    <row r="924" ht="14.25" customHeight="1">
      <c r="A924" s="16" t="s">
        <v>1488</v>
      </c>
      <c r="B924" s="16" t="s">
        <v>1489</v>
      </c>
      <c r="D924" s="6"/>
      <c r="E924" s="6"/>
      <c r="F924" s="6"/>
      <c r="G924" s="6"/>
      <c r="H924" s="6"/>
      <c r="I924" s="6"/>
    </row>
    <row r="925" ht="14.25" customHeight="1">
      <c r="A925" s="16" t="s">
        <v>1159</v>
      </c>
      <c r="B925" s="16" t="s">
        <v>675</v>
      </c>
      <c r="D925" s="6"/>
      <c r="E925" s="6"/>
      <c r="F925" s="6"/>
      <c r="G925" s="6"/>
      <c r="H925" s="6"/>
      <c r="I925" s="6"/>
    </row>
    <row r="926" ht="14.25" customHeight="1">
      <c r="A926" s="16" t="s">
        <v>654</v>
      </c>
      <c r="B926" s="16" t="s">
        <v>1490</v>
      </c>
      <c r="D926" s="6"/>
      <c r="E926" s="6"/>
      <c r="F926" s="6"/>
      <c r="G926" s="6"/>
      <c r="H926" s="6"/>
      <c r="I926" s="6"/>
    </row>
    <row r="927" ht="14.25" customHeight="1">
      <c r="A927" s="16" t="s">
        <v>970</v>
      </c>
      <c r="B927" s="16" t="s">
        <v>1044</v>
      </c>
      <c r="D927" s="6"/>
      <c r="E927" s="6"/>
      <c r="F927" s="6"/>
      <c r="G927" s="6"/>
      <c r="H927" s="6"/>
      <c r="I927" s="6"/>
    </row>
    <row r="928" ht="14.25" customHeight="1">
      <c r="A928" s="16" t="s">
        <v>1491</v>
      </c>
      <c r="B928" s="16" t="s">
        <v>1061</v>
      </c>
      <c r="D928" s="6"/>
      <c r="E928" s="6"/>
      <c r="F928" s="6"/>
      <c r="G928" s="6"/>
      <c r="H928" s="6"/>
      <c r="I928" s="6"/>
    </row>
    <row r="929" ht="14.25" customHeight="1">
      <c r="A929" s="16" t="s">
        <v>1031</v>
      </c>
      <c r="B929" s="16" t="s">
        <v>1492</v>
      </c>
      <c r="D929" s="6"/>
      <c r="E929" s="6"/>
      <c r="F929" s="6"/>
      <c r="G929" s="6"/>
      <c r="H929" s="6"/>
      <c r="I929" s="6"/>
    </row>
    <row r="930" ht="14.25" customHeight="1">
      <c r="A930" s="16" t="s">
        <v>1493</v>
      </c>
      <c r="B930" s="16" t="s">
        <v>1494</v>
      </c>
      <c r="D930" s="6"/>
      <c r="E930" s="6"/>
      <c r="F930" s="6"/>
      <c r="G930" s="6"/>
      <c r="H930" s="6"/>
      <c r="I930" s="6"/>
    </row>
    <row r="931" ht="14.25" customHeight="1">
      <c r="A931" s="16" t="s">
        <v>650</v>
      </c>
      <c r="B931" s="16" t="s">
        <v>506</v>
      </c>
      <c r="D931" s="6"/>
      <c r="E931" s="6"/>
      <c r="F931" s="6"/>
      <c r="G931" s="6"/>
      <c r="H931" s="6"/>
      <c r="I931" s="6"/>
    </row>
    <row r="932" ht="14.25" customHeight="1">
      <c r="A932" s="16" t="s">
        <v>1495</v>
      </c>
      <c r="B932" s="16" t="s">
        <v>445</v>
      </c>
      <c r="D932" s="6"/>
      <c r="E932" s="6"/>
      <c r="F932" s="6"/>
      <c r="G932" s="6"/>
      <c r="H932" s="6"/>
      <c r="I932" s="6"/>
    </row>
    <row r="933" ht="14.25" customHeight="1">
      <c r="A933" s="16" t="s">
        <v>991</v>
      </c>
      <c r="B933" s="16" t="s">
        <v>910</v>
      </c>
      <c r="D933" s="6"/>
      <c r="E933" s="6"/>
      <c r="F933" s="6"/>
      <c r="G933" s="6"/>
      <c r="H933" s="6"/>
      <c r="I933" s="6"/>
    </row>
    <row r="934" ht="14.25" customHeight="1">
      <c r="A934" s="16" t="s">
        <v>534</v>
      </c>
      <c r="B934" s="16" t="s">
        <v>857</v>
      </c>
      <c r="D934" s="6"/>
      <c r="E934" s="6"/>
      <c r="F934" s="6"/>
      <c r="G934" s="6"/>
      <c r="H934" s="6"/>
      <c r="I934" s="6"/>
    </row>
    <row r="935" ht="14.25" customHeight="1">
      <c r="A935" s="16" t="s">
        <v>1496</v>
      </c>
      <c r="B935" s="16" t="s">
        <v>1497</v>
      </c>
      <c r="D935" s="6"/>
      <c r="E935" s="6"/>
      <c r="F935" s="6"/>
      <c r="G935" s="6"/>
      <c r="H935" s="6"/>
      <c r="I935" s="6"/>
    </row>
    <row r="936" ht="14.25" customHeight="1">
      <c r="A936" s="16" t="s">
        <v>1137</v>
      </c>
      <c r="B936" s="16" t="s">
        <v>743</v>
      </c>
      <c r="D936" s="6"/>
      <c r="E936" s="6"/>
      <c r="F936" s="6"/>
      <c r="G936" s="6"/>
      <c r="H936" s="6"/>
      <c r="I936" s="6"/>
    </row>
    <row r="937" ht="14.25" customHeight="1">
      <c r="A937" s="16" t="s">
        <v>792</v>
      </c>
      <c r="B937" s="16" t="s">
        <v>1361</v>
      </c>
      <c r="D937" s="6"/>
      <c r="E937" s="6"/>
      <c r="F937" s="6"/>
      <c r="G937" s="6"/>
      <c r="H937" s="6"/>
      <c r="I937" s="6"/>
    </row>
    <row r="938" ht="14.25" customHeight="1">
      <c r="A938" s="16" t="s">
        <v>1072</v>
      </c>
      <c r="B938" s="16" t="s">
        <v>1236</v>
      </c>
      <c r="D938" s="6"/>
      <c r="E938" s="6"/>
      <c r="F938" s="6"/>
      <c r="G938" s="6"/>
      <c r="H938" s="6"/>
      <c r="I938" s="6"/>
    </row>
    <row r="939" ht="14.25" customHeight="1">
      <c r="A939" s="16" t="s">
        <v>1498</v>
      </c>
      <c r="B939" s="16" t="s">
        <v>1183</v>
      </c>
      <c r="D939" s="6"/>
      <c r="E939" s="6"/>
      <c r="F939" s="6"/>
      <c r="G939" s="6"/>
      <c r="H939" s="6"/>
      <c r="I939" s="6"/>
    </row>
    <row r="940" ht="14.25" customHeight="1">
      <c r="A940" s="16" t="s">
        <v>1499</v>
      </c>
      <c r="B940" s="16" t="s">
        <v>1500</v>
      </c>
      <c r="D940" s="6"/>
      <c r="E940" s="6"/>
      <c r="F940" s="6"/>
      <c r="G940" s="6"/>
      <c r="H940" s="6"/>
      <c r="I940" s="6"/>
    </row>
    <row r="941" ht="14.25" customHeight="1">
      <c r="A941" s="16" t="s">
        <v>1501</v>
      </c>
      <c r="B941" s="16" t="s">
        <v>1502</v>
      </c>
      <c r="D941" s="6"/>
      <c r="E941" s="6"/>
      <c r="F941" s="6"/>
      <c r="G941" s="6"/>
      <c r="H941" s="6"/>
      <c r="I941" s="6"/>
    </row>
    <row r="942" ht="14.25" customHeight="1">
      <c r="A942" s="16" t="s">
        <v>1503</v>
      </c>
      <c r="B942" s="16" t="s">
        <v>625</v>
      </c>
      <c r="D942" s="6"/>
      <c r="E942" s="6"/>
      <c r="F942" s="6"/>
      <c r="G942" s="6"/>
      <c r="H942" s="6"/>
      <c r="I942" s="6"/>
    </row>
    <row r="943" ht="14.25" customHeight="1">
      <c r="A943" s="16" t="s">
        <v>1504</v>
      </c>
      <c r="B943" s="16" t="s">
        <v>1505</v>
      </c>
      <c r="D943" s="6"/>
      <c r="E943" s="6"/>
      <c r="F943" s="6"/>
      <c r="G943" s="6"/>
      <c r="H943" s="6"/>
      <c r="I943" s="6"/>
    </row>
    <row r="944" ht="14.25" customHeight="1">
      <c r="A944" s="16" t="s">
        <v>1506</v>
      </c>
      <c r="B944" s="16" t="s">
        <v>1507</v>
      </c>
      <c r="D944" s="6"/>
      <c r="E944" s="6"/>
      <c r="F944" s="6"/>
      <c r="G944" s="6"/>
      <c r="H944" s="6"/>
      <c r="I944" s="6"/>
    </row>
    <row r="945" ht="14.25" customHeight="1">
      <c r="A945" s="16" t="s">
        <v>1172</v>
      </c>
      <c r="B945" s="16" t="s">
        <v>1508</v>
      </c>
      <c r="D945" s="6"/>
      <c r="E945" s="6"/>
      <c r="F945" s="6"/>
      <c r="G945" s="6"/>
      <c r="H945" s="6"/>
      <c r="I945" s="6"/>
    </row>
    <row r="946" ht="14.25" customHeight="1">
      <c r="A946" s="16" t="s">
        <v>1075</v>
      </c>
      <c r="B946" s="16" t="s">
        <v>847</v>
      </c>
      <c r="D946" s="6"/>
      <c r="E946" s="6"/>
      <c r="F946" s="6"/>
      <c r="G946" s="6"/>
      <c r="H946" s="6"/>
      <c r="I946" s="6"/>
    </row>
    <row r="947" ht="14.25" customHeight="1">
      <c r="A947" s="16" t="s">
        <v>1440</v>
      </c>
      <c r="B947" s="16" t="s">
        <v>1509</v>
      </c>
      <c r="D947" s="6"/>
      <c r="E947" s="6"/>
      <c r="F947" s="6"/>
      <c r="G947" s="6"/>
      <c r="H947" s="6"/>
      <c r="I947" s="6"/>
    </row>
    <row r="948" ht="14.25" customHeight="1">
      <c r="A948" s="16" t="s">
        <v>654</v>
      </c>
      <c r="B948" s="16" t="s">
        <v>1510</v>
      </c>
      <c r="D948" s="6"/>
      <c r="E948" s="6"/>
      <c r="F948" s="6"/>
      <c r="G948" s="6"/>
      <c r="H948" s="6"/>
      <c r="I948" s="6"/>
    </row>
    <row r="949" ht="14.25" customHeight="1">
      <c r="A949" s="16" t="s">
        <v>905</v>
      </c>
      <c r="B949" s="16" t="s">
        <v>948</v>
      </c>
      <c r="D949" s="6"/>
      <c r="E949" s="6"/>
      <c r="F949" s="6"/>
      <c r="G949" s="6"/>
      <c r="H949" s="6"/>
      <c r="I949" s="6"/>
    </row>
    <row r="950" ht="14.25" customHeight="1">
      <c r="A950" s="16" t="s">
        <v>747</v>
      </c>
      <c r="B950" s="16" t="s">
        <v>1511</v>
      </c>
      <c r="D950" s="6"/>
      <c r="E950" s="6"/>
      <c r="F950" s="6"/>
      <c r="G950" s="6"/>
      <c r="H950" s="6"/>
      <c r="I950" s="6"/>
    </row>
    <row r="951" ht="14.25" customHeight="1">
      <c r="A951" s="16" t="s">
        <v>1512</v>
      </c>
      <c r="B951" s="16" t="s">
        <v>1513</v>
      </c>
      <c r="D951" s="6"/>
      <c r="E951" s="6"/>
      <c r="F951" s="6"/>
      <c r="G951" s="6"/>
      <c r="H951" s="6"/>
      <c r="I951" s="6"/>
    </row>
    <row r="952" ht="14.25" customHeight="1">
      <c r="A952" s="16" t="s">
        <v>1514</v>
      </c>
      <c r="B952" s="16" t="s">
        <v>1515</v>
      </c>
      <c r="D952" s="6"/>
      <c r="E952" s="6"/>
      <c r="F952" s="6"/>
      <c r="G952" s="6"/>
      <c r="H952" s="6"/>
      <c r="I952" s="6"/>
    </row>
    <row r="953" ht="14.25" customHeight="1">
      <c r="A953" s="16" t="s">
        <v>1516</v>
      </c>
      <c r="B953" s="16" t="s">
        <v>1517</v>
      </c>
      <c r="D953" s="6"/>
      <c r="E953" s="6"/>
      <c r="F953" s="6"/>
      <c r="G953" s="6"/>
      <c r="H953" s="6"/>
      <c r="I953" s="6"/>
    </row>
    <row r="954" ht="14.25" customHeight="1">
      <c r="A954" s="16" t="s">
        <v>1135</v>
      </c>
      <c r="B954" s="16" t="s">
        <v>606</v>
      </c>
      <c r="D954" s="6"/>
      <c r="E954" s="6"/>
      <c r="F954" s="6"/>
      <c r="G954" s="6"/>
      <c r="H954" s="6"/>
      <c r="I954" s="6"/>
    </row>
    <row r="955" ht="14.25" customHeight="1">
      <c r="A955" s="16" t="s">
        <v>1078</v>
      </c>
      <c r="B955" s="16" t="s">
        <v>1518</v>
      </c>
      <c r="D955" s="6"/>
      <c r="E955" s="6"/>
      <c r="F955" s="6"/>
      <c r="G955" s="6"/>
      <c r="H955" s="6"/>
      <c r="I955" s="6"/>
    </row>
    <row r="956" ht="14.25" customHeight="1">
      <c r="A956" s="16" t="s">
        <v>1519</v>
      </c>
      <c r="B956" s="16" t="s">
        <v>1160</v>
      </c>
      <c r="D956" s="6"/>
      <c r="E956" s="6"/>
      <c r="F956" s="6"/>
      <c r="G956" s="6"/>
      <c r="H956" s="6"/>
      <c r="I956" s="6"/>
    </row>
    <row r="957" ht="14.25" customHeight="1">
      <c r="A957" s="16" t="s">
        <v>1520</v>
      </c>
      <c r="B957" s="16" t="s">
        <v>1521</v>
      </c>
      <c r="D957" s="6"/>
      <c r="E957" s="6"/>
      <c r="F957" s="6"/>
      <c r="G957" s="6"/>
      <c r="H957" s="6"/>
      <c r="I957" s="6"/>
    </row>
    <row r="958" ht="14.25" customHeight="1">
      <c r="A958" s="16" t="s">
        <v>1522</v>
      </c>
      <c r="B958" s="16" t="s">
        <v>1226</v>
      </c>
      <c r="D958" s="6"/>
      <c r="E958" s="6"/>
      <c r="F958" s="6"/>
      <c r="G958" s="6"/>
      <c r="H958" s="6"/>
      <c r="I958" s="6"/>
    </row>
    <row r="959" ht="14.25" customHeight="1">
      <c r="A959" s="16" t="s">
        <v>1523</v>
      </c>
      <c r="B959" s="16" t="s">
        <v>550</v>
      </c>
      <c r="D959" s="6"/>
      <c r="E959" s="6"/>
      <c r="F959" s="6"/>
      <c r="G959" s="6"/>
      <c r="H959" s="6"/>
      <c r="I959" s="6"/>
    </row>
    <row r="960" ht="14.25" customHeight="1">
      <c r="A960" s="16" t="s">
        <v>774</v>
      </c>
      <c r="B960" s="16" t="s">
        <v>1524</v>
      </c>
      <c r="D960" s="6"/>
      <c r="E960" s="6"/>
      <c r="F960" s="6"/>
      <c r="G960" s="6"/>
      <c r="H960" s="6"/>
      <c r="I960" s="6"/>
    </row>
    <row r="961" ht="14.25" customHeight="1">
      <c r="A961" s="16" t="s">
        <v>1116</v>
      </c>
      <c r="B961" s="16" t="s">
        <v>1525</v>
      </c>
      <c r="D961" s="6"/>
      <c r="E961" s="6"/>
      <c r="F961" s="6"/>
      <c r="G961" s="6"/>
      <c r="H961" s="6"/>
      <c r="I961" s="6"/>
    </row>
    <row r="962" ht="14.25" customHeight="1">
      <c r="A962" s="16" t="s">
        <v>1526</v>
      </c>
      <c r="B962" s="16" t="s">
        <v>1527</v>
      </c>
      <c r="D962" s="6"/>
      <c r="E962" s="6"/>
      <c r="F962" s="6"/>
      <c r="G962" s="6"/>
      <c r="H962" s="6"/>
      <c r="I962" s="6"/>
    </row>
    <row r="963" ht="14.25" customHeight="1">
      <c r="A963" s="16" t="s">
        <v>1528</v>
      </c>
      <c r="B963" s="16" t="s">
        <v>696</v>
      </c>
      <c r="D963" s="6"/>
      <c r="E963" s="6"/>
      <c r="F963" s="6"/>
      <c r="G963" s="6"/>
      <c r="H963" s="6"/>
      <c r="I963" s="6"/>
    </row>
    <row r="964" ht="14.25" customHeight="1">
      <c r="A964" s="16" t="s">
        <v>1529</v>
      </c>
      <c r="B964" s="16" t="s">
        <v>1530</v>
      </c>
      <c r="D964" s="6"/>
      <c r="E964" s="6"/>
      <c r="F964" s="6"/>
      <c r="G964" s="6"/>
      <c r="H964" s="6"/>
      <c r="I964" s="6"/>
    </row>
    <row r="965" ht="14.25" customHeight="1">
      <c r="A965" s="16" t="s">
        <v>1531</v>
      </c>
      <c r="B965" s="16" t="s">
        <v>801</v>
      </c>
      <c r="D965" s="6"/>
      <c r="E965" s="6"/>
      <c r="F965" s="6"/>
      <c r="G965" s="6"/>
      <c r="H965" s="6"/>
      <c r="I965" s="6"/>
    </row>
    <row r="966" ht="14.25" customHeight="1">
      <c r="A966" s="16" t="s">
        <v>1344</v>
      </c>
      <c r="B966" s="16" t="s">
        <v>1532</v>
      </c>
      <c r="D966" s="6"/>
      <c r="E966" s="6"/>
      <c r="F966" s="6"/>
      <c r="G966" s="6"/>
      <c r="H966" s="6"/>
      <c r="I966" s="6"/>
    </row>
    <row r="967" ht="14.25" customHeight="1">
      <c r="A967" s="16" t="s">
        <v>1533</v>
      </c>
      <c r="B967" s="16" t="s">
        <v>1224</v>
      </c>
      <c r="D967" s="6"/>
      <c r="E967" s="6"/>
      <c r="F967" s="6"/>
      <c r="G967" s="6"/>
      <c r="H967" s="6"/>
      <c r="I967" s="6"/>
    </row>
    <row r="968" ht="14.25" customHeight="1">
      <c r="A968" s="16" t="s">
        <v>800</v>
      </c>
      <c r="B968" s="16" t="s">
        <v>1534</v>
      </c>
      <c r="D968" s="6"/>
      <c r="E968" s="6"/>
      <c r="F968" s="6"/>
      <c r="G968" s="6"/>
      <c r="H968" s="6"/>
      <c r="I968" s="6"/>
    </row>
    <row r="969" ht="14.25" customHeight="1">
      <c r="A969" s="16" t="s">
        <v>1324</v>
      </c>
      <c r="B969" s="16" t="s">
        <v>1122</v>
      </c>
      <c r="D969" s="6"/>
      <c r="E969" s="6"/>
      <c r="F969" s="6"/>
      <c r="G969" s="6"/>
      <c r="H969" s="6"/>
      <c r="I969" s="6"/>
    </row>
    <row r="970" ht="14.25" customHeight="1">
      <c r="A970" s="16" t="s">
        <v>951</v>
      </c>
      <c r="B970" s="16" t="s">
        <v>1535</v>
      </c>
      <c r="D970" s="6"/>
      <c r="E970" s="6"/>
      <c r="F970" s="6"/>
      <c r="G970" s="6"/>
      <c r="H970" s="6"/>
      <c r="I970" s="6"/>
    </row>
    <row r="971" ht="14.25" customHeight="1">
      <c r="A971" s="16" t="s">
        <v>1536</v>
      </c>
      <c r="B971" s="16" t="s">
        <v>1537</v>
      </c>
      <c r="D971" s="6"/>
      <c r="E971" s="6"/>
      <c r="F971" s="6"/>
      <c r="G971" s="6"/>
      <c r="H971" s="6"/>
      <c r="I971" s="6"/>
    </row>
    <row r="972" ht="14.25" customHeight="1">
      <c r="A972" s="16" t="s">
        <v>778</v>
      </c>
      <c r="B972" s="16" t="s">
        <v>1538</v>
      </c>
      <c r="D972" s="6"/>
      <c r="E972" s="6"/>
      <c r="F972" s="6"/>
      <c r="G972" s="6"/>
      <c r="H972" s="6"/>
      <c r="I972" s="6"/>
    </row>
    <row r="973" ht="14.25" customHeight="1">
      <c r="A973" s="16" t="s">
        <v>1460</v>
      </c>
      <c r="B973" s="16" t="s">
        <v>1201</v>
      </c>
      <c r="D973" s="6"/>
      <c r="E973" s="6"/>
      <c r="F973" s="6"/>
      <c r="G973" s="6"/>
      <c r="H973" s="6"/>
      <c r="I973" s="6"/>
    </row>
    <row r="974" ht="14.25" customHeight="1">
      <c r="A974" s="16" t="s">
        <v>1072</v>
      </c>
      <c r="B974" s="16" t="s">
        <v>1008</v>
      </c>
      <c r="D974" s="6"/>
      <c r="E974" s="6"/>
      <c r="F974" s="6"/>
      <c r="G974" s="6"/>
      <c r="H974" s="6"/>
      <c r="I974" s="6"/>
    </row>
    <row r="975" ht="14.25" customHeight="1">
      <c r="A975" s="16" t="s">
        <v>532</v>
      </c>
      <c r="B975" s="16" t="s">
        <v>641</v>
      </c>
      <c r="D975" s="6"/>
      <c r="E975" s="6"/>
      <c r="F975" s="6"/>
      <c r="G975" s="6"/>
      <c r="H975" s="6"/>
      <c r="I975" s="6"/>
    </row>
    <row r="976" ht="14.25" customHeight="1">
      <c r="A976" s="16" t="s">
        <v>1539</v>
      </c>
      <c r="B976" s="16" t="s">
        <v>1540</v>
      </c>
      <c r="D976" s="6"/>
      <c r="E976" s="6"/>
      <c r="F976" s="6"/>
      <c r="G976" s="6"/>
      <c r="H976" s="6"/>
      <c r="I976" s="6"/>
    </row>
    <row r="977" ht="14.25" customHeight="1">
      <c r="A977" s="16" t="s">
        <v>1541</v>
      </c>
      <c r="B977" s="16" t="s">
        <v>1092</v>
      </c>
      <c r="D977" s="6"/>
      <c r="E977" s="6"/>
      <c r="F977" s="6"/>
      <c r="G977" s="6"/>
      <c r="H977" s="6"/>
      <c r="I977" s="6"/>
    </row>
    <row r="978" ht="14.25" customHeight="1">
      <c r="A978" s="16" t="s">
        <v>800</v>
      </c>
      <c r="B978" s="16" t="s">
        <v>867</v>
      </c>
      <c r="D978" s="6"/>
      <c r="E978" s="6"/>
      <c r="F978" s="6"/>
      <c r="G978" s="6"/>
      <c r="H978" s="6"/>
      <c r="I978" s="6"/>
    </row>
    <row r="979" ht="14.25" customHeight="1">
      <c r="A979" s="16" t="s">
        <v>1376</v>
      </c>
      <c r="B979" s="16" t="s">
        <v>1542</v>
      </c>
      <c r="D979" s="6"/>
      <c r="E979" s="6"/>
      <c r="F979" s="6"/>
      <c r="G979" s="6"/>
      <c r="H979" s="6"/>
      <c r="I979" s="6"/>
    </row>
    <row r="980" ht="14.25" customHeight="1">
      <c r="A980" s="16" t="s">
        <v>1474</v>
      </c>
      <c r="B980" s="16" t="s">
        <v>1543</v>
      </c>
      <c r="D980" s="6"/>
      <c r="E980" s="6"/>
      <c r="F980" s="6"/>
      <c r="G980" s="6"/>
      <c r="H980" s="6"/>
      <c r="I980" s="6"/>
    </row>
    <row r="981" ht="14.25" customHeight="1">
      <c r="A981" s="16" t="s">
        <v>1544</v>
      </c>
      <c r="B981" s="16" t="s">
        <v>1545</v>
      </c>
      <c r="D981" s="6"/>
      <c r="E981" s="6"/>
      <c r="F981" s="6"/>
      <c r="G981" s="6"/>
      <c r="H981" s="6"/>
      <c r="I981" s="6"/>
    </row>
    <row r="982" ht="14.25" customHeight="1">
      <c r="A982" s="16" t="s">
        <v>1546</v>
      </c>
      <c r="B982" s="16" t="s">
        <v>1176</v>
      </c>
      <c r="D982" s="6"/>
      <c r="E982" s="6"/>
      <c r="F982" s="6"/>
      <c r="G982" s="6"/>
      <c r="H982" s="6"/>
      <c r="I982" s="6"/>
    </row>
    <row r="983" ht="14.25" customHeight="1">
      <c r="A983" s="16" t="s">
        <v>1251</v>
      </c>
      <c r="B983" s="16" t="s">
        <v>1272</v>
      </c>
      <c r="D983" s="6"/>
      <c r="E983" s="6"/>
      <c r="F983" s="6"/>
      <c r="G983" s="6"/>
      <c r="H983" s="6"/>
      <c r="I983" s="6"/>
    </row>
    <row r="984" ht="14.25" customHeight="1">
      <c r="A984" s="16" t="s">
        <v>1163</v>
      </c>
      <c r="B984" s="16" t="s">
        <v>533</v>
      </c>
      <c r="D984" s="6"/>
      <c r="E984" s="6"/>
      <c r="F984" s="6"/>
      <c r="G984" s="6"/>
      <c r="H984" s="6"/>
      <c r="I984" s="6"/>
    </row>
    <row r="985" ht="14.25" customHeight="1">
      <c r="A985" s="16" t="s">
        <v>1068</v>
      </c>
      <c r="B985" s="16" t="s">
        <v>1547</v>
      </c>
      <c r="D985" s="6"/>
      <c r="E985" s="6"/>
      <c r="F985" s="6"/>
      <c r="G985" s="6"/>
      <c r="H985" s="6"/>
      <c r="I985" s="6"/>
    </row>
    <row r="986" ht="14.25" customHeight="1">
      <c r="A986" s="16" t="s">
        <v>945</v>
      </c>
      <c r="B986" s="16" t="s">
        <v>1548</v>
      </c>
      <c r="D986" s="6"/>
      <c r="E986" s="6"/>
      <c r="F986" s="6"/>
      <c r="G986" s="6"/>
      <c r="H986" s="6"/>
      <c r="I986" s="6"/>
    </row>
    <row r="987" ht="14.25" customHeight="1">
      <c r="A987" s="16" t="s">
        <v>1140</v>
      </c>
      <c r="B987" s="16" t="s">
        <v>1549</v>
      </c>
      <c r="D987" s="6"/>
      <c r="E987" s="6"/>
      <c r="F987" s="6"/>
      <c r="G987" s="6"/>
      <c r="H987" s="6"/>
      <c r="I987" s="6"/>
    </row>
    <row r="988" ht="14.25" customHeight="1">
      <c r="A988" s="16" t="s">
        <v>1550</v>
      </c>
      <c r="B988" s="16" t="s">
        <v>1067</v>
      </c>
      <c r="D988" s="6"/>
      <c r="E988" s="6"/>
      <c r="F988" s="6"/>
      <c r="G988" s="6"/>
      <c r="H988" s="6"/>
      <c r="I988" s="6"/>
    </row>
    <row r="989" ht="14.25" customHeight="1">
      <c r="A989" s="16" t="s">
        <v>1422</v>
      </c>
      <c r="B989" s="16" t="s">
        <v>721</v>
      </c>
      <c r="D989" s="6"/>
      <c r="E989" s="6"/>
      <c r="F989" s="6"/>
      <c r="G989" s="6"/>
      <c r="H989" s="6"/>
      <c r="I989" s="6"/>
    </row>
    <row r="990" ht="14.25" customHeight="1">
      <c r="A990" s="16" t="s">
        <v>1223</v>
      </c>
      <c r="B990" s="16" t="s">
        <v>1551</v>
      </c>
      <c r="D990" s="6"/>
      <c r="E990" s="6"/>
      <c r="F990" s="6"/>
      <c r="G990" s="6"/>
      <c r="H990" s="6"/>
      <c r="I990" s="6"/>
    </row>
    <row r="991" ht="14.25" customHeight="1">
      <c r="A991" s="16" t="s">
        <v>1144</v>
      </c>
      <c r="B991" s="16" t="s">
        <v>1552</v>
      </c>
      <c r="D991" s="6"/>
      <c r="E991" s="6"/>
      <c r="F991" s="6"/>
      <c r="G991" s="6"/>
      <c r="H991" s="6"/>
      <c r="I991" s="6"/>
    </row>
    <row r="992" ht="14.25" customHeight="1">
      <c r="A992" s="16" t="s">
        <v>1553</v>
      </c>
      <c r="B992" s="16" t="s">
        <v>761</v>
      </c>
      <c r="D992" s="6"/>
      <c r="E992" s="6"/>
      <c r="F992" s="6"/>
      <c r="G992" s="6"/>
      <c r="H992" s="6"/>
      <c r="I992" s="6"/>
    </row>
    <row r="993" ht="14.25" customHeight="1">
      <c r="A993" s="16" t="s">
        <v>884</v>
      </c>
      <c r="B993" s="16" t="s">
        <v>1554</v>
      </c>
      <c r="D993" s="6"/>
      <c r="E993" s="6"/>
      <c r="F993" s="6"/>
      <c r="G993" s="6"/>
      <c r="H993" s="6"/>
      <c r="I993" s="6"/>
    </row>
    <row r="994" ht="14.25" customHeight="1">
      <c r="A994" s="16" t="s">
        <v>658</v>
      </c>
      <c r="B994" s="16" t="s">
        <v>1555</v>
      </c>
      <c r="D994" s="6"/>
      <c r="E994" s="6"/>
      <c r="F994" s="6"/>
      <c r="G994" s="6"/>
      <c r="H994" s="6"/>
      <c r="I994" s="6"/>
    </row>
    <row r="995" ht="14.25" customHeight="1">
      <c r="A995" s="16" t="s">
        <v>1556</v>
      </c>
      <c r="B995" s="16" t="s">
        <v>1557</v>
      </c>
      <c r="D995" s="6"/>
      <c r="E995" s="6"/>
      <c r="F995" s="6"/>
      <c r="G995" s="6"/>
      <c r="H995" s="6"/>
      <c r="I995" s="6"/>
    </row>
    <row r="996" ht="14.25" customHeight="1">
      <c r="A996" s="16" t="s">
        <v>1123</v>
      </c>
      <c r="B996" s="16" t="s">
        <v>1558</v>
      </c>
      <c r="D996" s="6"/>
      <c r="E996" s="6"/>
      <c r="F996" s="6"/>
      <c r="G996" s="6"/>
      <c r="H996" s="6"/>
      <c r="I996" s="6"/>
    </row>
    <row r="997" ht="14.25" customHeight="1">
      <c r="A997" s="16" t="s">
        <v>1559</v>
      </c>
      <c r="B997" s="16" t="s">
        <v>1560</v>
      </c>
      <c r="D997" s="6"/>
      <c r="E997" s="6"/>
      <c r="F997" s="6"/>
      <c r="G997" s="6"/>
      <c r="H997" s="6"/>
      <c r="I997" s="6"/>
    </row>
    <row r="998" ht="14.25" customHeight="1">
      <c r="A998" s="16" t="s">
        <v>1561</v>
      </c>
      <c r="B998" s="16" t="s">
        <v>1562</v>
      </c>
      <c r="D998" s="6"/>
      <c r="E998" s="6"/>
      <c r="F998" s="6"/>
      <c r="G998" s="6"/>
      <c r="H998" s="6"/>
      <c r="I998" s="6"/>
    </row>
    <row r="999" ht="14.25" customHeight="1">
      <c r="A999" s="16" t="s">
        <v>741</v>
      </c>
      <c r="B999" s="16" t="s">
        <v>927</v>
      </c>
      <c r="D999" s="6"/>
      <c r="E999" s="6"/>
      <c r="F999" s="6"/>
      <c r="G999" s="6"/>
      <c r="H999" s="6"/>
      <c r="I999" s="6"/>
    </row>
    <row r="1000" ht="14.25" customHeight="1">
      <c r="A1000" s="16" t="s">
        <v>1563</v>
      </c>
      <c r="B1000" s="16" t="s">
        <v>918</v>
      </c>
      <c r="D1000" s="6"/>
      <c r="E1000" s="6"/>
      <c r="F1000" s="6"/>
      <c r="G1000" s="6"/>
      <c r="H1000" s="6"/>
      <c r="I1000" s="6"/>
    </row>
    <row r="1001" ht="14.25" customHeight="1">
      <c r="A1001" s="16" t="s">
        <v>1147</v>
      </c>
      <c r="B1001" s="16" t="s">
        <v>1564</v>
      </c>
      <c r="D1001" s="6"/>
      <c r="E1001" s="6"/>
      <c r="F1001" s="6"/>
      <c r="G1001" s="6"/>
      <c r="H1001" s="6"/>
      <c r="I1001" s="6"/>
    </row>
    <row r="1002" ht="14.25" customHeight="1">
      <c r="A1002" s="16" t="s">
        <v>1565</v>
      </c>
      <c r="B1002" s="16" t="s">
        <v>847</v>
      </c>
      <c r="D1002" s="6"/>
      <c r="E1002" s="6"/>
      <c r="F1002" s="6"/>
      <c r="G1002" s="6"/>
      <c r="H1002" s="6"/>
      <c r="I1002" s="6"/>
    </row>
    <row r="1003" ht="14.25" customHeight="1">
      <c r="A1003" s="16" t="s">
        <v>1566</v>
      </c>
      <c r="B1003" s="16" t="s">
        <v>1235</v>
      </c>
      <c r="D1003" s="6"/>
      <c r="E1003" s="6"/>
      <c r="F1003" s="6"/>
      <c r="G1003" s="6"/>
      <c r="H1003" s="6"/>
      <c r="I1003" s="6"/>
    </row>
    <row r="1004" ht="14.25" customHeight="1">
      <c r="A1004" s="16" t="s">
        <v>674</v>
      </c>
      <c r="B1004" s="16" t="s">
        <v>1039</v>
      </c>
      <c r="D1004" s="6"/>
      <c r="E1004" s="6"/>
      <c r="F1004" s="6"/>
      <c r="G1004" s="6"/>
      <c r="H1004" s="6"/>
      <c r="I1004" s="6"/>
    </row>
    <row r="1005" ht="14.25" customHeight="1">
      <c r="A1005" s="16" t="s">
        <v>676</v>
      </c>
      <c r="B1005" s="16" t="s">
        <v>1023</v>
      </c>
      <c r="D1005" s="6"/>
      <c r="E1005" s="6"/>
      <c r="F1005" s="6"/>
      <c r="G1005" s="6"/>
      <c r="H1005" s="6"/>
      <c r="I1005" s="6"/>
    </row>
    <row r="1006" ht="14.25" customHeight="1">
      <c r="A1006" s="16" t="s">
        <v>741</v>
      </c>
      <c r="B1006" s="16" t="s">
        <v>523</v>
      </c>
      <c r="D1006" s="6"/>
      <c r="E1006" s="6"/>
      <c r="F1006" s="6"/>
      <c r="G1006" s="6"/>
      <c r="H1006" s="6"/>
      <c r="I1006" s="6"/>
    </row>
    <row r="1007" ht="14.25" customHeight="1">
      <c r="A1007" s="16" t="s">
        <v>530</v>
      </c>
      <c r="B1007" s="16" t="s">
        <v>935</v>
      </c>
      <c r="D1007" s="6"/>
      <c r="E1007" s="6"/>
      <c r="F1007" s="6"/>
      <c r="G1007" s="6"/>
      <c r="H1007" s="6"/>
      <c r="I1007" s="6"/>
    </row>
    <row r="1008" ht="14.25" customHeight="1">
      <c r="A1008" s="16" t="s">
        <v>1567</v>
      </c>
      <c r="B1008" s="16" t="s">
        <v>1568</v>
      </c>
      <c r="D1008" s="6"/>
      <c r="E1008" s="6"/>
      <c r="F1008" s="6"/>
      <c r="G1008" s="6"/>
      <c r="H1008" s="6"/>
      <c r="I1008" s="6"/>
    </row>
    <row r="1009" ht="14.25" customHeight="1">
      <c r="A1009" s="16" t="s">
        <v>1317</v>
      </c>
      <c r="B1009" s="16" t="s">
        <v>836</v>
      </c>
      <c r="D1009" s="6"/>
      <c r="E1009" s="6"/>
      <c r="F1009" s="6"/>
      <c r="G1009" s="6"/>
      <c r="H1009" s="6"/>
      <c r="I1009" s="6"/>
    </row>
    <row r="1010" ht="14.25" customHeight="1">
      <c r="A1010" s="16" t="s">
        <v>1202</v>
      </c>
      <c r="B1010" s="16" t="s">
        <v>1081</v>
      </c>
      <c r="D1010" s="6"/>
      <c r="E1010" s="6"/>
      <c r="F1010" s="6"/>
      <c r="G1010" s="6"/>
      <c r="H1010" s="6"/>
      <c r="I1010" s="6"/>
    </row>
    <row r="1011" ht="14.25" customHeight="1">
      <c r="A1011" s="16" t="s">
        <v>717</v>
      </c>
      <c r="B1011" s="16" t="s">
        <v>1129</v>
      </c>
      <c r="D1011" s="6"/>
      <c r="E1011" s="6"/>
      <c r="F1011" s="6"/>
      <c r="G1011" s="6"/>
      <c r="H1011" s="6"/>
      <c r="I1011" s="6"/>
    </row>
    <row r="1012" ht="14.25" customHeight="1">
      <c r="A1012" s="16" t="s">
        <v>1569</v>
      </c>
      <c r="B1012" s="16" t="s">
        <v>1295</v>
      </c>
      <c r="D1012" s="6"/>
      <c r="E1012" s="6"/>
      <c r="F1012" s="6"/>
      <c r="G1012" s="6"/>
      <c r="H1012" s="6"/>
      <c r="I1012" s="6"/>
    </row>
    <row r="1013" ht="14.25" customHeight="1">
      <c r="A1013" s="16" t="s">
        <v>588</v>
      </c>
      <c r="B1013" s="16" t="s">
        <v>653</v>
      </c>
      <c r="D1013" s="6"/>
      <c r="E1013" s="6"/>
      <c r="F1013" s="6"/>
      <c r="G1013" s="6"/>
      <c r="H1013" s="6"/>
      <c r="I1013" s="6"/>
    </row>
    <row r="1014" ht="14.25" customHeight="1">
      <c r="A1014" s="16" t="s">
        <v>658</v>
      </c>
      <c r="B1014" s="16" t="s">
        <v>1570</v>
      </c>
      <c r="D1014" s="6"/>
      <c r="E1014" s="6"/>
      <c r="F1014" s="6"/>
      <c r="G1014" s="6"/>
      <c r="H1014" s="6"/>
      <c r="I1014" s="6"/>
    </row>
    <row r="1015" ht="14.25" customHeight="1">
      <c r="A1015" s="16" t="s">
        <v>1571</v>
      </c>
      <c r="B1015" s="16" t="s">
        <v>1572</v>
      </c>
      <c r="D1015" s="6"/>
      <c r="E1015" s="6"/>
      <c r="F1015" s="6"/>
      <c r="G1015" s="6"/>
      <c r="H1015" s="6"/>
      <c r="I1015" s="6"/>
    </row>
    <row r="1016" ht="14.25" customHeight="1">
      <c r="A1016" s="16" t="s">
        <v>1573</v>
      </c>
      <c r="B1016" s="16" t="s">
        <v>1250</v>
      </c>
      <c r="D1016" s="6"/>
      <c r="E1016" s="6"/>
      <c r="F1016" s="6"/>
      <c r="G1016" s="6"/>
      <c r="H1016" s="6"/>
      <c r="I1016" s="6"/>
    </row>
    <row r="1017" ht="14.25" customHeight="1">
      <c r="A1017" s="16" t="s">
        <v>1574</v>
      </c>
      <c r="B1017" s="16" t="s">
        <v>1575</v>
      </c>
      <c r="D1017" s="6"/>
      <c r="E1017" s="6"/>
      <c r="F1017" s="6"/>
      <c r="G1017" s="6"/>
      <c r="H1017" s="6"/>
      <c r="I1017" s="6"/>
    </row>
    <row r="1018" ht="14.25" customHeight="1">
      <c r="A1018" s="16" t="s">
        <v>856</v>
      </c>
      <c r="B1018" s="16" t="s">
        <v>1576</v>
      </c>
      <c r="D1018" s="6"/>
      <c r="E1018" s="6"/>
      <c r="F1018" s="6"/>
      <c r="G1018" s="6"/>
      <c r="H1018" s="6"/>
      <c r="I1018" s="6"/>
    </row>
    <row r="1019" ht="14.25" customHeight="1">
      <c r="A1019" s="16" t="s">
        <v>856</v>
      </c>
      <c r="B1019" s="16" t="s">
        <v>723</v>
      </c>
      <c r="D1019" s="6"/>
      <c r="E1019" s="6"/>
      <c r="F1019" s="6"/>
      <c r="G1019" s="6"/>
      <c r="H1019" s="6"/>
      <c r="I1019" s="6"/>
    </row>
    <row r="1020" ht="14.25" customHeight="1">
      <c r="A1020" s="16" t="s">
        <v>1577</v>
      </c>
      <c r="B1020" s="16" t="s">
        <v>665</v>
      </c>
      <c r="D1020" s="6"/>
      <c r="E1020" s="6"/>
      <c r="F1020" s="6"/>
      <c r="G1020" s="6"/>
      <c r="H1020" s="6"/>
      <c r="I1020" s="6"/>
    </row>
    <row r="1021" ht="14.25" customHeight="1">
      <c r="A1021" s="16" t="s">
        <v>1204</v>
      </c>
      <c r="B1021" s="16" t="s">
        <v>1189</v>
      </c>
      <c r="D1021" s="6"/>
      <c r="E1021" s="6"/>
      <c r="F1021" s="6"/>
      <c r="G1021" s="6"/>
      <c r="H1021" s="6"/>
      <c r="I1021" s="6"/>
    </row>
    <row r="1022" ht="14.25" customHeight="1">
      <c r="A1022" s="16" t="s">
        <v>1516</v>
      </c>
      <c r="B1022" s="16" t="s">
        <v>1578</v>
      </c>
      <c r="D1022" s="6"/>
      <c r="E1022" s="6"/>
      <c r="F1022" s="6"/>
      <c r="G1022" s="6"/>
      <c r="H1022" s="6"/>
      <c r="I1022" s="6"/>
    </row>
    <row r="1023" ht="14.25" customHeight="1">
      <c r="A1023" s="16" t="s">
        <v>1384</v>
      </c>
      <c r="B1023" s="16" t="s">
        <v>761</v>
      </c>
      <c r="D1023" s="6"/>
      <c r="E1023" s="6"/>
      <c r="F1023" s="6"/>
      <c r="G1023" s="6"/>
      <c r="H1023" s="6"/>
      <c r="I1023" s="6"/>
    </row>
    <row r="1024" ht="14.25" customHeight="1">
      <c r="A1024" s="16" t="s">
        <v>1220</v>
      </c>
      <c r="B1024" s="16" t="s">
        <v>1579</v>
      </c>
      <c r="D1024" s="6"/>
      <c r="E1024" s="6"/>
      <c r="F1024" s="6"/>
      <c r="G1024" s="6"/>
      <c r="H1024" s="6"/>
      <c r="I1024" s="6"/>
    </row>
    <row r="1025" ht="14.25" customHeight="1">
      <c r="A1025" s="16" t="s">
        <v>1580</v>
      </c>
      <c r="B1025" s="16" t="s">
        <v>1581</v>
      </c>
      <c r="D1025" s="6"/>
      <c r="E1025" s="6"/>
      <c r="F1025" s="6"/>
      <c r="G1025" s="6"/>
      <c r="H1025" s="6"/>
      <c r="I1025" s="6"/>
    </row>
    <row r="1026" ht="14.25" customHeight="1">
      <c r="A1026" s="16" t="s">
        <v>1274</v>
      </c>
      <c r="B1026" s="16" t="s">
        <v>1582</v>
      </c>
      <c r="D1026" s="6"/>
      <c r="E1026" s="6"/>
      <c r="F1026" s="6"/>
      <c r="G1026" s="6"/>
      <c r="H1026" s="6"/>
      <c r="I1026" s="6"/>
    </row>
    <row r="1027" ht="14.25" customHeight="1">
      <c r="A1027" s="16" t="s">
        <v>1583</v>
      </c>
      <c r="B1027" s="16" t="s">
        <v>1138</v>
      </c>
      <c r="D1027" s="6"/>
      <c r="E1027" s="6"/>
      <c r="F1027" s="6"/>
      <c r="G1027" s="6"/>
      <c r="H1027" s="6"/>
      <c r="I1027" s="6"/>
    </row>
    <row r="1028" ht="14.25" customHeight="1">
      <c r="A1028" s="16" t="s">
        <v>1584</v>
      </c>
      <c r="B1028" s="16" t="s">
        <v>1145</v>
      </c>
      <c r="D1028" s="6"/>
      <c r="E1028" s="6"/>
      <c r="F1028" s="6"/>
      <c r="G1028" s="6"/>
      <c r="H1028" s="6"/>
      <c r="I1028" s="6"/>
    </row>
    <row r="1029" ht="14.25" customHeight="1">
      <c r="A1029" s="16" t="s">
        <v>1585</v>
      </c>
      <c r="B1029" s="16" t="s">
        <v>1586</v>
      </c>
      <c r="D1029" s="6"/>
      <c r="E1029" s="6"/>
      <c r="F1029" s="6"/>
      <c r="G1029" s="6"/>
      <c r="H1029" s="6"/>
      <c r="I1029" s="6"/>
    </row>
    <row r="1030" ht="14.25" customHeight="1">
      <c r="A1030" s="16" t="s">
        <v>765</v>
      </c>
      <c r="B1030" s="16" t="s">
        <v>1587</v>
      </c>
      <c r="D1030" s="6"/>
      <c r="E1030" s="6"/>
      <c r="F1030" s="6"/>
      <c r="G1030" s="6"/>
      <c r="H1030" s="6"/>
      <c r="I1030" s="6"/>
    </row>
    <row r="1031" ht="14.25" customHeight="1">
      <c r="A1031" s="16" t="s">
        <v>674</v>
      </c>
      <c r="B1031" s="16" t="s">
        <v>1114</v>
      </c>
      <c r="D1031" s="6"/>
      <c r="E1031" s="6"/>
      <c r="F1031" s="6"/>
      <c r="G1031" s="6"/>
      <c r="H1031" s="6"/>
      <c r="I1031" s="6"/>
    </row>
    <row r="1032" ht="14.25" customHeight="1">
      <c r="A1032" s="16" t="s">
        <v>1588</v>
      </c>
      <c r="B1032" s="16" t="s">
        <v>1589</v>
      </c>
      <c r="D1032" s="6"/>
      <c r="E1032" s="6"/>
      <c r="F1032" s="6"/>
      <c r="G1032" s="6"/>
      <c r="H1032" s="6"/>
      <c r="I1032" s="6"/>
    </row>
    <row r="1033" ht="14.25" customHeight="1">
      <c r="A1033" s="16" t="s">
        <v>1590</v>
      </c>
      <c r="B1033" s="16" t="s">
        <v>1591</v>
      </c>
      <c r="D1033" s="6"/>
      <c r="E1033" s="6"/>
      <c r="F1033" s="6"/>
      <c r="G1033" s="6"/>
      <c r="H1033" s="6"/>
      <c r="I1033" s="6"/>
    </row>
    <row r="1034" ht="14.25" customHeight="1">
      <c r="A1034" s="16" t="s">
        <v>1283</v>
      </c>
      <c r="B1034" s="16" t="s">
        <v>1592</v>
      </c>
      <c r="D1034" s="6"/>
      <c r="E1034" s="6"/>
      <c r="F1034" s="6"/>
      <c r="G1034" s="6"/>
      <c r="H1034" s="6"/>
      <c r="I1034" s="6"/>
    </row>
    <row r="1035" ht="14.25" customHeight="1">
      <c r="A1035" s="16" t="s">
        <v>1376</v>
      </c>
      <c r="B1035" s="16" t="s">
        <v>1593</v>
      </c>
      <c r="D1035" s="6"/>
      <c r="E1035" s="6"/>
      <c r="F1035" s="6"/>
      <c r="G1035" s="6"/>
      <c r="H1035" s="6"/>
      <c r="I1035" s="6"/>
    </row>
    <row r="1036" ht="14.25" customHeight="1">
      <c r="A1036" s="16" t="s">
        <v>1051</v>
      </c>
      <c r="B1036" s="16" t="s">
        <v>902</v>
      </c>
      <c r="D1036" s="6"/>
      <c r="E1036" s="6"/>
      <c r="F1036" s="6"/>
      <c r="G1036" s="6"/>
      <c r="H1036" s="6"/>
      <c r="I1036" s="6"/>
    </row>
    <row r="1037" ht="14.25" customHeight="1">
      <c r="A1037" s="16" t="s">
        <v>1594</v>
      </c>
      <c r="B1037" s="16" t="s">
        <v>1595</v>
      </c>
      <c r="D1037" s="6"/>
      <c r="E1037" s="6"/>
      <c r="F1037" s="6"/>
      <c r="G1037" s="6"/>
      <c r="H1037" s="6"/>
      <c r="I1037" s="6"/>
    </row>
    <row r="1038" ht="14.25" customHeight="1">
      <c r="A1038" s="16" t="s">
        <v>1596</v>
      </c>
      <c r="B1038" s="16" t="s">
        <v>1597</v>
      </c>
      <c r="D1038" s="6"/>
      <c r="E1038" s="6"/>
      <c r="F1038" s="6"/>
      <c r="G1038" s="6"/>
      <c r="H1038" s="6"/>
      <c r="I1038" s="6"/>
    </row>
    <row r="1039" ht="14.25" customHeight="1">
      <c r="A1039" s="16" t="s">
        <v>1111</v>
      </c>
      <c r="B1039" s="16" t="s">
        <v>1353</v>
      </c>
      <c r="D1039" s="6"/>
      <c r="E1039" s="6"/>
      <c r="F1039" s="6"/>
      <c r="G1039" s="6"/>
      <c r="H1039" s="6"/>
      <c r="I1039" s="6"/>
    </row>
    <row r="1040" ht="14.25" customHeight="1">
      <c r="A1040" s="16" t="s">
        <v>1598</v>
      </c>
      <c r="B1040" s="16" t="s">
        <v>1599</v>
      </c>
      <c r="D1040" s="6"/>
      <c r="E1040" s="6"/>
      <c r="F1040" s="6"/>
      <c r="G1040" s="6"/>
      <c r="H1040" s="6"/>
      <c r="I1040" s="6"/>
    </row>
    <row r="1041" ht="14.25" customHeight="1">
      <c r="A1041" s="16" t="s">
        <v>640</v>
      </c>
      <c r="B1041" s="16" t="s">
        <v>1600</v>
      </c>
      <c r="D1041" s="6"/>
      <c r="E1041" s="6"/>
      <c r="F1041" s="6"/>
      <c r="G1041" s="6"/>
      <c r="H1041" s="6"/>
      <c r="I1041" s="6"/>
    </row>
    <row r="1042" ht="14.25" customHeight="1">
      <c r="A1042" s="16" t="s">
        <v>1232</v>
      </c>
      <c r="B1042" s="16" t="s">
        <v>1177</v>
      </c>
      <c r="D1042" s="6"/>
      <c r="E1042" s="6"/>
      <c r="F1042" s="6"/>
      <c r="G1042" s="6"/>
      <c r="H1042" s="6"/>
      <c r="I1042" s="6"/>
    </row>
    <row r="1043" ht="14.25" customHeight="1">
      <c r="A1043" s="16" t="s">
        <v>1204</v>
      </c>
      <c r="B1043" s="16" t="s">
        <v>1154</v>
      </c>
      <c r="D1043" s="6"/>
      <c r="E1043" s="6"/>
      <c r="F1043" s="6"/>
      <c r="G1043" s="6"/>
      <c r="H1043" s="6"/>
      <c r="I1043" s="6"/>
    </row>
    <row r="1044" ht="14.25" customHeight="1">
      <c r="A1044" s="16" t="s">
        <v>1014</v>
      </c>
      <c r="B1044" s="16" t="s">
        <v>1601</v>
      </c>
      <c r="D1044" s="6"/>
      <c r="E1044" s="6"/>
      <c r="F1044" s="6"/>
      <c r="G1044" s="6"/>
      <c r="H1044" s="6"/>
      <c r="I1044" s="6"/>
    </row>
    <row r="1045" ht="14.25" customHeight="1">
      <c r="A1045" s="16" t="s">
        <v>1602</v>
      </c>
      <c r="B1045" s="16" t="s">
        <v>1603</v>
      </c>
      <c r="D1045" s="6"/>
      <c r="E1045" s="6"/>
      <c r="F1045" s="6"/>
      <c r="G1045" s="6"/>
      <c r="H1045" s="6"/>
      <c r="I1045" s="6"/>
    </row>
    <row r="1046" ht="14.25" customHeight="1">
      <c r="A1046" s="16" t="s">
        <v>1604</v>
      </c>
      <c r="B1046" s="16" t="s">
        <v>628</v>
      </c>
      <c r="D1046" s="6"/>
      <c r="E1046" s="6"/>
      <c r="F1046" s="6"/>
      <c r="G1046" s="6"/>
      <c r="H1046" s="6"/>
      <c r="I1046" s="6"/>
    </row>
    <row r="1047" ht="14.25" customHeight="1">
      <c r="A1047" s="16" t="s">
        <v>1605</v>
      </c>
      <c r="B1047" s="16" t="s">
        <v>1606</v>
      </c>
      <c r="D1047" s="6"/>
      <c r="E1047" s="6"/>
      <c r="F1047" s="6"/>
      <c r="G1047" s="6"/>
      <c r="H1047" s="6"/>
      <c r="I1047" s="6"/>
    </row>
    <row r="1048" ht="14.25" customHeight="1">
      <c r="A1048" s="16" t="s">
        <v>1137</v>
      </c>
      <c r="B1048" s="16" t="s">
        <v>1607</v>
      </c>
      <c r="D1048" s="6"/>
      <c r="E1048" s="6"/>
      <c r="F1048" s="6"/>
      <c r="G1048" s="6"/>
      <c r="H1048" s="6"/>
      <c r="I1048" s="6"/>
    </row>
    <row r="1049" ht="14.25" customHeight="1">
      <c r="A1049" s="16" t="s">
        <v>1608</v>
      </c>
      <c r="B1049" s="16" t="s">
        <v>721</v>
      </c>
      <c r="D1049" s="6"/>
      <c r="E1049" s="6"/>
      <c r="F1049" s="6"/>
      <c r="G1049" s="6"/>
      <c r="H1049" s="6"/>
      <c r="I1049" s="6"/>
    </row>
    <row r="1050" ht="14.25" customHeight="1">
      <c r="A1050" s="16" t="s">
        <v>862</v>
      </c>
      <c r="B1050" s="16" t="s">
        <v>1609</v>
      </c>
      <c r="D1050" s="6"/>
      <c r="E1050" s="6"/>
      <c r="F1050" s="6"/>
      <c r="G1050" s="6"/>
      <c r="H1050" s="6"/>
      <c r="I1050" s="6"/>
    </row>
    <row r="1051" ht="14.25" customHeight="1">
      <c r="A1051" s="16" t="s">
        <v>1166</v>
      </c>
      <c r="B1051" s="16" t="s">
        <v>583</v>
      </c>
      <c r="D1051" s="6"/>
      <c r="E1051" s="6"/>
      <c r="F1051" s="6"/>
      <c r="G1051" s="6"/>
      <c r="H1051" s="6"/>
      <c r="I1051" s="6"/>
    </row>
    <row r="1052" ht="14.25" customHeight="1">
      <c r="A1052" s="16" t="s">
        <v>1610</v>
      </c>
      <c r="B1052" s="16" t="s">
        <v>1206</v>
      </c>
      <c r="D1052" s="6"/>
      <c r="E1052" s="6"/>
      <c r="F1052" s="6"/>
      <c r="G1052" s="6"/>
      <c r="H1052" s="6"/>
      <c r="I1052" s="6"/>
    </row>
    <row r="1053" ht="14.25" customHeight="1">
      <c r="A1053" s="16" t="s">
        <v>1068</v>
      </c>
      <c r="B1053" s="16" t="s">
        <v>1611</v>
      </c>
      <c r="D1053" s="6"/>
      <c r="E1053" s="6"/>
      <c r="F1053" s="6"/>
      <c r="G1053" s="6"/>
      <c r="H1053" s="6"/>
      <c r="I1053" s="6"/>
    </row>
    <row r="1054" ht="14.25" customHeight="1">
      <c r="A1054" s="16" t="s">
        <v>1612</v>
      </c>
      <c r="B1054" s="16" t="s">
        <v>1613</v>
      </c>
      <c r="D1054" s="6"/>
      <c r="E1054" s="6"/>
      <c r="F1054" s="6"/>
      <c r="G1054" s="6"/>
      <c r="H1054" s="6"/>
      <c r="I1054" s="6"/>
    </row>
    <row r="1055" ht="14.25" customHeight="1">
      <c r="A1055" s="16" t="s">
        <v>1346</v>
      </c>
      <c r="B1055" s="16" t="s">
        <v>735</v>
      </c>
      <c r="D1055" s="6"/>
      <c r="E1055" s="6"/>
      <c r="F1055" s="6"/>
      <c r="G1055" s="6"/>
      <c r="H1055" s="6"/>
      <c r="I1055" s="6"/>
    </row>
    <row r="1056" ht="14.25" customHeight="1">
      <c r="A1056" s="16" t="s">
        <v>1567</v>
      </c>
      <c r="B1056" s="16" t="s">
        <v>1614</v>
      </c>
      <c r="D1056" s="6"/>
      <c r="E1056" s="6"/>
      <c r="F1056" s="6"/>
      <c r="G1056" s="6"/>
      <c r="H1056" s="6"/>
      <c r="I1056" s="6"/>
    </row>
    <row r="1057" ht="14.25" customHeight="1">
      <c r="A1057" s="16" t="s">
        <v>1615</v>
      </c>
      <c r="B1057" s="16" t="s">
        <v>1616</v>
      </c>
      <c r="D1057" s="6"/>
      <c r="E1057" s="6"/>
      <c r="F1057" s="6"/>
      <c r="G1057" s="6"/>
      <c r="H1057" s="6"/>
      <c r="I1057" s="6"/>
    </row>
    <row r="1058" ht="14.25" customHeight="1">
      <c r="A1058" s="16" t="s">
        <v>1347</v>
      </c>
      <c r="B1058" s="16" t="s">
        <v>1542</v>
      </c>
      <c r="D1058" s="6"/>
      <c r="E1058" s="6"/>
      <c r="F1058" s="6"/>
      <c r="G1058" s="6"/>
      <c r="H1058" s="6"/>
      <c r="I1058" s="6"/>
    </row>
    <row r="1059" ht="14.25" customHeight="1">
      <c r="A1059" s="16" t="s">
        <v>1220</v>
      </c>
      <c r="B1059" s="16" t="s">
        <v>1617</v>
      </c>
      <c r="D1059" s="6"/>
      <c r="E1059" s="6"/>
      <c r="F1059" s="6"/>
      <c r="G1059" s="6"/>
      <c r="H1059" s="6"/>
      <c r="I1059" s="6"/>
    </row>
    <row r="1060" ht="14.25" customHeight="1">
      <c r="A1060" s="16" t="s">
        <v>1274</v>
      </c>
      <c r="B1060" s="16" t="s">
        <v>1618</v>
      </c>
      <c r="D1060" s="6"/>
      <c r="E1060" s="6"/>
      <c r="F1060" s="6"/>
      <c r="G1060" s="6"/>
      <c r="H1060" s="6"/>
      <c r="I1060" s="6"/>
    </row>
    <row r="1061" ht="14.25" customHeight="1">
      <c r="A1061" s="16" t="s">
        <v>674</v>
      </c>
      <c r="B1061" s="16" t="s">
        <v>689</v>
      </c>
      <c r="D1061" s="6"/>
      <c r="E1061" s="6"/>
      <c r="F1061" s="6"/>
      <c r="G1061" s="6"/>
      <c r="H1061" s="6"/>
      <c r="I1061" s="6"/>
    </row>
    <row r="1062" ht="14.25" customHeight="1">
      <c r="A1062" s="16" t="s">
        <v>1086</v>
      </c>
      <c r="B1062" s="16" t="s">
        <v>529</v>
      </c>
      <c r="D1062" s="6"/>
      <c r="E1062" s="6"/>
      <c r="F1062" s="6"/>
      <c r="G1062" s="6"/>
      <c r="H1062" s="6"/>
      <c r="I1062" s="6"/>
    </row>
    <row r="1063" ht="14.25" customHeight="1">
      <c r="A1063" s="16" t="s">
        <v>1619</v>
      </c>
      <c r="B1063" s="16" t="s">
        <v>1416</v>
      </c>
      <c r="D1063" s="6"/>
      <c r="E1063" s="6"/>
      <c r="F1063" s="6"/>
      <c r="G1063" s="6"/>
      <c r="H1063" s="6"/>
      <c r="I1063" s="6"/>
    </row>
    <row r="1064" ht="14.25" customHeight="1">
      <c r="A1064" s="16" t="s">
        <v>582</v>
      </c>
      <c r="B1064" s="16" t="s">
        <v>1620</v>
      </c>
      <c r="D1064" s="6"/>
      <c r="E1064" s="6"/>
      <c r="F1064" s="6"/>
      <c r="G1064" s="6"/>
      <c r="H1064" s="6"/>
      <c r="I1064" s="6"/>
    </row>
    <row r="1065" ht="14.25" customHeight="1">
      <c r="A1065" s="16" t="s">
        <v>1621</v>
      </c>
      <c r="B1065" s="16" t="s">
        <v>1622</v>
      </c>
      <c r="D1065" s="6"/>
      <c r="E1065" s="6"/>
      <c r="F1065" s="6"/>
      <c r="G1065" s="6"/>
      <c r="H1065" s="6"/>
      <c r="I1065" s="6"/>
    </row>
    <row r="1066" ht="14.25" customHeight="1">
      <c r="A1066" s="16" t="s">
        <v>1623</v>
      </c>
      <c r="B1066" s="16" t="s">
        <v>993</v>
      </c>
      <c r="D1066" s="6"/>
      <c r="E1066" s="6"/>
      <c r="F1066" s="6"/>
      <c r="G1066" s="6"/>
      <c r="H1066" s="6"/>
      <c r="I1066" s="6"/>
    </row>
    <row r="1067" ht="14.25" customHeight="1">
      <c r="A1067" s="16" t="s">
        <v>1221</v>
      </c>
      <c r="B1067" s="16" t="s">
        <v>1624</v>
      </c>
      <c r="D1067" s="6"/>
      <c r="E1067" s="6"/>
      <c r="F1067" s="6"/>
      <c r="G1067" s="6"/>
      <c r="H1067" s="6"/>
      <c r="I1067" s="6"/>
    </row>
    <row r="1068" ht="14.25" customHeight="1">
      <c r="A1068" s="16" t="s">
        <v>1625</v>
      </c>
      <c r="B1068" s="16" t="s">
        <v>1626</v>
      </c>
      <c r="D1068" s="6"/>
      <c r="E1068" s="6"/>
      <c r="F1068" s="6"/>
      <c r="G1068" s="6"/>
      <c r="H1068" s="6"/>
      <c r="I1068" s="6"/>
    </row>
    <row r="1069" ht="14.25" customHeight="1">
      <c r="A1069" s="16" t="s">
        <v>1627</v>
      </c>
      <c r="B1069" s="16" t="s">
        <v>1092</v>
      </c>
      <c r="D1069" s="6"/>
      <c r="E1069" s="6"/>
      <c r="F1069" s="6"/>
      <c r="G1069" s="6"/>
      <c r="H1069" s="6"/>
      <c r="I1069" s="6"/>
    </row>
    <row r="1070" ht="14.25" customHeight="1">
      <c r="A1070" s="16" t="s">
        <v>511</v>
      </c>
      <c r="B1070" s="16" t="s">
        <v>1628</v>
      </c>
      <c r="D1070" s="6"/>
      <c r="E1070" s="6"/>
      <c r="F1070" s="6"/>
      <c r="G1070" s="6"/>
      <c r="H1070" s="6"/>
      <c r="I1070" s="6"/>
    </row>
    <row r="1071" ht="14.25" customHeight="1">
      <c r="A1071" s="16" t="s">
        <v>1629</v>
      </c>
      <c r="B1071" s="16" t="s">
        <v>1630</v>
      </c>
      <c r="D1071" s="6"/>
      <c r="E1071" s="6"/>
      <c r="F1071" s="6"/>
      <c r="G1071" s="6"/>
      <c r="H1071" s="6"/>
      <c r="I1071" s="6"/>
    </row>
    <row r="1072" ht="14.25" customHeight="1">
      <c r="A1072" s="16" t="s">
        <v>1002</v>
      </c>
      <c r="B1072" s="16" t="s">
        <v>1631</v>
      </c>
      <c r="D1072" s="6"/>
      <c r="E1072" s="6"/>
      <c r="F1072" s="6"/>
      <c r="G1072" s="6"/>
      <c r="H1072" s="6"/>
      <c r="I1072" s="6"/>
    </row>
    <row r="1073" ht="14.25" customHeight="1">
      <c r="A1073" s="16" t="s">
        <v>1078</v>
      </c>
      <c r="B1073" s="16" t="s">
        <v>1632</v>
      </c>
      <c r="D1073" s="6"/>
      <c r="E1073" s="6"/>
      <c r="F1073" s="6"/>
      <c r="G1073" s="6"/>
      <c r="H1073" s="6"/>
      <c r="I1073" s="6"/>
    </row>
    <row r="1074" ht="14.25" customHeight="1">
      <c r="A1074" s="16" t="s">
        <v>1633</v>
      </c>
      <c r="B1074" s="16" t="s">
        <v>1634</v>
      </c>
      <c r="D1074" s="6"/>
      <c r="E1074" s="6"/>
      <c r="F1074" s="6"/>
      <c r="G1074" s="6"/>
      <c r="H1074" s="6"/>
      <c r="I1074" s="6"/>
    </row>
    <row r="1075" ht="14.25" customHeight="1">
      <c r="A1075" s="16" t="s">
        <v>1223</v>
      </c>
      <c r="B1075" s="16" t="s">
        <v>1635</v>
      </c>
      <c r="D1075" s="6"/>
      <c r="E1075" s="6"/>
      <c r="F1075" s="6"/>
      <c r="G1075" s="6"/>
      <c r="H1075" s="6"/>
      <c r="I1075" s="6"/>
    </row>
    <row r="1076" ht="14.25" customHeight="1">
      <c r="A1076" s="16" t="s">
        <v>1636</v>
      </c>
      <c r="B1076" s="16" t="s">
        <v>1637</v>
      </c>
      <c r="D1076" s="6"/>
      <c r="E1076" s="6"/>
      <c r="F1076" s="6"/>
      <c r="G1076" s="6"/>
      <c r="H1076" s="6"/>
      <c r="I1076" s="6"/>
    </row>
    <row r="1077" ht="14.25" customHeight="1">
      <c r="A1077" s="16" t="s">
        <v>1638</v>
      </c>
      <c r="B1077" s="16" t="s">
        <v>1639</v>
      </c>
      <c r="D1077" s="6"/>
      <c r="E1077" s="6"/>
      <c r="F1077" s="6"/>
      <c r="G1077" s="6"/>
      <c r="H1077" s="6"/>
      <c r="I1077" s="6"/>
    </row>
    <row r="1078" ht="14.25" customHeight="1">
      <c r="A1078" s="16" t="s">
        <v>800</v>
      </c>
      <c r="B1078" s="16" t="s">
        <v>836</v>
      </c>
      <c r="D1078" s="6"/>
      <c r="E1078" s="6"/>
      <c r="F1078" s="6"/>
      <c r="G1078" s="6"/>
      <c r="H1078" s="6"/>
      <c r="I1078" s="6"/>
    </row>
    <row r="1079" ht="14.25" customHeight="1">
      <c r="A1079" s="16" t="s">
        <v>1640</v>
      </c>
      <c r="B1079" s="16" t="s">
        <v>1641</v>
      </c>
      <c r="D1079" s="6"/>
      <c r="E1079" s="6"/>
      <c r="F1079" s="6"/>
      <c r="G1079" s="6"/>
      <c r="H1079" s="6"/>
      <c r="I1079" s="6"/>
    </row>
    <row r="1080" ht="14.25" customHeight="1">
      <c r="A1080" s="16" t="s">
        <v>959</v>
      </c>
      <c r="B1080" s="16" t="s">
        <v>889</v>
      </c>
      <c r="D1080" s="6"/>
      <c r="E1080" s="6"/>
      <c r="F1080" s="6"/>
      <c r="G1080" s="6"/>
      <c r="H1080" s="6"/>
      <c r="I1080" s="6"/>
    </row>
    <row r="1081" ht="14.25" customHeight="1">
      <c r="A1081" s="16" t="s">
        <v>1642</v>
      </c>
      <c r="B1081" s="16" t="s">
        <v>1643</v>
      </c>
      <c r="D1081" s="6"/>
      <c r="E1081" s="6"/>
      <c r="F1081" s="6"/>
      <c r="G1081" s="6"/>
      <c r="H1081" s="6"/>
      <c r="I1081" s="6"/>
    </row>
    <row r="1082" ht="14.25" customHeight="1">
      <c r="A1082" s="16" t="s">
        <v>651</v>
      </c>
      <c r="B1082" s="16" t="s">
        <v>1644</v>
      </c>
      <c r="D1082" s="6"/>
      <c r="E1082" s="6"/>
      <c r="F1082" s="6"/>
      <c r="G1082" s="6"/>
      <c r="H1082" s="6"/>
      <c r="I1082" s="6"/>
    </row>
    <row r="1083" ht="14.25" customHeight="1">
      <c r="A1083" s="16" t="s">
        <v>1645</v>
      </c>
      <c r="B1083" s="16" t="s">
        <v>1646</v>
      </c>
      <c r="D1083" s="6"/>
      <c r="E1083" s="6"/>
      <c r="F1083" s="6"/>
      <c r="G1083" s="6"/>
      <c r="H1083" s="6"/>
      <c r="I1083" s="6"/>
    </row>
    <row r="1084" ht="14.25" customHeight="1">
      <c r="A1084" s="16" t="s">
        <v>553</v>
      </c>
      <c r="B1084" s="16" t="s">
        <v>1299</v>
      </c>
      <c r="D1084" s="6"/>
      <c r="E1084" s="6"/>
      <c r="F1084" s="6"/>
      <c r="G1084" s="6"/>
      <c r="H1084" s="6"/>
      <c r="I1084" s="6"/>
    </row>
    <row r="1085" ht="14.25" customHeight="1">
      <c r="A1085" s="16" t="s">
        <v>1349</v>
      </c>
      <c r="B1085" s="16" t="s">
        <v>575</v>
      </c>
      <c r="D1085" s="6"/>
      <c r="E1085" s="6"/>
      <c r="F1085" s="6"/>
      <c r="G1085" s="6"/>
      <c r="H1085" s="6"/>
      <c r="I1085" s="6"/>
    </row>
    <row r="1086" ht="14.25" customHeight="1">
      <c r="A1086" s="16" t="s">
        <v>678</v>
      </c>
      <c r="B1086" s="16" t="s">
        <v>1647</v>
      </c>
      <c r="D1086" s="6"/>
      <c r="E1086" s="6"/>
      <c r="F1086" s="6"/>
      <c r="G1086" s="6"/>
      <c r="H1086" s="6"/>
      <c r="I1086" s="6"/>
    </row>
    <row r="1087" ht="14.25" customHeight="1">
      <c r="A1087" s="16" t="s">
        <v>1648</v>
      </c>
      <c r="B1087" s="16" t="s">
        <v>1649</v>
      </c>
      <c r="D1087" s="6"/>
      <c r="E1087" s="6"/>
      <c r="F1087" s="6"/>
      <c r="G1087" s="6"/>
      <c r="H1087" s="6"/>
      <c r="I1087" s="6"/>
    </row>
    <row r="1088" ht="14.25" customHeight="1">
      <c r="A1088" s="16" t="s">
        <v>1650</v>
      </c>
      <c r="B1088" s="16" t="s">
        <v>1651</v>
      </c>
      <c r="D1088" s="6"/>
      <c r="E1088" s="6"/>
      <c r="F1088" s="6"/>
      <c r="G1088" s="6"/>
      <c r="H1088" s="6"/>
      <c r="I1088" s="6"/>
    </row>
    <row r="1089" ht="14.25" customHeight="1">
      <c r="A1089" s="16" t="s">
        <v>676</v>
      </c>
      <c r="B1089" s="16" t="s">
        <v>1652</v>
      </c>
      <c r="D1089" s="6"/>
      <c r="E1089" s="6"/>
      <c r="F1089" s="6"/>
      <c r="G1089" s="6"/>
      <c r="H1089" s="6"/>
      <c r="I1089" s="6"/>
    </row>
    <row r="1090" ht="14.25" customHeight="1">
      <c r="A1090" s="16" t="s">
        <v>1653</v>
      </c>
      <c r="B1090" s="16" t="s">
        <v>1654</v>
      </c>
      <c r="D1090" s="6"/>
      <c r="E1090" s="6"/>
      <c r="F1090" s="6"/>
      <c r="G1090" s="6"/>
      <c r="H1090" s="6"/>
      <c r="I1090" s="6"/>
    </row>
    <row r="1091" ht="14.25" customHeight="1">
      <c r="A1091" s="16" t="s">
        <v>1005</v>
      </c>
      <c r="B1091" s="16" t="s">
        <v>1655</v>
      </c>
      <c r="D1091" s="6"/>
      <c r="E1091" s="6"/>
      <c r="F1091" s="6"/>
      <c r="G1091" s="6"/>
      <c r="H1091" s="6"/>
      <c r="I1091" s="6"/>
    </row>
    <row r="1092" ht="14.25" customHeight="1">
      <c r="A1092" s="16" t="s">
        <v>1656</v>
      </c>
      <c r="B1092" s="16" t="s">
        <v>791</v>
      </c>
      <c r="D1092" s="6"/>
      <c r="E1092" s="6"/>
      <c r="F1092" s="6"/>
      <c r="G1092" s="6"/>
      <c r="H1092" s="6"/>
      <c r="I1092" s="6"/>
    </row>
    <row r="1093" ht="14.25" customHeight="1">
      <c r="A1093" s="16" t="s">
        <v>708</v>
      </c>
      <c r="B1093" s="16" t="s">
        <v>1657</v>
      </c>
      <c r="D1093" s="6"/>
      <c r="E1093" s="6"/>
      <c r="F1093" s="6"/>
      <c r="G1093" s="6"/>
      <c r="H1093" s="6"/>
      <c r="I1093" s="6"/>
    </row>
    <row r="1094" ht="14.25" customHeight="1">
      <c r="A1094" s="16" t="s">
        <v>1658</v>
      </c>
      <c r="B1094" s="16" t="s">
        <v>873</v>
      </c>
      <c r="D1094" s="6"/>
      <c r="E1094" s="6"/>
      <c r="F1094" s="6"/>
      <c r="G1094" s="6"/>
      <c r="H1094" s="6"/>
      <c r="I1094" s="6"/>
    </row>
    <row r="1095" ht="14.25" customHeight="1">
      <c r="A1095" s="16" t="s">
        <v>728</v>
      </c>
      <c r="B1095" s="16" t="s">
        <v>675</v>
      </c>
      <c r="D1095" s="6"/>
      <c r="E1095" s="6"/>
      <c r="F1095" s="6"/>
      <c r="G1095" s="6"/>
      <c r="H1095" s="6"/>
      <c r="I1095" s="6"/>
    </row>
    <row r="1096" ht="14.25" customHeight="1">
      <c r="A1096" s="16" t="s">
        <v>1415</v>
      </c>
      <c r="B1096" s="16" t="s">
        <v>598</v>
      </c>
      <c r="D1096" s="6"/>
      <c r="E1096" s="6"/>
      <c r="F1096" s="6"/>
      <c r="G1096" s="6"/>
      <c r="H1096" s="6"/>
      <c r="I1096" s="6"/>
    </row>
    <row r="1097" ht="14.25" customHeight="1">
      <c r="A1097" s="16" t="s">
        <v>1190</v>
      </c>
      <c r="B1097" s="16" t="s">
        <v>1182</v>
      </c>
      <c r="D1097" s="6"/>
      <c r="E1097" s="6"/>
      <c r="F1097" s="6"/>
      <c r="G1097" s="6"/>
      <c r="H1097" s="6"/>
      <c r="I1097" s="6"/>
    </row>
    <row r="1098" ht="14.25" customHeight="1">
      <c r="A1098" s="16" t="s">
        <v>1659</v>
      </c>
      <c r="B1098" s="16" t="s">
        <v>1660</v>
      </c>
      <c r="D1098" s="6"/>
      <c r="E1098" s="6"/>
      <c r="F1098" s="6"/>
      <c r="G1098" s="6"/>
      <c r="H1098" s="6"/>
      <c r="I1098" s="6"/>
    </row>
    <row r="1099" ht="14.25" customHeight="1">
      <c r="A1099" s="16" t="s">
        <v>1149</v>
      </c>
      <c r="B1099" s="16" t="s">
        <v>1661</v>
      </c>
      <c r="D1099" s="6"/>
      <c r="E1099" s="6"/>
      <c r="F1099" s="6"/>
      <c r="G1099" s="6"/>
      <c r="H1099" s="6"/>
      <c r="I1099" s="6"/>
    </row>
    <row r="1100" ht="14.25" customHeight="1">
      <c r="A1100" s="16" t="s">
        <v>1662</v>
      </c>
      <c r="B1100" s="16" t="s">
        <v>1058</v>
      </c>
      <c r="D1100" s="6"/>
      <c r="E1100" s="6"/>
      <c r="F1100" s="6"/>
      <c r="G1100" s="6"/>
      <c r="H1100" s="6"/>
      <c r="I1100" s="6"/>
    </row>
    <row r="1101" ht="14.25" customHeight="1">
      <c r="A1101" s="16" t="s">
        <v>1663</v>
      </c>
      <c r="B1101" s="16" t="s">
        <v>1664</v>
      </c>
      <c r="D1101" s="6"/>
      <c r="E1101" s="6"/>
      <c r="F1101" s="6"/>
      <c r="G1101" s="6"/>
      <c r="H1101" s="6"/>
      <c r="I1101" s="6"/>
    </row>
    <row r="1102" ht="14.25" customHeight="1">
      <c r="A1102" s="16" t="s">
        <v>1002</v>
      </c>
      <c r="B1102" s="16" t="s">
        <v>1665</v>
      </c>
      <c r="D1102" s="6"/>
      <c r="E1102" s="6"/>
      <c r="F1102" s="6"/>
      <c r="G1102" s="6"/>
      <c r="H1102" s="6"/>
      <c r="I1102" s="6"/>
    </row>
    <row r="1103" ht="14.25" customHeight="1">
      <c r="A1103" s="16" t="s">
        <v>1666</v>
      </c>
      <c r="B1103" s="16" t="s">
        <v>1442</v>
      </c>
      <c r="D1103" s="6"/>
      <c r="E1103" s="6"/>
      <c r="F1103" s="6"/>
      <c r="G1103" s="6"/>
      <c r="H1103" s="6"/>
      <c r="I1103" s="6"/>
    </row>
    <row r="1104" ht="14.25" customHeight="1">
      <c r="A1104" s="16" t="s">
        <v>1667</v>
      </c>
      <c r="B1104" s="16" t="s">
        <v>1668</v>
      </c>
      <c r="D1104" s="6"/>
      <c r="E1104" s="6"/>
      <c r="F1104" s="6"/>
      <c r="G1104" s="6"/>
      <c r="H1104" s="6"/>
      <c r="I1104" s="6"/>
    </row>
    <row r="1105" ht="14.25" customHeight="1">
      <c r="A1105" s="16" t="s">
        <v>1669</v>
      </c>
      <c r="B1105" s="16" t="s">
        <v>1158</v>
      </c>
      <c r="D1105" s="6"/>
      <c r="E1105" s="6"/>
      <c r="F1105" s="6"/>
      <c r="G1105" s="6"/>
      <c r="H1105" s="6"/>
      <c r="I1105" s="6"/>
    </row>
    <row r="1106" ht="14.25" customHeight="1">
      <c r="A1106" s="16" t="s">
        <v>534</v>
      </c>
      <c r="B1106" s="16" t="s">
        <v>1224</v>
      </c>
      <c r="D1106" s="6"/>
      <c r="E1106" s="6"/>
      <c r="F1106" s="6"/>
      <c r="G1106" s="6"/>
      <c r="H1106" s="6"/>
      <c r="I1106" s="6"/>
    </row>
    <row r="1107" ht="14.25" customHeight="1">
      <c r="A1107" s="16" t="s">
        <v>1670</v>
      </c>
      <c r="B1107" s="16" t="s">
        <v>1671</v>
      </c>
      <c r="D1107" s="6"/>
      <c r="E1107" s="6"/>
      <c r="F1107" s="6"/>
      <c r="G1107" s="6"/>
      <c r="H1107" s="6"/>
      <c r="I1107" s="6"/>
    </row>
    <row r="1108" ht="14.25" customHeight="1">
      <c r="A1108" s="16" t="s">
        <v>534</v>
      </c>
      <c r="B1108" s="16" t="s">
        <v>1282</v>
      </c>
      <c r="D1108" s="6"/>
      <c r="E1108" s="6"/>
      <c r="F1108" s="6"/>
      <c r="G1108" s="6"/>
      <c r="H1108" s="6"/>
      <c r="I1108" s="6"/>
    </row>
    <row r="1109" ht="14.25" customHeight="1">
      <c r="A1109" s="16" t="s">
        <v>1672</v>
      </c>
      <c r="B1109" s="16" t="s">
        <v>1673</v>
      </c>
      <c r="D1109" s="6"/>
      <c r="E1109" s="6"/>
      <c r="F1109" s="6"/>
      <c r="G1109" s="6"/>
      <c r="H1109" s="6"/>
      <c r="I1109" s="6"/>
    </row>
    <row r="1110" ht="14.25" customHeight="1">
      <c r="A1110" s="16" t="s">
        <v>1674</v>
      </c>
      <c r="B1110" s="16" t="s">
        <v>801</v>
      </c>
      <c r="D1110" s="6"/>
      <c r="E1110" s="6"/>
      <c r="F1110" s="6"/>
      <c r="G1110" s="6"/>
      <c r="H1110" s="6"/>
      <c r="I1110" s="6"/>
    </row>
    <row r="1111" ht="14.25" customHeight="1">
      <c r="A1111" s="16" t="s">
        <v>1225</v>
      </c>
      <c r="B1111" s="16" t="s">
        <v>587</v>
      </c>
      <c r="D1111" s="6"/>
      <c r="E1111" s="6"/>
      <c r="F1111" s="6"/>
      <c r="G1111" s="6"/>
      <c r="H1111" s="6"/>
      <c r="I1111" s="6"/>
    </row>
    <row r="1112" ht="14.25" customHeight="1">
      <c r="A1112" s="16" t="s">
        <v>650</v>
      </c>
      <c r="B1112" s="16" t="s">
        <v>1130</v>
      </c>
      <c r="D1112" s="6"/>
      <c r="E1112" s="6"/>
      <c r="F1112" s="6"/>
      <c r="G1112" s="6"/>
      <c r="H1112" s="6"/>
      <c r="I1112" s="6"/>
    </row>
    <row r="1113" ht="14.25" customHeight="1">
      <c r="A1113" s="16" t="s">
        <v>728</v>
      </c>
      <c r="B1113" s="16" t="s">
        <v>1675</v>
      </c>
      <c r="D1113" s="6"/>
      <c r="E1113" s="6"/>
      <c r="F1113" s="6"/>
      <c r="G1113" s="6"/>
      <c r="H1113" s="6"/>
      <c r="I1113" s="6"/>
    </row>
    <row r="1114" ht="14.25" customHeight="1">
      <c r="A1114" s="16" t="s">
        <v>912</v>
      </c>
      <c r="B1114" s="16" t="s">
        <v>1676</v>
      </c>
      <c r="D1114" s="6"/>
      <c r="E1114" s="6"/>
      <c r="F1114" s="6"/>
      <c r="G1114" s="6"/>
      <c r="H1114" s="6"/>
      <c r="I1114" s="6"/>
    </row>
    <row r="1115" ht="14.25" customHeight="1">
      <c r="A1115" s="16" t="s">
        <v>1677</v>
      </c>
      <c r="B1115" s="16" t="s">
        <v>1678</v>
      </c>
      <c r="D1115" s="6"/>
      <c r="E1115" s="6"/>
      <c r="F1115" s="6"/>
      <c r="G1115" s="6"/>
      <c r="H1115" s="6"/>
      <c r="I1115" s="6"/>
    </row>
    <row r="1116" ht="14.25" customHeight="1">
      <c r="A1116" s="16" t="s">
        <v>819</v>
      </c>
      <c r="B1116" s="16" t="s">
        <v>1261</v>
      </c>
      <c r="D1116" s="6"/>
      <c r="E1116" s="6"/>
      <c r="F1116" s="6"/>
      <c r="G1116" s="6"/>
      <c r="H1116" s="6"/>
      <c r="I1116" s="6"/>
    </row>
    <row r="1117" ht="14.25" customHeight="1">
      <c r="A1117" s="16" t="s">
        <v>1679</v>
      </c>
      <c r="B1117" s="16" t="s">
        <v>1016</v>
      </c>
      <c r="D1117" s="6"/>
      <c r="E1117" s="6"/>
      <c r="F1117" s="6"/>
      <c r="G1117" s="6"/>
      <c r="H1117" s="6"/>
      <c r="I1117" s="6"/>
    </row>
    <row r="1118" ht="14.25" customHeight="1">
      <c r="A1118" s="16" t="s">
        <v>988</v>
      </c>
      <c r="B1118" s="16" t="s">
        <v>1032</v>
      </c>
      <c r="D1118" s="6"/>
      <c r="E1118" s="6"/>
      <c r="F1118" s="6"/>
      <c r="G1118" s="6"/>
      <c r="H1118" s="6"/>
      <c r="I1118" s="6"/>
    </row>
    <row r="1119" ht="14.25" customHeight="1">
      <c r="A1119" s="16" t="s">
        <v>917</v>
      </c>
      <c r="B1119" s="16" t="s">
        <v>1301</v>
      </c>
      <c r="D1119" s="6"/>
      <c r="E1119" s="6"/>
      <c r="F1119" s="6"/>
      <c r="G1119" s="6"/>
      <c r="H1119" s="6"/>
      <c r="I1119" s="6"/>
    </row>
    <row r="1120" ht="14.25" customHeight="1">
      <c r="A1120" s="16" t="s">
        <v>1567</v>
      </c>
      <c r="B1120" s="16" t="s">
        <v>1680</v>
      </c>
      <c r="D1120" s="6"/>
      <c r="E1120" s="6"/>
      <c r="F1120" s="6"/>
      <c r="G1120" s="6"/>
      <c r="H1120" s="6"/>
      <c r="I1120" s="6"/>
    </row>
    <row r="1121" ht="14.25" customHeight="1">
      <c r="A1121" s="16" t="s">
        <v>1681</v>
      </c>
      <c r="B1121" s="16" t="s">
        <v>1682</v>
      </c>
      <c r="D1121" s="6"/>
      <c r="E1121" s="6"/>
      <c r="F1121" s="6"/>
      <c r="G1121" s="6"/>
      <c r="H1121" s="6"/>
      <c r="I1121" s="6"/>
    </row>
    <row r="1122" ht="14.25" customHeight="1">
      <c r="A1122" s="16" t="s">
        <v>1683</v>
      </c>
      <c r="B1122" s="16" t="s">
        <v>946</v>
      </c>
      <c r="D1122" s="6"/>
      <c r="E1122" s="6"/>
      <c r="F1122" s="6"/>
      <c r="G1122" s="6"/>
      <c r="H1122" s="6"/>
      <c r="I1122" s="6"/>
    </row>
    <row r="1123" ht="14.25" customHeight="1">
      <c r="A1123" s="16" t="s">
        <v>1684</v>
      </c>
      <c r="B1123" s="16" t="s">
        <v>1685</v>
      </c>
      <c r="D1123" s="6"/>
      <c r="E1123" s="6"/>
      <c r="F1123" s="6"/>
      <c r="G1123" s="6"/>
      <c r="H1123" s="6"/>
      <c r="I1123" s="6"/>
    </row>
    <row r="1124" ht="14.25" customHeight="1">
      <c r="A1124" s="16" t="s">
        <v>1009</v>
      </c>
      <c r="B1124" s="16" t="s">
        <v>652</v>
      </c>
      <c r="D1124" s="6"/>
      <c r="E1124" s="6"/>
      <c r="F1124" s="6"/>
      <c r="G1124" s="6"/>
      <c r="H1124" s="6"/>
      <c r="I1124" s="6"/>
    </row>
    <row r="1125" ht="14.25" customHeight="1">
      <c r="A1125" s="16" t="s">
        <v>1135</v>
      </c>
      <c r="B1125" s="16" t="s">
        <v>1593</v>
      </c>
      <c r="D1125" s="6"/>
      <c r="E1125" s="6"/>
      <c r="F1125" s="6"/>
      <c r="G1125" s="6"/>
      <c r="H1125" s="6"/>
      <c r="I1125" s="6"/>
    </row>
    <row r="1126" ht="14.25" customHeight="1">
      <c r="A1126" s="16" t="s">
        <v>1686</v>
      </c>
      <c r="B1126" s="16" t="s">
        <v>1687</v>
      </c>
      <c r="D1126" s="6"/>
      <c r="E1126" s="6"/>
      <c r="F1126" s="6"/>
      <c r="G1126" s="6"/>
      <c r="H1126" s="6"/>
      <c r="I1126" s="6"/>
    </row>
    <row r="1127" ht="14.25" customHeight="1">
      <c r="A1127" s="16" t="s">
        <v>1378</v>
      </c>
      <c r="B1127" s="16" t="s">
        <v>1196</v>
      </c>
      <c r="D1127" s="6"/>
      <c r="E1127" s="6"/>
      <c r="F1127" s="6"/>
      <c r="G1127" s="6"/>
      <c r="H1127" s="6"/>
      <c r="I1127" s="6"/>
    </row>
    <row r="1128" ht="14.25" customHeight="1">
      <c r="A1128" s="16" t="s">
        <v>1688</v>
      </c>
      <c r="B1128" s="16" t="s">
        <v>1689</v>
      </c>
      <c r="D1128" s="6"/>
      <c r="E1128" s="6"/>
      <c r="F1128" s="6"/>
      <c r="G1128" s="6"/>
      <c r="H1128" s="6"/>
      <c r="I1128" s="6"/>
    </row>
    <row r="1129" ht="14.25" customHeight="1">
      <c r="A1129" s="16" t="s">
        <v>536</v>
      </c>
      <c r="B1129" s="16" t="s">
        <v>1385</v>
      </c>
      <c r="D1129" s="6"/>
      <c r="E1129" s="6"/>
      <c r="F1129" s="6"/>
      <c r="G1129" s="6"/>
      <c r="H1129" s="6"/>
      <c r="I1129" s="6"/>
    </row>
    <row r="1130" ht="14.25" customHeight="1">
      <c r="A1130" s="16" t="s">
        <v>1251</v>
      </c>
      <c r="B1130" s="16" t="s">
        <v>1690</v>
      </c>
      <c r="D1130" s="6"/>
      <c r="E1130" s="6"/>
      <c r="F1130" s="6"/>
      <c r="G1130" s="6"/>
      <c r="H1130" s="6"/>
      <c r="I1130" s="6"/>
    </row>
    <row r="1131" ht="14.25" customHeight="1">
      <c r="A1131" s="16" t="s">
        <v>1082</v>
      </c>
      <c r="B1131" s="16" t="s">
        <v>1691</v>
      </c>
      <c r="D1131" s="6"/>
      <c r="E1131" s="6"/>
      <c r="F1131" s="6"/>
      <c r="G1131" s="6"/>
      <c r="H1131" s="6"/>
      <c r="I1131" s="6"/>
    </row>
    <row r="1132" ht="14.25" customHeight="1">
      <c r="A1132" s="16" t="s">
        <v>1372</v>
      </c>
      <c r="B1132" s="16" t="s">
        <v>1692</v>
      </c>
      <c r="D1132" s="6"/>
      <c r="E1132" s="6"/>
      <c r="F1132" s="6"/>
      <c r="G1132" s="6"/>
      <c r="H1132" s="6"/>
      <c r="I1132" s="6"/>
    </row>
    <row r="1133" ht="14.25" customHeight="1">
      <c r="A1133" s="16" t="s">
        <v>1424</v>
      </c>
      <c r="B1133" s="16" t="s">
        <v>1693</v>
      </c>
      <c r="D1133" s="6"/>
      <c r="E1133" s="6"/>
      <c r="F1133" s="6"/>
      <c r="G1133" s="6"/>
      <c r="H1133" s="6"/>
      <c r="I1133" s="6"/>
    </row>
    <row r="1134" ht="14.25" customHeight="1">
      <c r="A1134" s="16" t="s">
        <v>1694</v>
      </c>
      <c r="B1134" s="16" t="s">
        <v>659</v>
      </c>
      <c r="D1134" s="6"/>
      <c r="E1134" s="6"/>
      <c r="F1134" s="6"/>
      <c r="G1134" s="6"/>
      <c r="H1134" s="6"/>
      <c r="I1134" s="6"/>
    </row>
    <row r="1135" ht="14.25" customHeight="1">
      <c r="A1135" s="16" t="s">
        <v>1430</v>
      </c>
      <c r="B1135" s="16" t="s">
        <v>1695</v>
      </c>
      <c r="D1135" s="6"/>
      <c r="E1135" s="6"/>
      <c r="F1135" s="6"/>
      <c r="G1135" s="6"/>
      <c r="H1135" s="6"/>
      <c r="I1135" s="6"/>
    </row>
    <row r="1136" ht="14.25" customHeight="1">
      <c r="A1136" s="16" t="s">
        <v>1696</v>
      </c>
      <c r="B1136" s="16" t="s">
        <v>1697</v>
      </c>
      <c r="D1136" s="6"/>
      <c r="E1136" s="6"/>
      <c r="F1136" s="6"/>
      <c r="G1136" s="6"/>
      <c r="H1136" s="6"/>
      <c r="I1136" s="6"/>
    </row>
    <row r="1137" ht="14.25" customHeight="1">
      <c r="A1137" s="16" t="s">
        <v>1014</v>
      </c>
      <c r="B1137" s="16" t="s">
        <v>880</v>
      </c>
      <c r="D1137" s="6"/>
      <c r="E1137" s="6"/>
      <c r="F1137" s="6"/>
      <c r="G1137" s="6"/>
      <c r="H1137" s="6"/>
      <c r="I1137" s="6"/>
    </row>
    <row r="1138" ht="14.25" customHeight="1">
      <c r="A1138" s="16" t="s">
        <v>1698</v>
      </c>
      <c r="B1138" s="16" t="s">
        <v>1699</v>
      </c>
      <c r="D1138" s="6"/>
      <c r="E1138" s="6"/>
      <c r="F1138" s="6"/>
      <c r="G1138" s="6"/>
      <c r="H1138" s="6"/>
      <c r="I1138" s="6"/>
    </row>
    <row r="1139" ht="14.25" customHeight="1">
      <c r="A1139" s="16" t="s">
        <v>557</v>
      </c>
      <c r="B1139" s="16" t="s">
        <v>557</v>
      </c>
      <c r="D1139" s="6"/>
      <c r="E1139" s="6"/>
      <c r="F1139" s="6"/>
      <c r="G1139" s="6"/>
      <c r="H1139" s="6"/>
      <c r="I1139" s="6"/>
    </row>
    <row r="1140" ht="14.25" customHeight="1">
      <c r="A1140" s="16" t="s">
        <v>1374</v>
      </c>
      <c r="B1140" s="16" t="s">
        <v>1375</v>
      </c>
      <c r="D1140" s="6"/>
      <c r="E1140" s="6"/>
      <c r="F1140" s="6"/>
      <c r="G1140" s="6"/>
      <c r="H1140" s="6"/>
      <c r="I1140" s="6"/>
    </row>
    <row r="1141" ht="14.25" customHeight="1">
      <c r="A1141" s="16" t="s">
        <v>1700</v>
      </c>
      <c r="B1141" s="16" t="s">
        <v>1701</v>
      </c>
      <c r="D1141" s="6"/>
      <c r="E1141" s="6"/>
      <c r="F1141" s="6"/>
      <c r="G1141" s="6"/>
      <c r="H1141" s="6"/>
      <c r="I1141" s="6"/>
    </row>
    <row r="1142" ht="14.25" customHeight="1">
      <c r="A1142" s="16" t="s">
        <v>1702</v>
      </c>
      <c r="B1142" s="16" t="s">
        <v>1703</v>
      </c>
      <c r="D1142" s="6"/>
      <c r="E1142" s="6"/>
      <c r="F1142" s="6"/>
      <c r="G1142" s="6"/>
      <c r="H1142" s="6"/>
      <c r="I1142" s="6"/>
    </row>
    <row r="1143" ht="14.25" customHeight="1">
      <c r="A1143" s="16" t="s">
        <v>484</v>
      </c>
      <c r="B1143" s="16" t="s">
        <v>484</v>
      </c>
      <c r="D1143" s="6"/>
      <c r="E1143" s="6"/>
      <c r="F1143" s="6"/>
      <c r="G1143" s="6"/>
      <c r="H1143" s="6"/>
      <c r="I1143" s="6"/>
    </row>
    <row r="1144" ht="14.25" customHeight="1">
      <c r="A1144" s="16" t="s">
        <v>1669</v>
      </c>
      <c r="B1144" s="16" t="s">
        <v>1704</v>
      </c>
      <c r="D1144" s="6"/>
      <c r="E1144" s="6"/>
      <c r="F1144" s="6"/>
      <c r="G1144" s="6"/>
      <c r="H1144" s="6"/>
      <c r="I1144" s="6"/>
    </row>
    <row r="1145" ht="14.25" customHeight="1">
      <c r="A1145" s="16" t="s">
        <v>1705</v>
      </c>
      <c r="B1145" s="16" t="s">
        <v>1706</v>
      </c>
      <c r="D1145" s="6"/>
      <c r="E1145" s="6"/>
      <c r="F1145" s="6"/>
      <c r="G1145" s="6"/>
      <c r="H1145" s="6"/>
      <c r="I1145" s="6"/>
    </row>
    <row r="1146" ht="14.25" customHeight="1">
      <c r="A1146" s="16" t="s">
        <v>1168</v>
      </c>
      <c r="B1146" s="16" t="s">
        <v>1311</v>
      </c>
      <c r="D1146" s="6"/>
      <c r="E1146" s="6"/>
      <c r="F1146" s="6"/>
      <c r="G1146" s="6"/>
      <c r="H1146" s="6"/>
      <c r="I1146" s="6"/>
    </row>
    <row r="1147" ht="14.25" customHeight="1">
      <c r="A1147" s="16" t="s">
        <v>534</v>
      </c>
      <c r="B1147" s="16" t="s">
        <v>1707</v>
      </c>
      <c r="D1147" s="6"/>
      <c r="E1147" s="6"/>
      <c r="F1147" s="6"/>
      <c r="G1147" s="6"/>
      <c r="H1147" s="6"/>
      <c r="I1147" s="6"/>
    </row>
    <row r="1148" ht="14.25" customHeight="1">
      <c r="A1148" s="16" t="s">
        <v>682</v>
      </c>
      <c r="B1148" s="16" t="s">
        <v>1708</v>
      </c>
      <c r="D1148" s="6"/>
      <c r="E1148" s="6"/>
      <c r="F1148" s="6"/>
      <c r="G1148" s="6"/>
      <c r="H1148" s="6"/>
      <c r="I1148" s="6"/>
    </row>
    <row r="1149" ht="14.25" customHeight="1">
      <c r="A1149" s="16" t="s">
        <v>1108</v>
      </c>
      <c r="B1149" s="16" t="s">
        <v>1203</v>
      </c>
      <c r="D1149" s="6"/>
      <c r="E1149" s="6"/>
      <c r="F1149" s="6"/>
      <c r="G1149" s="6"/>
      <c r="H1149" s="6"/>
      <c r="I1149" s="6"/>
    </row>
    <row r="1150" ht="14.25" customHeight="1">
      <c r="A1150" s="16" t="s">
        <v>1709</v>
      </c>
      <c r="B1150" s="16" t="s">
        <v>1710</v>
      </c>
      <c r="D1150" s="6"/>
      <c r="E1150" s="6"/>
      <c r="F1150" s="6"/>
      <c r="G1150" s="6"/>
      <c r="H1150" s="6"/>
      <c r="I1150" s="6"/>
    </row>
    <row r="1151" ht="14.25" customHeight="1">
      <c r="A1151" s="16" t="s">
        <v>1711</v>
      </c>
      <c r="B1151" s="16" t="s">
        <v>1712</v>
      </c>
      <c r="D1151" s="6"/>
      <c r="E1151" s="6"/>
      <c r="F1151" s="6"/>
      <c r="G1151" s="6"/>
      <c r="H1151" s="6"/>
      <c r="I1151" s="6"/>
    </row>
    <row r="1152" ht="14.25" customHeight="1">
      <c r="A1152" s="16" t="s">
        <v>1713</v>
      </c>
      <c r="B1152" s="16" t="s">
        <v>1714</v>
      </c>
      <c r="D1152" s="6"/>
      <c r="E1152" s="6"/>
      <c r="F1152" s="6"/>
      <c r="G1152" s="6"/>
      <c r="H1152" s="6"/>
      <c r="I1152" s="6"/>
    </row>
    <row r="1153" ht="14.25" customHeight="1">
      <c r="A1153" s="16" t="s">
        <v>890</v>
      </c>
      <c r="B1153" s="16" t="s">
        <v>1715</v>
      </c>
      <c r="D1153" s="6"/>
      <c r="E1153" s="6"/>
      <c r="F1153" s="6"/>
      <c r="G1153" s="6"/>
      <c r="H1153" s="6"/>
      <c r="I1153" s="6"/>
    </row>
    <row r="1154" ht="14.25" customHeight="1">
      <c r="A1154" s="16" t="s">
        <v>588</v>
      </c>
      <c r="B1154" s="16" t="s">
        <v>1477</v>
      </c>
      <c r="D1154" s="6"/>
      <c r="E1154" s="6"/>
      <c r="F1154" s="6"/>
      <c r="G1154" s="6"/>
      <c r="H1154" s="6"/>
      <c r="I1154" s="6"/>
    </row>
    <row r="1155" ht="14.25" customHeight="1">
      <c r="A1155" s="16" t="s">
        <v>907</v>
      </c>
      <c r="B1155" s="16" t="s">
        <v>1716</v>
      </c>
      <c r="D1155" s="6"/>
      <c r="E1155" s="6"/>
      <c r="F1155" s="6"/>
      <c r="G1155" s="6"/>
      <c r="H1155" s="6"/>
      <c r="I1155" s="6"/>
    </row>
    <row r="1156" ht="14.25" customHeight="1">
      <c r="A1156" s="16" t="s">
        <v>1717</v>
      </c>
      <c r="B1156" s="16" t="s">
        <v>1229</v>
      </c>
      <c r="D1156" s="6"/>
      <c r="E1156" s="6"/>
      <c r="F1156" s="6"/>
      <c r="G1156" s="6"/>
      <c r="H1156" s="6"/>
      <c r="I1156" s="6"/>
    </row>
    <row r="1157" ht="14.25" customHeight="1">
      <c r="A1157" s="16" t="s">
        <v>678</v>
      </c>
      <c r="B1157" s="16" t="s">
        <v>1268</v>
      </c>
      <c r="D1157" s="6"/>
      <c r="E1157" s="6"/>
      <c r="F1157" s="6"/>
      <c r="G1157" s="6"/>
      <c r="H1157" s="6"/>
      <c r="I1157" s="6"/>
    </row>
    <row r="1158" ht="14.25" customHeight="1">
      <c r="A1158" s="16" t="s">
        <v>1342</v>
      </c>
      <c r="B1158" s="16" t="s">
        <v>1030</v>
      </c>
      <c r="D1158" s="6"/>
      <c r="E1158" s="6"/>
      <c r="F1158" s="6"/>
      <c r="G1158" s="6"/>
      <c r="H1158" s="6"/>
      <c r="I1158" s="6"/>
    </row>
    <row r="1159" ht="14.25" customHeight="1">
      <c r="A1159" s="16" t="s">
        <v>957</v>
      </c>
      <c r="B1159" s="16" t="s">
        <v>1718</v>
      </c>
      <c r="D1159" s="6"/>
      <c r="E1159" s="6"/>
      <c r="F1159" s="6"/>
      <c r="G1159" s="6"/>
      <c r="H1159" s="6"/>
      <c r="I1159" s="6"/>
    </row>
    <row r="1160" ht="14.25" customHeight="1">
      <c r="A1160" s="16" t="s">
        <v>1719</v>
      </c>
      <c r="B1160" s="16" t="s">
        <v>830</v>
      </c>
      <c r="D1160" s="6"/>
      <c r="E1160" s="6"/>
      <c r="F1160" s="6"/>
      <c r="G1160" s="6"/>
      <c r="H1160" s="6"/>
      <c r="I1160" s="6"/>
    </row>
    <row r="1161" ht="14.25" customHeight="1">
      <c r="A1161" s="16" t="s">
        <v>856</v>
      </c>
      <c r="B1161" s="16" t="s">
        <v>948</v>
      </c>
      <c r="D1161" s="6"/>
      <c r="E1161" s="6"/>
      <c r="F1161" s="6"/>
      <c r="G1161" s="6"/>
      <c r="H1161" s="6"/>
      <c r="I1161" s="6"/>
    </row>
    <row r="1162" ht="14.25" customHeight="1">
      <c r="A1162" s="16" t="s">
        <v>1223</v>
      </c>
      <c r="B1162" s="16" t="s">
        <v>913</v>
      </c>
      <c r="D1162" s="6"/>
      <c r="E1162" s="6"/>
      <c r="F1162" s="6"/>
      <c r="G1162" s="6"/>
      <c r="H1162" s="6"/>
      <c r="I1162" s="6"/>
    </row>
    <row r="1163" ht="14.25" customHeight="1">
      <c r="A1163" s="16" t="s">
        <v>1232</v>
      </c>
      <c r="B1163" s="16" t="s">
        <v>591</v>
      </c>
      <c r="D1163" s="6"/>
      <c r="E1163" s="6"/>
      <c r="F1163" s="6"/>
      <c r="G1163" s="6"/>
      <c r="H1163" s="6"/>
      <c r="I1163" s="6"/>
    </row>
    <row r="1164" ht="14.25" customHeight="1">
      <c r="A1164" s="16" t="s">
        <v>983</v>
      </c>
      <c r="B1164" s="16" t="s">
        <v>1720</v>
      </c>
      <c r="D1164" s="6"/>
      <c r="E1164" s="6"/>
      <c r="F1164" s="6"/>
      <c r="G1164" s="6"/>
      <c r="H1164" s="6"/>
      <c r="I1164" s="6"/>
    </row>
    <row r="1165" ht="14.25" customHeight="1">
      <c r="A1165" s="16" t="s">
        <v>1721</v>
      </c>
      <c r="B1165" s="16" t="s">
        <v>1139</v>
      </c>
      <c r="D1165" s="6"/>
      <c r="E1165" s="6"/>
      <c r="F1165" s="6"/>
      <c r="G1165" s="6"/>
      <c r="H1165" s="6"/>
      <c r="I1165" s="6"/>
    </row>
    <row r="1166" ht="14.25" customHeight="1">
      <c r="A1166" s="16" t="s">
        <v>1146</v>
      </c>
      <c r="B1166" s="16" t="s">
        <v>721</v>
      </c>
      <c r="D1166" s="6"/>
      <c r="E1166" s="6"/>
      <c r="F1166" s="6"/>
      <c r="G1166" s="6"/>
      <c r="H1166" s="6"/>
      <c r="I1166" s="6"/>
    </row>
    <row r="1167" ht="14.25" customHeight="1">
      <c r="A1167" s="16" t="s">
        <v>1722</v>
      </c>
      <c r="B1167" s="16" t="s">
        <v>1153</v>
      </c>
      <c r="D1167" s="6"/>
      <c r="E1167" s="6"/>
      <c r="F1167" s="6"/>
      <c r="G1167" s="6"/>
      <c r="H1167" s="6"/>
      <c r="I1167" s="6"/>
    </row>
    <row r="1168" ht="14.25" customHeight="1">
      <c r="A1168" s="16" t="s">
        <v>1723</v>
      </c>
      <c r="B1168" s="16" t="s">
        <v>600</v>
      </c>
      <c r="D1168" s="6"/>
      <c r="E1168" s="6"/>
      <c r="F1168" s="6"/>
      <c r="G1168" s="6"/>
      <c r="H1168" s="6"/>
      <c r="I1168" s="6"/>
    </row>
    <row r="1169" ht="14.25" customHeight="1">
      <c r="A1169" s="16" t="s">
        <v>717</v>
      </c>
      <c r="B1169" s="16" t="s">
        <v>1724</v>
      </c>
      <c r="D1169" s="6"/>
      <c r="E1169" s="6"/>
      <c r="F1169" s="6"/>
      <c r="G1169" s="6"/>
      <c r="H1169" s="6"/>
      <c r="I1169" s="6"/>
    </row>
    <row r="1170" ht="14.25" customHeight="1">
      <c r="A1170" s="16" t="s">
        <v>1219</v>
      </c>
      <c r="B1170" s="16" t="s">
        <v>1725</v>
      </c>
      <c r="D1170" s="6"/>
      <c r="E1170" s="6"/>
      <c r="F1170" s="6"/>
      <c r="G1170" s="6"/>
      <c r="H1170" s="6"/>
      <c r="I1170" s="6"/>
    </row>
    <row r="1171" ht="14.25" customHeight="1">
      <c r="A1171" s="16" t="s">
        <v>1376</v>
      </c>
      <c r="B1171" s="16" t="s">
        <v>1131</v>
      </c>
      <c r="D1171" s="6"/>
      <c r="E1171" s="6"/>
      <c r="F1171" s="6"/>
      <c r="G1171" s="6"/>
      <c r="H1171" s="6"/>
      <c r="I1171" s="6"/>
    </row>
    <row r="1172" ht="14.25" customHeight="1">
      <c r="A1172" s="16" t="s">
        <v>1584</v>
      </c>
      <c r="B1172" s="16" t="s">
        <v>1726</v>
      </c>
      <c r="D1172" s="6"/>
      <c r="E1172" s="6"/>
      <c r="F1172" s="6"/>
      <c r="G1172" s="6"/>
      <c r="H1172" s="6"/>
      <c r="I1172" s="6"/>
    </row>
    <row r="1173" ht="14.25" customHeight="1">
      <c r="A1173" s="16" t="s">
        <v>1727</v>
      </c>
      <c r="B1173" s="16" t="s">
        <v>1728</v>
      </c>
      <c r="D1173" s="6"/>
      <c r="E1173" s="6"/>
      <c r="F1173" s="6"/>
      <c r="G1173" s="6"/>
      <c r="H1173" s="6"/>
      <c r="I1173" s="6"/>
    </row>
    <row r="1174" ht="14.25" customHeight="1">
      <c r="A1174" s="16" t="s">
        <v>717</v>
      </c>
      <c r="B1174" s="16" t="s">
        <v>1729</v>
      </c>
      <c r="D1174" s="6"/>
      <c r="E1174" s="6"/>
      <c r="F1174" s="6"/>
      <c r="G1174" s="6"/>
      <c r="H1174" s="6"/>
      <c r="I1174" s="6"/>
    </row>
    <row r="1175" ht="14.25" customHeight="1">
      <c r="A1175" s="16" t="s">
        <v>1730</v>
      </c>
      <c r="B1175" s="16" t="s">
        <v>1731</v>
      </c>
      <c r="D1175" s="6"/>
      <c r="E1175" s="6"/>
      <c r="F1175" s="6"/>
      <c r="G1175" s="6"/>
      <c r="H1175" s="6"/>
      <c r="I1175" s="6"/>
    </row>
    <row r="1176" ht="14.25" customHeight="1">
      <c r="A1176" s="16" t="s">
        <v>856</v>
      </c>
      <c r="B1176" s="16" t="s">
        <v>926</v>
      </c>
      <c r="D1176" s="6"/>
      <c r="E1176" s="6"/>
      <c r="F1176" s="6"/>
      <c r="G1176" s="6"/>
      <c r="H1176" s="6"/>
      <c r="I1176" s="6"/>
    </row>
    <row r="1177" ht="14.25" customHeight="1">
      <c r="A1177" s="16" t="s">
        <v>1732</v>
      </c>
      <c r="B1177" s="16" t="s">
        <v>1733</v>
      </c>
      <c r="D1177" s="6"/>
      <c r="E1177" s="6"/>
      <c r="F1177" s="6"/>
      <c r="G1177" s="6"/>
      <c r="H1177" s="6"/>
      <c r="I1177" s="6"/>
    </row>
    <row r="1178" ht="14.25" customHeight="1">
      <c r="A1178" s="16" t="s">
        <v>1378</v>
      </c>
      <c r="B1178" s="16" t="s">
        <v>1734</v>
      </c>
      <c r="D1178" s="6"/>
      <c r="E1178" s="6"/>
      <c r="F1178" s="6"/>
      <c r="G1178" s="6"/>
      <c r="H1178" s="6"/>
      <c r="I1178" s="6"/>
    </row>
    <row r="1179" ht="14.25" customHeight="1">
      <c r="A1179" s="16" t="s">
        <v>1005</v>
      </c>
      <c r="B1179" s="16" t="s">
        <v>677</v>
      </c>
      <c r="D1179" s="6"/>
      <c r="E1179" s="6"/>
      <c r="F1179" s="6"/>
      <c r="G1179" s="6"/>
      <c r="H1179" s="6"/>
      <c r="I1179" s="6"/>
    </row>
    <row r="1180" ht="14.25" customHeight="1">
      <c r="A1180" s="16" t="s">
        <v>1213</v>
      </c>
      <c r="B1180" s="16" t="s">
        <v>1735</v>
      </c>
      <c r="D1180" s="6"/>
      <c r="E1180" s="6"/>
      <c r="F1180" s="6"/>
      <c r="G1180" s="6"/>
      <c r="H1180" s="6"/>
      <c r="I1180" s="6"/>
    </row>
    <row r="1181" ht="14.25" customHeight="1">
      <c r="A1181" s="16" t="s">
        <v>1232</v>
      </c>
      <c r="B1181" s="16" t="s">
        <v>808</v>
      </c>
      <c r="D1181" s="6"/>
      <c r="E1181" s="6"/>
      <c r="F1181" s="6"/>
      <c r="G1181" s="6"/>
      <c r="H1181" s="6"/>
      <c r="I1181" s="6"/>
    </row>
    <row r="1182" ht="14.25" customHeight="1">
      <c r="A1182" s="16" t="s">
        <v>1736</v>
      </c>
      <c r="B1182" s="16" t="s">
        <v>836</v>
      </c>
      <c r="D1182" s="6"/>
      <c r="E1182" s="6"/>
      <c r="F1182" s="6"/>
      <c r="G1182" s="6"/>
      <c r="H1182" s="6"/>
      <c r="I1182" s="6"/>
    </row>
    <row r="1183" ht="14.25" customHeight="1">
      <c r="A1183" s="16" t="s">
        <v>1159</v>
      </c>
      <c r="B1183" s="16" t="s">
        <v>1228</v>
      </c>
      <c r="D1183" s="6"/>
      <c r="E1183" s="6"/>
      <c r="F1183" s="6"/>
      <c r="G1183" s="6"/>
      <c r="H1183" s="6"/>
      <c r="I1183" s="6"/>
    </row>
    <row r="1184" ht="14.25" customHeight="1">
      <c r="A1184" s="16" t="s">
        <v>774</v>
      </c>
      <c r="B1184" s="16" t="s">
        <v>1576</v>
      </c>
      <c r="D1184" s="6"/>
      <c r="E1184" s="6"/>
      <c r="F1184" s="6"/>
      <c r="G1184" s="6"/>
      <c r="H1184" s="6"/>
      <c r="I1184" s="6"/>
    </row>
    <row r="1185" ht="14.25" customHeight="1">
      <c r="A1185" s="16" t="s">
        <v>1737</v>
      </c>
      <c r="B1185" s="16" t="s">
        <v>1738</v>
      </c>
      <c r="D1185" s="6"/>
      <c r="E1185" s="6"/>
      <c r="F1185" s="6"/>
      <c r="G1185" s="6"/>
      <c r="H1185" s="6"/>
      <c r="I1185" s="6"/>
    </row>
    <row r="1186" ht="14.25" customHeight="1">
      <c r="A1186" s="16" t="s">
        <v>1739</v>
      </c>
      <c r="B1186" s="16" t="s">
        <v>1740</v>
      </c>
      <c r="D1186" s="6"/>
      <c r="E1186" s="6"/>
      <c r="F1186" s="6"/>
      <c r="G1186" s="6"/>
      <c r="H1186" s="6"/>
      <c r="I1186" s="6"/>
    </row>
    <row r="1187" ht="14.25" customHeight="1">
      <c r="A1187" s="16" t="s">
        <v>1741</v>
      </c>
      <c r="B1187" s="16" t="s">
        <v>1071</v>
      </c>
      <c r="D1187" s="6"/>
      <c r="E1187" s="6"/>
      <c r="F1187" s="6"/>
      <c r="G1187" s="6"/>
      <c r="H1187" s="6"/>
      <c r="I1187" s="6"/>
    </row>
    <row r="1188" ht="14.25" customHeight="1">
      <c r="A1188" s="16" t="s">
        <v>532</v>
      </c>
      <c r="B1188" s="16" t="s">
        <v>689</v>
      </c>
      <c r="D1188" s="6"/>
      <c r="E1188" s="6"/>
      <c r="F1188" s="6"/>
      <c r="G1188" s="6"/>
      <c r="H1188" s="6"/>
      <c r="I1188" s="6"/>
    </row>
    <row r="1189" ht="14.25" customHeight="1">
      <c r="A1189" s="16" t="s">
        <v>1584</v>
      </c>
      <c r="B1189" s="16" t="s">
        <v>1046</v>
      </c>
      <c r="D1189" s="6"/>
      <c r="E1189" s="6"/>
      <c r="F1189" s="6"/>
      <c r="G1189" s="6"/>
      <c r="H1189" s="6"/>
      <c r="I1189" s="6"/>
    </row>
    <row r="1190" ht="14.25" customHeight="1">
      <c r="A1190" s="16" t="s">
        <v>1584</v>
      </c>
      <c r="B1190" s="16" t="s">
        <v>1742</v>
      </c>
      <c r="D1190" s="6"/>
      <c r="E1190" s="6"/>
      <c r="F1190" s="6"/>
      <c r="G1190" s="6"/>
      <c r="H1190" s="6"/>
      <c r="I1190" s="6"/>
    </row>
    <row r="1191" ht="14.25" customHeight="1">
      <c r="A1191" s="16" t="s">
        <v>1743</v>
      </c>
      <c r="B1191" s="16" t="s">
        <v>1744</v>
      </c>
      <c r="D1191" s="6"/>
      <c r="E1191" s="6"/>
      <c r="F1191" s="6"/>
      <c r="G1191" s="6"/>
      <c r="H1191" s="6"/>
      <c r="I1191" s="6"/>
    </row>
    <row r="1192" ht="14.25" customHeight="1">
      <c r="A1192" s="16" t="s">
        <v>1163</v>
      </c>
      <c r="B1192" s="16" t="s">
        <v>1745</v>
      </c>
      <c r="D1192" s="6"/>
      <c r="E1192" s="6"/>
      <c r="F1192" s="6"/>
      <c r="G1192" s="6"/>
      <c r="H1192" s="6"/>
      <c r="I1192" s="6"/>
    </row>
    <row r="1193" ht="14.25" customHeight="1">
      <c r="A1193" s="16" t="s">
        <v>1746</v>
      </c>
      <c r="B1193" s="16" t="s">
        <v>1747</v>
      </c>
      <c r="D1193" s="6"/>
      <c r="E1193" s="6"/>
      <c r="F1193" s="6"/>
      <c r="G1193" s="6"/>
      <c r="H1193" s="6"/>
      <c r="I1193" s="6"/>
    </row>
    <row r="1194" ht="14.25" customHeight="1">
      <c r="A1194" s="16" t="s">
        <v>1123</v>
      </c>
      <c r="B1194" s="16" t="s">
        <v>1748</v>
      </c>
      <c r="D1194" s="6"/>
      <c r="E1194" s="6"/>
      <c r="F1194" s="6"/>
      <c r="G1194" s="6"/>
      <c r="H1194" s="6"/>
      <c r="I1194" s="6"/>
    </row>
    <row r="1195" ht="14.25" customHeight="1">
      <c r="A1195" s="16" t="s">
        <v>1075</v>
      </c>
      <c r="B1195" s="16" t="s">
        <v>1037</v>
      </c>
      <c r="D1195" s="6"/>
      <c r="E1195" s="6"/>
      <c r="F1195" s="6"/>
      <c r="G1195" s="6"/>
      <c r="H1195" s="6"/>
      <c r="I1195" s="6"/>
    </row>
    <row r="1196" ht="14.25" customHeight="1">
      <c r="A1196" s="16" t="s">
        <v>1749</v>
      </c>
      <c r="B1196" s="16" t="s">
        <v>1110</v>
      </c>
      <c r="D1196" s="6"/>
      <c r="E1196" s="6"/>
      <c r="F1196" s="6"/>
      <c r="G1196" s="6"/>
      <c r="H1196" s="6"/>
      <c r="I1196" s="6"/>
    </row>
    <row r="1197" ht="14.25" customHeight="1">
      <c r="A1197" s="16" t="s">
        <v>654</v>
      </c>
      <c r="B1197" s="16" t="s">
        <v>1750</v>
      </c>
      <c r="D1197" s="6"/>
      <c r="E1197" s="6"/>
      <c r="F1197" s="6"/>
      <c r="G1197" s="6"/>
      <c r="H1197" s="6"/>
      <c r="I1197" s="6"/>
    </row>
    <row r="1198" ht="14.25" customHeight="1">
      <c r="A1198" s="16" t="s">
        <v>534</v>
      </c>
      <c r="B1198" s="16" t="s">
        <v>1751</v>
      </c>
      <c r="D1198" s="6"/>
      <c r="E1198" s="6"/>
      <c r="F1198" s="6"/>
      <c r="G1198" s="6"/>
      <c r="H1198" s="6"/>
      <c r="I1198" s="6"/>
    </row>
    <row r="1199" ht="14.25" customHeight="1">
      <c r="A1199" s="16" t="s">
        <v>798</v>
      </c>
      <c r="B1199" s="16" t="s">
        <v>1752</v>
      </c>
      <c r="D1199" s="6"/>
      <c r="E1199" s="6"/>
      <c r="F1199" s="6"/>
      <c r="G1199" s="6"/>
      <c r="H1199" s="6"/>
      <c r="I1199" s="6"/>
    </row>
    <row r="1200" ht="14.25" customHeight="1">
      <c r="A1200" s="16" t="s">
        <v>1329</v>
      </c>
      <c r="B1200" s="16" t="s">
        <v>675</v>
      </c>
      <c r="D1200" s="6"/>
      <c r="E1200" s="6"/>
      <c r="F1200" s="6"/>
      <c r="G1200" s="6"/>
      <c r="H1200" s="6"/>
      <c r="I1200" s="6"/>
    </row>
    <row r="1201" ht="14.25" customHeight="1">
      <c r="A1201" s="16" t="s">
        <v>1722</v>
      </c>
      <c r="B1201" s="16" t="s">
        <v>1538</v>
      </c>
      <c r="D1201" s="6"/>
      <c r="E1201" s="6"/>
      <c r="F1201" s="6"/>
      <c r="G1201" s="6"/>
      <c r="H1201" s="6"/>
      <c r="I1201" s="6"/>
    </row>
    <row r="1202" ht="14.25" customHeight="1">
      <c r="A1202" s="16" t="s">
        <v>1125</v>
      </c>
      <c r="B1202" s="16" t="s">
        <v>547</v>
      </c>
      <c r="D1202" s="6"/>
      <c r="E1202" s="6"/>
      <c r="F1202" s="6"/>
      <c r="G1202" s="6"/>
      <c r="H1202" s="6"/>
      <c r="I1202" s="6"/>
    </row>
    <row r="1203" ht="14.25" customHeight="1">
      <c r="A1203" s="16" t="s">
        <v>1051</v>
      </c>
      <c r="B1203" s="16" t="s">
        <v>935</v>
      </c>
      <c r="D1203" s="6"/>
      <c r="E1203" s="6"/>
      <c r="F1203" s="6"/>
      <c r="G1203" s="6"/>
      <c r="H1203" s="6"/>
      <c r="I1203" s="6"/>
    </row>
    <row r="1204" ht="14.25" customHeight="1">
      <c r="A1204" s="16" t="s">
        <v>1753</v>
      </c>
      <c r="B1204" s="16" t="s">
        <v>1754</v>
      </c>
      <c r="D1204" s="6"/>
      <c r="E1204" s="6"/>
      <c r="F1204" s="6"/>
      <c r="G1204" s="6"/>
      <c r="H1204" s="6"/>
      <c r="I1204" s="6"/>
    </row>
    <row r="1205" ht="14.25" customHeight="1">
      <c r="A1205" s="16" t="s">
        <v>1696</v>
      </c>
      <c r="B1205" s="16" t="s">
        <v>1606</v>
      </c>
      <c r="D1205" s="6"/>
      <c r="E1205" s="6"/>
      <c r="F1205" s="6"/>
      <c r="G1205" s="6"/>
      <c r="H1205" s="6"/>
      <c r="I1205" s="6"/>
    </row>
    <row r="1206" ht="14.25" customHeight="1">
      <c r="A1206" s="16" t="s">
        <v>819</v>
      </c>
      <c r="B1206" s="16" t="s">
        <v>1755</v>
      </c>
      <c r="D1206" s="6"/>
      <c r="E1206" s="6"/>
      <c r="F1206" s="6"/>
      <c r="G1206" s="6"/>
      <c r="H1206" s="6"/>
      <c r="I1206" s="6"/>
    </row>
    <row r="1207" ht="14.25" customHeight="1">
      <c r="A1207" s="16" t="s">
        <v>1756</v>
      </c>
      <c r="B1207" s="16" t="s">
        <v>1217</v>
      </c>
      <c r="D1207" s="6"/>
      <c r="E1207" s="6"/>
      <c r="F1207" s="6"/>
      <c r="G1207" s="6"/>
      <c r="H1207" s="6"/>
      <c r="I1207" s="6"/>
    </row>
    <row r="1208" ht="14.25" customHeight="1">
      <c r="A1208" s="16" t="s">
        <v>1757</v>
      </c>
      <c r="B1208" s="16" t="s">
        <v>1758</v>
      </c>
      <c r="D1208" s="6"/>
      <c r="E1208" s="6"/>
      <c r="F1208" s="6"/>
      <c r="G1208" s="6"/>
      <c r="H1208" s="6"/>
      <c r="I1208" s="6"/>
    </row>
    <row r="1209" ht="14.25" customHeight="1">
      <c r="A1209" s="16" t="s">
        <v>1151</v>
      </c>
      <c r="B1209" s="16" t="s">
        <v>1247</v>
      </c>
      <c r="D1209" s="6"/>
      <c r="E1209" s="6"/>
      <c r="F1209" s="6"/>
      <c r="G1209" s="6"/>
      <c r="H1209" s="6"/>
      <c r="I1209" s="6"/>
    </row>
    <row r="1210" ht="14.25" customHeight="1">
      <c r="A1210" s="16" t="s">
        <v>1347</v>
      </c>
      <c r="B1210" s="16" t="s">
        <v>1759</v>
      </c>
      <c r="D1210" s="6"/>
      <c r="E1210" s="6"/>
      <c r="F1210" s="6"/>
      <c r="G1210" s="6"/>
      <c r="H1210" s="6"/>
      <c r="I1210" s="6"/>
    </row>
    <row r="1211" ht="14.25" customHeight="1">
      <c r="A1211" s="16" t="s">
        <v>800</v>
      </c>
      <c r="B1211" s="16" t="s">
        <v>1760</v>
      </c>
      <c r="D1211" s="6"/>
      <c r="E1211" s="6"/>
      <c r="F1211" s="6"/>
      <c r="G1211" s="6"/>
      <c r="H1211" s="6"/>
      <c r="I1211" s="6"/>
    </row>
    <row r="1212" ht="14.25" customHeight="1">
      <c r="A1212" s="16" t="s">
        <v>1761</v>
      </c>
      <c r="B1212" s="16" t="s">
        <v>1524</v>
      </c>
      <c r="D1212" s="6"/>
      <c r="E1212" s="6"/>
      <c r="F1212" s="6"/>
      <c r="G1212" s="6"/>
      <c r="H1212" s="6"/>
      <c r="I1212" s="6"/>
    </row>
    <row r="1213" ht="14.25" customHeight="1">
      <c r="A1213" s="16" t="s">
        <v>1762</v>
      </c>
      <c r="B1213" s="16" t="s">
        <v>1399</v>
      </c>
      <c r="D1213" s="6"/>
      <c r="E1213" s="6"/>
      <c r="F1213" s="6"/>
      <c r="G1213" s="6"/>
      <c r="H1213" s="6"/>
      <c r="I1213" s="6"/>
    </row>
    <row r="1214" ht="14.25" customHeight="1">
      <c r="A1214" s="16" t="s">
        <v>577</v>
      </c>
      <c r="B1214" s="16" t="s">
        <v>1195</v>
      </c>
      <c r="D1214" s="6"/>
      <c r="E1214" s="6"/>
      <c r="F1214" s="6"/>
      <c r="G1214" s="6"/>
      <c r="H1214" s="6"/>
      <c r="I1214" s="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3.0"/>
    <col customWidth="1" min="3" max="3" width="8.63"/>
    <col customWidth="1" min="4" max="5" width="17.5"/>
    <col customWidth="1" min="6" max="6" width="15.88"/>
    <col customWidth="1" min="7" max="9" width="8.63"/>
    <col customWidth="1" min="10" max="11" width="26.13"/>
    <col customWidth="1" min="12" max="12" width="16.75"/>
    <col customWidth="1" min="13" max="13" width="22.13"/>
    <col customWidth="1" min="14" max="14" width="24.88"/>
    <col customWidth="1" min="15" max="15" width="29.75"/>
    <col customWidth="1" min="16" max="26" width="8.63"/>
  </cols>
  <sheetData>
    <row r="1" ht="13.5" customHeight="1"/>
    <row r="2" ht="13.5" customHeight="1">
      <c r="A2" s="14" t="s">
        <v>420</v>
      </c>
      <c r="B2" s="14" t="s">
        <v>421</v>
      </c>
      <c r="D2" s="17" t="s">
        <v>1763</v>
      </c>
      <c r="E2" s="18" t="s">
        <v>1763</v>
      </c>
      <c r="F2" s="17" t="s">
        <v>1764</v>
      </c>
      <c r="J2" s="14" t="s">
        <v>1765</v>
      </c>
      <c r="K2" s="14" t="s">
        <v>1766</v>
      </c>
      <c r="M2" s="19" t="s">
        <v>1767</v>
      </c>
      <c r="N2" s="19" t="s">
        <v>1768</v>
      </c>
      <c r="O2" s="20" t="s">
        <v>1769</v>
      </c>
      <c r="P2" s="19" t="s">
        <v>1770</v>
      </c>
    </row>
    <row r="3" ht="13.5" customHeight="1">
      <c r="A3" s="21" t="s">
        <v>1771</v>
      </c>
      <c r="B3" s="21" t="s">
        <v>1772</v>
      </c>
      <c r="D3" s="22" t="str">
        <f t="shared" ref="D3:E3" si="1">TRIM(A3)</f>
        <v>Stephen Carr</v>
      </c>
      <c r="E3" s="22" t="str">
        <f t="shared" si="1"/>
        <v>Harry F. Millarde</v>
      </c>
      <c r="F3" s="22">
        <f>FIND("p",D3,1)</f>
        <v>4</v>
      </c>
      <c r="J3" s="21" t="s">
        <v>1773</v>
      </c>
      <c r="K3" s="21" t="s">
        <v>1774</v>
      </c>
      <c r="M3" s="23" t="str">
        <f>CONCAT(J3," ",K3)</f>
        <v>#N/A</v>
      </c>
      <c r="N3" s="23" t="str">
        <f>CONCATENATE(J3," ",K3)</f>
        <v>Stephen Carr</v>
      </c>
      <c r="O3" s="24" t="str">
        <f>REPT("A",3)</f>
        <v>AAA</v>
      </c>
      <c r="P3" s="24">
        <f>LEN(N3)</f>
        <v>12</v>
      </c>
    </row>
    <row r="4" ht="13.5" customHeight="1">
      <c r="A4" s="21" t="s">
        <v>430</v>
      </c>
      <c r="B4" s="21" t="s">
        <v>1775</v>
      </c>
      <c r="D4" s="6"/>
      <c r="E4" s="6"/>
      <c r="F4" s="6"/>
      <c r="J4" s="21" t="s">
        <v>1776</v>
      </c>
      <c r="K4" s="21" t="s">
        <v>1777</v>
      </c>
      <c r="M4" s="6"/>
      <c r="N4" s="6"/>
      <c r="O4" s="24" t="str">
        <f>CONCAT(REPT("X",3),"L")</f>
        <v>XXXL</v>
      </c>
      <c r="P4" s="6"/>
    </row>
    <row r="5" ht="13.5" customHeight="1">
      <c r="A5" s="21" t="s">
        <v>1778</v>
      </c>
      <c r="B5" s="21" t="s">
        <v>1779</v>
      </c>
      <c r="D5" s="6"/>
      <c r="E5" s="6"/>
      <c r="F5" s="6"/>
      <c r="J5" s="21" t="s">
        <v>1780</v>
      </c>
      <c r="K5" s="21" t="s">
        <v>1781</v>
      </c>
      <c r="M5" s="6"/>
      <c r="N5" s="6"/>
      <c r="O5" s="6"/>
      <c r="P5" s="6"/>
    </row>
    <row r="6" ht="13.5" customHeight="1">
      <c r="A6" s="16"/>
      <c r="B6" s="16"/>
      <c r="J6" s="16"/>
      <c r="K6" s="16"/>
    </row>
    <row r="7" ht="13.5" customHeight="1">
      <c r="A7" s="16"/>
      <c r="B7" s="16"/>
      <c r="J7" s="16"/>
      <c r="K7" s="16"/>
    </row>
    <row r="8" ht="13.5" customHeight="1">
      <c r="A8" s="16"/>
      <c r="B8" s="16"/>
      <c r="J8" s="16"/>
      <c r="K8" s="16"/>
    </row>
    <row r="9" ht="13.5" customHeight="1">
      <c r="A9" s="25" t="s">
        <v>1782</v>
      </c>
      <c r="B9" s="25"/>
      <c r="C9" s="25"/>
      <c r="D9" s="25"/>
      <c r="E9" s="25"/>
      <c r="F9" s="25"/>
      <c r="G9" s="25"/>
      <c r="J9" s="26" t="s">
        <v>1783</v>
      </c>
      <c r="K9" s="27"/>
      <c r="L9" s="27"/>
      <c r="M9" s="27"/>
      <c r="N9" s="27"/>
      <c r="O9" s="27"/>
    </row>
    <row r="10" ht="13.5" customHeight="1">
      <c r="A10" s="28" t="s">
        <v>1784</v>
      </c>
      <c r="B10" s="16" t="str">
        <f>REPLACE(A10,6,1,"#")</f>
        <v>susan#abc.com</v>
      </c>
      <c r="J10" s="16"/>
      <c r="K10" s="16"/>
    </row>
    <row r="11" ht="13.5" customHeight="1">
      <c r="A11" s="16"/>
      <c r="B11" s="16"/>
      <c r="O11" s="29" t="s">
        <v>1785</v>
      </c>
      <c r="P11" s="30"/>
    </row>
    <row r="12" ht="13.5" customHeight="1">
      <c r="A12" s="16"/>
      <c r="B12" s="16"/>
      <c r="J12" s="31" t="s">
        <v>1786</v>
      </c>
      <c r="K12" s="32" t="s">
        <v>14</v>
      </c>
      <c r="L12" s="33"/>
      <c r="M12" s="33"/>
      <c r="N12" s="33"/>
      <c r="O12" s="34"/>
    </row>
    <row r="13" ht="13.5" customHeight="1">
      <c r="A13" s="35" t="s">
        <v>1787</v>
      </c>
      <c r="B13" s="36"/>
      <c r="C13" s="7"/>
      <c r="D13" s="35" t="s">
        <v>1788</v>
      </c>
      <c r="E13" s="36"/>
      <c r="J13" s="37" t="s">
        <v>1789</v>
      </c>
      <c r="K13" s="37" t="str">
        <f>SUBSTITUTE(J13,"PR","Project")</f>
        <v>Project1, ML1, T1</v>
      </c>
      <c r="L13" s="37" t="str">
        <f>SUBSTITUTE(K13,"1","2",2)</f>
        <v>Project1, ML2, T1</v>
      </c>
      <c r="M13" s="37" t="str">
        <f>SUBSTITUTE(K13,"ML","Milestone")</f>
        <v>Project1, Milestone1, T1</v>
      </c>
      <c r="N13" s="37" t="str">
        <f>SUBSTITUTE(M13,"T","Task")</f>
        <v>Project1, Milestone1, Task1</v>
      </c>
      <c r="O13" s="37" t="str">
        <f>SUBSTITUTE(SUBSTITUTE(SUBSTITUTE(J13,"PR","Project"),"ML","Milestone"),"T","Task")</f>
        <v>Project1, Milestone1, Task1</v>
      </c>
    </row>
    <row r="14" ht="13.5" customHeight="1">
      <c r="A14" s="38" t="s">
        <v>1786</v>
      </c>
      <c r="B14" s="39" t="s">
        <v>14</v>
      </c>
      <c r="C14" s="7"/>
      <c r="D14" s="38" t="s">
        <v>1790</v>
      </c>
      <c r="E14" s="39" t="s">
        <v>14</v>
      </c>
      <c r="J14" s="40" t="s">
        <v>1791</v>
      </c>
      <c r="K14" s="40"/>
      <c r="L14" s="40"/>
      <c r="M14" s="40"/>
      <c r="N14" s="40"/>
      <c r="O14" s="40"/>
    </row>
    <row r="15" ht="13.5" customHeight="1">
      <c r="A15" s="28">
        <v>1.23456789E8</v>
      </c>
      <c r="B15" s="41" t="str">
        <f>REPLACE(REPLACE(A15,4,0,"-"),8,0,"-")</f>
        <v>123-456-789</v>
      </c>
      <c r="C15" s="7"/>
      <c r="D15" s="28" t="s">
        <v>1784</v>
      </c>
      <c r="E15" s="41" t="str">
        <f>IFERROR(REPLACE(D15, FIND("@abc",D15), 4, "@bca"),D15)</f>
        <v>susan@bca.com</v>
      </c>
      <c r="J15" s="40" t="s">
        <v>1792</v>
      </c>
      <c r="K15" s="40"/>
      <c r="L15" s="40"/>
      <c r="M15" s="40"/>
      <c r="N15" s="40"/>
      <c r="O15" s="40"/>
    </row>
    <row r="16" ht="13.5" customHeight="1">
      <c r="A16" s="28">
        <v>3.45678912E8</v>
      </c>
      <c r="B16" s="41"/>
      <c r="C16" s="7"/>
      <c r="D16" s="28" t="s">
        <v>1793</v>
      </c>
      <c r="E16" s="41"/>
      <c r="J16" s="40" t="s">
        <v>1794</v>
      </c>
      <c r="K16" s="40"/>
      <c r="L16" s="40"/>
      <c r="M16" s="40"/>
      <c r="N16" s="40"/>
      <c r="O16" s="40"/>
    </row>
    <row r="17" ht="13.5" customHeight="1">
      <c r="A17" s="28">
        <v>1.25678349E8</v>
      </c>
      <c r="B17" s="41"/>
      <c r="C17" s="7"/>
      <c r="D17" s="28" t="s">
        <v>1795</v>
      </c>
      <c r="E17" s="41"/>
      <c r="J17" s="40" t="s">
        <v>1796</v>
      </c>
      <c r="K17" s="40"/>
      <c r="L17" s="40"/>
      <c r="M17" s="40"/>
      <c r="N17" s="40"/>
      <c r="O17" s="40"/>
    </row>
    <row r="18" ht="13.5" customHeight="1">
      <c r="A18" s="28">
        <v>1.45678239E8</v>
      </c>
      <c r="B18" s="41"/>
      <c r="C18" s="7"/>
      <c r="D18" s="28" t="s">
        <v>1797</v>
      </c>
      <c r="E18" s="41"/>
      <c r="J18" s="40" t="s">
        <v>1798</v>
      </c>
      <c r="K18" s="40"/>
      <c r="L18" s="40"/>
      <c r="M18" s="40"/>
      <c r="N18" s="40"/>
      <c r="O18" s="40"/>
    </row>
    <row r="19" ht="13.5" customHeight="1">
      <c r="A19" s="42">
        <v>1.56123789E8</v>
      </c>
      <c r="B19" s="43"/>
      <c r="C19" s="7"/>
      <c r="D19" s="42" t="s">
        <v>1799</v>
      </c>
      <c r="E19" s="43"/>
      <c r="J19" s="40" t="s">
        <v>1796</v>
      </c>
      <c r="K19" s="40"/>
      <c r="L19" s="40"/>
      <c r="M19" s="40"/>
      <c r="N19" s="40"/>
      <c r="O19" s="40"/>
    </row>
    <row r="20" ht="13.5" customHeight="1">
      <c r="A20" s="16"/>
      <c r="B20" s="16"/>
      <c r="J20" s="40"/>
      <c r="K20" s="40"/>
      <c r="L20" s="40" t="str">
        <f>SUBSTITUTE(K20,"1","2",2)</f>
        <v/>
      </c>
      <c r="M20" s="40" t="str">
        <f>SUBSTITUTE(K20,"ML","Milestone")</f>
        <v/>
      </c>
      <c r="N20" s="40" t="str">
        <f>SUBSTITUTE(M20,"T","Task")</f>
        <v/>
      </c>
      <c r="O20" s="40" t="str">
        <f>SUBSTITUTE(SUBSTITUTE(SUBSTITUTE(J20,"PR","Project"),"ML","Milestone"),"T","Task")</f>
        <v/>
      </c>
    </row>
    <row r="21" ht="13.5" customHeight="1">
      <c r="A21" s="16"/>
      <c r="B21" s="16"/>
      <c r="J21" s="16"/>
      <c r="K21" s="16"/>
    </row>
    <row r="22" ht="13.5" customHeight="1">
      <c r="A22" s="16"/>
      <c r="B22" s="16"/>
      <c r="J22" s="16"/>
      <c r="K22" s="16"/>
    </row>
    <row r="23" ht="13.5" customHeight="1">
      <c r="A23" s="16"/>
      <c r="B23" s="16"/>
      <c r="J23" s="16"/>
      <c r="K23" s="16"/>
    </row>
    <row r="24" ht="13.5" customHeight="1">
      <c r="A24" s="16"/>
      <c r="B24" s="16"/>
      <c r="J24" s="16"/>
      <c r="K24" s="16"/>
    </row>
    <row r="25" ht="13.5" customHeight="1">
      <c r="A25" s="16"/>
      <c r="B25" s="16"/>
      <c r="J25" s="16"/>
      <c r="K25" s="16"/>
    </row>
    <row r="26" ht="13.5" customHeight="1">
      <c r="A26" s="16"/>
      <c r="B26" s="16"/>
      <c r="J26" s="16"/>
      <c r="K26" s="16"/>
    </row>
    <row r="27" ht="13.5" customHeight="1">
      <c r="J27" s="16"/>
      <c r="K27" s="16"/>
    </row>
    <row r="28" ht="13.5" customHeight="1">
      <c r="J28" s="16"/>
      <c r="K28" s="16"/>
    </row>
    <row r="29" ht="13.5" customHeight="1">
      <c r="J29" s="16"/>
      <c r="K29" s="16"/>
    </row>
    <row r="30" ht="13.5" customHeight="1">
      <c r="J30" s="16"/>
      <c r="K30" s="16"/>
    </row>
    <row r="31" ht="13.5" customHeight="1">
      <c r="J31" s="16"/>
      <c r="K31" s="16"/>
    </row>
    <row r="32" ht="13.5" customHeight="1">
      <c r="J32" s="16"/>
      <c r="K32" s="16"/>
    </row>
    <row r="33" ht="13.5" customHeight="1">
      <c r="J33" s="16"/>
      <c r="K33" s="16"/>
    </row>
    <row r="34" ht="13.5" customHeight="1">
      <c r="A34" s="16"/>
      <c r="B34" s="16"/>
      <c r="J34" s="16"/>
      <c r="K34" s="16"/>
    </row>
    <row r="35" ht="13.5" customHeight="1">
      <c r="A35" s="16"/>
      <c r="B35" s="16"/>
      <c r="J35" s="16"/>
      <c r="K35" s="16"/>
    </row>
    <row r="36" ht="13.5" customHeight="1">
      <c r="A36" s="16"/>
      <c r="B36" s="16"/>
      <c r="J36" s="16"/>
      <c r="K36" s="16"/>
    </row>
    <row r="37" ht="13.5" customHeight="1">
      <c r="A37" s="16"/>
      <c r="B37" s="16"/>
      <c r="J37" s="16"/>
      <c r="K37" s="16"/>
    </row>
    <row r="38" ht="13.5" customHeight="1">
      <c r="A38" s="16"/>
      <c r="B38" s="16"/>
      <c r="J38" s="16"/>
      <c r="K38" s="16"/>
    </row>
    <row r="39" ht="13.5" customHeight="1">
      <c r="A39" s="16"/>
      <c r="B39" s="16"/>
      <c r="J39" s="16"/>
      <c r="K39" s="16"/>
    </row>
    <row r="40" ht="13.5" customHeight="1">
      <c r="A40" s="16"/>
      <c r="B40" s="16"/>
      <c r="J40" s="16"/>
      <c r="K40" s="16"/>
    </row>
    <row r="41" ht="13.5" customHeight="1">
      <c r="A41" s="16"/>
      <c r="B41" s="16"/>
      <c r="J41" s="16"/>
      <c r="K41" s="16"/>
    </row>
    <row r="42" ht="13.5" customHeight="1">
      <c r="A42" s="16"/>
      <c r="B42" s="16"/>
      <c r="J42" s="16"/>
      <c r="K42" s="16"/>
    </row>
    <row r="43" ht="13.5" customHeight="1">
      <c r="A43" s="16"/>
      <c r="B43" s="16"/>
      <c r="J43" s="16"/>
      <c r="K43" s="16"/>
    </row>
    <row r="44" ht="13.5" customHeight="1">
      <c r="A44" s="16"/>
      <c r="B44" s="16"/>
      <c r="J44" s="16"/>
      <c r="K44" s="16"/>
    </row>
    <row r="45" ht="13.5" customHeight="1">
      <c r="A45" s="16"/>
      <c r="B45" s="16"/>
      <c r="J45" s="16"/>
      <c r="K45" s="16"/>
    </row>
    <row r="46" ht="13.5" customHeight="1">
      <c r="A46" s="16"/>
      <c r="B46" s="16"/>
      <c r="J46" s="16"/>
      <c r="K46" s="16"/>
    </row>
    <row r="47" ht="13.5" customHeight="1">
      <c r="A47" s="16"/>
      <c r="B47" s="16"/>
      <c r="J47" s="16"/>
      <c r="K47" s="16"/>
    </row>
    <row r="48" ht="13.5" customHeight="1">
      <c r="A48" s="16"/>
      <c r="B48" s="16"/>
      <c r="J48" s="16"/>
      <c r="K48" s="16"/>
    </row>
    <row r="49" ht="13.5" customHeight="1">
      <c r="A49" s="16"/>
      <c r="B49" s="16"/>
      <c r="J49" s="16"/>
      <c r="K49" s="16"/>
    </row>
    <row r="50" ht="13.5" customHeight="1">
      <c r="A50" s="16"/>
      <c r="B50" s="16"/>
      <c r="J50" s="16"/>
      <c r="K50" s="16"/>
    </row>
    <row r="51" ht="13.5" customHeight="1">
      <c r="A51" s="16"/>
      <c r="B51" s="16"/>
      <c r="J51" s="16"/>
      <c r="K51" s="16"/>
    </row>
    <row r="52" ht="13.5" customHeight="1">
      <c r="A52" s="16"/>
      <c r="B52" s="16"/>
      <c r="J52" s="16"/>
      <c r="K52" s="16"/>
    </row>
    <row r="53" ht="13.5" customHeight="1">
      <c r="A53" s="16"/>
      <c r="B53" s="16"/>
      <c r="J53" s="16"/>
      <c r="K53" s="16"/>
    </row>
    <row r="54" ht="13.5" customHeight="1">
      <c r="A54" s="16"/>
      <c r="B54" s="16"/>
      <c r="J54" s="16"/>
      <c r="K54" s="16"/>
    </row>
    <row r="55" ht="13.5" customHeight="1">
      <c r="A55" s="16"/>
      <c r="B55" s="16"/>
      <c r="J55" s="16"/>
      <c r="K55" s="16"/>
    </row>
    <row r="56" ht="13.5" customHeight="1">
      <c r="A56" s="16"/>
      <c r="B56" s="16"/>
      <c r="J56" s="16"/>
      <c r="K56" s="16"/>
    </row>
    <row r="57" ht="13.5" customHeight="1">
      <c r="A57" s="16"/>
      <c r="B57" s="16"/>
      <c r="J57" s="16"/>
      <c r="K57" s="16"/>
    </row>
    <row r="58" ht="13.5" customHeight="1">
      <c r="A58" s="16"/>
      <c r="B58" s="16"/>
      <c r="J58" s="16"/>
      <c r="K58" s="16"/>
    </row>
    <row r="59" ht="13.5" customHeight="1">
      <c r="A59" s="16"/>
      <c r="B59" s="16"/>
      <c r="J59" s="16"/>
      <c r="K59" s="16"/>
    </row>
    <row r="60" ht="13.5" customHeight="1">
      <c r="A60" s="16"/>
      <c r="B60" s="16"/>
      <c r="J60" s="16"/>
      <c r="K60" s="16"/>
    </row>
    <row r="61" ht="13.5" customHeight="1">
      <c r="A61" s="16"/>
      <c r="B61" s="16"/>
      <c r="J61" s="16"/>
      <c r="K61" s="16"/>
    </row>
    <row r="62" ht="13.5" customHeight="1">
      <c r="A62" s="16"/>
      <c r="B62" s="16"/>
      <c r="J62" s="16"/>
      <c r="K62" s="16"/>
    </row>
    <row r="63" ht="13.5" customHeight="1">
      <c r="A63" s="16"/>
      <c r="B63" s="16"/>
      <c r="J63" s="16"/>
      <c r="K63" s="16"/>
    </row>
    <row r="64" ht="13.5" customHeight="1">
      <c r="A64" s="16"/>
      <c r="B64" s="16"/>
      <c r="J64" s="16"/>
      <c r="K64" s="16"/>
    </row>
    <row r="65" ht="13.5" customHeight="1">
      <c r="A65" s="16"/>
      <c r="B65" s="16"/>
      <c r="J65" s="16"/>
      <c r="K65" s="16"/>
    </row>
    <row r="66" ht="13.5" customHeight="1">
      <c r="A66" s="16"/>
      <c r="B66" s="16"/>
      <c r="J66" s="16"/>
      <c r="K66" s="16"/>
    </row>
    <row r="67" ht="13.5" customHeight="1">
      <c r="A67" s="16"/>
      <c r="B67" s="16"/>
      <c r="J67" s="16"/>
      <c r="K67" s="16"/>
    </row>
    <row r="68" ht="13.5" customHeight="1">
      <c r="A68" s="16"/>
      <c r="B68" s="16"/>
      <c r="J68" s="16"/>
      <c r="K68" s="16"/>
    </row>
    <row r="69" ht="13.5" customHeight="1">
      <c r="A69" s="16"/>
      <c r="B69" s="16"/>
      <c r="J69" s="16"/>
      <c r="K69" s="16"/>
    </row>
    <row r="70" ht="13.5" customHeight="1">
      <c r="A70" s="16"/>
      <c r="B70" s="16"/>
      <c r="J70" s="16"/>
      <c r="K70" s="16"/>
    </row>
    <row r="71" ht="13.5" customHeight="1">
      <c r="A71" s="16"/>
      <c r="B71" s="16"/>
      <c r="J71" s="16"/>
      <c r="K71" s="16"/>
    </row>
    <row r="72" ht="13.5" customHeight="1">
      <c r="A72" s="16"/>
      <c r="B72" s="16"/>
      <c r="J72" s="16"/>
      <c r="K72" s="16"/>
    </row>
    <row r="73" ht="13.5" customHeight="1">
      <c r="A73" s="16"/>
      <c r="B73" s="16"/>
      <c r="J73" s="16"/>
      <c r="K73" s="16"/>
    </row>
    <row r="74" ht="13.5" customHeight="1">
      <c r="A74" s="16"/>
      <c r="B74" s="16"/>
      <c r="J74" s="16"/>
      <c r="K74" s="16"/>
    </row>
    <row r="75" ht="13.5" customHeight="1">
      <c r="A75" s="16"/>
      <c r="B75" s="16"/>
      <c r="J75" s="16"/>
      <c r="K75" s="16"/>
    </row>
    <row r="76" ht="13.5" customHeight="1">
      <c r="A76" s="16"/>
      <c r="B76" s="16"/>
      <c r="J76" s="16"/>
      <c r="K76" s="16"/>
    </row>
    <row r="77" ht="13.5" customHeight="1">
      <c r="A77" s="16"/>
      <c r="B77" s="16"/>
      <c r="J77" s="16"/>
      <c r="K77" s="16"/>
    </row>
    <row r="78" ht="13.5" customHeight="1">
      <c r="A78" s="16"/>
      <c r="B78" s="16"/>
      <c r="J78" s="16"/>
      <c r="K78" s="16"/>
    </row>
    <row r="79" ht="13.5" customHeight="1">
      <c r="A79" s="16"/>
      <c r="B79" s="16"/>
      <c r="J79" s="16"/>
      <c r="K79" s="16"/>
    </row>
    <row r="80" ht="13.5" customHeight="1">
      <c r="A80" s="16"/>
      <c r="B80" s="16"/>
      <c r="J80" s="16"/>
      <c r="K80" s="16"/>
    </row>
    <row r="81" ht="13.5" customHeight="1">
      <c r="A81" s="16"/>
      <c r="B81" s="16"/>
      <c r="J81" s="16"/>
      <c r="K81" s="16"/>
    </row>
    <row r="82" ht="13.5" customHeight="1">
      <c r="A82" s="16"/>
      <c r="B82" s="16"/>
      <c r="J82" s="16"/>
      <c r="K82" s="16"/>
    </row>
    <row r="83" ht="13.5" customHeight="1">
      <c r="A83" s="16"/>
      <c r="B83" s="16"/>
      <c r="J83" s="16"/>
      <c r="K83" s="16"/>
    </row>
    <row r="84" ht="13.5" customHeight="1">
      <c r="A84" s="16"/>
      <c r="B84" s="16"/>
      <c r="J84" s="16"/>
      <c r="K84" s="16"/>
    </row>
    <row r="85" ht="13.5" customHeight="1">
      <c r="A85" s="16"/>
      <c r="B85" s="16"/>
      <c r="J85" s="16"/>
      <c r="K85" s="16"/>
    </row>
    <row r="86" ht="13.5" customHeight="1">
      <c r="A86" s="16"/>
      <c r="B86" s="16"/>
      <c r="J86" s="16"/>
      <c r="K86" s="16"/>
    </row>
    <row r="87" ht="13.5" customHeight="1">
      <c r="A87" s="16"/>
      <c r="B87" s="16"/>
      <c r="J87" s="16"/>
      <c r="K87" s="16"/>
    </row>
    <row r="88" ht="13.5" customHeight="1">
      <c r="A88" s="16"/>
      <c r="B88" s="16"/>
      <c r="J88" s="16"/>
      <c r="K88" s="16"/>
    </row>
    <row r="89" ht="13.5" customHeight="1">
      <c r="A89" s="16"/>
      <c r="B89" s="16"/>
      <c r="J89" s="16"/>
      <c r="K89" s="16"/>
    </row>
    <row r="90" ht="13.5" customHeight="1">
      <c r="A90" s="16"/>
      <c r="B90" s="16"/>
      <c r="J90" s="16"/>
      <c r="K90" s="16"/>
    </row>
    <row r="91" ht="13.5" customHeight="1">
      <c r="A91" s="16"/>
      <c r="B91" s="16"/>
      <c r="J91" s="16"/>
      <c r="K91" s="16"/>
    </row>
    <row r="92" ht="13.5" customHeight="1">
      <c r="A92" s="16"/>
      <c r="B92" s="16"/>
      <c r="J92" s="16"/>
      <c r="K92" s="16"/>
    </row>
    <row r="93" ht="13.5" customHeight="1">
      <c r="A93" s="16"/>
      <c r="B93" s="16"/>
      <c r="J93" s="16"/>
      <c r="K93" s="16"/>
    </row>
    <row r="94" ht="13.5" customHeight="1">
      <c r="A94" s="16"/>
      <c r="B94" s="16"/>
      <c r="J94" s="16"/>
      <c r="K94" s="16"/>
    </row>
    <row r="95" ht="13.5" customHeight="1">
      <c r="A95" s="16"/>
      <c r="B95" s="16"/>
      <c r="J95" s="16"/>
      <c r="K95" s="16"/>
    </row>
    <row r="96" ht="13.5" customHeight="1">
      <c r="A96" s="16"/>
      <c r="B96" s="16"/>
      <c r="J96" s="16"/>
      <c r="K96" s="16"/>
    </row>
    <row r="97" ht="13.5" customHeight="1">
      <c r="A97" s="16"/>
      <c r="B97" s="16"/>
      <c r="J97" s="16"/>
      <c r="K97" s="16"/>
    </row>
    <row r="98" ht="13.5" customHeight="1">
      <c r="A98" s="16"/>
      <c r="B98" s="16"/>
      <c r="J98" s="16"/>
      <c r="K98" s="16"/>
    </row>
    <row r="99" ht="13.5" customHeight="1">
      <c r="A99" s="16"/>
      <c r="B99" s="16"/>
      <c r="J99" s="16"/>
      <c r="K99" s="16"/>
    </row>
    <row r="100" ht="13.5" customHeight="1">
      <c r="A100" s="16"/>
      <c r="B100" s="16"/>
      <c r="J100" s="16"/>
      <c r="K100" s="16"/>
    </row>
    <row r="101" ht="13.5" customHeight="1">
      <c r="A101" s="16"/>
      <c r="B101" s="16"/>
      <c r="J101" s="16"/>
      <c r="K101" s="16"/>
    </row>
    <row r="102" ht="13.5" customHeight="1">
      <c r="A102" s="16"/>
      <c r="B102" s="16"/>
      <c r="J102" s="16"/>
      <c r="K102" s="16"/>
    </row>
    <row r="103" ht="13.5" customHeight="1">
      <c r="A103" s="16"/>
      <c r="B103" s="16"/>
      <c r="J103" s="16"/>
      <c r="K103" s="16"/>
    </row>
    <row r="104" ht="13.5" customHeight="1">
      <c r="A104" s="16"/>
      <c r="B104" s="16"/>
      <c r="J104" s="16"/>
      <c r="K104" s="16"/>
    </row>
    <row r="105" ht="13.5" customHeight="1">
      <c r="A105" s="16"/>
      <c r="B105" s="16"/>
      <c r="J105" s="16"/>
      <c r="K105" s="16"/>
    </row>
    <row r="106" ht="13.5" customHeight="1">
      <c r="A106" s="16"/>
      <c r="B106" s="16"/>
      <c r="J106" s="16"/>
      <c r="K106" s="16"/>
    </row>
    <row r="107" ht="13.5" customHeight="1">
      <c r="A107" s="16"/>
      <c r="B107" s="16"/>
      <c r="J107" s="16"/>
      <c r="K107" s="16"/>
    </row>
    <row r="108" ht="13.5" customHeight="1">
      <c r="A108" s="16"/>
      <c r="B108" s="16"/>
      <c r="J108" s="16"/>
      <c r="K108" s="16"/>
    </row>
    <row r="109" ht="13.5" customHeight="1">
      <c r="A109" s="16"/>
      <c r="B109" s="16"/>
      <c r="J109" s="16"/>
      <c r="K109" s="16"/>
    </row>
    <row r="110" ht="13.5" customHeight="1">
      <c r="A110" s="16"/>
      <c r="B110" s="16"/>
      <c r="J110" s="16"/>
      <c r="K110" s="16"/>
    </row>
    <row r="111" ht="13.5" customHeight="1">
      <c r="A111" s="16"/>
      <c r="B111" s="16"/>
      <c r="J111" s="16"/>
      <c r="K111" s="16"/>
    </row>
    <row r="112" ht="13.5" customHeight="1">
      <c r="A112" s="16"/>
      <c r="B112" s="16"/>
      <c r="J112" s="16"/>
      <c r="K112" s="16"/>
    </row>
    <row r="113" ht="13.5" customHeight="1">
      <c r="A113" s="16"/>
      <c r="B113" s="16"/>
      <c r="J113" s="16"/>
      <c r="K113" s="16"/>
    </row>
    <row r="114" ht="13.5" customHeight="1">
      <c r="A114" s="16"/>
      <c r="B114" s="16"/>
      <c r="J114" s="16"/>
      <c r="K114" s="16"/>
    </row>
    <row r="115" ht="13.5" customHeight="1">
      <c r="A115" s="16"/>
      <c r="B115" s="16"/>
      <c r="J115" s="16"/>
      <c r="K115" s="16"/>
    </row>
    <row r="116" ht="13.5" customHeight="1">
      <c r="A116" s="16"/>
      <c r="B116" s="16"/>
      <c r="J116" s="16"/>
      <c r="K116" s="16"/>
    </row>
    <row r="117" ht="13.5" customHeight="1">
      <c r="A117" s="16"/>
      <c r="B117" s="16"/>
      <c r="J117" s="16"/>
      <c r="K117" s="16"/>
    </row>
    <row r="118" ht="13.5" customHeight="1">
      <c r="A118" s="16"/>
      <c r="B118" s="16"/>
      <c r="J118" s="16"/>
      <c r="K118" s="16"/>
    </row>
    <row r="119" ht="13.5" customHeight="1">
      <c r="A119" s="16"/>
      <c r="B119" s="16"/>
      <c r="J119" s="16"/>
      <c r="K119" s="16"/>
    </row>
    <row r="120" ht="13.5" customHeight="1">
      <c r="A120" s="16"/>
      <c r="B120" s="16"/>
      <c r="J120" s="16"/>
      <c r="K120" s="16"/>
    </row>
    <row r="121" ht="13.5" customHeight="1">
      <c r="A121" s="16"/>
      <c r="B121" s="16"/>
      <c r="J121" s="16"/>
      <c r="K121" s="16"/>
    </row>
    <row r="122" ht="13.5" customHeight="1">
      <c r="A122" s="16"/>
      <c r="B122" s="16"/>
      <c r="J122" s="16"/>
      <c r="K122" s="16"/>
    </row>
    <row r="123" ht="13.5" customHeight="1">
      <c r="A123" s="16"/>
      <c r="B123" s="16"/>
      <c r="J123" s="16"/>
      <c r="K123" s="16"/>
    </row>
    <row r="124" ht="13.5" customHeight="1">
      <c r="A124" s="16"/>
      <c r="B124" s="16"/>
      <c r="J124" s="16"/>
      <c r="K124" s="16"/>
    </row>
    <row r="125" ht="13.5" customHeight="1">
      <c r="A125" s="16"/>
      <c r="B125" s="16"/>
      <c r="J125" s="16"/>
      <c r="K125" s="16"/>
    </row>
    <row r="126" ht="13.5" customHeight="1">
      <c r="A126" s="16"/>
      <c r="B126" s="16"/>
      <c r="J126" s="16"/>
      <c r="K126" s="16"/>
    </row>
    <row r="127" ht="13.5" customHeight="1">
      <c r="A127" s="16"/>
      <c r="B127" s="16"/>
      <c r="J127" s="16"/>
      <c r="K127" s="16"/>
    </row>
    <row r="128" ht="13.5" customHeight="1">
      <c r="A128" s="16"/>
      <c r="B128" s="16"/>
      <c r="J128" s="16"/>
      <c r="K128" s="16"/>
    </row>
    <row r="129" ht="13.5" customHeight="1">
      <c r="A129" s="16"/>
      <c r="B129" s="16"/>
      <c r="J129" s="16"/>
      <c r="K129" s="16"/>
    </row>
    <row r="130" ht="13.5" customHeight="1">
      <c r="A130" s="16"/>
      <c r="B130" s="16"/>
      <c r="J130" s="16"/>
      <c r="K130" s="16"/>
    </row>
    <row r="131" ht="13.5" customHeight="1">
      <c r="A131" s="16"/>
      <c r="B131" s="16"/>
      <c r="J131" s="16"/>
      <c r="K131" s="16"/>
    </row>
    <row r="132" ht="13.5" customHeight="1">
      <c r="A132" s="16"/>
      <c r="B132" s="16"/>
      <c r="J132" s="16"/>
      <c r="K132" s="16"/>
    </row>
    <row r="133" ht="13.5" customHeight="1">
      <c r="A133" s="16"/>
      <c r="B133" s="16"/>
      <c r="J133" s="16"/>
      <c r="K133" s="16"/>
    </row>
    <row r="134" ht="13.5" customHeight="1">
      <c r="A134" s="16"/>
      <c r="B134" s="16"/>
      <c r="J134" s="16"/>
      <c r="K134" s="16"/>
    </row>
    <row r="135" ht="13.5" customHeight="1">
      <c r="A135" s="16"/>
      <c r="B135" s="16"/>
      <c r="J135" s="16"/>
      <c r="K135" s="16"/>
    </row>
    <row r="136" ht="13.5" customHeight="1">
      <c r="A136" s="16"/>
      <c r="B136" s="16"/>
      <c r="J136" s="16"/>
      <c r="K136" s="16"/>
    </row>
    <row r="137" ht="13.5" customHeight="1">
      <c r="A137" s="16"/>
      <c r="B137" s="16"/>
      <c r="J137" s="16"/>
      <c r="K137" s="16"/>
    </row>
    <row r="138" ht="13.5" customHeight="1">
      <c r="A138" s="16"/>
      <c r="B138" s="16"/>
      <c r="J138" s="16"/>
      <c r="K138" s="16"/>
    </row>
    <row r="139" ht="13.5" customHeight="1">
      <c r="A139" s="16"/>
      <c r="B139" s="16"/>
      <c r="J139" s="16"/>
      <c r="K139" s="16"/>
    </row>
    <row r="140" ht="13.5" customHeight="1">
      <c r="A140" s="16"/>
      <c r="B140" s="16"/>
      <c r="J140" s="16"/>
      <c r="K140" s="16"/>
    </row>
    <row r="141" ht="13.5" customHeight="1">
      <c r="A141" s="16"/>
      <c r="B141" s="16"/>
      <c r="J141" s="16"/>
      <c r="K141" s="16"/>
    </row>
    <row r="142" ht="13.5" customHeight="1">
      <c r="A142" s="16"/>
      <c r="B142" s="16"/>
      <c r="J142" s="16"/>
      <c r="K142" s="16"/>
    </row>
    <row r="143" ht="13.5" customHeight="1">
      <c r="A143" s="16"/>
      <c r="B143" s="16"/>
      <c r="J143" s="16"/>
      <c r="K143" s="16"/>
    </row>
    <row r="144" ht="13.5" customHeight="1">
      <c r="A144" s="16"/>
      <c r="B144" s="16"/>
      <c r="J144" s="16"/>
      <c r="K144" s="16"/>
    </row>
    <row r="145" ht="13.5" customHeight="1">
      <c r="A145" s="16"/>
      <c r="B145" s="16"/>
      <c r="J145" s="16"/>
      <c r="K145" s="16"/>
    </row>
    <row r="146" ht="13.5" customHeight="1">
      <c r="A146" s="16"/>
      <c r="B146" s="16"/>
      <c r="J146" s="16"/>
      <c r="K146" s="16"/>
    </row>
    <row r="147" ht="13.5" customHeight="1">
      <c r="A147" s="16"/>
      <c r="B147" s="16"/>
      <c r="J147" s="16"/>
      <c r="K147" s="16"/>
    </row>
    <row r="148" ht="13.5" customHeight="1">
      <c r="A148" s="16"/>
      <c r="B148" s="16"/>
      <c r="J148" s="16"/>
      <c r="K148" s="16"/>
    </row>
    <row r="149" ht="13.5" customHeight="1">
      <c r="A149" s="16"/>
      <c r="B149" s="16"/>
      <c r="J149" s="16"/>
      <c r="K149" s="16"/>
    </row>
    <row r="150" ht="13.5" customHeight="1">
      <c r="A150" s="16"/>
      <c r="B150" s="16"/>
      <c r="J150" s="16"/>
      <c r="K150" s="16"/>
    </row>
    <row r="151" ht="13.5" customHeight="1">
      <c r="A151" s="16"/>
      <c r="B151" s="16"/>
      <c r="J151" s="16"/>
      <c r="K151" s="16"/>
    </row>
    <row r="152" ht="13.5" customHeight="1">
      <c r="A152" s="16"/>
      <c r="B152" s="16"/>
      <c r="J152" s="16"/>
      <c r="K152" s="16"/>
    </row>
    <row r="153" ht="13.5" customHeight="1">
      <c r="A153" s="16"/>
      <c r="B153" s="16"/>
      <c r="J153" s="16"/>
      <c r="K153" s="16"/>
    </row>
    <row r="154" ht="13.5" customHeight="1">
      <c r="A154" s="16"/>
      <c r="B154" s="16"/>
      <c r="J154" s="16"/>
      <c r="K154" s="16"/>
    </row>
    <row r="155" ht="13.5" customHeight="1">
      <c r="A155" s="16"/>
      <c r="B155" s="16"/>
      <c r="J155" s="16"/>
      <c r="K155" s="16"/>
    </row>
    <row r="156" ht="13.5" customHeight="1">
      <c r="A156" s="16"/>
      <c r="B156" s="16"/>
      <c r="J156" s="16"/>
      <c r="K156" s="16"/>
    </row>
    <row r="157" ht="13.5" customHeight="1">
      <c r="A157" s="16"/>
      <c r="B157" s="16"/>
      <c r="J157" s="16"/>
      <c r="K157" s="16"/>
    </row>
    <row r="158" ht="13.5" customHeight="1">
      <c r="A158" s="16"/>
      <c r="B158" s="16"/>
      <c r="J158" s="16"/>
      <c r="K158" s="16"/>
    </row>
    <row r="159" ht="13.5" customHeight="1">
      <c r="A159" s="16"/>
      <c r="B159" s="16"/>
      <c r="J159" s="16"/>
      <c r="K159" s="16"/>
    </row>
    <row r="160" ht="13.5" customHeight="1">
      <c r="A160" s="16"/>
      <c r="B160" s="16"/>
      <c r="J160" s="16"/>
      <c r="K160" s="16"/>
    </row>
    <row r="161" ht="13.5" customHeight="1">
      <c r="A161" s="16"/>
      <c r="B161" s="16"/>
      <c r="J161" s="16"/>
      <c r="K161" s="16"/>
    </row>
    <row r="162" ht="13.5" customHeight="1">
      <c r="A162" s="16"/>
      <c r="B162" s="16"/>
      <c r="J162" s="16"/>
      <c r="K162" s="16"/>
    </row>
    <row r="163" ht="13.5" customHeight="1">
      <c r="A163" s="16"/>
      <c r="B163" s="16"/>
      <c r="J163" s="16"/>
      <c r="K163" s="16"/>
    </row>
    <row r="164" ht="13.5" customHeight="1">
      <c r="A164" s="16"/>
      <c r="B164" s="16"/>
      <c r="J164" s="16"/>
      <c r="K164" s="16"/>
    </row>
    <row r="165" ht="13.5" customHeight="1">
      <c r="A165" s="16"/>
      <c r="B165" s="16"/>
      <c r="J165" s="16"/>
      <c r="K165" s="16"/>
    </row>
    <row r="166" ht="13.5" customHeight="1">
      <c r="A166" s="16"/>
      <c r="B166" s="16"/>
      <c r="J166" s="16"/>
      <c r="K166" s="16"/>
    </row>
    <row r="167" ht="13.5" customHeight="1">
      <c r="A167" s="16"/>
      <c r="B167" s="16"/>
      <c r="J167" s="16"/>
      <c r="K167" s="16"/>
    </row>
    <row r="168" ht="13.5" customHeight="1">
      <c r="A168" s="16"/>
      <c r="B168" s="16"/>
      <c r="J168" s="16"/>
      <c r="K168" s="16"/>
    </row>
    <row r="169" ht="13.5" customHeight="1">
      <c r="A169" s="16"/>
      <c r="B169" s="16"/>
      <c r="J169" s="16"/>
      <c r="K169" s="16"/>
    </row>
    <row r="170" ht="13.5" customHeight="1">
      <c r="A170" s="16"/>
      <c r="B170" s="16"/>
      <c r="J170" s="16"/>
      <c r="K170" s="16"/>
    </row>
    <row r="171" ht="13.5" customHeight="1">
      <c r="A171" s="16"/>
      <c r="B171" s="16"/>
      <c r="J171" s="16"/>
      <c r="K171" s="16"/>
    </row>
    <row r="172" ht="13.5" customHeight="1">
      <c r="A172" s="16"/>
      <c r="B172" s="16"/>
      <c r="J172" s="16"/>
      <c r="K172" s="16"/>
    </row>
    <row r="173" ht="13.5" customHeight="1">
      <c r="A173" s="16"/>
      <c r="B173" s="16"/>
      <c r="J173" s="16"/>
      <c r="K173" s="16"/>
    </row>
    <row r="174" ht="13.5" customHeight="1">
      <c r="A174" s="16"/>
      <c r="B174" s="16"/>
      <c r="J174" s="16"/>
      <c r="K174" s="16"/>
    </row>
    <row r="175" ht="13.5" customHeight="1">
      <c r="A175" s="16"/>
      <c r="B175" s="16"/>
      <c r="J175" s="16"/>
      <c r="K175" s="16"/>
    </row>
    <row r="176" ht="13.5" customHeight="1">
      <c r="A176" s="16"/>
      <c r="B176" s="16"/>
      <c r="J176" s="16"/>
      <c r="K176" s="16"/>
    </row>
    <row r="177" ht="13.5" customHeight="1">
      <c r="A177" s="16"/>
      <c r="B177" s="16"/>
      <c r="J177" s="16"/>
      <c r="K177" s="16"/>
    </row>
    <row r="178" ht="13.5" customHeight="1">
      <c r="A178" s="16"/>
      <c r="B178" s="16"/>
      <c r="J178" s="16"/>
      <c r="K178" s="16"/>
    </row>
    <row r="179" ht="13.5" customHeight="1">
      <c r="A179" s="16"/>
      <c r="B179" s="16"/>
      <c r="J179" s="16"/>
      <c r="K179" s="16"/>
    </row>
    <row r="180" ht="13.5" customHeight="1">
      <c r="A180" s="16"/>
      <c r="B180" s="16"/>
      <c r="J180" s="16"/>
      <c r="K180" s="16"/>
    </row>
    <row r="181" ht="13.5" customHeight="1">
      <c r="A181" s="16"/>
      <c r="B181" s="16"/>
      <c r="J181" s="16"/>
      <c r="K181" s="16"/>
    </row>
    <row r="182" ht="13.5" customHeight="1">
      <c r="A182" s="16"/>
      <c r="B182" s="16"/>
      <c r="J182" s="16"/>
      <c r="K182" s="16"/>
    </row>
    <row r="183" ht="13.5" customHeight="1">
      <c r="A183" s="16"/>
      <c r="B183" s="16"/>
      <c r="J183" s="16"/>
      <c r="K183" s="16"/>
    </row>
    <row r="184" ht="13.5" customHeight="1">
      <c r="A184" s="16"/>
      <c r="B184" s="16"/>
      <c r="J184" s="16"/>
      <c r="K184" s="16"/>
    </row>
    <row r="185" ht="13.5" customHeight="1">
      <c r="A185" s="16"/>
      <c r="B185" s="16"/>
      <c r="J185" s="16"/>
      <c r="K185" s="16"/>
    </row>
    <row r="186" ht="13.5" customHeight="1">
      <c r="A186" s="16"/>
      <c r="B186" s="16"/>
      <c r="J186" s="16"/>
      <c r="K186" s="16"/>
    </row>
    <row r="187" ht="13.5" customHeight="1">
      <c r="A187" s="16"/>
      <c r="B187" s="16"/>
      <c r="J187" s="16"/>
      <c r="K187" s="16"/>
    </row>
    <row r="188" ht="13.5" customHeight="1">
      <c r="A188" s="16"/>
      <c r="B188" s="16"/>
      <c r="J188" s="16"/>
      <c r="K188" s="16"/>
    </row>
    <row r="189" ht="13.5" customHeight="1">
      <c r="A189" s="16"/>
      <c r="B189" s="16"/>
      <c r="J189" s="16"/>
      <c r="K189" s="16"/>
    </row>
    <row r="190" ht="13.5" customHeight="1">
      <c r="A190" s="16"/>
      <c r="B190" s="16"/>
      <c r="J190" s="16"/>
      <c r="K190" s="16"/>
    </row>
    <row r="191" ht="13.5" customHeight="1">
      <c r="A191" s="16"/>
      <c r="B191" s="16"/>
      <c r="J191" s="16"/>
      <c r="K191" s="16"/>
    </row>
    <row r="192" ht="13.5" customHeight="1">
      <c r="A192" s="16"/>
      <c r="B192" s="16"/>
      <c r="J192" s="16"/>
      <c r="K192" s="16"/>
    </row>
    <row r="193" ht="13.5" customHeight="1">
      <c r="A193" s="16"/>
      <c r="B193" s="16"/>
      <c r="J193" s="16"/>
      <c r="K193" s="16"/>
    </row>
    <row r="194" ht="13.5" customHeight="1">
      <c r="A194" s="16"/>
      <c r="B194" s="16"/>
      <c r="J194" s="16"/>
      <c r="K194" s="16"/>
    </row>
    <row r="195" ht="13.5" customHeight="1">
      <c r="A195" s="16"/>
      <c r="B195" s="16"/>
      <c r="J195" s="16"/>
      <c r="K195" s="16"/>
    </row>
    <row r="196" ht="13.5" customHeight="1">
      <c r="A196" s="16"/>
      <c r="B196" s="16"/>
      <c r="J196" s="16"/>
      <c r="K196" s="16"/>
    </row>
    <row r="197" ht="13.5" customHeight="1">
      <c r="A197" s="16"/>
      <c r="B197" s="16"/>
      <c r="J197" s="16"/>
      <c r="K197" s="16"/>
    </row>
    <row r="198" ht="13.5" customHeight="1">
      <c r="A198" s="16"/>
      <c r="B198" s="16"/>
      <c r="J198" s="16"/>
      <c r="K198" s="16"/>
    </row>
    <row r="199" ht="13.5" customHeight="1">
      <c r="A199" s="16"/>
      <c r="B199" s="16"/>
      <c r="J199" s="16"/>
      <c r="K199" s="16"/>
    </row>
    <row r="200" ht="13.5" customHeight="1">
      <c r="A200" s="16"/>
      <c r="B200" s="16"/>
      <c r="J200" s="16"/>
      <c r="K200" s="16"/>
    </row>
    <row r="201" ht="13.5" customHeight="1">
      <c r="A201" s="16"/>
      <c r="B201" s="16"/>
      <c r="J201" s="16"/>
      <c r="K201" s="16"/>
    </row>
    <row r="202" ht="13.5" customHeight="1">
      <c r="A202" s="16"/>
      <c r="B202" s="16"/>
      <c r="J202" s="16"/>
      <c r="K202" s="16"/>
    </row>
    <row r="203" ht="13.5" customHeight="1">
      <c r="A203" s="16"/>
      <c r="B203" s="16"/>
      <c r="J203" s="16"/>
      <c r="K203" s="16"/>
    </row>
    <row r="204" ht="13.5" customHeight="1">
      <c r="A204" s="16"/>
      <c r="B204" s="16"/>
      <c r="J204" s="16"/>
      <c r="K204" s="16"/>
    </row>
    <row r="205" ht="13.5" customHeight="1">
      <c r="A205" s="16"/>
      <c r="B205" s="16"/>
      <c r="J205" s="16"/>
      <c r="K205" s="16"/>
    </row>
    <row r="206" ht="13.5" customHeight="1">
      <c r="A206" s="16"/>
      <c r="B206" s="16"/>
      <c r="J206" s="16"/>
      <c r="K206" s="16"/>
    </row>
    <row r="207" ht="13.5" customHeight="1">
      <c r="A207" s="16"/>
      <c r="B207" s="16"/>
      <c r="J207" s="16"/>
      <c r="K207" s="16"/>
    </row>
    <row r="208" ht="13.5" customHeight="1">
      <c r="A208" s="16"/>
      <c r="B208" s="16"/>
      <c r="J208" s="16"/>
      <c r="K208" s="16"/>
    </row>
    <row r="209" ht="13.5" customHeight="1">
      <c r="A209" s="16"/>
      <c r="B209" s="16"/>
      <c r="J209" s="16"/>
      <c r="K209" s="16"/>
    </row>
    <row r="210" ht="13.5" customHeight="1">
      <c r="A210" s="16"/>
      <c r="B210" s="16"/>
      <c r="J210" s="16"/>
      <c r="K210" s="16"/>
    </row>
    <row r="211" ht="13.5" customHeight="1">
      <c r="A211" s="16"/>
      <c r="B211" s="16"/>
      <c r="J211" s="16"/>
      <c r="K211" s="16"/>
    </row>
    <row r="212" ht="13.5" customHeight="1">
      <c r="A212" s="16"/>
      <c r="B212" s="16"/>
      <c r="J212" s="16"/>
      <c r="K212" s="16"/>
    </row>
    <row r="213" ht="13.5" customHeight="1">
      <c r="A213" s="16"/>
      <c r="B213" s="16"/>
      <c r="J213" s="16"/>
      <c r="K213" s="16"/>
    </row>
    <row r="214" ht="13.5" customHeight="1">
      <c r="A214" s="16"/>
      <c r="B214" s="16"/>
      <c r="J214" s="16"/>
      <c r="K214" s="16"/>
    </row>
    <row r="215" ht="13.5" customHeight="1">
      <c r="A215" s="16"/>
      <c r="B215" s="16"/>
      <c r="J215" s="16"/>
      <c r="K215" s="16"/>
    </row>
    <row r="216" ht="13.5" customHeight="1">
      <c r="A216" s="16"/>
      <c r="B216" s="16"/>
      <c r="J216" s="16"/>
      <c r="K216" s="16"/>
    </row>
    <row r="217" ht="13.5" customHeight="1">
      <c r="A217" s="16"/>
      <c r="B217" s="16"/>
      <c r="J217" s="16"/>
      <c r="K217" s="16"/>
    </row>
    <row r="218" ht="13.5" customHeight="1">
      <c r="A218" s="16"/>
      <c r="B218" s="16"/>
      <c r="J218" s="16"/>
      <c r="K218" s="16"/>
    </row>
    <row r="219" ht="13.5" customHeight="1">
      <c r="A219" s="16"/>
      <c r="B219" s="16"/>
      <c r="J219" s="16"/>
      <c r="K219" s="16"/>
    </row>
    <row r="220" ht="13.5" customHeight="1">
      <c r="A220" s="16"/>
      <c r="B220" s="16"/>
      <c r="J220" s="16"/>
      <c r="K220" s="16"/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2:$B$220"/>
  <mergeCells count="4">
    <mergeCell ref="J9:O9"/>
    <mergeCell ref="K12:O12"/>
    <mergeCell ref="A13:B13"/>
    <mergeCell ref="D13:E1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7.63"/>
    <col customWidth="1" min="4" max="4" width="19.5"/>
    <col customWidth="1" min="5" max="5" width="24.0"/>
    <col customWidth="1" min="6" max="6" width="17.63"/>
    <col customWidth="1" min="7" max="26" width="8.63"/>
  </cols>
  <sheetData>
    <row r="1" ht="13.5" customHeight="1">
      <c r="A1" s="44" t="s">
        <v>1800</v>
      </c>
      <c r="B1" s="45">
        <f>TODAY()</f>
        <v>45541</v>
      </c>
    </row>
    <row r="2" ht="13.5" customHeight="1">
      <c r="A2" s="44" t="s">
        <v>1801</v>
      </c>
      <c r="B2" s="46">
        <f>NOW()</f>
        <v>45541.29418</v>
      </c>
      <c r="D2" s="44" t="s">
        <v>1802</v>
      </c>
      <c r="E2" s="45">
        <v>45646.0</v>
      </c>
    </row>
    <row r="3" ht="13.5" customHeight="1">
      <c r="A3" s="44"/>
      <c r="B3" s="12"/>
      <c r="E3" s="12"/>
    </row>
    <row r="4" ht="13.5" customHeight="1">
      <c r="A4" s="47" t="s">
        <v>1803</v>
      </c>
      <c r="B4" s="48">
        <f>YEAR(B1)</f>
        <v>2024</v>
      </c>
      <c r="D4" s="47" t="s">
        <v>1804</v>
      </c>
      <c r="E4" s="49">
        <f>E2-B1</f>
        <v>105</v>
      </c>
      <c r="F4" s="48">
        <f>DATEDIF(B1,E2,"D")</f>
        <v>105</v>
      </c>
    </row>
    <row r="5" ht="13.5" customHeight="1">
      <c r="A5" s="47" t="s">
        <v>1805</v>
      </c>
      <c r="B5" s="50">
        <f>MONTH(B1)</f>
        <v>9</v>
      </c>
      <c r="D5" s="47" t="s">
        <v>1806</v>
      </c>
      <c r="E5" s="50">
        <f>NETWORKDAYS(B1,E2)</f>
        <v>76</v>
      </c>
      <c r="F5" s="51"/>
    </row>
    <row r="6" ht="13.5" customHeight="1">
      <c r="A6" s="47" t="s">
        <v>1807</v>
      </c>
      <c r="B6" s="50">
        <f>DAY(B1)</f>
        <v>6</v>
      </c>
      <c r="D6" s="47" t="s">
        <v>1808</v>
      </c>
      <c r="E6" s="52">
        <f>WEEKDAY(B1,2)</f>
        <v>5</v>
      </c>
    </row>
    <row r="7" ht="13.5" customHeight="1">
      <c r="A7" s="47" t="s">
        <v>1809</v>
      </c>
      <c r="B7" s="50">
        <f>HOUR(B2)</f>
        <v>7</v>
      </c>
      <c r="E7" s="53"/>
      <c r="F7" s="54"/>
    </row>
    <row r="8" ht="13.5" customHeight="1">
      <c r="A8" s="47" t="s">
        <v>1810</v>
      </c>
      <c r="B8" s="50">
        <f>MINUTE(B2)</f>
        <v>3</v>
      </c>
      <c r="D8" s="47" t="s">
        <v>1811</v>
      </c>
      <c r="E8" s="50">
        <f>DATEDIF(B1,E2,"M")</f>
        <v>3</v>
      </c>
    </row>
    <row r="9" ht="13.5" customHeight="1">
      <c r="A9" s="47" t="s">
        <v>1812</v>
      </c>
      <c r="B9" s="52">
        <f>SECOND(B2)</f>
        <v>38</v>
      </c>
      <c r="D9" s="47" t="s">
        <v>1813</v>
      </c>
      <c r="E9" s="50">
        <f>DATEDIF(B1,E2,"Y")</f>
        <v>0</v>
      </c>
    </row>
    <row r="10" ht="13.5" customHeight="1">
      <c r="A10" s="55"/>
      <c r="B10" s="12"/>
      <c r="D10" s="47" t="s">
        <v>1814</v>
      </c>
      <c r="E10" s="50" t="str">
        <f>TEXT(TODAY(),"ddd")</f>
        <v>Fri</v>
      </c>
    </row>
    <row r="11" ht="13.5" customHeight="1">
      <c r="A11" s="47" t="s">
        <v>1815</v>
      </c>
      <c r="B11" s="56">
        <f>EOMONTH(B1,0)</f>
        <v>45565</v>
      </c>
      <c r="D11" s="47" t="s">
        <v>1814</v>
      </c>
      <c r="E11" s="50" t="str">
        <f>TEXT(TODAY(),"dddd")</f>
        <v>Friday</v>
      </c>
      <c r="F11" s="57"/>
    </row>
    <row r="12" ht="13.5" customHeight="1">
      <c r="A12" s="47" t="s">
        <v>1816</v>
      </c>
      <c r="B12" s="58">
        <f>EOMONTH(B1,-1)+1</f>
        <v>45536</v>
      </c>
      <c r="D12" s="47"/>
      <c r="E12" s="59"/>
    </row>
    <row r="13" ht="13.5" customHeight="1">
      <c r="A13" s="47" t="s">
        <v>1817</v>
      </c>
      <c r="B13" s="58">
        <f>EOMONTH(B1,(-1*B5))+1</f>
        <v>45292</v>
      </c>
      <c r="D13" s="47" t="s">
        <v>1818</v>
      </c>
      <c r="E13" s="50" t="str">
        <f>TEXT(TODAY(),"mmm")</f>
        <v>Sep</v>
      </c>
    </row>
    <row r="14" ht="13.5" customHeight="1">
      <c r="B14" s="12"/>
      <c r="D14" s="47" t="s">
        <v>1818</v>
      </c>
      <c r="E14" s="50" t="str">
        <f>TEXT(TODAY(),"mmmm")</f>
        <v>September</v>
      </c>
    </row>
    <row r="15" ht="13.5" customHeight="1">
      <c r="A15" s="47" t="s">
        <v>1819</v>
      </c>
      <c r="B15" s="60">
        <f>(B1-B13)/365</f>
        <v>0.6821917808</v>
      </c>
    </row>
    <row r="16" ht="13.5" customHeight="1">
      <c r="D16" s="47" t="s">
        <v>1820</v>
      </c>
      <c r="E16" s="52">
        <f>ISOWEEKNUM(B1)</f>
        <v>36</v>
      </c>
    </row>
    <row r="17" ht="13.5" customHeight="1"/>
    <row r="18" ht="13.5" customHeight="1"/>
    <row r="19" ht="13.5" customHeight="1"/>
    <row r="20" ht="13.5" customHeight="1"/>
    <row r="21" ht="13.5" customHeight="1">
      <c r="C21" s="61" t="s">
        <v>1821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63"/>
    <col customWidth="1" min="2" max="2" width="7.0"/>
    <col customWidth="1" min="3" max="3" width="13.25"/>
    <col customWidth="1" min="4" max="4" width="9.5"/>
    <col customWidth="1" min="5" max="5" width="14.88"/>
    <col customWidth="1" min="6" max="6" width="15.38"/>
    <col customWidth="1" min="7" max="8" width="8.63"/>
    <col customWidth="1" min="9" max="9" width="18.0"/>
    <col customWidth="1" min="10" max="10" width="11.13"/>
    <col customWidth="1" min="11" max="11" width="12.0"/>
    <col customWidth="1" min="12" max="12" width="17.0"/>
    <col customWidth="1" min="13" max="13" width="18.5"/>
    <col customWidth="1" min="14" max="14" width="15.75"/>
    <col customWidth="1" min="15" max="15" width="14.25"/>
    <col customWidth="1" min="16" max="16" width="8.63"/>
    <col customWidth="1" min="17" max="17" width="10.0"/>
    <col customWidth="1" min="18" max="18" width="18.13"/>
    <col customWidth="1" min="19" max="19" width="11.88"/>
    <col customWidth="1" min="20" max="20" width="12.0"/>
    <col customWidth="1" min="21" max="21" width="17.13"/>
    <col customWidth="1" min="22" max="26" width="8.63"/>
  </cols>
  <sheetData>
    <row r="1" ht="13.5" customHeight="1">
      <c r="A1" s="62" t="s">
        <v>1822</v>
      </c>
      <c r="B1" s="62" t="s">
        <v>1823</v>
      </c>
      <c r="C1" s="62" t="s">
        <v>1824</v>
      </c>
      <c r="D1" s="62" t="s">
        <v>1825</v>
      </c>
      <c r="E1" s="63" t="s">
        <v>1826</v>
      </c>
      <c r="F1" s="63" t="s">
        <v>1827</v>
      </c>
    </row>
    <row r="2" ht="13.5" customHeight="1">
      <c r="A2" s="64"/>
      <c r="B2" s="64"/>
      <c r="C2" s="64"/>
      <c r="D2" s="64"/>
      <c r="E2" s="65" t="s">
        <v>1828</v>
      </c>
      <c r="F2" s="65" t="s">
        <v>1829</v>
      </c>
    </row>
    <row r="3" ht="13.5" customHeight="1">
      <c r="A3" s="66">
        <v>2019.0</v>
      </c>
      <c r="B3" s="67" t="s">
        <v>1830</v>
      </c>
      <c r="C3" s="68">
        <v>6533.0</v>
      </c>
      <c r="D3" s="68">
        <v>392.0</v>
      </c>
      <c r="E3" s="68">
        <f t="shared" ref="E3:E47" si="1">C3-D3</f>
        <v>6141</v>
      </c>
      <c r="F3" s="69">
        <f t="shared" ref="F3:F47" si="2">E3/C3</f>
        <v>0.9399969386</v>
      </c>
    </row>
    <row r="4" ht="13.5" customHeight="1">
      <c r="A4" s="66">
        <v>2019.0</v>
      </c>
      <c r="B4" s="67" t="s">
        <v>1831</v>
      </c>
      <c r="C4" s="68">
        <v>2830.0</v>
      </c>
      <c r="D4" s="68">
        <v>1286.0</v>
      </c>
      <c r="E4" s="68">
        <f t="shared" si="1"/>
        <v>1544</v>
      </c>
      <c r="F4" s="69">
        <f t="shared" si="2"/>
        <v>0.5455830389</v>
      </c>
      <c r="G4" s="70"/>
      <c r="H4" s="70"/>
      <c r="I4" s="70"/>
      <c r="J4" s="70"/>
      <c r="K4" s="70"/>
      <c r="L4" s="70"/>
      <c r="M4" s="70"/>
      <c r="N4" s="70"/>
      <c r="O4" s="70"/>
      <c r="P4" s="70"/>
    </row>
    <row r="5" ht="13.5" customHeight="1">
      <c r="A5" s="66">
        <v>2019.0</v>
      </c>
      <c r="B5" s="67" t="s">
        <v>1832</v>
      </c>
      <c r="C5" s="68">
        <v>4619.0</v>
      </c>
      <c r="D5" s="68">
        <v>2336.0</v>
      </c>
      <c r="E5" s="68">
        <f t="shared" si="1"/>
        <v>2283</v>
      </c>
      <c r="F5" s="69">
        <f t="shared" si="2"/>
        <v>0.4942628275</v>
      </c>
    </row>
    <row r="6" ht="13.5" customHeight="1">
      <c r="A6" s="66">
        <v>2019.0</v>
      </c>
      <c r="B6" s="67" t="s">
        <v>1833</v>
      </c>
      <c r="C6" s="68">
        <v>2045.0</v>
      </c>
      <c r="D6" s="68">
        <v>1489.0</v>
      </c>
      <c r="E6" s="68">
        <f t="shared" si="1"/>
        <v>556</v>
      </c>
      <c r="F6" s="69">
        <f t="shared" si="2"/>
        <v>0.2718826406</v>
      </c>
      <c r="G6" s="70"/>
      <c r="H6" s="70"/>
      <c r="I6" s="70"/>
      <c r="J6" s="70"/>
      <c r="K6" s="70"/>
      <c r="L6" s="70"/>
      <c r="M6" s="70"/>
      <c r="N6" s="70"/>
      <c r="O6" s="70"/>
      <c r="P6" s="70"/>
    </row>
    <row r="7" ht="13.5" customHeight="1">
      <c r="A7" s="66">
        <v>2019.0</v>
      </c>
      <c r="B7" s="67" t="s">
        <v>1834</v>
      </c>
      <c r="C7" s="68">
        <v>7546.0</v>
      </c>
      <c r="D7" s="68">
        <v>1126.0</v>
      </c>
      <c r="E7" s="68">
        <f t="shared" si="1"/>
        <v>6420</v>
      </c>
      <c r="F7" s="69">
        <f t="shared" si="2"/>
        <v>0.8507818712</v>
      </c>
    </row>
    <row r="8" ht="13.5" customHeight="1">
      <c r="A8" s="66">
        <v>2019.0</v>
      </c>
      <c r="B8" s="67" t="s">
        <v>1835</v>
      </c>
      <c r="C8" s="68">
        <v>3960.0</v>
      </c>
      <c r="D8" s="68">
        <v>2254.0</v>
      </c>
      <c r="E8" s="68">
        <f t="shared" si="1"/>
        <v>1706</v>
      </c>
      <c r="F8" s="69">
        <f t="shared" si="2"/>
        <v>0.4308080808</v>
      </c>
    </row>
    <row r="9" ht="13.5" customHeight="1">
      <c r="A9" s="66">
        <v>2019.0</v>
      </c>
      <c r="B9" s="67" t="s">
        <v>1836</v>
      </c>
      <c r="C9" s="68">
        <v>6940.0</v>
      </c>
      <c r="D9" s="68">
        <v>1698.0</v>
      </c>
      <c r="E9" s="68">
        <f t="shared" si="1"/>
        <v>5242</v>
      </c>
      <c r="F9" s="69">
        <f t="shared" si="2"/>
        <v>0.7553314121</v>
      </c>
    </row>
    <row r="10" ht="13.5" customHeight="1">
      <c r="A10" s="66">
        <v>2019.0</v>
      </c>
      <c r="B10" s="67" t="s">
        <v>1837</v>
      </c>
      <c r="C10" s="68">
        <v>9977.0</v>
      </c>
      <c r="D10" s="68">
        <v>485.0</v>
      </c>
      <c r="E10" s="68">
        <f t="shared" si="1"/>
        <v>9492</v>
      </c>
      <c r="F10" s="69">
        <f t="shared" si="2"/>
        <v>0.9513881928</v>
      </c>
    </row>
    <row r="11" ht="13.5" customHeight="1">
      <c r="A11" s="66">
        <v>2019.0</v>
      </c>
      <c r="B11" s="67" t="s">
        <v>1838</v>
      </c>
      <c r="C11" s="68">
        <v>9302.0</v>
      </c>
      <c r="D11" s="68">
        <v>2216.0</v>
      </c>
      <c r="E11" s="68">
        <f t="shared" si="1"/>
        <v>7086</v>
      </c>
      <c r="F11" s="69">
        <f t="shared" si="2"/>
        <v>0.761771662</v>
      </c>
    </row>
    <row r="12" ht="13.5" customHeight="1">
      <c r="A12" s="66">
        <v>2019.0</v>
      </c>
      <c r="B12" s="67" t="s">
        <v>1839</v>
      </c>
      <c r="C12" s="68">
        <v>6722.0</v>
      </c>
      <c r="D12" s="68">
        <v>1566.0</v>
      </c>
      <c r="E12" s="68">
        <f t="shared" si="1"/>
        <v>5156</v>
      </c>
      <c r="F12" s="69">
        <f t="shared" si="2"/>
        <v>0.7670336209</v>
      </c>
    </row>
    <row r="13" ht="13.5" customHeight="1">
      <c r="A13" s="66">
        <v>2019.0</v>
      </c>
      <c r="B13" s="67" t="s">
        <v>1840</v>
      </c>
      <c r="C13" s="68">
        <v>9158.0</v>
      </c>
      <c r="D13" s="68">
        <v>344.0</v>
      </c>
      <c r="E13" s="68">
        <f t="shared" si="1"/>
        <v>8814</v>
      </c>
      <c r="F13" s="69">
        <f t="shared" si="2"/>
        <v>0.9624372134</v>
      </c>
    </row>
    <row r="14" ht="13.5" customHeight="1">
      <c r="A14" s="66">
        <v>2019.0</v>
      </c>
      <c r="B14" s="67" t="s">
        <v>1841</v>
      </c>
      <c r="C14" s="68">
        <v>5498.0</v>
      </c>
      <c r="D14" s="68">
        <v>2443.0</v>
      </c>
      <c r="E14" s="68">
        <f t="shared" si="1"/>
        <v>3055</v>
      </c>
      <c r="F14" s="69">
        <f t="shared" si="2"/>
        <v>0.5556566024</v>
      </c>
      <c r="U14" s="71"/>
    </row>
    <row r="15" ht="13.5" customHeight="1">
      <c r="A15" s="72">
        <v>2020.0</v>
      </c>
      <c r="B15" s="73" t="s">
        <v>1830</v>
      </c>
      <c r="C15" s="74">
        <v>1637.0</v>
      </c>
      <c r="D15" s="74">
        <v>1664.0</v>
      </c>
      <c r="E15" s="74">
        <f t="shared" si="1"/>
        <v>-27</v>
      </c>
      <c r="F15" s="75">
        <f t="shared" si="2"/>
        <v>-0.01649358583</v>
      </c>
    </row>
    <row r="16" ht="13.5" customHeight="1">
      <c r="A16" s="72">
        <v>2020.0</v>
      </c>
      <c r="B16" s="73" t="s">
        <v>1831</v>
      </c>
      <c r="C16" s="74">
        <v>8269.0</v>
      </c>
      <c r="D16" s="74">
        <v>1003.0</v>
      </c>
      <c r="E16" s="74">
        <f t="shared" si="1"/>
        <v>7266</v>
      </c>
      <c r="F16" s="75">
        <f t="shared" si="2"/>
        <v>0.8787035917</v>
      </c>
    </row>
    <row r="17" ht="13.5" customHeight="1">
      <c r="A17" s="72">
        <v>2020.0</v>
      </c>
      <c r="B17" s="73" t="s">
        <v>1832</v>
      </c>
      <c r="C17" s="74">
        <v>2586.0</v>
      </c>
      <c r="D17" s="74">
        <v>1776.0</v>
      </c>
      <c r="E17" s="74">
        <f t="shared" si="1"/>
        <v>810</v>
      </c>
      <c r="F17" s="75">
        <f t="shared" si="2"/>
        <v>0.313225058</v>
      </c>
    </row>
    <row r="18" ht="13.5" customHeight="1">
      <c r="A18" s="72">
        <v>2020.0</v>
      </c>
      <c r="B18" s="73" t="s">
        <v>1833</v>
      </c>
      <c r="C18" s="74">
        <v>5790.0</v>
      </c>
      <c r="D18" s="74">
        <v>1636.0</v>
      </c>
      <c r="E18" s="74">
        <f t="shared" si="1"/>
        <v>4154</v>
      </c>
      <c r="F18" s="75">
        <f t="shared" si="2"/>
        <v>0.7174438687</v>
      </c>
    </row>
    <row r="19" ht="13.5" customHeight="1">
      <c r="A19" s="72">
        <v>2020.0</v>
      </c>
      <c r="B19" s="73" t="s">
        <v>1834</v>
      </c>
      <c r="C19" s="74">
        <v>3598.0</v>
      </c>
      <c r="D19" s="74">
        <v>2117.0</v>
      </c>
      <c r="E19" s="74">
        <f t="shared" si="1"/>
        <v>1481</v>
      </c>
      <c r="F19" s="75">
        <f t="shared" si="2"/>
        <v>0.4116175653</v>
      </c>
    </row>
    <row r="20" ht="13.5" customHeight="1">
      <c r="A20" s="72">
        <v>2020.0</v>
      </c>
      <c r="B20" s="73" t="s">
        <v>1835</v>
      </c>
      <c r="C20" s="74">
        <v>7266.0</v>
      </c>
      <c r="D20" s="74">
        <v>2217.0</v>
      </c>
      <c r="E20" s="74">
        <f t="shared" si="1"/>
        <v>5049</v>
      </c>
      <c r="F20" s="75">
        <f t="shared" si="2"/>
        <v>0.6948802642</v>
      </c>
    </row>
    <row r="21" ht="13.5" customHeight="1">
      <c r="A21" s="72">
        <v>2020.0</v>
      </c>
      <c r="B21" s="73" t="s">
        <v>1836</v>
      </c>
      <c r="C21" s="74">
        <v>8561.0</v>
      </c>
      <c r="D21" s="74">
        <v>288.0</v>
      </c>
      <c r="E21" s="74">
        <f t="shared" si="1"/>
        <v>8273</v>
      </c>
      <c r="F21" s="75">
        <f t="shared" si="2"/>
        <v>0.9663590702</v>
      </c>
    </row>
    <row r="22" ht="13.5" customHeight="1">
      <c r="A22" s="72">
        <v>2020.0</v>
      </c>
      <c r="B22" s="73" t="s">
        <v>1837</v>
      </c>
      <c r="C22" s="74">
        <v>3887.0</v>
      </c>
      <c r="D22" s="74">
        <v>1045.0</v>
      </c>
      <c r="E22" s="74">
        <f t="shared" si="1"/>
        <v>2842</v>
      </c>
      <c r="F22" s="75">
        <f t="shared" si="2"/>
        <v>0.7311551325</v>
      </c>
      <c r="H22" s="76" t="s">
        <v>1823</v>
      </c>
      <c r="I22" s="77" t="s">
        <v>1834</v>
      </c>
    </row>
    <row r="23" ht="13.5" customHeight="1">
      <c r="A23" s="72">
        <v>2020.0</v>
      </c>
      <c r="B23" s="73" t="s">
        <v>1838</v>
      </c>
      <c r="C23" s="74">
        <v>8124.0</v>
      </c>
      <c r="D23" s="74">
        <v>473.0</v>
      </c>
      <c r="E23" s="74">
        <f t="shared" si="1"/>
        <v>7651</v>
      </c>
      <c r="F23" s="75">
        <f t="shared" si="2"/>
        <v>0.9417774495</v>
      </c>
    </row>
    <row r="24" ht="13.5" customHeight="1">
      <c r="A24" s="72">
        <v>2020.0</v>
      </c>
      <c r="B24" s="73" t="s">
        <v>1839</v>
      </c>
      <c r="C24" s="74">
        <v>9741.0</v>
      </c>
      <c r="D24" s="74">
        <v>2189.0</v>
      </c>
      <c r="E24" s="74">
        <f t="shared" si="1"/>
        <v>7552</v>
      </c>
      <c r="F24" s="75">
        <f t="shared" si="2"/>
        <v>0.7752797454</v>
      </c>
      <c r="H24" s="76" t="s">
        <v>1826</v>
      </c>
      <c r="I24" s="78">
        <f>SUMIF(B3:B50,I22,E3:E50)</f>
        <v>17540</v>
      </c>
      <c r="J24" s="79"/>
    </row>
    <row r="25" ht="13.5" customHeight="1">
      <c r="A25" s="72">
        <v>2020.0</v>
      </c>
      <c r="B25" s="73" t="s">
        <v>1840</v>
      </c>
      <c r="C25" s="74">
        <v>9208.0</v>
      </c>
      <c r="D25" s="74">
        <v>612.0</v>
      </c>
      <c r="E25" s="74">
        <f t="shared" si="1"/>
        <v>8596</v>
      </c>
      <c r="F25" s="75">
        <f t="shared" si="2"/>
        <v>0.9335360556</v>
      </c>
    </row>
    <row r="26" ht="13.5" customHeight="1">
      <c r="A26" s="72">
        <v>2020.0</v>
      </c>
      <c r="B26" s="73" t="s">
        <v>1841</v>
      </c>
      <c r="C26" s="74">
        <v>9123.0</v>
      </c>
      <c r="D26" s="74">
        <v>1537.0</v>
      </c>
      <c r="E26" s="74">
        <f t="shared" si="1"/>
        <v>7586</v>
      </c>
      <c r="F26" s="75">
        <f t="shared" si="2"/>
        <v>0.8315247177</v>
      </c>
    </row>
    <row r="27" ht="13.5" customHeight="1">
      <c r="A27" s="80">
        <v>2021.0</v>
      </c>
      <c r="B27" s="81" t="s">
        <v>1830</v>
      </c>
      <c r="C27" s="82">
        <v>4689.0</v>
      </c>
      <c r="D27" s="82">
        <v>1119.0</v>
      </c>
      <c r="E27" s="82">
        <f t="shared" si="1"/>
        <v>3570</v>
      </c>
      <c r="F27" s="83">
        <f t="shared" si="2"/>
        <v>0.761356366</v>
      </c>
    </row>
    <row r="28" ht="13.5" customHeight="1">
      <c r="A28" s="80">
        <v>2021.0</v>
      </c>
      <c r="B28" s="81" t="s">
        <v>1831</v>
      </c>
      <c r="C28" s="82">
        <v>4681.0</v>
      </c>
      <c r="D28" s="82">
        <v>800.0</v>
      </c>
      <c r="E28" s="82">
        <f t="shared" si="1"/>
        <v>3881</v>
      </c>
      <c r="F28" s="83">
        <f t="shared" si="2"/>
        <v>0.8290963469</v>
      </c>
      <c r="H28" s="84" t="s">
        <v>1822</v>
      </c>
      <c r="I28" s="84" t="s">
        <v>1842</v>
      </c>
      <c r="J28" s="84" t="s">
        <v>1843</v>
      </c>
      <c r="K28" s="84" t="s">
        <v>1844</v>
      </c>
      <c r="L28" s="84" t="s">
        <v>1845</v>
      </c>
      <c r="M28" s="84" t="s">
        <v>1846</v>
      </c>
      <c r="N28" s="84" t="s">
        <v>1847</v>
      </c>
      <c r="O28" s="84" t="s">
        <v>1848</v>
      </c>
    </row>
    <row r="29" ht="13.5" customHeight="1">
      <c r="A29" s="80">
        <v>2021.0</v>
      </c>
      <c r="B29" s="81" t="s">
        <v>1832</v>
      </c>
      <c r="C29" s="82">
        <v>6975.0</v>
      </c>
      <c r="D29" s="82">
        <v>755.0</v>
      </c>
      <c r="E29" s="82">
        <f t="shared" si="1"/>
        <v>6220</v>
      </c>
      <c r="F29" s="83">
        <f t="shared" si="2"/>
        <v>0.8917562724</v>
      </c>
      <c r="H29" s="85">
        <v>2019.0</v>
      </c>
      <c r="I29" s="86">
        <f t="shared" ref="I29:I32" si="4">SUMIFS($C$3:C$50,$B$3:B$50,$I$22,$A$3:$A$50,$H29)</f>
        <v>7546</v>
      </c>
      <c r="J29" s="86">
        <f t="shared" ref="J29:K29" si="3">SUMIFS(D$3:D$50,$B$3:$B$50,$I$22,$A$3:$A$50,$H29)</f>
        <v>1126</v>
      </c>
      <c r="K29" s="86">
        <f t="shared" si="3"/>
        <v>6420</v>
      </c>
      <c r="L29" s="86">
        <f t="shared" ref="L29:L32" si="6">AVERAGE(C3:C14)</f>
        <v>6260.833333</v>
      </c>
      <c r="M29" s="86">
        <f t="shared" ref="M29:M33" si="7">ROUND(L29,0)</f>
        <v>6261</v>
      </c>
      <c r="N29" s="86">
        <f t="shared" ref="N29:N33" si="8">_xlfn.CEILING.MATH(L29,1)</f>
        <v>6261</v>
      </c>
      <c r="O29" s="86">
        <f t="shared" ref="O29:O33" si="9">_xlfn.FLOOR.MATH(L29,1)</f>
        <v>6260</v>
      </c>
    </row>
    <row r="30" ht="13.5" customHeight="1">
      <c r="A30" s="80">
        <v>2021.0</v>
      </c>
      <c r="B30" s="81" t="s">
        <v>1833</v>
      </c>
      <c r="C30" s="82">
        <v>3204.0</v>
      </c>
      <c r="D30" s="82">
        <v>1853.0</v>
      </c>
      <c r="E30" s="82">
        <f t="shared" si="1"/>
        <v>1351</v>
      </c>
      <c r="F30" s="83">
        <f t="shared" si="2"/>
        <v>0.4216604245</v>
      </c>
      <c r="H30" s="85">
        <v>2020.0</v>
      </c>
      <c r="I30" s="86">
        <f t="shared" si="4"/>
        <v>3598</v>
      </c>
      <c r="J30" s="86">
        <f t="shared" ref="J30:K30" si="5">SUMIFS(D$3:D$50,$B$3:$B$50,$I$22,$A$3:$A$50,$H30)</f>
        <v>2117</v>
      </c>
      <c r="K30" s="86">
        <f t="shared" si="5"/>
        <v>1481</v>
      </c>
      <c r="L30" s="86">
        <f t="shared" si="6"/>
        <v>5852.833333</v>
      </c>
      <c r="M30" s="86">
        <f t="shared" si="7"/>
        <v>5853</v>
      </c>
      <c r="N30" s="86">
        <f t="shared" si="8"/>
        <v>5853</v>
      </c>
      <c r="O30" s="86">
        <f t="shared" si="9"/>
        <v>5852</v>
      </c>
    </row>
    <row r="31" ht="13.5" customHeight="1">
      <c r="A31" s="80">
        <v>2021.0</v>
      </c>
      <c r="B31" s="81" t="s">
        <v>1834</v>
      </c>
      <c r="C31" s="82">
        <v>6931.0</v>
      </c>
      <c r="D31" s="82">
        <v>970.0</v>
      </c>
      <c r="E31" s="82">
        <f t="shared" si="1"/>
        <v>5961</v>
      </c>
      <c r="F31" s="83">
        <f t="shared" si="2"/>
        <v>0.860049055</v>
      </c>
      <c r="H31" s="85">
        <v>2021.0</v>
      </c>
      <c r="I31" s="86">
        <f t="shared" si="4"/>
        <v>6931</v>
      </c>
      <c r="J31" s="86">
        <f t="shared" ref="J31:K31" si="10">SUMIFS(D$3:D$50,$B$3:$B$50,$I$22,$A$3:$A$50,$H31)</f>
        <v>970</v>
      </c>
      <c r="K31" s="86">
        <f t="shared" si="10"/>
        <v>5961</v>
      </c>
      <c r="L31" s="86">
        <f t="shared" si="6"/>
        <v>6306.083333</v>
      </c>
      <c r="M31" s="86">
        <f t="shared" si="7"/>
        <v>6306</v>
      </c>
      <c r="N31" s="86">
        <f t="shared" si="8"/>
        <v>6307</v>
      </c>
      <c r="O31" s="86">
        <f t="shared" si="9"/>
        <v>6306</v>
      </c>
    </row>
    <row r="32" ht="13.5" customHeight="1">
      <c r="A32" s="80">
        <v>2021.0</v>
      </c>
      <c r="B32" s="81" t="s">
        <v>1835</v>
      </c>
      <c r="C32" s="82">
        <v>9984.0</v>
      </c>
      <c r="D32" s="82">
        <v>585.0</v>
      </c>
      <c r="E32" s="82">
        <f t="shared" si="1"/>
        <v>9399</v>
      </c>
      <c r="F32" s="83">
        <f t="shared" si="2"/>
        <v>0.94140625</v>
      </c>
      <c r="H32" s="87">
        <v>2022.0</v>
      </c>
      <c r="I32" s="88">
        <f t="shared" si="4"/>
        <v>5833</v>
      </c>
      <c r="J32" s="88">
        <f t="shared" ref="J32:K32" si="11">SUMIFS(D$3:D$50,$B$3:$B$50,$I$22,$A$3:$A$50,$H32)</f>
        <v>2155</v>
      </c>
      <c r="K32" s="88">
        <f t="shared" si="11"/>
        <v>3678</v>
      </c>
      <c r="L32" s="86">
        <f t="shared" si="6"/>
        <v>6136.666667</v>
      </c>
      <c r="M32" s="86">
        <f t="shared" si="7"/>
        <v>6137</v>
      </c>
      <c r="N32" s="86">
        <f t="shared" si="8"/>
        <v>6137</v>
      </c>
      <c r="O32" s="86">
        <f t="shared" si="9"/>
        <v>6136</v>
      </c>
    </row>
    <row r="33" ht="13.5" customHeight="1">
      <c r="A33" s="80">
        <v>2021.0</v>
      </c>
      <c r="B33" s="81" t="s">
        <v>1836</v>
      </c>
      <c r="C33" s="82">
        <v>8691.0</v>
      </c>
      <c r="D33" s="82">
        <v>1052.0</v>
      </c>
      <c r="E33" s="82">
        <f t="shared" si="1"/>
        <v>7639</v>
      </c>
      <c r="F33" s="83">
        <f t="shared" si="2"/>
        <v>0.8789552411</v>
      </c>
      <c r="H33" s="89" t="s">
        <v>1849</v>
      </c>
      <c r="I33" s="90">
        <f t="shared" ref="I33:K33" si="12">SUM(I29:I32)</f>
        <v>23908</v>
      </c>
      <c r="J33" s="90">
        <f t="shared" si="12"/>
        <v>6368</v>
      </c>
      <c r="K33" s="90">
        <f t="shared" si="12"/>
        <v>17540</v>
      </c>
      <c r="L33" s="90">
        <f>AVERAGE(C3:C50)</f>
        <v>5833.022222</v>
      </c>
      <c r="M33" s="90">
        <f t="shared" si="7"/>
        <v>5833</v>
      </c>
      <c r="N33" s="90">
        <f t="shared" si="8"/>
        <v>5834</v>
      </c>
      <c r="O33" s="90">
        <f t="shared" si="9"/>
        <v>5833</v>
      </c>
    </row>
    <row r="34" ht="13.5" customHeight="1">
      <c r="A34" s="80">
        <v>2021.0</v>
      </c>
      <c r="B34" s="81" t="s">
        <v>1837</v>
      </c>
      <c r="C34" s="82">
        <v>4978.0</v>
      </c>
      <c r="D34" s="82">
        <v>1130.0</v>
      </c>
      <c r="E34" s="82">
        <f t="shared" si="1"/>
        <v>3848</v>
      </c>
      <c r="F34" s="83">
        <f t="shared" si="2"/>
        <v>0.7730012053</v>
      </c>
    </row>
    <row r="35" ht="13.5" customHeight="1">
      <c r="A35" s="80">
        <v>2021.0</v>
      </c>
      <c r="B35" s="81" t="s">
        <v>1838</v>
      </c>
      <c r="C35" s="82">
        <v>1247.0</v>
      </c>
      <c r="D35" s="82">
        <v>1695.0</v>
      </c>
      <c r="E35" s="82">
        <f t="shared" si="1"/>
        <v>-448</v>
      </c>
      <c r="F35" s="83">
        <f t="shared" si="2"/>
        <v>-0.3592622294</v>
      </c>
    </row>
    <row r="36" ht="13.5" customHeight="1">
      <c r="A36" s="80">
        <v>2021.0</v>
      </c>
      <c r="B36" s="81" t="s">
        <v>1839</v>
      </c>
      <c r="C36" s="82">
        <v>8201.0</v>
      </c>
      <c r="D36" s="82">
        <v>1988.0</v>
      </c>
      <c r="E36" s="82">
        <f t="shared" si="1"/>
        <v>6213</v>
      </c>
      <c r="F36" s="83">
        <f t="shared" si="2"/>
        <v>0.7575905377</v>
      </c>
    </row>
    <row r="37" ht="13.5" customHeight="1">
      <c r="A37" s="80">
        <v>2021.0</v>
      </c>
      <c r="B37" s="81" t="s">
        <v>1840</v>
      </c>
      <c r="C37" s="82">
        <v>3840.0</v>
      </c>
      <c r="D37" s="82">
        <v>1274.0</v>
      </c>
      <c r="E37" s="82">
        <f t="shared" si="1"/>
        <v>2566</v>
      </c>
      <c r="F37" s="83">
        <f t="shared" si="2"/>
        <v>0.6682291667</v>
      </c>
    </row>
    <row r="38" ht="13.5" customHeight="1">
      <c r="A38" s="80">
        <v>2021.0</v>
      </c>
      <c r="B38" s="81" t="s">
        <v>1841</v>
      </c>
      <c r="C38" s="82">
        <v>1706.0</v>
      </c>
      <c r="D38" s="82">
        <v>646.0</v>
      </c>
      <c r="E38" s="82">
        <f t="shared" si="1"/>
        <v>1060</v>
      </c>
      <c r="F38" s="83">
        <f t="shared" si="2"/>
        <v>0.6213364596</v>
      </c>
    </row>
    <row r="39" ht="13.5" customHeight="1">
      <c r="A39" s="91">
        <v>2022.0</v>
      </c>
      <c r="B39" s="92" t="s">
        <v>1830</v>
      </c>
      <c r="C39" s="93">
        <v>1171.0</v>
      </c>
      <c r="D39" s="93">
        <v>315.0</v>
      </c>
      <c r="E39" s="93">
        <f t="shared" si="1"/>
        <v>856</v>
      </c>
      <c r="F39" s="94">
        <f t="shared" si="2"/>
        <v>0.730999146</v>
      </c>
    </row>
    <row r="40" ht="13.5" customHeight="1">
      <c r="A40" s="91">
        <v>2022.0</v>
      </c>
      <c r="B40" s="92" t="s">
        <v>1831</v>
      </c>
      <c r="C40" s="93">
        <v>6239.0</v>
      </c>
      <c r="D40" s="93">
        <v>1638.0</v>
      </c>
      <c r="E40" s="93">
        <f t="shared" si="1"/>
        <v>4601</v>
      </c>
      <c r="F40" s="94">
        <f t="shared" si="2"/>
        <v>0.7374579259</v>
      </c>
    </row>
    <row r="41" ht="13.5" customHeight="1">
      <c r="A41" s="91">
        <v>2022.0</v>
      </c>
      <c r="B41" s="92" t="s">
        <v>1832</v>
      </c>
      <c r="C41" s="93">
        <v>3450.0</v>
      </c>
      <c r="D41" s="93">
        <v>1810.0</v>
      </c>
      <c r="E41" s="93">
        <f t="shared" si="1"/>
        <v>1640</v>
      </c>
      <c r="F41" s="94">
        <f t="shared" si="2"/>
        <v>0.4753623188</v>
      </c>
    </row>
    <row r="42" ht="13.5" customHeight="1">
      <c r="A42" s="91">
        <v>2022.0</v>
      </c>
      <c r="B42" s="92" t="s">
        <v>1833</v>
      </c>
      <c r="C42" s="93">
        <v>6913.0</v>
      </c>
      <c r="D42" s="93">
        <v>332.0</v>
      </c>
      <c r="E42" s="93">
        <f t="shared" si="1"/>
        <v>6581</v>
      </c>
      <c r="F42" s="94">
        <f t="shared" si="2"/>
        <v>0.9519745407</v>
      </c>
    </row>
    <row r="43" ht="13.5" customHeight="1">
      <c r="A43" s="91">
        <v>2022.0</v>
      </c>
      <c r="B43" s="92" t="s">
        <v>1834</v>
      </c>
      <c r="C43" s="93">
        <v>5833.0</v>
      </c>
      <c r="D43" s="93">
        <v>2155.0</v>
      </c>
      <c r="E43" s="93">
        <f t="shared" si="1"/>
        <v>3678</v>
      </c>
      <c r="F43" s="94">
        <f t="shared" si="2"/>
        <v>0.6305503172</v>
      </c>
    </row>
    <row r="44" ht="13.5" customHeight="1">
      <c r="A44" s="91">
        <v>2022.0</v>
      </c>
      <c r="B44" s="92" t="s">
        <v>1835</v>
      </c>
      <c r="C44" s="93">
        <v>4300.0</v>
      </c>
      <c r="D44" s="93">
        <v>1966.0</v>
      </c>
      <c r="E44" s="93">
        <f t="shared" si="1"/>
        <v>2334</v>
      </c>
      <c r="F44" s="94">
        <f t="shared" si="2"/>
        <v>0.5427906977</v>
      </c>
    </row>
    <row r="45" ht="13.5" customHeight="1">
      <c r="A45" s="91">
        <v>2022.0</v>
      </c>
      <c r="B45" s="92" t="s">
        <v>1836</v>
      </c>
      <c r="C45" s="93">
        <v>2640.0</v>
      </c>
      <c r="D45" s="93">
        <v>1848.0</v>
      </c>
      <c r="E45" s="93">
        <f t="shared" si="1"/>
        <v>792</v>
      </c>
      <c r="F45" s="94">
        <f t="shared" si="2"/>
        <v>0.3</v>
      </c>
    </row>
    <row r="46" ht="13.5" customHeight="1">
      <c r="A46" s="91">
        <v>2022.0</v>
      </c>
      <c r="B46" s="92" t="s">
        <v>1837</v>
      </c>
      <c r="C46" s="93">
        <v>5121.0</v>
      </c>
      <c r="D46" s="93">
        <v>1677.0</v>
      </c>
      <c r="E46" s="93">
        <f t="shared" si="1"/>
        <v>3444</v>
      </c>
      <c r="F46" s="94">
        <f t="shared" si="2"/>
        <v>0.6725248975</v>
      </c>
    </row>
    <row r="47" ht="13.5" customHeight="1">
      <c r="A47" s="91">
        <v>2022.0</v>
      </c>
      <c r="B47" s="92" t="s">
        <v>1838</v>
      </c>
      <c r="C47" s="93">
        <v>8772.0</v>
      </c>
      <c r="D47" s="93">
        <v>496.0</v>
      </c>
      <c r="E47" s="93">
        <f t="shared" si="1"/>
        <v>8276</v>
      </c>
      <c r="F47" s="94">
        <f t="shared" si="2"/>
        <v>0.9434564523</v>
      </c>
    </row>
    <row r="48" ht="13.5" customHeight="1">
      <c r="A48" s="91">
        <v>2022.0</v>
      </c>
      <c r="B48" s="92" t="s">
        <v>1839</v>
      </c>
      <c r="C48" s="93"/>
      <c r="D48" s="93"/>
      <c r="E48" s="93"/>
      <c r="F48" s="94"/>
    </row>
    <row r="49" ht="13.5" customHeight="1">
      <c r="A49" s="91">
        <v>2022.0</v>
      </c>
      <c r="B49" s="92" t="s">
        <v>1840</v>
      </c>
      <c r="C49" s="93"/>
      <c r="D49" s="93"/>
      <c r="E49" s="93"/>
      <c r="F49" s="94"/>
    </row>
    <row r="50" ht="13.5" customHeight="1">
      <c r="A50" s="91">
        <v>2022.0</v>
      </c>
      <c r="B50" s="92" t="s">
        <v>1841</v>
      </c>
      <c r="C50" s="93"/>
      <c r="D50" s="93"/>
      <c r="E50" s="93"/>
      <c r="F50" s="94"/>
    </row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1:A2"/>
    <mergeCell ref="B1:B2"/>
    <mergeCell ref="C1:C2"/>
    <mergeCell ref="D1:D2"/>
  </mergeCells>
  <dataValidations>
    <dataValidation type="list" allowBlank="1" showInputMessage="1" showErrorMessage="1" prompt="Select Month" sqref="I22">
      <formula1>$B$3:$B$14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  <col customWidth="1" min="12" max="12" width="5.5"/>
    <col customWidth="1" min="13" max="13" width="7.0"/>
    <col customWidth="1" min="14" max="14" width="13.25"/>
    <col customWidth="1" min="15" max="15" width="9.5"/>
    <col customWidth="1" min="16" max="26" width="8.63"/>
  </cols>
  <sheetData>
    <row r="1" ht="13.5" customHeight="1">
      <c r="A1" s="95" t="s">
        <v>1850</v>
      </c>
      <c r="B1" s="27"/>
      <c r="C1" s="27"/>
      <c r="F1" s="95" t="s">
        <v>1851</v>
      </c>
      <c r="G1" s="27"/>
      <c r="H1" s="27"/>
    </row>
    <row r="2" ht="13.5" customHeight="1">
      <c r="A2" s="3">
        <v>16.0</v>
      </c>
      <c r="B2" s="3">
        <v>3.0</v>
      </c>
      <c r="C2" s="3">
        <f t="shared" ref="C2:C4" si="2">MOD(A2,B2)</f>
        <v>1</v>
      </c>
      <c r="F2" s="3">
        <f t="shared" ref="F2:H2" si="1">RAND()</f>
        <v>0.4815473826</v>
      </c>
      <c r="G2" s="3">
        <f t="shared" si="1"/>
        <v>0.06562945374</v>
      </c>
      <c r="H2" s="3">
        <f t="shared" si="1"/>
        <v>0.03217210811</v>
      </c>
      <c r="L2" s="95" t="s">
        <v>1852</v>
      </c>
      <c r="M2" s="27"/>
      <c r="N2" s="27"/>
      <c r="O2" s="27"/>
    </row>
    <row r="3" ht="13.5" customHeight="1">
      <c r="A3" s="3">
        <v>20.0</v>
      </c>
      <c r="B3" s="3">
        <v>2.0</v>
      </c>
      <c r="C3" s="3">
        <f t="shared" si="2"/>
        <v>0</v>
      </c>
    </row>
    <row r="4" ht="13.5" customHeight="1">
      <c r="A4" s="3">
        <v>25.0</v>
      </c>
      <c r="B4" s="3">
        <v>7.0</v>
      </c>
      <c r="C4" s="3">
        <f t="shared" si="2"/>
        <v>4</v>
      </c>
      <c r="L4" s="62" t="s">
        <v>1822</v>
      </c>
      <c r="M4" s="62" t="s">
        <v>1823</v>
      </c>
      <c r="N4" s="62" t="s">
        <v>1824</v>
      </c>
      <c r="O4" s="62" t="s">
        <v>1825</v>
      </c>
    </row>
    <row r="5" ht="13.5" customHeight="1">
      <c r="L5" s="64"/>
      <c r="M5" s="64"/>
      <c r="N5" s="64"/>
      <c r="O5" s="64"/>
    </row>
    <row r="6" ht="13.5" customHeight="1">
      <c r="A6" s="96" t="s">
        <v>1853</v>
      </c>
      <c r="B6" s="27"/>
      <c r="C6" s="27"/>
      <c r="F6" s="95" t="s">
        <v>1854</v>
      </c>
      <c r="G6" s="27"/>
      <c r="H6" s="27"/>
      <c r="L6" s="66">
        <v>2019.0</v>
      </c>
      <c r="M6" s="67" t="s">
        <v>1830</v>
      </c>
      <c r="N6" s="68">
        <v>6533.0</v>
      </c>
      <c r="O6" s="68">
        <v>392.0</v>
      </c>
    </row>
    <row r="7" ht="13.5" customHeight="1">
      <c r="A7" s="3">
        <v>125.0</v>
      </c>
      <c r="B7" s="3">
        <v>2.0</v>
      </c>
      <c r="C7" s="3">
        <f t="shared" ref="C7:C8" si="3">LOG(A7,B7)</f>
        <v>6.965784285</v>
      </c>
      <c r="F7" s="3">
        <v>12.0</v>
      </c>
      <c r="G7" s="3">
        <v>18.0</v>
      </c>
      <c r="H7" s="3">
        <f t="shared" ref="H7:H8" si="4">RANDBETWEEN(F7,G7)</f>
        <v>15</v>
      </c>
      <c r="L7" s="66">
        <v>2019.0</v>
      </c>
      <c r="M7" s="67" t="s">
        <v>1831</v>
      </c>
      <c r="N7" s="68">
        <v>2830.0</v>
      </c>
      <c r="O7" s="68">
        <v>1286.0</v>
      </c>
    </row>
    <row r="8" ht="13.5" customHeight="1">
      <c r="A8" s="3">
        <v>100.0</v>
      </c>
      <c r="B8" s="3">
        <v>10.0</v>
      </c>
      <c r="C8" s="3">
        <f t="shared" si="3"/>
        <v>2</v>
      </c>
      <c r="F8" s="3">
        <v>100.0</v>
      </c>
      <c r="G8" s="3">
        <v>500.0</v>
      </c>
      <c r="H8" s="3">
        <f t="shared" si="4"/>
        <v>439</v>
      </c>
      <c r="L8" s="66">
        <v>2019.0</v>
      </c>
      <c r="M8" s="67" t="s">
        <v>1832</v>
      </c>
      <c r="N8" s="68">
        <v>4619.0</v>
      </c>
      <c r="O8" s="68">
        <v>2336.0</v>
      </c>
      <c r="Q8" s="97">
        <v>2019.0</v>
      </c>
      <c r="R8" s="33"/>
      <c r="S8" s="34"/>
    </row>
    <row r="9" ht="13.5" customHeight="1">
      <c r="L9" s="66">
        <v>2019.0</v>
      </c>
      <c r="M9" s="67" t="s">
        <v>1833</v>
      </c>
      <c r="N9" s="68">
        <v>2045.0</v>
      </c>
      <c r="O9" s="68">
        <v>1489.0</v>
      </c>
      <c r="Q9" s="98" t="s">
        <v>1855</v>
      </c>
      <c r="R9" s="98" t="s">
        <v>1856</v>
      </c>
      <c r="S9" s="98" t="s">
        <v>1849</v>
      </c>
    </row>
    <row r="10" ht="13.5" customHeight="1">
      <c r="A10" s="95" t="s">
        <v>1857</v>
      </c>
      <c r="B10" s="27"/>
      <c r="C10" s="27"/>
      <c r="L10" s="66">
        <v>2019.0</v>
      </c>
      <c r="M10" s="67" t="s">
        <v>1834</v>
      </c>
      <c r="N10" s="68">
        <v>7546.0</v>
      </c>
      <c r="O10" s="68">
        <v>1126.0</v>
      </c>
      <c r="Q10" s="8">
        <f>SUBTOTAL(1,N6:N17)</f>
        <v>6260.833333</v>
      </c>
      <c r="R10" s="8">
        <f>SUBTOTAL(2,N6:N17)</f>
        <v>12</v>
      </c>
      <c r="S10" s="8">
        <f>SUBTOTAL(9,N6:N17)</f>
        <v>75130</v>
      </c>
    </row>
    <row r="11" ht="13.5" customHeight="1">
      <c r="A11" s="3">
        <v>10.0</v>
      </c>
      <c r="B11" s="3">
        <v>2.0</v>
      </c>
      <c r="C11" s="3">
        <f t="shared" ref="C11:C12" si="5">POWER(A11,B11)</f>
        <v>100</v>
      </c>
      <c r="L11" s="66">
        <v>2019.0</v>
      </c>
      <c r="M11" s="67" t="s">
        <v>1835</v>
      </c>
      <c r="N11" s="68">
        <v>3960.0</v>
      </c>
      <c r="O11" s="68">
        <v>2254.0</v>
      </c>
    </row>
    <row r="12" ht="13.5" customHeight="1">
      <c r="A12" s="3">
        <v>9.0</v>
      </c>
      <c r="B12" s="3">
        <v>3.0</v>
      </c>
      <c r="C12" s="3">
        <f t="shared" si="5"/>
        <v>729</v>
      </c>
      <c r="L12" s="66">
        <v>2019.0</v>
      </c>
      <c r="M12" s="67" t="s">
        <v>1836</v>
      </c>
      <c r="N12" s="68">
        <v>6940.0</v>
      </c>
      <c r="O12" s="68">
        <v>1698.0</v>
      </c>
    </row>
    <row r="13" ht="13.5" customHeight="1">
      <c r="L13" s="66">
        <v>2019.0</v>
      </c>
      <c r="M13" s="67" t="s">
        <v>1837</v>
      </c>
      <c r="N13" s="68">
        <v>9977.0</v>
      </c>
      <c r="O13" s="68">
        <v>485.0</v>
      </c>
    </row>
    <row r="14" ht="13.5" customHeight="1">
      <c r="A14" s="95" t="s">
        <v>1858</v>
      </c>
      <c r="B14" s="27"/>
      <c r="C14" s="27"/>
      <c r="L14" s="66">
        <v>2019.0</v>
      </c>
      <c r="M14" s="67" t="s">
        <v>1838</v>
      </c>
      <c r="N14" s="68">
        <v>9302.0</v>
      </c>
      <c r="O14" s="68">
        <v>2216.0</v>
      </c>
    </row>
    <row r="15" ht="13.5" customHeight="1">
      <c r="A15" s="3">
        <v>100.0</v>
      </c>
      <c r="B15" s="3">
        <v>2.0</v>
      </c>
      <c r="C15" s="3">
        <f t="shared" ref="C15:C16" si="6">PRODUCT(A15,B15)</f>
        <v>200</v>
      </c>
      <c r="L15" s="66">
        <v>2019.0</v>
      </c>
      <c r="M15" s="67" t="s">
        <v>1839</v>
      </c>
      <c r="N15" s="68">
        <v>6722.0</v>
      </c>
      <c r="O15" s="68">
        <v>1566.0</v>
      </c>
    </row>
    <row r="16" ht="13.5" customHeight="1">
      <c r="A16" s="3">
        <v>5.0</v>
      </c>
      <c r="B16" s="3">
        <v>8.0</v>
      </c>
      <c r="C16" s="3">
        <f t="shared" si="6"/>
        <v>40</v>
      </c>
      <c r="L16" s="66">
        <v>2019.0</v>
      </c>
      <c r="M16" s="67" t="s">
        <v>1840</v>
      </c>
      <c r="N16" s="68">
        <v>9158.0</v>
      </c>
      <c r="O16" s="68">
        <v>344.0</v>
      </c>
    </row>
    <row r="17" ht="13.5" customHeight="1">
      <c r="L17" s="66">
        <v>2019.0</v>
      </c>
      <c r="M17" s="67" t="s">
        <v>1841</v>
      </c>
      <c r="N17" s="68">
        <v>5498.0</v>
      </c>
      <c r="O17" s="68">
        <v>2443.0</v>
      </c>
    </row>
    <row r="18" ht="13.5" customHeight="1">
      <c r="A18" s="95" t="s">
        <v>1859</v>
      </c>
      <c r="B18" s="27"/>
      <c r="C18" s="27"/>
      <c r="L18" s="72">
        <v>2020.0</v>
      </c>
      <c r="M18" s="73" t="s">
        <v>1830</v>
      </c>
      <c r="N18" s="74">
        <v>1637.0</v>
      </c>
      <c r="O18" s="74">
        <v>1664.0</v>
      </c>
    </row>
    <row r="19" ht="13.5" customHeight="1">
      <c r="A19" s="3">
        <v>100.0</v>
      </c>
      <c r="C19" s="3">
        <f t="shared" ref="C19:C20" si="7">SQRT(A19)</f>
        <v>10</v>
      </c>
      <c r="L19" s="72">
        <v>2020.0</v>
      </c>
      <c r="M19" s="73" t="s">
        <v>1831</v>
      </c>
      <c r="N19" s="74">
        <v>8269.0</v>
      </c>
      <c r="O19" s="74">
        <v>1003.0</v>
      </c>
    </row>
    <row r="20" ht="13.5" customHeight="1">
      <c r="A20" s="3">
        <v>15.0</v>
      </c>
      <c r="C20" s="3">
        <f t="shared" si="7"/>
        <v>3.872983346</v>
      </c>
      <c r="L20" s="72">
        <v>2020.0</v>
      </c>
      <c r="M20" s="73" t="s">
        <v>1832</v>
      </c>
      <c r="N20" s="74">
        <v>2586.0</v>
      </c>
      <c r="O20" s="74">
        <v>1776.0</v>
      </c>
    </row>
    <row r="21" ht="13.5" customHeight="1">
      <c r="L21" s="72">
        <v>2020.0</v>
      </c>
      <c r="M21" s="73" t="s">
        <v>1833</v>
      </c>
      <c r="N21" s="74">
        <v>5790.0</v>
      </c>
      <c r="O21" s="74">
        <v>1636.0</v>
      </c>
    </row>
    <row r="22" ht="13.5" customHeight="1">
      <c r="L22" s="72">
        <v>2020.0</v>
      </c>
      <c r="M22" s="73" t="s">
        <v>1834</v>
      </c>
      <c r="N22" s="74">
        <v>3598.0</v>
      </c>
      <c r="O22" s="74">
        <v>2117.0</v>
      </c>
    </row>
    <row r="23" ht="13.5" customHeight="1">
      <c r="L23" s="72">
        <v>2020.0</v>
      </c>
      <c r="M23" s="73" t="s">
        <v>1835</v>
      </c>
      <c r="N23" s="74">
        <v>7266.0</v>
      </c>
      <c r="O23" s="74">
        <v>2217.0</v>
      </c>
    </row>
    <row r="24" ht="13.5" customHeight="1">
      <c r="L24" s="72">
        <v>2020.0</v>
      </c>
      <c r="M24" s="73" t="s">
        <v>1836</v>
      </c>
      <c r="N24" s="74">
        <v>8561.0</v>
      </c>
      <c r="O24" s="74">
        <v>288.0</v>
      </c>
    </row>
    <row r="25" ht="13.5" customHeight="1">
      <c r="L25" s="72">
        <v>2020.0</v>
      </c>
      <c r="M25" s="73" t="s">
        <v>1837</v>
      </c>
      <c r="N25" s="74">
        <v>3887.0</v>
      </c>
      <c r="O25" s="74">
        <v>1045.0</v>
      </c>
    </row>
    <row r="26" ht="13.5" customHeight="1">
      <c r="L26" s="72">
        <v>2020.0</v>
      </c>
      <c r="M26" s="73" t="s">
        <v>1838</v>
      </c>
      <c r="N26" s="74">
        <v>8124.0</v>
      </c>
      <c r="O26" s="74">
        <v>473.0</v>
      </c>
    </row>
    <row r="27" ht="13.5" customHeight="1">
      <c r="L27" s="72">
        <v>2020.0</v>
      </c>
      <c r="M27" s="73" t="s">
        <v>1839</v>
      </c>
      <c r="N27" s="74">
        <v>9741.0</v>
      </c>
      <c r="O27" s="74">
        <v>2189.0</v>
      </c>
    </row>
    <row r="28" ht="13.5" customHeight="1">
      <c r="L28" s="72">
        <v>2020.0</v>
      </c>
      <c r="M28" s="73" t="s">
        <v>1840</v>
      </c>
      <c r="N28" s="74">
        <v>9208.0</v>
      </c>
      <c r="O28" s="74">
        <v>612.0</v>
      </c>
    </row>
    <row r="29" ht="13.5" customHeight="1">
      <c r="L29" s="72">
        <v>2020.0</v>
      </c>
      <c r="M29" s="73" t="s">
        <v>1841</v>
      </c>
      <c r="N29" s="74">
        <v>9123.0</v>
      </c>
      <c r="O29" s="74">
        <v>1537.0</v>
      </c>
    </row>
    <row r="30" ht="13.5" customHeight="1">
      <c r="L30" s="80">
        <v>2021.0</v>
      </c>
      <c r="M30" s="81" t="s">
        <v>1830</v>
      </c>
      <c r="N30" s="82">
        <v>4689.0</v>
      </c>
      <c r="O30" s="82">
        <v>1119.0</v>
      </c>
    </row>
    <row r="31" ht="13.5" customHeight="1">
      <c r="L31" s="80">
        <v>2021.0</v>
      </c>
      <c r="M31" s="81" t="s">
        <v>1831</v>
      </c>
      <c r="N31" s="82">
        <v>4681.0</v>
      </c>
      <c r="O31" s="82">
        <v>800.0</v>
      </c>
    </row>
    <row r="32" ht="13.5" customHeight="1">
      <c r="L32" s="80">
        <v>2021.0</v>
      </c>
      <c r="M32" s="81" t="s">
        <v>1832</v>
      </c>
      <c r="N32" s="82">
        <v>6975.0</v>
      </c>
      <c r="O32" s="82">
        <v>755.0</v>
      </c>
    </row>
    <row r="33" ht="13.5" customHeight="1">
      <c r="L33" s="80">
        <v>2021.0</v>
      </c>
      <c r="M33" s="81" t="s">
        <v>1833</v>
      </c>
      <c r="N33" s="82">
        <v>3204.0</v>
      </c>
      <c r="O33" s="82">
        <v>1853.0</v>
      </c>
    </row>
    <row r="34" ht="13.5" customHeight="1">
      <c r="L34" s="80">
        <v>2021.0</v>
      </c>
      <c r="M34" s="81" t="s">
        <v>1834</v>
      </c>
      <c r="N34" s="82">
        <v>6931.0</v>
      </c>
      <c r="O34" s="82">
        <v>970.0</v>
      </c>
    </row>
    <row r="35" ht="13.5" customHeight="1">
      <c r="L35" s="80">
        <v>2021.0</v>
      </c>
      <c r="M35" s="81" t="s">
        <v>1835</v>
      </c>
      <c r="N35" s="82">
        <v>9984.0</v>
      </c>
      <c r="O35" s="82">
        <v>585.0</v>
      </c>
    </row>
    <row r="36" ht="13.5" customHeight="1">
      <c r="L36" s="80">
        <v>2021.0</v>
      </c>
      <c r="M36" s="81" t="s">
        <v>1836</v>
      </c>
      <c r="N36" s="82">
        <v>8691.0</v>
      </c>
      <c r="O36" s="82">
        <v>1052.0</v>
      </c>
    </row>
    <row r="37" ht="13.5" customHeight="1">
      <c r="L37" s="80">
        <v>2021.0</v>
      </c>
      <c r="M37" s="81" t="s">
        <v>1837</v>
      </c>
      <c r="N37" s="82">
        <v>4978.0</v>
      </c>
      <c r="O37" s="82">
        <v>1130.0</v>
      </c>
    </row>
    <row r="38" ht="13.5" customHeight="1">
      <c r="L38" s="80">
        <v>2021.0</v>
      </c>
      <c r="M38" s="81" t="s">
        <v>1838</v>
      </c>
      <c r="N38" s="82">
        <v>1247.0</v>
      </c>
      <c r="O38" s="82">
        <v>1695.0</v>
      </c>
    </row>
    <row r="39" ht="13.5" customHeight="1">
      <c r="L39" s="80">
        <v>2021.0</v>
      </c>
      <c r="M39" s="81" t="s">
        <v>1839</v>
      </c>
      <c r="N39" s="82">
        <v>8201.0</v>
      </c>
      <c r="O39" s="82">
        <v>1988.0</v>
      </c>
    </row>
    <row r="40" ht="13.5" customHeight="1">
      <c r="L40" s="80">
        <v>2021.0</v>
      </c>
      <c r="M40" s="81" t="s">
        <v>1840</v>
      </c>
      <c r="N40" s="82">
        <v>3840.0</v>
      </c>
      <c r="O40" s="82">
        <v>1274.0</v>
      </c>
    </row>
    <row r="41" ht="13.5" customHeight="1">
      <c r="L41" s="80">
        <v>2021.0</v>
      </c>
      <c r="M41" s="81" t="s">
        <v>1841</v>
      </c>
      <c r="N41" s="82">
        <v>1706.0</v>
      </c>
      <c r="O41" s="82">
        <v>646.0</v>
      </c>
    </row>
    <row r="42" ht="13.5" customHeight="1">
      <c r="L42" s="91">
        <v>2022.0</v>
      </c>
      <c r="M42" s="92" t="s">
        <v>1830</v>
      </c>
      <c r="N42" s="93">
        <v>1171.0</v>
      </c>
      <c r="O42" s="93">
        <v>315.0</v>
      </c>
    </row>
    <row r="43" ht="13.5" customHeight="1">
      <c r="L43" s="91">
        <v>2022.0</v>
      </c>
      <c r="M43" s="92" t="s">
        <v>1831</v>
      </c>
      <c r="N43" s="93">
        <v>6239.0</v>
      </c>
      <c r="O43" s="93">
        <v>1638.0</v>
      </c>
    </row>
    <row r="44" ht="13.5" customHeight="1">
      <c r="L44" s="91">
        <v>2022.0</v>
      </c>
      <c r="M44" s="92" t="s">
        <v>1832</v>
      </c>
      <c r="N44" s="93">
        <v>3450.0</v>
      </c>
      <c r="O44" s="93">
        <v>1810.0</v>
      </c>
    </row>
    <row r="45" ht="13.5" customHeight="1">
      <c r="L45" s="91">
        <v>2022.0</v>
      </c>
      <c r="M45" s="92" t="s">
        <v>1833</v>
      </c>
      <c r="N45" s="93">
        <v>6913.0</v>
      </c>
      <c r="O45" s="93">
        <v>332.0</v>
      </c>
    </row>
    <row r="46" ht="13.5" customHeight="1">
      <c r="L46" s="91">
        <v>2022.0</v>
      </c>
      <c r="M46" s="92" t="s">
        <v>1834</v>
      </c>
      <c r="N46" s="93">
        <v>5833.0</v>
      </c>
      <c r="O46" s="93">
        <v>2155.0</v>
      </c>
    </row>
    <row r="47" ht="13.5" customHeight="1">
      <c r="L47" s="91">
        <v>2022.0</v>
      </c>
      <c r="M47" s="92" t="s">
        <v>1835</v>
      </c>
      <c r="N47" s="93">
        <v>4300.0</v>
      </c>
      <c r="O47" s="93">
        <v>1966.0</v>
      </c>
    </row>
    <row r="48" ht="13.5" customHeight="1">
      <c r="L48" s="91">
        <v>2022.0</v>
      </c>
      <c r="M48" s="92" t="s">
        <v>1836</v>
      </c>
      <c r="N48" s="93">
        <v>2640.0</v>
      </c>
      <c r="O48" s="93">
        <v>1848.0</v>
      </c>
    </row>
    <row r="49" ht="13.5" customHeight="1">
      <c r="L49" s="91">
        <v>2022.0</v>
      </c>
      <c r="M49" s="92" t="s">
        <v>1837</v>
      </c>
      <c r="N49" s="93">
        <v>5121.0</v>
      </c>
      <c r="O49" s="93">
        <v>1677.0</v>
      </c>
    </row>
    <row r="50" ht="13.5" customHeight="1">
      <c r="L50" s="91">
        <v>2022.0</v>
      </c>
      <c r="M50" s="92" t="s">
        <v>1838</v>
      </c>
      <c r="N50" s="93">
        <v>8772.0</v>
      </c>
      <c r="O50" s="93">
        <v>496.0</v>
      </c>
    </row>
    <row r="51" ht="13.5" customHeight="1">
      <c r="L51" s="91">
        <v>2022.0</v>
      </c>
      <c r="M51" s="92" t="s">
        <v>1839</v>
      </c>
      <c r="N51" s="93"/>
      <c r="O51" s="93"/>
    </row>
    <row r="52" ht="13.5" customHeight="1">
      <c r="L52" s="91">
        <v>2022.0</v>
      </c>
      <c r="M52" s="92" t="s">
        <v>1840</v>
      </c>
      <c r="N52" s="93"/>
      <c r="O52" s="93"/>
    </row>
    <row r="53" ht="13.5" customHeight="1">
      <c r="L53" s="91">
        <v>2022.0</v>
      </c>
      <c r="M53" s="92" t="s">
        <v>1841</v>
      </c>
      <c r="N53" s="93"/>
      <c r="O53" s="93"/>
    </row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3">
    <mergeCell ref="A6:C6"/>
    <mergeCell ref="F6:H6"/>
    <mergeCell ref="Q8:S8"/>
    <mergeCell ref="A10:C10"/>
    <mergeCell ref="A14:C14"/>
    <mergeCell ref="A18:C18"/>
    <mergeCell ref="A1:C1"/>
    <mergeCell ref="F1:H1"/>
    <mergeCell ref="L2:O2"/>
    <mergeCell ref="L4:L5"/>
    <mergeCell ref="M4:M5"/>
    <mergeCell ref="N4:N5"/>
    <mergeCell ref="O4:O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Ubaid Shah</dc:creator>
</cp:coreProperties>
</file>