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rajsic/OneDrive/skola/magisterFI/diplomka/DQBFbenchmarks/results/combinedresults/"/>
    </mc:Choice>
  </mc:AlternateContent>
  <xr:revisionPtr revIDLastSave="0" documentId="13_ncr:1_{DCD95637-7E4C-AB49-817C-8FF322016941}" xr6:coauthVersionLast="45" xr6:coauthVersionMax="45" xr10:uidLastSave="{00000000-0000-0000-0000-000000000000}"/>
  <bookViews>
    <workbookView xWindow="380" yWindow="460" windowWidth="28040" windowHeight="15860" activeTab="1" xr2:uid="{093F9DC5-1B13-C14B-A0BF-58F8A491CE77}"/>
  </bookViews>
  <sheets>
    <sheet name="runs" sheetId="1" r:id="rId1"/>
    <sheet name="realtime" sheetId="2" r:id="rId2"/>
  </sheets>
  <definedNames>
    <definedName name="_xlnm._FilterDatabase" localSheetId="1" hidden="1">realtime!$A$1:$K$25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3" i="2" l="1"/>
  <c r="H33" i="2"/>
  <c r="F33" i="2"/>
  <c r="D33" i="2"/>
  <c r="B33" i="2"/>
  <c r="J32" i="2"/>
  <c r="J31" i="2"/>
  <c r="H32" i="2"/>
  <c r="H31" i="2"/>
  <c r="F32" i="2"/>
  <c r="F31" i="2"/>
  <c r="D32" i="2"/>
  <c r="D31" i="2"/>
  <c r="B32" i="2"/>
  <c r="B31" i="2"/>
  <c r="K28" i="2" l="1"/>
  <c r="J28" i="2"/>
  <c r="K27" i="2"/>
  <c r="J27" i="2"/>
  <c r="I28" i="2"/>
  <c r="H28" i="2"/>
  <c r="I27" i="2"/>
  <c r="H27" i="2"/>
  <c r="G28" i="2"/>
  <c r="F28" i="2"/>
  <c r="G27" i="2"/>
  <c r="F27" i="2"/>
  <c r="E28" i="2"/>
  <c r="D28" i="2"/>
  <c r="E27" i="2"/>
  <c r="D27" i="2"/>
  <c r="C28" i="2"/>
  <c r="C27" i="2"/>
  <c r="C29" i="2"/>
  <c r="B28" i="2"/>
  <c r="B27" i="2"/>
  <c r="B29" i="2"/>
  <c r="K29" i="2"/>
  <c r="I29" i="2"/>
  <c r="J29" i="2"/>
  <c r="H29" i="2"/>
  <c r="F29" i="2"/>
  <c r="D29" i="2"/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4" i="2"/>
  <c r="G29" i="2" s="1"/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4" i="2"/>
  <c r="E29" i="2" s="1"/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4" i="2" l="1"/>
</calcChain>
</file>

<file path=xl/sharedStrings.xml><?xml version="1.0" encoding="utf-8"?>
<sst xmlns="http://schemas.openxmlformats.org/spreadsheetml/2006/main" count="407" uniqueCount="52">
  <si>
    <t>tool</t>
  </si>
  <si>
    <t xml:space="preserve">HQSpre </t>
  </si>
  <si>
    <t>run set</t>
  </si>
  <si>
    <t>pipe.SAT</t>
  </si>
  <si>
    <t>benchmarks/original/balabanov/</t>
  </si>
  <si>
    <t>status</t>
  </si>
  <si>
    <t>cputime (s)</t>
  </si>
  <si>
    <t>walltime (s)</t>
  </si>
  <si>
    <t>memory (MB)</t>
  </si>
  <si>
    <t>battleship-10-17-sat.cnf.dqdimacs</t>
  </si>
  <si>
    <t>unknown</t>
  </si>
  <si>
    <t>battleship-11-11-unsat.cnf.dqdimacs</t>
  </si>
  <si>
    <t>battleship-11-21-sat.cnf.dqdimacs</t>
  </si>
  <si>
    <t>battleship-12-12-unsat.cnf.dqdimacs</t>
  </si>
  <si>
    <t>battleship-13-13-unsat.cnf.dqdimacs</t>
  </si>
  <si>
    <t>battleship-7-12-unsat.cnf.dqdimacs</t>
  </si>
  <si>
    <t>eulcbip-7-UNSAT.shuffled-as.sat05-3936.cnf.dqdimacs</t>
  </si>
  <si>
    <t>f600.shuffled.cnf.dqdimacs</t>
  </si>
  <si>
    <t>hwb-n28-01-S136611085.shuffled-as.sat03-1627.cnf.dqdimacs</t>
  </si>
  <si>
    <t>mm-2x2-6-6-s.1.shuffled-as.sat03-1499.cnf.dqdimacs</t>
  </si>
  <si>
    <t>mod2-rand3bip-sat-270-1.shuffled-as.sat05-2248.cnf.dqdimacs</t>
  </si>
  <si>
    <t>sgen3-n140-s18527668-sat.cnf.dqdimacs</t>
  </si>
  <si>
    <t>sgen3-n160-s40283905-sat.cnf.dqdimacs</t>
  </si>
  <si>
    <t>sgen3-n180-s34713902-sat.cnf.dqdimacs</t>
  </si>
  <si>
    <t>sgen3-n200-s39840374-sat.cnf.dqdimacs</t>
  </si>
  <si>
    <t>sgen3-n220-s24359701-sat.cnf.dqdimacs</t>
  </si>
  <si>
    <t>sgen3-n240-s78945233-sat.cnf.dqdimacs</t>
  </si>
  <si>
    <t>sgen3-n260-s62321009-sat.cnf.dqdimacs</t>
  </si>
  <si>
    <t>sgen3-n280-s93756482-sat.cnf.dqdimacs</t>
  </si>
  <si>
    <t>sgen3-n300-s12830984-sat.cnf.dqdimacs</t>
  </si>
  <si>
    <t>x1_40.shuffled.cnf.dqdimacs</t>
  </si>
  <si>
    <t>x1_80.shuffled.cnf.dqdimacs</t>
  </si>
  <si>
    <t>iDQ 1.0</t>
  </si>
  <si>
    <t>SAT</t>
  </si>
  <si>
    <t>sat</t>
  </si>
  <si>
    <t>unsat</t>
  </si>
  <si>
    <t>TIMEOUT</t>
  </si>
  <si>
    <t>uniquely solved</t>
  </si>
  <si>
    <t>dCAQE 4.0.1</t>
  </si>
  <si>
    <t>iProver v3.1 (CASC-27)</t>
  </si>
  <si>
    <t>qbf-mode.SAT</t>
  </si>
  <si>
    <t>HQS 2</t>
  </si>
  <si>
    <t>Preprocessor solved</t>
  </si>
  <si>
    <t>DQBDD 1.1</t>
  </si>
  <si>
    <t>tree-simpleelimination-atbeginning.SAT</t>
  </si>
  <si>
    <t>OUT OF MEMORY</t>
  </si>
  <si>
    <t>solved (count/timesum)</t>
  </si>
  <si>
    <t>unsat (count/timesum)</t>
  </si>
  <si>
    <t>sat (count/timesum)</t>
  </si>
  <si>
    <t>out of memory</t>
  </si>
  <si>
    <t>timeout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</si>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</sst>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5C62E-C27B-FB47-BBDD-61BAC8A1522B}">
  <dimension ref="A1:AA25"/>
  <sheetViews>
    <sheetView topLeftCell="L1" workbookViewId="0">
      <selection activeCell="W1" sqref="W1:X1048576"/>
    </sheetView>
  </sheetViews>
  <sheetFormatPr baseColWidth="10" defaultRowHeight="16" x14ac:dyDescent="0.2"/>
  <cols>
    <col min="1" max="1" width="54.1640625" bestFit="1" customWidth="1"/>
  </cols>
  <sheetData>
    <row r="1" spans="1:27" x14ac:dyDescent="0.2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32</v>
      </c>
      <c r="G1" t="s">
        <v>32</v>
      </c>
      <c r="H1" t="s">
        <v>32</v>
      </c>
      <c r="I1" t="s">
        <v>32</v>
      </c>
      <c r="J1" t="s">
        <v>38</v>
      </c>
      <c r="K1" t="s">
        <v>38</v>
      </c>
      <c r="L1" t="s">
        <v>38</v>
      </c>
      <c r="M1" t="s">
        <v>38</v>
      </c>
      <c r="N1" t="s">
        <v>39</v>
      </c>
      <c r="O1" t="s">
        <v>39</v>
      </c>
      <c r="P1" t="s">
        <v>39</v>
      </c>
      <c r="Q1" t="s">
        <v>39</v>
      </c>
      <c r="R1" t="s">
        <v>41</v>
      </c>
      <c r="S1" t="s">
        <v>41</v>
      </c>
      <c r="T1" t="s">
        <v>41</v>
      </c>
      <c r="U1" t="s">
        <v>41</v>
      </c>
      <c r="V1" t="s">
        <v>41</v>
      </c>
      <c r="W1" t="s">
        <v>43</v>
      </c>
      <c r="X1" t="s">
        <v>43</v>
      </c>
      <c r="Y1" t="s">
        <v>43</v>
      </c>
      <c r="Z1" t="s">
        <v>43</v>
      </c>
      <c r="AA1" t="s">
        <v>43</v>
      </c>
    </row>
    <row r="2" spans="1:27" x14ac:dyDescent="0.2">
      <c r="A2" t="s">
        <v>2</v>
      </c>
      <c r="B2" t="s">
        <v>3</v>
      </c>
      <c r="C2" t="s">
        <v>3</v>
      </c>
      <c r="D2" t="s">
        <v>3</v>
      </c>
      <c r="E2" t="s">
        <v>3</v>
      </c>
      <c r="F2" t="s">
        <v>33</v>
      </c>
      <c r="G2" t="s">
        <v>33</v>
      </c>
      <c r="H2" t="s">
        <v>33</v>
      </c>
      <c r="I2" t="s">
        <v>33</v>
      </c>
      <c r="J2" t="s">
        <v>33</v>
      </c>
      <c r="K2" t="s">
        <v>33</v>
      </c>
      <c r="L2" t="s">
        <v>33</v>
      </c>
      <c r="M2" t="s">
        <v>33</v>
      </c>
      <c r="N2" t="s">
        <v>40</v>
      </c>
      <c r="O2" t="s">
        <v>40</v>
      </c>
      <c r="P2" t="s">
        <v>40</v>
      </c>
      <c r="Q2" t="s">
        <v>40</v>
      </c>
      <c r="R2" t="s">
        <v>33</v>
      </c>
      <c r="S2" t="s">
        <v>33</v>
      </c>
      <c r="T2" t="s">
        <v>33</v>
      </c>
      <c r="U2" t="s">
        <v>33</v>
      </c>
      <c r="V2" t="s">
        <v>33</v>
      </c>
      <c r="W2" t="s">
        <v>44</v>
      </c>
      <c r="X2" t="s">
        <v>44</v>
      </c>
      <c r="Y2" t="s">
        <v>44</v>
      </c>
      <c r="Z2" t="s">
        <v>44</v>
      </c>
      <c r="AA2" t="s">
        <v>44</v>
      </c>
    </row>
    <row r="3" spans="1:27" x14ac:dyDescent="0.2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5</v>
      </c>
      <c r="G3" t="s">
        <v>6</v>
      </c>
      <c r="H3" t="s">
        <v>7</v>
      </c>
      <c r="I3" t="s">
        <v>8</v>
      </c>
      <c r="J3" t="s">
        <v>5</v>
      </c>
      <c r="K3" t="s">
        <v>6</v>
      </c>
      <c r="L3" t="s">
        <v>7</v>
      </c>
      <c r="M3" t="s">
        <v>8</v>
      </c>
      <c r="N3" t="s">
        <v>5</v>
      </c>
      <c r="O3" t="s">
        <v>6</v>
      </c>
      <c r="P3" t="s">
        <v>7</v>
      </c>
      <c r="Q3" t="s">
        <v>8</v>
      </c>
      <c r="R3" t="s">
        <v>5</v>
      </c>
      <c r="S3" t="s">
        <v>6</v>
      </c>
      <c r="T3" t="s">
        <v>7</v>
      </c>
      <c r="U3" t="s">
        <v>8</v>
      </c>
      <c r="V3" t="s">
        <v>42</v>
      </c>
      <c r="W3" t="s">
        <v>5</v>
      </c>
      <c r="X3" t="s">
        <v>6</v>
      </c>
      <c r="Y3" t="s">
        <v>7</v>
      </c>
      <c r="Z3" t="s">
        <v>8</v>
      </c>
      <c r="AA3" t="s">
        <v>42</v>
      </c>
    </row>
    <row r="4" spans="1:27" x14ac:dyDescent="0.2">
      <c r="A4" t="s">
        <v>9</v>
      </c>
      <c r="B4" t="s">
        <v>10</v>
      </c>
      <c r="C4">
        <v>83.306055338999997</v>
      </c>
      <c r="D4">
        <v>83.279943648725705</v>
      </c>
      <c r="E4">
        <v>75.911168000000004</v>
      </c>
      <c r="F4" t="s">
        <v>34</v>
      </c>
      <c r="G4">
        <v>7.1597689390000001</v>
      </c>
      <c r="H4">
        <v>7.2113459296524498</v>
      </c>
      <c r="I4">
        <v>12.451839999999899</v>
      </c>
      <c r="J4" t="s">
        <v>34</v>
      </c>
      <c r="K4">
        <v>1.2117892699999999</v>
      </c>
      <c r="L4">
        <v>1.25940238</v>
      </c>
      <c r="M4">
        <v>9.6911360000000002</v>
      </c>
      <c r="N4" t="s">
        <v>34</v>
      </c>
      <c r="O4">
        <v>38.647736219999999</v>
      </c>
      <c r="P4">
        <v>38.671415712684301</v>
      </c>
      <c r="Q4">
        <v>120.844287999999</v>
      </c>
      <c r="R4" t="s">
        <v>34</v>
      </c>
      <c r="S4">
        <v>98.083245692000006</v>
      </c>
      <c r="T4">
        <v>98.046638142317505</v>
      </c>
      <c r="U4">
        <v>75.771903999999907</v>
      </c>
      <c r="V4" t="b">
        <v>0</v>
      </c>
      <c r="W4" t="s">
        <v>36</v>
      </c>
      <c r="X4">
        <v>901.68752353000002</v>
      </c>
      <c r="Y4">
        <v>901.04892335459499</v>
      </c>
      <c r="Z4">
        <v>254.918656</v>
      </c>
      <c r="AA4" t="b">
        <v>0</v>
      </c>
    </row>
    <row r="5" spans="1:27" x14ac:dyDescent="0.2">
      <c r="A5" t="s">
        <v>11</v>
      </c>
      <c r="B5" t="s">
        <v>10</v>
      </c>
      <c r="C5">
        <v>82.869916515</v>
      </c>
      <c r="D5">
        <v>82.856391336768795</v>
      </c>
      <c r="E5">
        <v>46.878720000000001</v>
      </c>
      <c r="F5" t="s">
        <v>35</v>
      </c>
      <c r="G5">
        <v>673.969271058</v>
      </c>
      <c r="H5">
        <v>673.52608915418296</v>
      </c>
      <c r="I5">
        <v>29.356031999999999</v>
      </c>
      <c r="J5" t="s">
        <v>35</v>
      </c>
      <c r="K5">
        <v>336.620182</v>
      </c>
      <c r="L5">
        <v>336.42567300000002</v>
      </c>
      <c r="M5">
        <v>30.519296000000001</v>
      </c>
      <c r="N5" t="s">
        <v>35</v>
      </c>
      <c r="O5">
        <v>564.51841155800003</v>
      </c>
      <c r="P5">
        <v>564.13731784373499</v>
      </c>
      <c r="Q5">
        <v>66.334719999999905</v>
      </c>
      <c r="R5" t="s">
        <v>36</v>
      </c>
      <c r="S5">
        <v>901.67879634200006</v>
      </c>
      <c r="T5">
        <v>901.06276445090703</v>
      </c>
      <c r="U5">
        <v>130.40025599999899</v>
      </c>
      <c r="V5" t="b">
        <v>0</v>
      </c>
      <c r="W5" t="s">
        <v>36</v>
      </c>
      <c r="X5">
        <v>901.68960319099995</v>
      </c>
      <c r="Y5">
        <v>901.09489998221397</v>
      </c>
      <c r="Z5">
        <v>195.76012799999901</v>
      </c>
      <c r="AA5" t="b">
        <v>0</v>
      </c>
    </row>
    <row r="6" spans="1:27" x14ac:dyDescent="0.2">
      <c r="A6" t="s">
        <v>12</v>
      </c>
      <c r="B6" t="s">
        <v>10</v>
      </c>
      <c r="C6">
        <v>85.276020025999998</v>
      </c>
      <c r="D6">
        <v>85.2561576254665</v>
      </c>
      <c r="E6">
        <v>86.683647999999906</v>
      </c>
      <c r="F6" t="s">
        <v>34</v>
      </c>
      <c r="G6">
        <v>1.1581144590000001</v>
      </c>
      <c r="H6">
        <v>1.20970898866653</v>
      </c>
      <c r="I6">
        <v>10.878976</v>
      </c>
      <c r="J6" t="s">
        <v>34</v>
      </c>
      <c r="K6">
        <v>53.969652600000003</v>
      </c>
      <c r="L6">
        <v>54.001455200000002</v>
      </c>
      <c r="M6">
        <v>59.674624000000001</v>
      </c>
      <c r="N6" t="s">
        <v>34</v>
      </c>
      <c r="O6">
        <v>199.26957538799999</v>
      </c>
      <c r="P6">
        <v>199.18121008202399</v>
      </c>
      <c r="Q6">
        <v>112.336896</v>
      </c>
      <c r="R6" t="s">
        <v>34</v>
      </c>
      <c r="S6">
        <v>88.527609963000003</v>
      </c>
      <c r="T6">
        <v>88.494428850710307</v>
      </c>
      <c r="U6">
        <v>86.634495999999999</v>
      </c>
      <c r="V6" t="b">
        <v>0</v>
      </c>
      <c r="W6" t="s">
        <v>36</v>
      </c>
      <c r="X6">
        <v>901.67721245400003</v>
      </c>
      <c r="Y6">
        <v>901.04754213616195</v>
      </c>
      <c r="Z6">
        <v>192.626688</v>
      </c>
      <c r="AA6" t="b">
        <v>0</v>
      </c>
    </row>
    <row r="7" spans="1:27" x14ac:dyDescent="0.2">
      <c r="A7" t="s">
        <v>13</v>
      </c>
      <c r="B7" t="s">
        <v>10</v>
      </c>
      <c r="C7">
        <v>83.220756042999994</v>
      </c>
      <c r="D7">
        <v>83.308085199445401</v>
      </c>
      <c r="E7">
        <v>55.492607999999997</v>
      </c>
      <c r="F7" t="s">
        <v>35</v>
      </c>
      <c r="G7">
        <v>67.756034579000001</v>
      </c>
      <c r="H7">
        <v>67.748395364731493</v>
      </c>
      <c r="I7">
        <v>14.9422079999999</v>
      </c>
      <c r="J7" t="s">
        <v>35</v>
      </c>
      <c r="K7">
        <v>64.271560699999995</v>
      </c>
      <c r="L7">
        <v>64.265265099999993</v>
      </c>
      <c r="M7">
        <v>25.497599999999998</v>
      </c>
      <c r="N7" t="s">
        <v>36</v>
      </c>
      <c r="O7">
        <v>901.68943040500005</v>
      </c>
      <c r="P7">
        <v>901.06485610827804</v>
      </c>
      <c r="Q7">
        <v>100.306944</v>
      </c>
      <c r="R7" t="s">
        <v>36</v>
      </c>
      <c r="S7">
        <v>901.68278576900002</v>
      </c>
      <c r="T7">
        <v>901.05539396777704</v>
      </c>
      <c r="U7">
        <v>180.883456</v>
      </c>
      <c r="V7" t="b">
        <v>0</v>
      </c>
      <c r="W7" t="s">
        <v>36</v>
      </c>
      <c r="X7">
        <v>901.59191515400005</v>
      </c>
      <c r="Y7">
        <v>901.09401980414896</v>
      </c>
      <c r="Z7">
        <v>236.89215999999999</v>
      </c>
      <c r="AA7" t="b">
        <v>0</v>
      </c>
    </row>
    <row r="8" spans="1:27" x14ac:dyDescent="0.2">
      <c r="A8" t="s">
        <v>14</v>
      </c>
      <c r="B8" t="s">
        <v>10</v>
      </c>
      <c r="C8">
        <v>83.842513452999995</v>
      </c>
      <c r="D8">
        <v>83.8520228378474</v>
      </c>
      <c r="E8">
        <v>79.011839999999907</v>
      </c>
      <c r="F8" t="s">
        <v>36</v>
      </c>
      <c r="G8">
        <v>901.68028043799995</v>
      </c>
      <c r="H8">
        <v>901.06565504893604</v>
      </c>
      <c r="I8">
        <v>45.613056</v>
      </c>
      <c r="J8" t="s">
        <v>36</v>
      </c>
      <c r="K8">
        <v>901.57887100000005</v>
      </c>
      <c r="L8">
        <v>901.04948300000001</v>
      </c>
      <c r="M8">
        <v>44.232703999999998</v>
      </c>
      <c r="N8" t="s">
        <v>36</v>
      </c>
      <c r="O8">
        <v>901.684762761</v>
      </c>
      <c r="P8">
        <v>901.065355155617</v>
      </c>
      <c r="Q8">
        <v>46.534655999999998</v>
      </c>
      <c r="R8" t="s">
        <v>36</v>
      </c>
      <c r="S8">
        <v>901.68074223099995</v>
      </c>
      <c r="T8">
        <v>901.03797323629203</v>
      </c>
      <c r="U8">
        <v>94.834688</v>
      </c>
      <c r="V8" t="b">
        <v>0</v>
      </c>
      <c r="W8" t="s">
        <v>36</v>
      </c>
      <c r="X8">
        <v>901.69223948199999</v>
      </c>
      <c r="Y8">
        <v>901.05139235779598</v>
      </c>
      <c r="Z8">
        <v>199.876608</v>
      </c>
      <c r="AA8" t="b">
        <v>0</v>
      </c>
    </row>
    <row r="9" spans="1:27" x14ac:dyDescent="0.2">
      <c r="A9" t="s">
        <v>15</v>
      </c>
      <c r="B9" t="s">
        <v>10</v>
      </c>
      <c r="C9">
        <v>81.724519185999995</v>
      </c>
      <c r="D9">
        <v>81.715359594672904</v>
      </c>
      <c r="E9">
        <v>51.216383999999998</v>
      </c>
      <c r="F9" t="s">
        <v>35</v>
      </c>
      <c r="G9">
        <v>340.50925472699998</v>
      </c>
      <c r="H9">
        <v>340.29309418797402</v>
      </c>
      <c r="I9">
        <v>25.505792</v>
      </c>
      <c r="J9" t="s">
        <v>36</v>
      </c>
      <c r="K9">
        <v>901.67507499999999</v>
      </c>
      <c r="L9">
        <v>901.04954699999996</v>
      </c>
      <c r="M9">
        <v>35.92192</v>
      </c>
      <c r="N9" t="s">
        <v>36</v>
      </c>
      <c r="O9">
        <v>901.68948187499996</v>
      </c>
      <c r="P9">
        <v>901.03363374248102</v>
      </c>
      <c r="Q9">
        <v>29.925376</v>
      </c>
      <c r="R9" t="s">
        <v>35</v>
      </c>
      <c r="S9">
        <v>305.434800419</v>
      </c>
      <c r="T9">
        <v>305.24171555787302</v>
      </c>
      <c r="U9">
        <v>50.941952000000001</v>
      </c>
      <c r="V9" t="b">
        <v>0</v>
      </c>
      <c r="W9" t="s">
        <v>36</v>
      </c>
      <c r="X9">
        <v>901.70783484900005</v>
      </c>
      <c r="Y9">
        <v>901.09531424939598</v>
      </c>
      <c r="Z9">
        <v>187.711488</v>
      </c>
      <c r="AA9" t="b">
        <v>0</v>
      </c>
    </row>
    <row r="10" spans="1:27" x14ac:dyDescent="0.2">
      <c r="A10" t="s">
        <v>16</v>
      </c>
      <c r="B10" t="s">
        <v>10</v>
      </c>
      <c r="C10">
        <v>102.56402504</v>
      </c>
      <c r="D10">
        <v>102.540047347545</v>
      </c>
      <c r="E10">
        <v>32.202751999999997</v>
      </c>
      <c r="F10" t="s">
        <v>36</v>
      </c>
      <c r="G10">
        <v>901.68419172200004</v>
      </c>
      <c r="H10">
        <v>901.06116360798399</v>
      </c>
      <c r="I10">
        <v>32.501759999999997</v>
      </c>
      <c r="J10" t="s">
        <v>36</v>
      </c>
      <c r="K10">
        <v>901.67627200000004</v>
      </c>
      <c r="L10">
        <v>901.05004599999995</v>
      </c>
      <c r="M10">
        <v>60.243968000000002</v>
      </c>
      <c r="N10" t="s">
        <v>36</v>
      </c>
      <c r="O10">
        <v>901.69269355200004</v>
      </c>
      <c r="P10">
        <v>901.04896248877003</v>
      </c>
      <c r="Q10">
        <v>32.018431999999997</v>
      </c>
      <c r="R10" t="s">
        <v>36</v>
      </c>
      <c r="S10">
        <v>901.67739780800002</v>
      </c>
      <c r="T10">
        <v>901.08175523579098</v>
      </c>
      <c r="U10">
        <v>59.981823999999897</v>
      </c>
      <c r="V10" t="b">
        <v>0</v>
      </c>
      <c r="W10" t="s">
        <v>36</v>
      </c>
      <c r="X10">
        <v>901.68435881200003</v>
      </c>
      <c r="Y10">
        <v>901.06347502022902</v>
      </c>
      <c r="Z10">
        <v>234.20927999999901</v>
      </c>
      <c r="AA10" t="b">
        <v>0</v>
      </c>
    </row>
    <row r="11" spans="1:27" x14ac:dyDescent="0.2">
      <c r="A11" t="s">
        <v>17</v>
      </c>
      <c r="B11" t="s">
        <v>10</v>
      </c>
      <c r="C11">
        <v>83.845712913</v>
      </c>
      <c r="D11">
        <v>83.834945268929005</v>
      </c>
      <c r="E11">
        <v>22.884352</v>
      </c>
      <c r="F11" t="s">
        <v>36</v>
      </c>
      <c r="G11">
        <v>901.57717511299995</v>
      </c>
      <c r="H11">
        <v>901.06555547565199</v>
      </c>
      <c r="I11">
        <v>32.108544000000002</v>
      </c>
      <c r="J11" t="s">
        <v>36</v>
      </c>
      <c r="K11">
        <v>901.68228199999999</v>
      </c>
      <c r="L11">
        <v>901.08191399999998</v>
      </c>
      <c r="M11">
        <v>60.600320000000004</v>
      </c>
      <c r="N11" t="s">
        <v>36</v>
      </c>
      <c r="O11">
        <v>901.59729099200001</v>
      </c>
      <c r="P11">
        <v>901.04126202687598</v>
      </c>
      <c r="Q11">
        <v>63.893504</v>
      </c>
      <c r="R11" t="s">
        <v>36</v>
      </c>
      <c r="S11">
        <v>901.69298548200004</v>
      </c>
      <c r="T11">
        <v>901.06522100418795</v>
      </c>
      <c r="U11">
        <v>128.24166399999999</v>
      </c>
      <c r="V11" t="b">
        <v>0</v>
      </c>
      <c r="W11" t="s">
        <v>36</v>
      </c>
      <c r="X11">
        <v>901.72287170499999</v>
      </c>
      <c r="Y11">
        <v>901.06606987863699</v>
      </c>
      <c r="Z11">
        <v>281.33375999999998</v>
      </c>
      <c r="AA11" t="b">
        <v>0</v>
      </c>
    </row>
    <row r="12" spans="1:27" x14ac:dyDescent="0.2">
      <c r="A12" t="s">
        <v>18</v>
      </c>
      <c r="B12" t="s">
        <v>10</v>
      </c>
      <c r="C12">
        <v>102.575096788</v>
      </c>
      <c r="D12">
        <v>102.57107852399299</v>
      </c>
      <c r="E12">
        <v>28.307455999999998</v>
      </c>
      <c r="F12" t="s">
        <v>36</v>
      </c>
      <c r="G12">
        <v>901.67143549399998</v>
      </c>
      <c r="H12">
        <v>901.053399160504</v>
      </c>
      <c r="I12">
        <v>26.996735999999999</v>
      </c>
      <c r="J12" t="s">
        <v>36</v>
      </c>
      <c r="K12">
        <v>901.67924000000005</v>
      </c>
      <c r="L12">
        <v>901.04529700000001</v>
      </c>
      <c r="M12">
        <v>70.750208000000001</v>
      </c>
      <c r="N12" t="s">
        <v>36</v>
      </c>
      <c r="O12">
        <v>901.69452224500003</v>
      </c>
      <c r="P12">
        <v>901.05768045782997</v>
      </c>
      <c r="Q12">
        <v>42.356735999999998</v>
      </c>
      <c r="R12" t="s">
        <v>36</v>
      </c>
      <c r="S12">
        <v>901.57772031900004</v>
      </c>
      <c r="T12">
        <v>901.04533575847699</v>
      </c>
      <c r="U12">
        <v>80.662527999999995</v>
      </c>
      <c r="V12" t="b">
        <v>0</v>
      </c>
      <c r="W12" t="s">
        <v>36</v>
      </c>
      <c r="X12">
        <v>901.67789361099994</v>
      </c>
      <c r="Y12">
        <v>901.08051946014098</v>
      </c>
      <c r="Z12">
        <v>229.18758399999999</v>
      </c>
      <c r="AA12" t="b">
        <v>0</v>
      </c>
    </row>
    <row r="13" spans="1:27" x14ac:dyDescent="0.2">
      <c r="A13" t="s">
        <v>19</v>
      </c>
      <c r="B13" t="s">
        <v>10</v>
      </c>
      <c r="C13">
        <v>85.339170010999993</v>
      </c>
      <c r="D13">
        <v>85.323136977851306</v>
      </c>
      <c r="E13">
        <v>24.109055999999999</v>
      </c>
      <c r="F13" t="s">
        <v>35</v>
      </c>
      <c r="G13">
        <v>655.69244914199999</v>
      </c>
      <c r="H13">
        <v>655.24148837849498</v>
      </c>
      <c r="I13">
        <v>27.652096</v>
      </c>
      <c r="J13" t="s">
        <v>35</v>
      </c>
      <c r="K13">
        <v>309.08111400000001</v>
      </c>
      <c r="L13">
        <v>308.90180199999998</v>
      </c>
      <c r="M13">
        <v>42.979328000000002</v>
      </c>
      <c r="N13" t="s">
        <v>36</v>
      </c>
      <c r="O13">
        <v>901.68878475400004</v>
      </c>
      <c r="P13">
        <v>901.04936884716096</v>
      </c>
      <c r="Q13">
        <v>153.75564799999901</v>
      </c>
      <c r="R13" t="s">
        <v>36</v>
      </c>
      <c r="S13">
        <v>901.70001130200001</v>
      </c>
      <c r="T13">
        <v>901.07127040624596</v>
      </c>
      <c r="U13">
        <v>424.55859199999998</v>
      </c>
      <c r="V13" t="b">
        <v>0</v>
      </c>
      <c r="W13" t="s">
        <v>36</v>
      </c>
      <c r="X13">
        <v>901.58992234699997</v>
      </c>
      <c r="Y13">
        <v>901.065912023186</v>
      </c>
      <c r="Z13">
        <v>254.406656</v>
      </c>
      <c r="AA13" t="b">
        <v>0</v>
      </c>
    </row>
    <row r="14" spans="1:27" x14ac:dyDescent="0.2">
      <c r="A14" t="s">
        <v>20</v>
      </c>
      <c r="B14" t="s">
        <v>10</v>
      </c>
      <c r="C14">
        <v>62.498337405999997</v>
      </c>
      <c r="D14">
        <v>62.5031681396067</v>
      </c>
      <c r="E14">
        <v>23.773184000000001</v>
      </c>
      <c r="F14" t="s">
        <v>36</v>
      </c>
      <c r="G14">
        <v>901.67204617799996</v>
      </c>
      <c r="H14">
        <v>901.041660510003</v>
      </c>
      <c r="I14">
        <v>23.814143999999999</v>
      </c>
      <c r="J14" t="s">
        <v>36</v>
      </c>
      <c r="K14">
        <v>901.58239800000001</v>
      </c>
      <c r="L14">
        <v>901.03734199999997</v>
      </c>
      <c r="M14">
        <v>53.170175999999998</v>
      </c>
      <c r="N14" t="s">
        <v>36</v>
      </c>
      <c r="O14">
        <v>901.68766515200002</v>
      </c>
      <c r="P14">
        <v>901.049442827701</v>
      </c>
      <c r="Q14">
        <v>48.336895999999903</v>
      </c>
      <c r="R14" t="s">
        <v>36</v>
      </c>
      <c r="S14">
        <v>901.96167575899995</v>
      </c>
      <c r="T14">
        <v>901.33776099979798</v>
      </c>
      <c r="U14">
        <v>29.143039999999999</v>
      </c>
      <c r="V14" t="b">
        <v>0</v>
      </c>
      <c r="W14" t="s">
        <v>45</v>
      </c>
      <c r="X14">
        <v>100.23334106199999</v>
      </c>
      <c r="Y14">
        <v>100.203733474016</v>
      </c>
      <c r="Z14">
        <v>4000.0020479999998</v>
      </c>
      <c r="AA14" t="b">
        <v>0</v>
      </c>
    </row>
    <row r="15" spans="1:27" x14ac:dyDescent="0.2">
      <c r="A15" t="s">
        <v>21</v>
      </c>
      <c r="B15" t="s">
        <v>10</v>
      </c>
      <c r="C15">
        <v>80.683343082999997</v>
      </c>
      <c r="D15">
        <v>80.667100049555302</v>
      </c>
      <c r="E15">
        <v>24.924160000000001</v>
      </c>
      <c r="F15" t="s">
        <v>34</v>
      </c>
      <c r="G15">
        <v>22.157612685</v>
      </c>
      <c r="H15">
        <v>22.201560951769299</v>
      </c>
      <c r="I15">
        <v>7.602176</v>
      </c>
      <c r="J15" t="s">
        <v>34</v>
      </c>
      <c r="K15">
        <v>774.74584600000003</v>
      </c>
      <c r="L15">
        <v>774.22584099999995</v>
      </c>
      <c r="M15">
        <v>44.773375999999999</v>
      </c>
      <c r="N15" t="s">
        <v>34</v>
      </c>
      <c r="O15">
        <v>571.718645745</v>
      </c>
      <c r="P15">
        <v>571.32172033190704</v>
      </c>
      <c r="Q15">
        <v>139.03871999999899</v>
      </c>
      <c r="R15" t="s">
        <v>34</v>
      </c>
      <c r="S15">
        <v>434.52955817700001</v>
      </c>
      <c r="T15">
        <v>434.24977419897903</v>
      </c>
      <c r="U15">
        <v>28.778495999999901</v>
      </c>
      <c r="V15" t="b">
        <v>0</v>
      </c>
      <c r="W15" t="s">
        <v>36</v>
      </c>
      <c r="X15">
        <v>901.68927400400003</v>
      </c>
      <c r="Y15">
        <v>901.08316004648805</v>
      </c>
      <c r="Z15">
        <v>296.95590399999998</v>
      </c>
      <c r="AA15" t="b">
        <v>0</v>
      </c>
    </row>
    <row r="16" spans="1:27" x14ac:dyDescent="0.2">
      <c r="A16" t="s">
        <v>22</v>
      </c>
      <c r="B16" t="s">
        <v>10</v>
      </c>
      <c r="C16">
        <v>80.927348511000005</v>
      </c>
      <c r="D16">
        <v>80.922835372388306</v>
      </c>
      <c r="E16">
        <v>29.298687999999999</v>
      </c>
      <c r="F16" t="s">
        <v>36</v>
      </c>
      <c r="G16">
        <v>901.67753131799998</v>
      </c>
      <c r="H16">
        <v>901.03580939769699</v>
      </c>
      <c r="I16">
        <v>25.427968</v>
      </c>
      <c r="J16" t="s">
        <v>36</v>
      </c>
      <c r="K16">
        <v>901.68035999999995</v>
      </c>
      <c r="L16">
        <v>901.04152299999998</v>
      </c>
      <c r="M16">
        <v>45.69088</v>
      </c>
      <c r="N16" t="s">
        <v>36</v>
      </c>
      <c r="O16">
        <v>901.69762681700001</v>
      </c>
      <c r="P16">
        <v>901.06158037111095</v>
      </c>
      <c r="Q16">
        <v>87.478271999999905</v>
      </c>
      <c r="R16" t="s">
        <v>34</v>
      </c>
      <c r="S16">
        <v>743.59598833200005</v>
      </c>
      <c r="T16">
        <v>743.09797584265402</v>
      </c>
      <c r="U16">
        <v>43.839487999999903</v>
      </c>
      <c r="V16" t="b">
        <v>0</v>
      </c>
      <c r="W16" t="s">
        <v>36</v>
      </c>
      <c r="X16">
        <v>901.68209472700005</v>
      </c>
      <c r="Y16">
        <v>901.055212531238</v>
      </c>
      <c r="Z16">
        <v>221.954048</v>
      </c>
      <c r="AA16" t="b">
        <v>0</v>
      </c>
    </row>
    <row r="17" spans="1:27" x14ac:dyDescent="0.2">
      <c r="A17" t="s">
        <v>23</v>
      </c>
      <c r="B17" t="s">
        <v>10</v>
      </c>
      <c r="C17">
        <v>80.987938712000002</v>
      </c>
      <c r="D17">
        <v>80.983025416731806</v>
      </c>
      <c r="E17">
        <v>29.982719999999901</v>
      </c>
      <c r="F17" t="s">
        <v>34</v>
      </c>
      <c r="G17">
        <v>21.589131013999999</v>
      </c>
      <c r="H17">
        <v>21.617405619472201</v>
      </c>
      <c r="I17">
        <v>8.7777279999999998</v>
      </c>
      <c r="J17" t="s">
        <v>36</v>
      </c>
      <c r="K17">
        <v>901.67664600000001</v>
      </c>
      <c r="L17">
        <v>901.04966200000001</v>
      </c>
      <c r="M17">
        <v>40.730623999999999</v>
      </c>
      <c r="N17" t="s">
        <v>36</v>
      </c>
      <c r="O17">
        <v>901.59552580299999</v>
      </c>
      <c r="P17">
        <v>901.06164992228105</v>
      </c>
      <c r="Q17">
        <v>93.892607999999996</v>
      </c>
      <c r="R17" t="s">
        <v>36</v>
      </c>
      <c r="S17">
        <v>901.68491660100005</v>
      </c>
      <c r="T17">
        <v>901.057772167027</v>
      </c>
      <c r="U17">
        <v>52.215807999999903</v>
      </c>
      <c r="V17" t="b">
        <v>0</v>
      </c>
      <c r="W17" t="s">
        <v>36</v>
      </c>
      <c r="X17">
        <v>901.69477151900003</v>
      </c>
      <c r="Y17">
        <v>901.21268440410495</v>
      </c>
      <c r="Z17">
        <v>250.47859199999999</v>
      </c>
      <c r="AA17" t="b">
        <v>0</v>
      </c>
    </row>
    <row r="18" spans="1:27" x14ac:dyDescent="0.2">
      <c r="A18" t="s">
        <v>24</v>
      </c>
      <c r="B18" t="s">
        <v>10</v>
      </c>
      <c r="C18">
        <v>81.119088599999998</v>
      </c>
      <c r="D18">
        <v>81.110997717827502</v>
      </c>
      <c r="E18">
        <v>26.9312</v>
      </c>
      <c r="F18" t="s">
        <v>36</v>
      </c>
      <c r="G18">
        <v>901.57711608499994</v>
      </c>
      <c r="H18">
        <v>901.04615659639205</v>
      </c>
      <c r="I18">
        <v>28.307455999999998</v>
      </c>
      <c r="J18" t="s">
        <v>36</v>
      </c>
      <c r="K18">
        <v>901.67889400000001</v>
      </c>
      <c r="L18">
        <v>901.06595600000003</v>
      </c>
      <c r="M18">
        <v>47.681536000000001</v>
      </c>
      <c r="N18" t="s">
        <v>36</v>
      </c>
      <c r="O18">
        <v>901.69126809099998</v>
      </c>
      <c r="P18">
        <v>901.05094260722399</v>
      </c>
      <c r="Q18">
        <v>30.445567999999898</v>
      </c>
      <c r="R18" t="s">
        <v>34</v>
      </c>
      <c r="S18">
        <v>811.51708002999999</v>
      </c>
      <c r="T18">
        <v>810.96187942102495</v>
      </c>
      <c r="U18">
        <v>40.472575999999997</v>
      </c>
      <c r="V18" t="b">
        <v>0</v>
      </c>
      <c r="W18" t="s">
        <v>36</v>
      </c>
      <c r="X18">
        <v>901.67485828500003</v>
      </c>
      <c r="Y18">
        <v>901.07650689780701</v>
      </c>
      <c r="Z18">
        <v>221.3888</v>
      </c>
      <c r="AA18" t="b">
        <v>0</v>
      </c>
    </row>
    <row r="19" spans="1:27" x14ac:dyDescent="0.2">
      <c r="A19" t="s">
        <v>25</v>
      </c>
      <c r="B19" t="s">
        <v>10</v>
      </c>
      <c r="C19">
        <v>81.264221676999995</v>
      </c>
      <c r="D19">
        <v>81.266983501613097</v>
      </c>
      <c r="E19">
        <v>26.656768</v>
      </c>
      <c r="F19" t="s">
        <v>36</v>
      </c>
      <c r="G19">
        <v>901.674284167</v>
      </c>
      <c r="H19">
        <v>901.04980370029796</v>
      </c>
      <c r="I19">
        <v>30.011391999999901</v>
      </c>
      <c r="J19" t="s">
        <v>36</v>
      </c>
      <c r="K19">
        <v>901.68828199999996</v>
      </c>
      <c r="L19">
        <v>901.05341299999998</v>
      </c>
      <c r="M19">
        <v>44.6464</v>
      </c>
      <c r="N19" t="s">
        <v>36</v>
      </c>
      <c r="O19">
        <v>901.69012872300004</v>
      </c>
      <c r="P19">
        <v>901.06939081475105</v>
      </c>
      <c r="Q19">
        <v>32.526336000000001</v>
      </c>
      <c r="R19" t="s">
        <v>36</v>
      </c>
      <c r="S19">
        <v>901.58000656599995</v>
      </c>
      <c r="T19">
        <v>901.06526537612001</v>
      </c>
      <c r="U19">
        <v>60.133375999999998</v>
      </c>
      <c r="V19" t="b">
        <v>0</v>
      </c>
      <c r="W19" t="s">
        <v>36</v>
      </c>
      <c r="X19">
        <v>901.58268729899999</v>
      </c>
      <c r="Y19">
        <v>901.08211042359403</v>
      </c>
      <c r="Z19">
        <v>245.27667199999999</v>
      </c>
      <c r="AA19" t="b">
        <v>0</v>
      </c>
    </row>
    <row r="20" spans="1:27" x14ac:dyDescent="0.2">
      <c r="A20" t="s">
        <v>26</v>
      </c>
      <c r="B20" t="s">
        <v>10</v>
      </c>
      <c r="C20">
        <v>81.415272294000005</v>
      </c>
      <c r="D20">
        <v>81.398863218724699</v>
      </c>
      <c r="E20">
        <v>26.525696</v>
      </c>
      <c r="F20" t="s">
        <v>36</v>
      </c>
      <c r="G20">
        <v>901.67375465600003</v>
      </c>
      <c r="H20">
        <v>901.04960115253903</v>
      </c>
      <c r="I20">
        <v>31.191039999999902</v>
      </c>
      <c r="J20" t="s">
        <v>36</v>
      </c>
      <c r="K20">
        <v>901.67751799999996</v>
      </c>
      <c r="L20">
        <v>901.04962899999998</v>
      </c>
      <c r="M20">
        <v>44.613632000000003</v>
      </c>
      <c r="N20" t="s">
        <v>36</v>
      </c>
      <c r="O20">
        <v>901.69345665200001</v>
      </c>
      <c r="P20">
        <v>901.04941850155501</v>
      </c>
      <c r="Q20">
        <v>35.008511999999897</v>
      </c>
      <c r="R20" t="s">
        <v>36</v>
      </c>
      <c r="S20">
        <v>901.69117280199998</v>
      </c>
      <c r="T20">
        <v>901.08177033439199</v>
      </c>
      <c r="U20">
        <v>58.875903999999998</v>
      </c>
      <c r="V20" t="b">
        <v>0</v>
      </c>
      <c r="W20" t="s">
        <v>36</v>
      </c>
      <c r="X20">
        <v>901.68978389999995</v>
      </c>
      <c r="Y20">
        <v>901.08215975016299</v>
      </c>
      <c r="Z20">
        <v>181.44460799999999</v>
      </c>
      <c r="AA20" t="b">
        <v>0</v>
      </c>
    </row>
    <row r="21" spans="1:27" x14ac:dyDescent="0.2">
      <c r="A21" t="s">
        <v>27</v>
      </c>
      <c r="B21" t="s">
        <v>10</v>
      </c>
      <c r="C21">
        <v>81.647702733000003</v>
      </c>
      <c r="D21">
        <v>81.630904611200094</v>
      </c>
      <c r="E21">
        <v>27.766783999999902</v>
      </c>
      <c r="F21" t="s">
        <v>36</v>
      </c>
      <c r="G21">
        <v>901.67246519900004</v>
      </c>
      <c r="H21">
        <v>901.049278903752</v>
      </c>
      <c r="I21">
        <v>33.288191999999903</v>
      </c>
      <c r="J21" t="s">
        <v>36</v>
      </c>
      <c r="K21">
        <v>901.58476900000005</v>
      </c>
      <c r="L21">
        <v>901.04158399999994</v>
      </c>
      <c r="M21">
        <v>49.192959999999999</v>
      </c>
      <c r="N21" t="s">
        <v>36</v>
      </c>
      <c r="O21">
        <v>901.69398287299998</v>
      </c>
      <c r="P21">
        <v>901.04575139656595</v>
      </c>
      <c r="Q21">
        <v>37.490687999999999</v>
      </c>
      <c r="R21" t="s">
        <v>36</v>
      </c>
      <c r="S21">
        <v>901.69667481800002</v>
      </c>
      <c r="T21">
        <v>901.21683991327802</v>
      </c>
      <c r="U21">
        <v>82.202624</v>
      </c>
      <c r="V21" t="b">
        <v>0</v>
      </c>
      <c r="W21" t="s">
        <v>36</v>
      </c>
      <c r="X21">
        <v>901.68064061300004</v>
      </c>
      <c r="Y21">
        <v>901.06712969392504</v>
      </c>
      <c r="Z21">
        <v>241.07007999999999</v>
      </c>
      <c r="AA21" t="b">
        <v>0</v>
      </c>
    </row>
    <row r="22" spans="1:27" x14ac:dyDescent="0.2">
      <c r="A22" t="s">
        <v>28</v>
      </c>
      <c r="B22" t="s">
        <v>10</v>
      </c>
      <c r="C22">
        <v>81.756301664000006</v>
      </c>
      <c r="D22">
        <v>81.750914931297302</v>
      </c>
      <c r="E22">
        <v>39.686143999999999</v>
      </c>
      <c r="F22" t="s">
        <v>36</v>
      </c>
      <c r="G22">
        <v>901.67056305400001</v>
      </c>
      <c r="H22">
        <v>901.04939806088805</v>
      </c>
      <c r="I22">
        <v>33.812480000000001</v>
      </c>
      <c r="J22" t="s">
        <v>36</v>
      </c>
      <c r="K22">
        <v>901.67888800000003</v>
      </c>
      <c r="L22">
        <v>901.06542999999999</v>
      </c>
      <c r="M22">
        <v>56.262656</v>
      </c>
      <c r="N22" t="s">
        <v>36</v>
      </c>
      <c r="O22">
        <v>901.69426082400003</v>
      </c>
      <c r="P22">
        <v>901.04549301415602</v>
      </c>
      <c r="Q22">
        <v>39.698431999999997</v>
      </c>
      <c r="R22" t="s">
        <v>36</v>
      </c>
      <c r="S22">
        <v>901.67631962799999</v>
      </c>
      <c r="T22">
        <v>901.04544696211804</v>
      </c>
      <c r="U22">
        <v>64.417791999999906</v>
      </c>
      <c r="V22" t="b">
        <v>0</v>
      </c>
      <c r="W22" t="s">
        <v>36</v>
      </c>
      <c r="X22">
        <v>901.68176643000004</v>
      </c>
      <c r="Y22">
        <v>901.06753355637102</v>
      </c>
      <c r="Z22">
        <v>229.75692799999999</v>
      </c>
      <c r="AA22" t="b">
        <v>0</v>
      </c>
    </row>
    <row r="23" spans="1:27" x14ac:dyDescent="0.2">
      <c r="A23" t="s">
        <v>29</v>
      </c>
      <c r="B23" t="s">
        <v>10</v>
      </c>
      <c r="C23">
        <v>81.956529023000002</v>
      </c>
      <c r="D23">
        <v>81.942896004766197</v>
      </c>
      <c r="E23">
        <v>26.402815999999898</v>
      </c>
      <c r="F23" t="s">
        <v>36</v>
      </c>
      <c r="G23">
        <v>901.68153717500002</v>
      </c>
      <c r="H23">
        <v>901.06553350389004</v>
      </c>
      <c r="I23">
        <v>35.913727999999999</v>
      </c>
      <c r="J23" t="s">
        <v>36</v>
      </c>
      <c r="K23">
        <v>901.67773599999998</v>
      </c>
      <c r="L23">
        <v>901.04989699999999</v>
      </c>
      <c r="M23">
        <v>51.912703999999998</v>
      </c>
      <c r="N23" t="s">
        <v>36</v>
      </c>
      <c r="O23">
        <v>901.58760404099996</v>
      </c>
      <c r="P23">
        <v>901.06385182961799</v>
      </c>
      <c r="Q23">
        <v>43.085823999999903</v>
      </c>
      <c r="R23" t="s">
        <v>36</v>
      </c>
      <c r="S23">
        <v>901.679894322</v>
      </c>
      <c r="T23">
        <v>901.04939103126503</v>
      </c>
      <c r="U23">
        <v>69.169151999999997</v>
      </c>
      <c r="V23" t="b">
        <v>0</v>
      </c>
      <c r="W23" t="s">
        <v>36</v>
      </c>
      <c r="X23">
        <v>901.69052446000001</v>
      </c>
      <c r="Y23">
        <v>901.06062998622599</v>
      </c>
      <c r="Z23">
        <v>213.22137599999999</v>
      </c>
      <c r="AA23" t="b">
        <v>0</v>
      </c>
    </row>
    <row r="24" spans="1:27" x14ac:dyDescent="0.2">
      <c r="A24" t="s">
        <v>30</v>
      </c>
      <c r="B24" t="s">
        <v>10</v>
      </c>
      <c r="C24">
        <v>80.748274159000005</v>
      </c>
      <c r="D24">
        <v>80.731342058628798</v>
      </c>
      <c r="E24">
        <v>50.229247999999998</v>
      </c>
      <c r="F24" t="s">
        <v>35</v>
      </c>
      <c r="G24">
        <v>12.096434500999999</v>
      </c>
      <c r="H24">
        <v>12.137635651975801</v>
      </c>
      <c r="I24">
        <v>8.3845119999999902</v>
      </c>
      <c r="J24" t="s">
        <v>35</v>
      </c>
      <c r="K24">
        <v>20.024503800000002</v>
      </c>
      <c r="L24">
        <v>20.041871100000002</v>
      </c>
      <c r="M24">
        <v>13.918208</v>
      </c>
      <c r="N24" t="s">
        <v>36</v>
      </c>
      <c r="O24">
        <v>901.68764801299994</v>
      </c>
      <c r="P24">
        <v>901.05780038237504</v>
      </c>
      <c r="Q24">
        <v>36.237311999999903</v>
      </c>
      <c r="R24" t="s">
        <v>35</v>
      </c>
      <c r="S24">
        <v>549.02354780500002</v>
      </c>
      <c r="T24">
        <v>548.65763647854305</v>
      </c>
      <c r="U24">
        <v>50.323456</v>
      </c>
      <c r="V24" t="b">
        <v>0</v>
      </c>
      <c r="W24" t="s">
        <v>45</v>
      </c>
      <c r="X24">
        <v>122.45577283</v>
      </c>
      <c r="Y24">
        <v>122.39940483495501</v>
      </c>
      <c r="Z24">
        <v>4000.0020479999998</v>
      </c>
      <c r="AA24" t="b">
        <v>0</v>
      </c>
    </row>
    <row r="25" spans="1:27" x14ac:dyDescent="0.2">
      <c r="A25" t="s">
        <v>31</v>
      </c>
      <c r="B25" t="s">
        <v>10</v>
      </c>
      <c r="C25">
        <v>61.548551736</v>
      </c>
      <c r="D25">
        <v>61.547368060797403</v>
      </c>
      <c r="E25">
        <v>59.600895999999999</v>
      </c>
      <c r="F25" t="s">
        <v>36</v>
      </c>
      <c r="G25">
        <v>901.67674892699995</v>
      </c>
      <c r="H25">
        <v>901.04909649118702</v>
      </c>
      <c r="I25">
        <v>54.902783999999997</v>
      </c>
      <c r="J25" t="s">
        <v>36</v>
      </c>
      <c r="K25">
        <v>901.68450099999995</v>
      </c>
      <c r="L25">
        <v>901.06602399999997</v>
      </c>
      <c r="M25">
        <v>38.514688</v>
      </c>
      <c r="N25" t="s">
        <v>36</v>
      </c>
      <c r="O25">
        <v>901.67430430800005</v>
      </c>
      <c r="P25">
        <v>901.08178128674604</v>
      </c>
      <c r="Q25">
        <v>59.908096</v>
      </c>
      <c r="R25" t="s">
        <v>36</v>
      </c>
      <c r="S25">
        <v>901.55535977700004</v>
      </c>
      <c r="T25">
        <v>901.04602446034505</v>
      </c>
      <c r="U25">
        <v>59.600895999999999</v>
      </c>
      <c r="V25" t="b">
        <v>0</v>
      </c>
      <c r="W25" t="s">
        <v>45</v>
      </c>
      <c r="X25">
        <v>101.845925041</v>
      </c>
      <c r="Y25">
        <v>101.861748557537</v>
      </c>
      <c r="Z25">
        <v>4000.0020479999998</v>
      </c>
      <c r="AA25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40F18-611E-B343-83C3-063D261F54BB}">
  <dimension ref="A1:K33"/>
  <sheetViews>
    <sheetView tabSelected="1" topLeftCell="A6" workbookViewId="0">
      <selection activeCell="I35" sqref="I35"/>
    </sheetView>
  </sheetViews>
  <sheetFormatPr baseColWidth="10" defaultRowHeight="16" x14ac:dyDescent="0.2"/>
  <cols>
    <col min="1" max="1" width="54.1640625" bestFit="1" customWidth="1"/>
  </cols>
  <sheetData>
    <row r="1" spans="1:11" x14ac:dyDescent="0.2">
      <c r="A1" t="s">
        <v>0</v>
      </c>
      <c r="B1" t="s">
        <v>32</v>
      </c>
      <c r="C1" t="s">
        <v>32</v>
      </c>
      <c r="D1" t="s">
        <v>38</v>
      </c>
      <c r="E1" t="s">
        <v>38</v>
      </c>
      <c r="F1" t="s">
        <v>39</v>
      </c>
      <c r="G1" t="s">
        <v>39</v>
      </c>
      <c r="H1" t="s">
        <v>41</v>
      </c>
      <c r="I1" t="s">
        <v>41</v>
      </c>
      <c r="J1" t="s">
        <v>43</v>
      </c>
      <c r="K1" t="s">
        <v>43</v>
      </c>
    </row>
    <row r="2" spans="1:11" x14ac:dyDescent="0.2">
      <c r="A2" t="s">
        <v>2</v>
      </c>
      <c r="B2" t="s">
        <v>33</v>
      </c>
      <c r="C2" t="s">
        <v>33</v>
      </c>
      <c r="D2" t="s">
        <v>33</v>
      </c>
      <c r="E2" t="s">
        <v>33</v>
      </c>
      <c r="F2" t="s">
        <v>40</v>
      </c>
      <c r="G2" t="s">
        <v>40</v>
      </c>
      <c r="H2" t="s">
        <v>33</v>
      </c>
      <c r="I2" t="s">
        <v>33</v>
      </c>
      <c r="J2" t="s">
        <v>44</v>
      </c>
      <c r="K2" t="s">
        <v>44</v>
      </c>
    </row>
    <row r="3" spans="1:11" x14ac:dyDescent="0.2">
      <c r="A3" t="s">
        <v>4</v>
      </c>
      <c r="B3" t="s">
        <v>5</v>
      </c>
      <c r="C3" t="s">
        <v>6</v>
      </c>
      <c r="D3" t="s">
        <v>5</v>
      </c>
      <c r="E3" t="s">
        <v>6</v>
      </c>
      <c r="F3" t="s">
        <v>5</v>
      </c>
      <c r="G3" t="s">
        <v>6</v>
      </c>
      <c r="H3" t="s">
        <v>5</v>
      </c>
      <c r="I3" t="s">
        <v>6</v>
      </c>
      <c r="J3" t="s">
        <v>5</v>
      </c>
      <c r="K3" t="s">
        <v>6</v>
      </c>
    </row>
    <row r="4" spans="1:11" x14ac:dyDescent="0.2">
      <c r="A4" t="s">
        <v>9</v>
      </c>
      <c r="B4" t="s">
        <v>34</v>
      </c>
      <c r="C4">
        <f>runs!$C4+runs!$G4</f>
        <v>90.465824277999999</v>
      </c>
      <c r="D4" t="s">
        <v>34</v>
      </c>
      <c r="E4">
        <f>runs!$C4+runs!$K4</f>
        <v>84.517844608999994</v>
      </c>
      <c r="F4" t="s">
        <v>34</v>
      </c>
      <c r="G4">
        <f>runs!$C4+runs!$O4</f>
        <v>121.953791559</v>
      </c>
      <c r="H4" t="s">
        <v>34</v>
      </c>
      <c r="I4">
        <v>98.083245692000006</v>
      </c>
      <c r="J4" t="s">
        <v>36</v>
      </c>
      <c r="K4">
        <v>901.68752353000002</v>
      </c>
    </row>
    <row r="5" spans="1:11" x14ac:dyDescent="0.2">
      <c r="A5" t="s">
        <v>11</v>
      </c>
      <c r="B5" t="s">
        <v>35</v>
      </c>
      <c r="C5">
        <f>runs!$C5+runs!$G5</f>
        <v>756.839187573</v>
      </c>
      <c r="D5" t="s">
        <v>35</v>
      </c>
      <c r="E5">
        <f>runs!$C5+runs!$K5</f>
        <v>419.490098515</v>
      </c>
      <c r="F5" t="s">
        <v>35</v>
      </c>
      <c r="G5">
        <f>runs!$C5+runs!$O5</f>
        <v>647.38832807300003</v>
      </c>
      <c r="H5" t="s">
        <v>36</v>
      </c>
      <c r="I5">
        <v>901.67879634200006</v>
      </c>
      <c r="J5" t="s">
        <v>36</v>
      </c>
      <c r="K5">
        <v>901.68960319099995</v>
      </c>
    </row>
    <row r="6" spans="1:11" x14ac:dyDescent="0.2">
      <c r="A6" t="s">
        <v>12</v>
      </c>
      <c r="B6" t="s">
        <v>34</v>
      </c>
      <c r="C6">
        <f>runs!$C6+runs!$G6</f>
        <v>86.434134485000001</v>
      </c>
      <c r="D6" t="s">
        <v>34</v>
      </c>
      <c r="E6">
        <f>runs!$C6+runs!$K6</f>
        <v>139.24567262599999</v>
      </c>
      <c r="F6" t="s">
        <v>34</v>
      </c>
      <c r="G6">
        <f>runs!$C6+runs!$O6</f>
        <v>284.54559541399999</v>
      </c>
      <c r="H6" t="s">
        <v>34</v>
      </c>
      <c r="I6">
        <v>88.527609963000003</v>
      </c>
      <c r="J6" t="s">
        <v>36</v>
      </c>
      <c r="K6">
        <v>901.67721245400003</v>
      </c>
    </row>
    <row r="7" spans="1:11" x14ac:dyDescent="0.2">
      <c r="A7" t="s">
        <v>13</v>
      </c>
      <c r="B7" t="s">
        <v>35</v>
      </c>
      <c r="C7">
        <f>runs!$C7+runs!$G7</f>
        <v>150.97679062200001</v>
      </c>
      <c r="D7" t="s">
        <v>35</v>
      </c>
      <c r="E7">
        <f>runs!$C7+runs!$K7</f>
        <v>147.492316743</v>
      </c>
      <c r="F7" t="s">
        <v>36</v>
      </c>
      <c r="G7">
        <f>runs!$C7+runs!$O7</f>
        <v>984.9101864480001</v>
      </c>
      <c r="H7" t="s">
        <v>36</v>
      </c>
      <c r="I7">
        <v>901.68278576900002</v>
      </c>
      <c r="J7" t="s">
        <v>36</v>
      </c>
      <c r="K7">
        <v>901.59191515400005</v>
      </c>
    </row>
    <row r="8" spans="1:11" x14ac:dyDescent="0.2">
      <c r="A8" t="s">
        <v>14</v>
      </c>
      <c r="B8" t="s">
        <v>36</v>
      </c>
      <c r="C8">
        <f>runs!$C8+runs!$G8</f>
        <v>985.52279389099999</v>
      </c>
      <c r="D8" t="s">
        <v>36</v>
      </c>
      <c r="E8">
        <f>runs!$C8+runs!$K8</f>
        <v>985.42138445300009</v>
      </c>
      <c r="F8" t="s">
        <v>36</v>
      </c>
      <c r="G8">
        <f>runs!$C8+runs!$O8</f>
        <v>985.52727621400004</v>
      </c>
      <c r="H8" t="s">
        <v>36</v>
      </c>
      <c r="I8">
        <v>901.68074223099995</v>
      </c>
      <c r="J8" t="s">
        <v>36</v>
      </c>
      <c r="K8">
        <v>901.69223948199999</v>
      </c>
    </row>
    <row r="9" spans="1:11" x14ac:dyDescent="0.2">
      <c r="A9" t="s">
        <v>15</v>
      </c>
      <c r="B9" t="s">
        <v>35</v>
      </c>
      <c r="C9">
        <f>runs!$C9+runs!$G9</f>
        <v>422.23377391299999</v>
      </c>
      <c r="D9" t="s">
        <v>36</v>
      </c>
      <c r="E9">
        <f>runs!$C9+runs!$K9</f>
        <v>983.39959418599994</v>
      </c>
      <c r="F9" t="s">
        <v>36</v>
      </c>
      <c r="G9">
        <f>runs!$C9+runs!$O9</f>
        <v>983.41400106099991</v>
      </c>
      <c r="H9" t="s">
        <v>35</v>
      </c>
      <c r="I9">
        <v>305.434800419</v>
      </c>
      <c r="J9" t="s">
        <v>36</v>
      </c>
      <c r="K9">
        <v>901.70783484900005</v>
      </c>
    </row>
    <row r="10" spans="1:11" x14ac:dyDescent="0.2">
      <c r="A10" t="s">
        <v>16</v>
      </c>
      <c r="B10" t="s">
        <v>36</v>
      </c>
      <c r="C10">
        <f>runs!$C10+runs!$G10</f>
        <v>1004.2482167620001</v>
      </c>
      <c r="D10" t="s">
        <v>36</v>
      </c>
      <c r="E10">
        <f>runs!$C10+runs!$K10</f>
        <v>1004.2402970400001</v>
      </c>
      <c r="F10" t="s">
        <v>36</v>
      </c>
      <c r="G10">
        <f>runs!$C10+runs!$O10</f>
        <v>1004.2567185920001</v>
      </c>
      <c r="H10" t="s">
        <v>36</v>
      </c>
      <c r="I10">
        <v>901.67739780800002</v>
      </c>
      <c r="J10" t="s">
        <v>36</v>
      </c>
      <c r="K10">
        <v>901.68435881200003</v>
      </c>
    </row>
    <row r="11" spans="1:11" x14ac:dyDescent="0.2">
      <c r="A11" t="s">
        <v>17</v>
      </c>
      <c r="B11" t="s">
        <v>36</v>
      </c>
      <c r="C11">
        <f>runs!$C11+runs!$G11</f>
        <v>985.42288802600001</v>
      </c>
      <c r="D11" t="s">
        <v>36</v>
      </c>
      <c r="E11">
        <f>runs!$C11+runs!$K11</f>
        <v>985.52799491299993</v>
      </c>
      <c r="F11" t="s">
        <v>36</v>
      </c>
      <c r="G11">
        <f>runs!$C11+runs!$O11</f>
        <v>985.44300390500007</v>
      </c>
      <c r="H11" t="s">
        <v>36</v>
      </c>
      <c r="I11">
        <v>901.69298548200004</v>
      </c>
      <c r="J11" t="s">
        <v>36</v>
      </c>
      <c r="K11">
        <v>901.72287170499999</v>
      </c>
    </row>
    <row r="12" spans="1:11" x14ac:dyDescent="0.2">
      <c r="A12" t="s">
        <v>18</v>
      </c>
      <c r="B12" t="s">
        <v>36</v>
      </c>
      <c r="C12">
        <f>runs!$C12+runs!$G12</f>
        <v>1004.246532282</v>
      </c>
      <c r="D12" t="s">
        <v>36</v>
      </c>
      <c r="E12">
        <f>runs!$C12+runs!$K12</f>
        <v>1004.254336788</v>
      </c>
      <c r="F12" t="s">
        <v>36</v>
      </c>
      <c r="G12">
        <f>runs!$C12+runs!$O12</f>
        <v>1004.269619033</v>
      </c>
      <c r="H12" t="s">
        <v>36</v>
      </c>
      <c r="I12">
        <v>901.57772031900004</v>
      </c>
      <c r="J12" t="s">
        <v>36</v>
      </c>
      <c r="K12">
        <v>901.67789361099994</v>
      </c>
    </row>
    <row r="13" spans="1:11" x14ac:dyDescent="0.2">
      <c r="A13" t="s">
        <v>19</v>
      </c>
      <c r="B13" t="s">
        <v>35</v>
      </c>
      <c r="C13">
        <f>runs!$C13+runs!$G13</f>
        <v>741.03161915299995</v>
      </c>
      <c r="D13" t="s">
        <v>35</v>
      </c>
      <c r="E13">
        <f>runs!$C13+runs!$K13</f>
        <v>394.42028401100004</v>
      </c>
      <c r="F13" t="s">
        <v>36</v>
      </c>
      <c r="G13">
        <f>runs!$C13+runs!$O13</f>
        <v>987.027954765</v>
      </c>
      <c r="H13" t="s">
        <v>36</v>
      </c>
      <c r="I13">
        <v>901.70001130200001</v>
      </c>
      <c r="J13" t="s">
        <v>36</v>
      </c>
      <c r="K13">
        <v>901.58992234699997</v>
      </c>
    </row>
    <row r="14" spans="1:11" x14ac:dyDescent="0.2">
      <c r="A14" t="s">
        <v>20</v>
      </c>
      <c r="B14" t="s">
        <v>36</v>
      </c>
      <c r="C14">
        <f>runs!$C14+runs!$G14</f>
        <v>964.17038358399998</v>
      </c>
      <c r="D14" t="s">
        <v>36</v>
      </c>
      <c r="E14">
        <f>runs!$C14+runs!$K14</f>
        <v>964.08073540600003</v>
      </c>
      <c r="F14" t="s">
        <v>36</v>
      </c>
      <c r="G14">
        <f>runs!$C14+runs!$O14</f>
        <v>964.18600255800004</v>
      </c>
      <c r="H14" t="s">
        <v>36</v>
      </c>
      <c r="I14">
        <v>901.96167575899995</v>
      </c>
      <c r="J14" t="s">
        <v>45</v>
      </c>
      <c r="K14">
        <v>100.23334106199999</v>
      </c>
    </row>
    <row r="15" spans="1:11" x14ac:dyDescent="0.2">
      <c r="A15" t="s">
        <v>21</v>
      </c>
      <c r="B15" t="s">
        <v>34</v>
      </c>
      <c r="C15">
        <f>runs!$C15+runs!$G15</f>
        <v>102.840955768</v>
      </c>
      <c r="D15" t="s">
        <v>34</v>
      </c>
      <c r="E15">
        <f>runs!$C15+runs!$K15</f>
        <v>855.42918908299998</v>
      </c>
      <c r="F15" t="s">
        <v>34</v>
      </c>
      <c r="G15">
        <f>runs!$C15+runs!$O15</f>
        <v>652.40198882799996</v>
      </c>
      <c r="H15" t="s">
        <v>34</v>
      </c>
      <c r="I15">
        <v>434.52955817700001</v>
      </c>
      <c r="J15" t="s">
        <v>36</v>
      </c>
      <c r="K15">
        <v>901.68927400400003</v>
      </c>
    </row>
    <row r="16" spans="1:11" x14ac:dyDescent="0.2">
      <c r="A16" t="s">
        <v>22</v>
      </c>
      <c r="B16" t="s">
        <v>36</v>
      </c>
      <c r="C16">
        <f>runs!$C16+runs!$G16</f>
        <v>982.60487982899997</v>
      </c>
      <c r="D16" t="s">
        <v>36</v>
      </c>
      <c r="E16">
        <f>runs!$C16+runs!$K16</f>
        <v>982.60770851099994</v>
      </c>
      <c r="F16" t="s">
        <v>36</v>
      </c>
      <c r="G16">
        <f>runs!$C16+runs!$O16</f>
        <v>982.624975328</v>
      </c>
      <c r="H16" t="s">
        <v>34</v>
      </c>
      <c r="I16">
        <v>743.59598833200005</v>
      </c>
      <c r="J16" t="s">
        <v>36</v>
      </c>
      <c r="K16">
        <v>901.68209472700005</v>
      </c>
    </row>
    <row r="17" spans="1:11" x14ac:dyDescent="0.2">
      <c r="A17" t="s">
        <v>23</v>
      </c>
      <c r="B17" t="s">
        <v>34</v>
      </c>
      <c r="C17">
        <f>runs!$C17+runs!$G17</f>
        <v>102.577069726</v>
      </c>
      <c r="D17" t="s">
        <v>36</v>
      </c>
      <c r="E17">
        <f>runs!$C17+runs!$K17</f>
        <v>982.66458471199996</v>
      </c>
      <c r="F17" t="s">
        <v>36</v>
      </c>
      <c r="G17">
        <f>runs!$C17+runs!$O17</f>
        <v>982.58346451499995</v>
      </c>
      <c r="H17" t="s">
        <v>36</v>
      </c>
      <c r="I17">
        <v>901.68491660100005</v>
      </c>
      <c r="J17" t="s">
        <v>36</v>
      </c>
      <c r="K17">
        <v>901.69477151900003</v>
      </c>
    </row>
    <row r="18" spans="1:11" x14ac:dyDescent="0.2">
      <c r="A18" t="s">
        <v>24</v>
      </c>
      <c r="B18" t="s">
        <v>36</v>
      </c>
      <c r="C18">
        <f>runs!$C18+runs!$G18</f>
        <v>982.69620468499988</v>
      </c>
      <c r="D18" t="s">
        <v>36</v>
      </c>
      <c r="E18">
        <f>runs!$C18+runs!$K18</f>
        <v>982.79798260000007</v>
      </c>
      <c r="F18" t="s">
        <v>36</v>
      </c>
      <c r="G18">
        <f>runs!$C18+runs!$O18</f>
        <v>982.81035669099992</v>
      </c>
      <c r="H18" t="s">
        <v>34</v>
      </c>
      <c r="I18">
        <v>811.51708002999999</v>
      </c>
      <c r="J18" t="s">
        <v>36</v>
      </c>
      <c r="K18">
        <v>901.67485828500003</v>
      </c>
    </row>
    <row r="19" spans="1:11" x14ac:dyDescent="0.2">
      <c r="A19" t="s">
        <v>25</v>
      </c>
      <c r="B19" t="s">
        <v>36</v>
      </c>
      <c r="C19">
        <f>runs!$C19+runs!$G19</f>
        <v>982.93850584400002</v>
      </c>
      <c r="D19" t="s">
        <v>36</v>
      </c>
      <c r="E19">
        <f>runs!$C19+runs!$K19</f>
        <v>982.95250367699998</v>
      </c>
      <c r="F19" t="s">
        <v>36</v>
      </c>
      <c r="G19">
        <f>runs!$C19+runs!$O19</f>
        <v>982.95435040000007</v>
      </c>
      <c r="H19" t="s">
        <v>36</v>
      </c>
      <c r="I19">
        <v>901.58000656599995</v>
      </c>
      <c r="J19" t="s">
        <v>36</v>
      </c>
      <c r="K19">
        <v>901.58268729899999</v>
      </c>
    </row>
    <row r="20" spans="1:11" x14ac:dyDescent="0.2">
      <c r="A20" t="s">
        <v>26</v>
      </c>
      <c r="B20" t="s">
        <v>36</v>
      </c>
      <c r="C20">
        <f>runs!$C20+runs!$G20</f>
        <v>983.08902695000006</v>
      </c>
      <c r="D20" t="s">
        <v>36</v>
      </c>
      <c r="E20">
        <f>runs!$C20+runs!$K20</f>
        <v>983.092790294</v>
      </c>
      <c r="F20" t="s">
        <v>36</v>
      </c>
      <c r="G20">
        <f>runs!$C20+runs!$O20</f>
        <v>983.10872894600004</v>
      </c>
      <c r="H20" t="s">
        <v>36</v>
      </c>
      <c r="I20">
        <v>901.69117280199998</v>
      </c>
      <c r="J20" t="s">
        <v>36</v>
      </c>
      <c r="K20">
        <v>901.68978389999995</v>
      </c>
    </row>
    <row r="21" spans="1:11" x14ac:dyDescent="0.2">
      <c r="A21" t="s">
        <v>27</v>
      </c>
      <c r="B21" t="s">
        <v>36</v>
      </c>
      <c r="C21">
        <f>runs!$C21+runs!$G21</f>
        <v>983.320167932</v>
      </c>
      <c r="D21" t="s">
        <v>36</v>
      </c>
      <c r="E21">
        <f>runs!$C21+runs!$K21</f>
        <v>983.23247173300001</v>
      </c>
      <c r="F21" t="s">
        <v>36</v>
      </c>
      <c r="G21">
        <f>runs!$C21+runs!$O21</f>
        <v>983.34168560599994</v>
      </c>
      <c r="H21" t="s">
        <v>36</v>
      </c>
      <c r="I21">
        <v>901.69667481800002</v>
      </c>
      <c r="J21" t="s">
        <v>36</v>
      </c>
      <c r="K21">
        <v>901.68064061300004</v>
      </c>
    </row>
    <row r="22" spans="1:11" x14ac:dyDescent="0.2">
      <c r="A22" t="s">
        <v>28</v>
      </c>
      <c r="B22" t="s">
        <v>36</v>
      </c>
      <c r="C22">
        <f>runs!$C22+runs!$G22</f>
        <v>983.42686471800005</v>
      </c>
      <c r="D22" t="s">
        <v>36</v>
      </c>
      <c r="E22">
        <f>runs!$C22+runs!$K22</f>
        <v>983.43518966400006</v>
      </c>
      <c r="F22" t="s">
        <v>36</v>
      </c>
      <c r="G22">
        <f>runs!$C22+runs!$O22</f>
        <v>983.45056248800006</v>
      </c>
      <c r="H22" t="s">
        <v>36</v>
      </c>
      <c r="I22">
        <v>901.67631962799999</v>
      </c>
      <c r="J22" t="s">
        <v>36</v>
      </c>
      <c r="K22">
        <v>901.68176643000004</v>
      </c>
    </row>
    <row r="23" spans="1:11" x14ac:dyDescent="0.2">
      <c r="A23" t="s">
        <v>29</v>
      </c>
      <c r="B23" t="s">
        <v>36</v>
      </c>
      <c r="C23">
        <f>runs!$C23+runs!$G23</f>
        <v>983.63806619800005</v>
      </c>
      <c r="D23" t="s">
        <v>36</v>
      </c>
      <c r="E23">
        <f>runs!$C23+runs!$K23</f>
        <v>983.63426502300001</v>
      </c>
      <c r="F23" t="s">
        <v>36</v>
      </c>
      <c r="G23">
        <f>runs!$C23+runs!$O23</f>
        <v>983.54413306399999</v>
      </c>
      <c r="H23" t="s">
        <v>36</v>
      </c>
      <c r="I23">
        <v>901.679894322</v>
      </c>
      <c r="J23" t="s">
        <v>36</v>
      </c>
      <c r="K23">
        <v>901.69052446000001</v>
      </c>
    </row>
    <row r="24" spans="1:11" x14ac:dyDescent="0.2">
      <c r="A24" t="s">
        <v>30</v>
      </c>
      <c r="B24" t="s">
        <v>35</v>
      </c>
      <c r="C24">
        <f>runs!$C24+runs!$G24</f>
        <v>92.844708660000009</v>
      </c>
      <c r="D24" t="s">
        <v>35</v>
      </c>
      <c r="E24">
        <f>runs!$C24+runs!$K24</f>
        <v>100.77277795900001</v>
      </c>
      <c r="F24" t="s">
        <v>36</v>
      </c>
      <c r="G24">
        <f>runs!$C24+runs!$O24</f>
        <v>982.43592217199989</v>
      </c>
      <c r="H24" t="s">
        <v>35</v>
      </c>
      <c r="I24">
        <v>549.02354780500002</v>
      </c>
      <c r="J24" t="s">
        <v>45</v>
      </c>
      <c r="K24">
        <v>122.45577283</v>
      </c>
    </row>
    <row r="25" spans="1:11" x14ac:dyDescent="0.2">
      <c r="A25" t="s">
        <v>31</v>
      </c>
      <c r="B25" t="s">
        <v>36</v>
      </c>
      <c r="C25">
        <f>runs!$C25+runs!$G25</f>
        <v>963.22530066299998</v>
      </c>
      <c r="D25" t="s">
        <v>36</v>
      </c>
      <c r="E25">
        <f>runs!$C25+runs!$K25</f>
        <v>963.23305273599999</v>
      </c>
      <c r="F25" t="s">
        <v>36</v>
      </c>
      <c r="G25">
        <f>runs!$C25+runs!$O25</f>
        <v>963.22285604400008</v>
      </c>
      <c r="H25" t="s">
        <v>36</v>
      </c>
      <c r="I25">
        <v>901.55535977700004</v>
      </c>
      <c r="J25" t="s">
        <v>45</v>
      </c>
      <c r="K25">
        <v>101.845925041</v>
      </c>
    </row>
    <row r="27" spans="1:11" x14ac:dyDescent="0.2">
      <c r="A27" t="s">
        <v>48</v>
      </c>
      <c r="B27">
        <f>COUNTIF(B$4:B$25,"sat")</f>
        <v>4</v>
      </c>
      <c r="C27">
        <f xml:space="preserve"> SUMIF(B$4:B$25, "sat",C$4:C$25)</f>
        <v>382.31798425699998</v>
      </c>
      <c r="D27">
        <f>COUNTIF(D$4:D$25,"sat")</f>
        <v>3</v>
      </c>
      <c r="E27">
        <f xml:space="preserve"> SUMIF(D$4:D$25, "sat",E$4:E$25)</f>
        <v>1079.1927063180001</v>
      </c>
      <c r="F27">
        <f>COUNTIF(F$4:F$25,"sat")</f>
        <v>3</v>
      </c>
      <c r="G27">
        <f xml:space="preserve"> SUMIF(F$4:F$25, "sat",G$4:G$25)</f>
        <v>1058.9013758010001</v>
      </c>
      <c r="H27">
        <f>COUNTIF(H$4:H$25,"sat")</f>
        <v>5</v>
      </c>
      <c r="I27">
        <f xml:space="preserve"> SUMIF(H$4:H$25, "sat",I$4:I$25)</f>
        <v>2176.2534821939998</v>
      </c>
      <c r="J27">
        <f>COUNTIF(J$4:J$25,"sat")</f>
        <v>0</v>
      </c>
      <c r="K27">
        <f xml:space="preserve"> SUMIF(J$4:J$25, "sat",K$4:K$25)</f>
        <v>0</v>
      </c>
    </row>
    <row r="28" spans="1:11" x14ac:dyDescent="0.2">
      <c r="A28" t="s">
        <v>47</v>
      </c>
      <c r="B28">
        <f>COUNTIF(B$4:B$25,"unsat")</f>
        <v>5</v>
      </c>
      <c r="C28">
        <f xml:space="preserve"> SUMIF(B$4:B$25, "unsat",C$4:C$25)</f>
        <v>2163.9260799210001</v>
      </c>
      <c r="D28">
        <f>COUNTIF(D$4:D$25,"unsat")</f>
        <v>4</v>
      </c>
      <c r="E28">
        <f xml:space="preserve"> SUMIF(D$4:D$25, "unsat",E$4:E$25)</f>
        <v>1062.1754772280001</v>
      </c>
      <c r="F28">
        <f>COUNTIF(F$4:F$25,"unsat")</f>
        <v>1</v>
      </c>
      <c r="G28">
        <f xml:space="preserve"> SUMIF(F$4:F$25, "unsat",G$4:G$25)</f>
        <v>647.38832807300003</v>
      </c>
      <c r="H28">
        <f>COUNTIF(H$4:H$25,"unsat")</f>
        <v>2</v>
      </c>
      <c r="I28">
        <f xml:space="preserve"> SUMIF(H$4:H$25, "unsat",I$4:I$25)</f>
        <v>854.45834822400002</v>
      </c>
      <c r="J28">
        <f>COUNTIF(J$4:J$25,"unsat")</f>
        <v>0</v>
      </c>
      <c r="K28">
        <f xml:space="preserve"> SUMIF(J$4:J$25, "unsat",K$4:K$25)</f>
        <v>0</v>
      </c>
    </row>
    <row r="29" spans="1:11" x14ac:dyDescent="0.2">
      <c r="A29" t="s">
        <v>46</v>
      </c>
      <c r="B29">
        <f>COUNTIF(B$4:B$25,"sat") + COUNTIF(B$4:B$25,"unsat")</f>
        <v>9</v>
      </c>
      <c r="C29">
        <f xml:space="preserve"> SUMIF(B$4:B$25, "sat",C$4:C$25)+ SUMIF(B$4:B$25, "unsat",C$4:C$25)</f>
        <v>2546.2440641779999</v>
      </c>
      <c r="D29">
        <f>COUNTIF(D$4:D$25,"sat") + COUNTIF(D$4:D$25,"unsat")</f>
        <v>7</v>
      </c>
      <c r="E29">
        <f xml:space="preserve"> SUMIF(D$4:D$25, "sat",E$4:E$25)+ SUMIF(D$4:D$25, "unsat",E$4:E$25)</f>
        <v>2141.3681835460002</v>
      </c>
      <c r="F29">
        <f>COUNTIF(F$4:F$25,"sat") + COUNTIF(F$4:F$25,"unsat")</f>
        <v>4</v>
      </c>
      <c r="G29">
        <f xml:space="preserve"> SUMIF(F$4:F$25, "sat",G$4:G$25)+ SUMIF(F$4:F$25, "unsat",G$4:G$25)</f>
        <v>1706.2897038740002</v>
      </c>
      <c r="H29">
        <f>COUNTIF(H$4:H$25,"sat") + COUNTIF(H$4:H$25,"unsat")</f>
        <v>7</v>
      </c>
      <c r="I29">
        <f xml:space="preserve"> SUMIF(H$4:H$25, "sat",I$4:I$25)+ SUMIF(H$4:H$25, "unsat",I$4:I$25)</f>
        <v>3030.7118304179999</v>
      </c>
      <c r="J29">
        <f>COUNTIF(J$4:J$25,"sat") + COUNTIF(J$4:J$25,"unsat")</f>
        <v>0</v>
      </c>
      <c r="K29">
        <f xml:space="preserve"> SUMIF(J$4:J$25, "sat",K$4:K$25)+ SUMIF(J$4:J$25, "unsat",K$4:K$25)</f>
        <v>0</v>
      </c>
    </row>
    <row r="30" spans="1:11" x14ac:dyDescent="0.2">
      <c r="A30" t="s">
        <v>37</v>
      </c>
      <c r="B30">
        <v>1</v>
      </c>
      <c r="D30">
        <v>0</v>
      </c>
      <c r="F30">
        <v>0</v>
      </c>
      <c r="H30">
        <v>2</v>
      </c>
      <c r="J30">
        <v>0</v>
      </c>
    </row>
    <row r="31" spans="1:11" x14ac:dyDescent="0.2">
      <c r="A31" t="s">
        <v>49</v>
      </c>
      <c r="B31">
        <f>COUNTIF(B$4:B$25,"OUT OF MEMORY")</f>
        <v>0</v>
      </c>
      <c r="D31">
        <f>COUNTIF(D$4:D$25,"OUT OF MEMORY")</f>
        <v>0</v>
      </c>
      <c r="F31">
        <f>COUNTIF(F$4:F$25,"OUT OF MEMORY")</f>
        <v>0</v>
      </c>
      <c r="H31">
        <f>COUNTIF(H$4:H$25,"OUT OF MEMORY")</f>
        <v>0</v>
      </c>
      <c r="J31">
        <f>COUNTIF(J$4:J$25,"OUT OF MEMORY")</f>
        <v>3</v>
      </c>
    </row>
    <row r="32" spans="1:11" x14ac:dyDescent="0.2">
      <c r="A32" t="s">
        <v>50</v>
      </c>
      <c r="B32">
        <f>COUNTIF(B$4:B$25,"TIMEOUT")</f>
        <v>13</v>
      </c>
      <c r="D32">
        <f>COUNTIF(D$4:D$25,"TIMEOUT")</f>
        <v>15</v>
      </c>
      <c r="F32">
        <f>COUNTIF(F$4:F$25,"TIMEOUT")</f>
        <v>18</v>
      </c>
      <c r="H32">
        <f>COUNTIF(H$4:H$25,"TIMEOUT")</f>
        <v>15</v>
      </c>
      <c r="J32">
        <f>COUNTIF(J$4:J$25,"TIMEOUT")</f>
        <v>19</v>
      </c>
    </row>
    <row r="33" spans="1:10" x14ac:dyDescent="0.2">
      <c r="A33" t="s">
        <v>51</v>
      </c>
      <c r="B33">
        <f>22-B29-B31-B32</f>
        <v>0</v>
      </c>
      <c r="D33">
        <f>22-D29-D31-D32</f>
        <v>0</v>
      </c>
      <c r="F33">
        <f>22-F29-F31-F32</f>
        <v>0</v>
      </c>
      <c r="H33">
        <f>22-H29-H31-H32</f>
        <v>0</v>
      </c>
      <c r="J33">
        <f>22-J29-J31-J32</f>
        <v>0</v>
      </c>
    </row>
  </sheetData>
  <autoFilter ref="A1:K25" xr:uid="{7BA85B73-FD3C-5048-9A1A-966612B6D03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runs</vt:lpstr>
      <vt:lpstr>realtime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2020-03-31T20:22:08Z</dcterms:created>
  <dcterms:modified xsi:type="dcterms:W3CDTF">2020-04-30T09:00:34Z</dcterms:modified>
</cp:coreProperties>
</file>