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herek\Documents\R Projects\SmartRating\"/>
    </mc:Choice>
  </mc:AlternateContent>
  <bookViews>
    <workbookView xWindow="0" yWindow="0" windowWidth="28800" windowHeight="11835" tabRatio="163" activeTab="1"/>
  </bookViews>
  <sheets>
    <sheet name="kalibrace" sheetId="1" r:id="rId1"/>
    <sheet name="master" sheetId="2" r:id="rId2"/>
  </sheets>
  <definedNames>
    <definedName name="_xlnm._FilterDatabase" localSheetId="0" hidden="1">kalibrace!$A$1:$A$453</definedName>
  </definedNames>
  <calcPr calcId="152511"/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4" i="2"/>
  <c r="T2" i="1"/>
  <c r="T1" i="1"/>
  <c r="L18" i="2" l="1"/>
  <c r="C447" i="1"/>
  <c r="C446" i="1"/>
  <c r="C445" i="1"/>
  <c r="C444" i="1"/>
  <c r="M6" i="2"/>
  <c r="N6" i="2"/>
  <c r="O6" i="2"/>
  <c r="Q6" i="2"/>
  <c r="M7" i="2"/>
  <c r="N7" i="2"/>
  <c r="O7" i="2"/>
  <c r="Q7" i="2"/>
  <c r="R7" i="2"/>
  <c r="M8" i="2"/>
  <c r="N8" i="2"/>
  <c r="O8" i="2"/>
  <c r="Q8" i="2"/>
  <c r="M9" i="2"/>
  <c r="N9" i="2"/>
  <c r="O9" i="2"/>
  <c r="Q9" i="2"/>
  <c r="R9" i="2"/>
  <c r="M10" i="2"/>
  <c r="N10" i="2"/>
  <c r="O10" i="2"/>
  <c r="Q10" i="2"/>
  <c r="M11" i="2"/>
  <c r="N11" i="2"/>
  <c r="O11" i="2"/>
  <c r="Q11" i="2"/>
  <c r="R11" i="2"/>
  <c r="M12" i="2"/>
  <c r="N12" i="2"/>
  <c r="O12" i="2"/>
  <c r="Q12" i="2"/>
  <c r="R12" i="2"/>
  <c r="M13" i="2"/>
  <c r="N13" i="2"/>
  <c r="O13" i="2"/>
  <c r="Q13" i="2"/>
  <c r="R13" i="2"/>
  <c r="M14" i="2"/>
  <c r="N14" i="2"/>
  <c r="O14" i="2"/>
  <c r="Q14" i="2"/>
  <c r="R14" i="2"/>
  <c r="M15" i="2"/>
  <c r="N15" i="2"/>
  <c r="O15" i="2"/>
  <c r="Q15" i="2"/>
  <c r="R15" i="2"/>
  <c r="M16" i="2"/>
  <c r="N16" i="2"/>
  <c r="O16" i="2"/>
  <c r="Q16" i="2"/>
  <c r="R16" i="2"/>
  <c r="M17" i="2"/>
  <c r="N17" i="2"/>
  <c r="O17" i="2"/>
  <c r="Q17" i="2"/>
  <c r="M18" i="2"/>
  <c r="N18" i="2"/>
  <c r="O18" i="2"/>
  <c r="Q18" i="2"/>
  <c r="R18" i="2"/>
  <c r="M19" i="2"/>
  <c r="N19" i="2"/>
  <c r="O19" i="2"/>
  <c r="Q19" i="2"/>
  <c r="M20" i="2"/>
  <c r="N20" i="2"/>
  <c r="O20" i="2"/>
  <c r="Q20" i="2"/>
  <c r="M21" i="2"/>
  <c r="N21" i="2"/>
  <c r="O21" i="2"/>
  <c r="Q21" i="2"/>
  <c r="M22" i="2"/>
  <c r="N22" i="2"/>
  <c r="O22" i="2"/>
  <c r="Q22" i="2"/>
  <c r="R22" i="2"/>
  <c r="M23" i="2"/>
  <c r="N23" i="2"/>
  <c r="O23" i="2"/>
  <c r="Q23" i="2"/>
  <c r="R23" i="2"/>
  <c r="M24" i="2"/>
  <c r="N24" i="2"/>
  <c r="O24" i="2"/>
  <c r="Q24" i="2"/>
  <c r="R24" i="2"/>
  <c r="M25" i="2"/>
  <c r="N25" i="2"/>
  <c r="O25" i="2"/>
  <c r="Q25" i="2"/>
  <c r="M26" i="2"/>
  <c r="N26" i="2"/>
  <c r="O26" i="2"/>
  <c r="Q26" i="2"/>
  <c r="R26" i="2"/>
  <c r="M27" i="2"/>
  <c r="N27" i="2"/>
  <c r="O27" i="2"/>
  <c r="Q27" i="2"/>
  <c r="M28" i="2"/>
  <c r="N28" i="2"/>
  <c r="O28" i="2"/>
  <c r="Q28" i="2"/>
  <c r="R28" i="2"/>
  <c r="M29" i="2"/>
  <c r="N29" i="2"/>
  <c r="O29" i="2"/>
  <c r="Q29" i="2"/>
  <c r="M30" i="2"/>
  <c r="N30" i="2"/>
  <c r="O30" i="2"/>
  <c r="Q30" i="2"/>
  <c r="M31" i="2"/>
  <c r="N31" i="2"/>
  <c r="O31" i="2"/>
  <c r="Q31" i="2"/>
  <c r="R31" i="2"/>
  <c r="M32" i="2"/>
  <c r="N32" i="2"/>
  <c r="O32" i="2"/>
  <c r="Q32" i="2"/>
  <c r="M33" i="2"/>
  <c r="N33" i="2"/>
  <c r="O33" i="2"/>
  <c r="Q33" i="2"/>
  <c r="R33" i="2"/>
  <c r="M34" i="2"/>
  <c r="N34" i="2"/>
  <c r="O34" i="2"/>
  <c r="Q34" i="2"/>
  <c r="M35" i="2"/>
  <c r="N35" i="2"/>
  <c r="O35" i="2"/>
  <c r="Q35" i="2"/>
  <c r="M36" i="2"/>
  <c r="N36" i="2"/>
  <c r="O36" i="2"/>
  <c r="Q36" i="2"/>
  <c r="M37" i="2"/>
  <c r="N37" i="2"/>
  <c r="O37" i="2"/>
  <c r="Q37" i="2"/>
  <c r="R37" i="2"/>
  <c r="M38" i="2"/>
  <c r="N38" i="2"/>
  <c r="O38" i="2"/>
  <c r="Q38" i="2"/>
  <c r="R38" i="2"/>
  <c r="M39" i="2"/>
  <c r="N39" i="2"/>
  <c r="O39" i="2"/>
  <c r="Q39" i="2"/>
  <c r="R39" i="2"/>
  <c r="M40" i="2"/>
  <c r="N40" i="2"/>
  <c r="O40" i="2"/>
  <c r="Q40" i="2"/>
  <c r="R40" i="2"/>
  <c r="M41" i="2"/>
  <c r="N41" i="2"/>
  <c r="O41" i="2"/>
  <c r="Q41" i="2"/>
  <c r="R41" i="2"/>
  <c r="M42" i="2"/>
  <c r="N42" i="2"/>
  <c r="O42" i="2"/>
  <c r="Q42" i="2"/>
  <c r="M43" i="2"/>
  <c r="N43" i="2"/>
  <c r="O43" i="2"/>
  <c r="Q43" i="2"/>
  <c r="M44" i="2"/>
  <c r="N44" i="2"/>
  <c r="O44" i="2"/>
  <c r="Q44" i="2"/>
  <c r="M45" i="2"/>
  <c r="N45" i="2"/>
  <c r="O45" i="2"/>
  <c r="Q45" i="2"/>
  <c r="R45" i="2"/>
  <c r="M46" i="2"/>
  <c r="N46" i="2"/>
  <c r="O46" i="2"/>
  <c r="Q46" i="2"/>
  <c r="R46" i="2"/>
  <c r="M47" i="2"/>
  <c r="N47" i="2"/>
  <c r="O47" i="2"/>
  <c r="Q47" i="2"/>
  <c r="R47" i="2"/>
  <c r="M48" i="2"/>
  <c r="N48" i="2"/>
  <c r="O48" i="2"/>
  <c r="Q48" i="2"/>
  <c r="R48" i="2"/>
  <c r="M49" i="2"/>
  <c r="N49" i="2"/>
  <c r="O49" i="2"/>
  <c r="Q49" i="2"/>
  <c r="R49" i="2"/>
  <c r="M50" i="2"/>
  <c r="N50" i="2"/>
  <c r="O50" i="2"/>
  <c r="Q50" i="2"/>
  <c r="R50" i="2"/>
  <c r="M51" i="2"/>
  <c r="N51" i="2"/>
  <c r="O51" i="2"/>
  <c r="Q51" i="2"/>
  <c r="R51" i="2"/>
  <c r="M52" i="2"/>
  <c r="N52" i="2"/>
  <c r="O52" i="2"/>
  <c r="Q52" i="2"/>
  <c r="R52" i="2"/>
  <c r="M53" i="2"/>
  <c r="N53" i="2"/>
  <c r="O53" i="2"/>
  <c r="Q53" i="2"/>
  <c r="R53" i="2"/>
  <c r="M54" i="2"/>
  <c r="N54" i="2"/>
  <c r="O54" i="2"/>
  <c r="Q54" i="2"/>
  <c r="R54" i="2"/>
  <c r="M55" i="2"/>
  <c r="N55" i="2"/>
  <c r="O55" i="2"/>
  <c r="Q55" i="2"/>
  <c r="R55" i="2"/>
  <c r="B6" i="2"/>
  <c r="C6" i="2"/>
  <c r="D6" i="2"/>
  <c r="E6" i="2"/>
  <c r="G6" i="2"/>
  <c r="H6" i="2"/>
  <c r="B7" i="2"/>
  <c r="C7" i="2"/>
  <c r="D7" i="2"/>
  <c r="E7" i="2"/>
  <c r="G7" i="2"/>
  <c r="H7" i="2"/>
  <c r="B8" i="2"/>
  <c r="C8" i="2"/>
  <c r="D8" i="2"/>
  <c r="E8" i="2"/>
  <c r="G8" i="2"/>
  <c r="H8" i="2"/>
  <c r="B9" i="2"/>
  <c r="C9" i="2"/>
  <c r="D9" i="2"/>
  <c r="E9" i="2"/>
  <c r="G9" i="2"/>
  <c r="H9" i="2"/>
  <c r="B10" i="2"/>
  <c r="C10" i="2"/>
  <c r="D10" i="2"/>
  <c r="E10" i="2"/>
  <c r="G10" i="2"/>
  <c r="H10" i="2"/>
  <c r="B11" i="2"/>
  <c r="C11" i="2"/>
  <c r="D11" i="2"/>
  <c r="E11" i="2"/>
  <c r="G11" i="2"/>
  <c r="H11" i="2"/>
  <c r="B12" i="2"/>
  <c r="C12" i="2"/>
  <c r="D12" i="2"/>
  <c r="E12" i="2"/>
  <c r="G12" i="2"/>
  <c r="H12" i="2"/>
  <c r="B13" i="2"/>
  <c r="C13" i="2"/>
  <c r="D13" i="2"/>
  <c r="E13" i="2"/>
  <c r="G13" i="2"/>
  <c r="H13" i="2"/>
  <c r="B14" i="2"/>
  <c r="C14" i="2"/>
  <c r="D14" i="2"/>
  <c r="E14" i="2"/>
  <c r="G14" i="2"/>
  <c r="H14" i="2"/>
  <c r="B15" i="2"/>
  <c r="C15" i="2"/>
  <c r="D15" i="2"/>
  <c r="E15" i="2"/>
  <c r="G15" i="2"/>
  <c r="H15" i="2"/>
  <c r="B16" i="2"/>
  <c r="C16" i="2"/>
  <c r="D16" i="2"/>
  <c r="E16" i="2"/>
  <c r="G16" i="2"/>
  <c r="H16" i="2"/>
  <c r="B17" i="2"/>
  <c r="C17" i="2"/>
  <c r="D17" i="2"/>
  <c r="E17" i="2"/>
  <c r="G17" i="2"/>
  <c r="H17" i="2"/>
  <c r="B18" i="2"/>
  <c r="C18" i="2"/>
  <c r="D18" i="2"/>
  <c r="E18" i="2"/>
  <c r="G18" i="2"/>
  <c r="H18" i="2"/>
  <c r="B19" i="2"/>
  <c r="C19" i="2"/>
  <c r="D19" i="2"/>
  <c r="E19" i="2"/>
  <c r="G19" i="2"/>
  <c r="H19" i="2"/>
  <c r="B20" i="2"/>
  <c r="C20" i="2"/>
  <c r="D20" i="2"/>
  <c r="E20" i="2"/>
  <c r="G20" i="2"/>
  <c r="H20" i="2"/>
  <c r="B21" i="2"/>
  <c r="C21" i="2"/>
  <c r="D21" i="2"/>
  <c r="E21" i="2"/>
  <c r="G21" i="2"/>
  <c r="H21" i="2"/>
  <c r="B22" i="2"/>
  <c r="C22" i="2"/>
  <c r="D22" i="2"/>
  <c r="E22" i="2"/>
  <c r="G22" i="2"/>
  <c r="H22" i="2"/>
  <c r="B23" i="2"/>
  <c r="C23" i="2"/>
  <c r="D23" i="2"/>
  <c r="E23" i="2"/>
  <c r="G23" i="2"/>
  <c r="H23" i="2"/>
  <c r="B24" i="2"/>
  <c r="C24" i="2"/>
  <c r="D24" i="2"/>
  <c r="E24" i="2"/>
  <c r="G24" i="2"/>
  <c r="H24" i="2"/>
  <c r="B25" i="2"/>
  <c r="C25" i="2"/>
  <c r="D25" i="2"/>
  <c r="E25" i="2"/>
  <c r="G25" i="2"/>
  <c r="H25" i="2"/>
  <c r="B26" i="2"/>
  <c r="C26" i="2"/>
  <c r="D26" i="2"/>
  <c r="E26" i="2"/>
  <c r="G26" i="2"/>
  <c r="H26" i="2"/>
  <c r="B27" i="2"/>
  <c r="C27" i="2"/>
  <c r="D27" i="2"/>
  <c r="E27" i="2"/>
  <c r="G27" i="2"/>
  <c r="H27" i="2"/>
  <c r="B28" i="2"/>
  <c r="C28" i="2"/>
  <c r="D28" i="2"/>
  <c r="E28" i="2"/>
  <c r="G28" i="2"/>
  <c r="H28" i="2"/>
  <c r="B29" i="2"/>
  <c r="C29" i="2"/>
  <c r="D29" i="2"/>
  <c r="E29" i="2"/>
  <c r="G29" i="2"/>
  <c r="H29" i="2"/>
  <c r="B30" i="2"/>
  <c r="C30" i="2"/>
  <c r="D30" i="2"/>
  <c r="E30" i="2"/>
  <c r="G30" i="2"/>
  <c r="H30" i="2"/>
  <c r="B31" i="2"/>
  <c r="C31" i="2"/>
  <c r="D31" i="2"/>
  <c r="E31" i="2"/>
  <c r="G31" i="2"/>
  <c r="H31" i="2"/>
  <c r="B32" i="2"/>
  <c r="C32" i="2"/>
  <c r="D32" i="2"/>
  <c r="E32" i="2"/>
  <c r="G32" i="2"/>
  <c r="H32" i="2"/>
  <c r="B33" i="2"/>
  <c r="C33" i="2"/>
  <c r="D33" i="2"/>
  <c r="E33" i="2"/>
  <c r="G33" i="2"/>
  <c r="H33" i="2"/>
  <c r="B34" i="2"/>
  <c r="C34" i="2"/>
  <c r="D34" i="2"/>
  <c r="E34" i="2"/>
  <c r="G34" i="2"/>
  <c r="H34" i="2"/>
  <c r="B35" i="2"/>
  <c r="C35" i="2"/>
  <c r="D35" i="2"/>
  <c r="E35" i="2"/>
  <c r="G35" i="2"/>
  <c r="H35" i="2"/>
  <c r="B36" i="2"/>
  <c r="C36" i="2"/>
  <c r="D36" i="2"/>
  <c r="E36" i="2"/>
  <c r="G36" i="2"/>
  <c r="H36" i="2"/>
  <c r="B37" i="2"/>
  <c r="C37" i="2"/>
  <c r="D37" i="2"/>
  <c r="E37" i="2"/>
  <c r="G37" i="2"/>
  <c r="H37" i="2"/>
  <c r="B38" i="2"/>
  <c r="C38" i="2"/>
  <c r="D38" i="2"/>
  <c r="E38" i="2"/>
  <c r="G38" i="2"/>
  <c r="H38" i="2"/>
  <c r="B39" i="2"/>
  <c r="C39" i="2"/>
  <c r="D39" i="2"/>
  <c r="E39" i="2"/>
  <c r="G39" i="2"/>
  <c r="H39" i="2"/>
  <c r="B40" i="2"/>
  <c r="C40" i="2"/>
  <c r="D40" i="2"/>
  <c r="E40" i="2"/>
  <c r="G40" i="2"/>
  <c r="H40" i="2"/>
  <c r="B41" i="2"/>
  <c r="C41" i="2"/>
  <c r="D41" i="2"/>
  <c r="E41" i="2"/>
  <c r="G41" i="2"/>
  <c r="H41" i="2"/>
  <c r="B42" i="2"/>
  <c r="C42" i="2"/>
  <c r="D42" i="2"/>
  <c r="E42" i="2"/>
  <c r="G42" i="2"/>
  <c r="H42" i="2"/>
  <c r="B43" i="2"/>
  <c r="C43" i="2"/>
  <c r="D43" i="2"/>
  <c r="E43" i="2"/>
  <c r="G43" i="2"/>
  <c r="H43" i="2"/>
  <c r="B44" i="2"/>
  <c r="C44" i="2"/>
  <c r="D44" i="2"/>
  <c r="E44" i="2"/>
  <c r="G44" i="2"/>
  <c r="H44" i="2"/>
  <c r="B45" i="2"/>
  <c r="C45" i="2"/>
  <c r="D45" i="2"/>
  <c r="E45" i="2"/>
  <c r="G45" i="2"/>
  <c r="H45" i="2"/>
  <c r="B46" i="2"/>
  <c r="C46" i="2"/>
  <c r="D46" i="2"/>
  <c r="E46" i="2"/>
  <c r="G46" i="2"/>
  <c r="H46" i="2"/>
  <c r="B47" i="2"/>
  <c r="C47" i="2"/>
  <c r="D47" i="2"/>
  <c r="E47" i="2"/>
  <c r="G47" i="2"/>
  <c r="H47" i="2"/>
  <c r="B48" i="2"/>
  <c r="C48" i="2"/>
  <c r="D48" i="2"/>
  <c r="E48" i="2"/>
  <c r="G48" i="2"/>
  <c r="H48" i="2"/>
  <c r="B49" i="2"/>
  <c r="C49" i="2"/>
  <c r="D49" i="2"/>
  <c r="E49" i="2"/>
  <c r="G49" i="2"/>
  <c r="H49" i="2"/>
  <c r="B50" i="2"/>
  <c r="C50" i="2"/>
  <c r="D50" i="2"/>
  <c r="E50" i="2"/>
  <c r="G50" i="2"/>
  <c r="H50" i="2"/>
  <c r="B51" i="2"/>
  <c r="C51" i="2"/>
  <c r="D51" i="2"/>
  <c r="E51" i="2"/>
  <c r="G51" i="2"/>
  <c r="H51" i="2"/>
  <c r="B52" i="2"/>
  <c r="C52" i="2"/>
  <c r="D52" i="2"/>
  <c r="E52" i="2"/>
  <c r="G52" i="2"/>
  <c r="H52" i="2"/>
  <c r="B53" i="2"/>
  <c r="C53" i="2"/>
  <c r="D53" i="2"/>
  <c r="E53" i="2"/>
  <c r="G53" i="2"/>
  <c r="H53" i="2"/>
  <c r="B54" i="2"/>
  <c r="C54" i="2"/>
  <c r="D54" i="2"/>
  <c r="E54" i="2"/>
  <c r="G54" i="2"/>
  <c r="H54" i="2"/>
  <c r="B55" i="2"/>
  <c r="C55" i="2"/>
  <c r="D55" i="2"/>
  <c r="E55" i="2"/>
  <c r="G55" i="2"/>
  <c r="H55" i="2"/>
  <c r="B5" i="2"/>
  <c r="C5" i="2"/>
  <c r="D5" i="2"/>
  <c r="E5" i="2"/>
  <c r="G5" i="2"/>
  <c r="H5" i="2"/>
  <c r="C443" i="1"/>
  <c r="L96" i="1"/>
  <c r="C442" i="1"/>
  <c r="Q5" i="2"/>
  <c r="Q4" i="2"/>
  <c r="M2" i="2"/>
  <c r="N2" i="2"/>
  <c r="O2" i="2"/>
  <c r="P2" i="2"/>
  <c r="Q2" i="2"/>
  <c r="R2" i="2"/>
  <c r="H4" i="2"/>
  <c r="G4" i="2"/>
  <c r="E4" i="2"/>
  <c r="D4" i="2"/>
  <c r="C4" i="2"/>
  <c r="B4" i="2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G1" i="1"/>
  <c r="G2" i="1"/>
  <c r="H58" i="1" l="1"/>
  <c r="H56" i="1"/>
  <c r="H57" i="1"/>
  <c r="AD1" i="1"/>
  <c r="AD2" i="1"/>
  <c r="P1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27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" i="2"/>
  <c r="I18" i="2" s="1"/>
  <c r="J18" i="2" s="1"/>
  <c r="T18" i="2" s="1"/>
  <c r="S18" i="2" l="1"/>
  <c r="AE78" i="1"/>
  <c r="AE44" i="1"/>
  <c r="AE48" i="1"/>
  <c r="AE52" i="1"/>
  <c r="AE56" i="1"/>
  <c r="R29" i="2" s="1"/>
  <c r="AE60" i="1"/>
  <c r="R42" i="2" s="1"/>
  <c r="AE64" i="1"/>
  <c r="AE68" i="1"/>
  <c r="AE72" i="1"/>
  <c r="R35" i="2" s="1"/>
  <c r="AE76" i="1"/>
  <c r="AE46" i="1"/>
  <c r="AE54" i="1"/>
  <c r="AE62" i="1"/>
  <c r="AE70" i="1"/>
  <c r="R32" i="2" s="1"/>
  <c r="AE43" i="1"/>
  <c r="AE51" i="1"/>
  <c r="R34" i="2" s="1"/>
  <c r="AE59" i="1"/>
  <c r="AE67" i="1"/>
  <c r="AE75" i="1"/>
  <c r="R27" i="2" s="1"/>
  <c r="AE45" i="1"/>
  <c r="AE49" i="1"/>
  <c r="AE53" i="1"/>
  <c r="AE57" i="1"/>
  <c r="AE61" i="1"/>
  <c r="AE65" i="1"/>
  <c r="AE69" i="1"/>
  <c r="AE73" i="1"/>
  <c r="R44" i="2" s="1"/>
  <c r="AE77" i="1"/>
  <c r="AE50" i="1"/>
  <c r="AE58" i="1"/>
  <c r="AE66" i="1"/>
  <c r="AE74" i="1"/>
  <c r="AE47" i="1"/>
  <c r="R43" i="2" s="1"/>
  <c r="AE55" i="1"/>
  <c r="R36" i="2" s="1"/>
  <c r="AE63" i="1"/>
  <c r="AE71" i="1"/>
  <c r="R30" i="2" s="1"/>
  <c r="AE40" i="1"/>
  <c r="AE41" i="1"/>
  <c r="AE42" i="1"/>
  <c r="B1" i="1"/>
  <c r="B2" i="1"/>
  <c r="P2" i="1"/>
  <c r="D446" i="1" l="1"/>
  <c r="L20" i="2" s="1"/>
  <c r="D447" i="1"/>
  <c r="L19" i="2" s="1"/>
  <c r="D445" i="1"/>
  <c r="L21" i="2" s="1"/>
  <c r="D444" i="1"/>
  <c r="D443" i="1"/>
  <c r="D442" i="1"/>
  <c r="D424" i="1"/>
  <c r="D281" i="1"/>
  <c r="D297" i="1"/>
  <c r="D313" i="1"/>
  <c r="D329" i="1"/>
  <c r="D345" i="1"/>
  <c r="D359" i="1"/>
  <c r="D375" i="1"/>
  <c r="D391" i="1"/>
  <c r="D404" i="1"/>
  <c r="D419" i="1"/>
  <c r="D433" i="1"/>
  <c r="D278" i="1"/>
  <c r="D294" i="1"/>
  <c r="D310" i="1"/>
  <c r="D326" i="1"/>
  <c r="D342" i="1"/>
  <c r="D356" i="1"/>
  <c r="D372" i="1"/>
  <c r="D388" i="1"/>
  <c r="D401" i="1"/>
  <c r="D416" i="1"/>
  <c r="D377" i="1"/>
  <c r="D275" i="1"/>
  <c r="D283" i="1"/>
  <c r="D299" i="1"/>
  <c r="D315" i="1"/>
  <c r="D331" i="1"/>
  <c r="D346" i="1"/>
  <c r="D361" i="1"/>
  <c r="D381" i="1"/>
  <c r="D400" i="1"/>
  <c r="D284" i="1"/>
  <c r="D340" i="1"/>
  <c r="D358" i="1"/>
  <c r="D370" i="1"/>
  <c r="D382" i="1"/>
  <c r="D394" i="1"/>
  <c r="D411" i="1"/>
  <c r="D418" i="1"/>
  <c r="D428" i="1"/>
  <c r="D436" i="1"/>
  <c r="D280" i="1"/>
  <c r="D292" i="1"/>
  <c r="D300" i="1"/>
  <c r="D308" i="1"/>
  <c r="D316" i="1"/>
  <c r="D324" i="1"/>
  <c r="D332" i="1"/>
  <c r="D344" i="1"/>
  <c r="D351" i="1"/>
  <c r="D362" i="1"/>
  <c r="D374" i="1"/>
  <c r="D386" i="1"/>
  <c r="D397" i="1"/>
  <c r="D407" i="1"/>
  <c r="D421" i="1"/>
  <c r="D432" i="1"/>
  <c r="D276" i="1"/>
  <c r="D288" i="1"/>
  <c r="D296" i="1"/>
  <c r="D304" i="1"/>
  <c r="D312" i="1"/>
  <c r="D320" i="1"/>
  <c r="D328" i="1"/>
  <c r="D336" i="1"/>
  <c r="D347" i="1"/>
  <c r="D366" i="1"/>
  <c r="D378" i="1"/>
  <c r="D390" i="1"/>
  <c r="D403" i="1"/>
  <c r="D425" i="1"/>
  <c r="D440" i="1"/>
  <c r="D285" i="1"/>
  <c r="D301" i="1"/>
  <c r="D317" i="1"/>
  <c r="D333" i="1"/>
  <c r="D348" i="1"/>
  <c r="D363" i="1"/>
  <c r="D379" i="1"/>
  <c r="D395" i="1"/>
  <c r="D408" i="1"/>
  <c r="D422" i="1"/>
  <c r="D437" i="1"/>
  <c r="D282" i="1"/>
  <c r="D298" i="1"/>
  <c r="D314" i="1"/>
  <c r="D330" i="1"/>
  <c r="D360" i="1"/>
  <c r="D376" i="1"/>
  <c r="D392" i="1"/>
  <c r="D405" i="1"/>
  <c r="D420" i="1"/>
  <c r="D427" i="1"/>
  <c r="D434" i="1"/>
  <c r="D287" i="1"/>
  <c r="D303" i="1"/>
  <c r="D319" i="1"/>
  <c r="D335" i="1"/>
  <c r="D350" i="1"/>
  <c r="D365" i="1"/>
  <c r="D385" i="1"/>
  <c r="D402" i="1"/>
  <c r="D431" i="1"/>
  <c r="D277" i="1"/>
  <c r="D293" i="1"/>
  <c r="D309" i="1"/>
  <c r="D325" i="1"/>
  <c r="D341" i="1"/>
  <c r="D355" i="1"/>
  <c r="D371" i="1"/>
  <c r="D387" i="1"/>
  <c r="D415" i="1"/>
  <c r="D429" i="1"/>
  <c r="D274" i="1"/>
  <c r="D290" i="1"/>
  <c r="D306" i="1"/>
  <c r="D322" i="1"/>
  <c r="D338" i="1"/>
  <c r="D353" i="1"/>
  <c r="D368" i="1"/>
  <c r="D384" i="1"/>
  <c r="D399" i="1"/>
  <c r="D413" i="1"/>
  <c r="D414" i="1"/>
  <c r="D430" i="1"/>
  <c r="D279" i="1"/>
  <c r="D295" i="1"/>
  <c r="D311" i="1"/>
  <c r="D327" i="1"/>
  <c r="D343" i="1"/>
  <c r="D357" i="1"/>
  <c r="D373" i="1"/>
  <c r="D393" i="1"/>
  <c r="D417" i="1"/>
  <c r="D273" i="1"/>
  <c r="D289" i="1"/>
  <c r="D305" i="1"/>
  <c r="D321" i="1"/>
  <c r="D337" i="1"/>
  <c r="D352" i="1"/>
  <c r="D367" i="1"/>
  <c r="D383" i="1"/>
  <c r="D398" i="1"/>
  <c r="D412" i="1"/>
  <c r="D426" i="1"/>
  <c r="D441" i="1"/>
  <c r="D286" i="1"/>
  <c r="D302" i="1"/>
  <c r="D318" i="1"/>
  <c r="D334" i="1"/>
  <c r="D349" i="1"/>
  <c r="D364" i="1"/>
  <c r="D380" i="1"/>
  <c r="D396" i="1"/>
  <c r="D409" i="1"/>
  <c r="D423" i="1"/>
  <c r="D406" i="1"/>
  <c r="D435" i="1"/>
  <c r="D438" i="1"/>
  <c r="D291" i="1"/>
  <c r="D307" i="1"/>
  <c r="D323" i="1"/>
  <c r="D339" i="1"/>
  <c r="D354" i="1"/>
  <c r="D369" i="1"/>
  <c r="D389" i="1"/>
  <c r="D410" i="1"/>
  <c r="D439" i="1"/>
  <c r="D272" i="1"/>
  <c r="D105" i="1"/>
  <c r="D36" i="1"/>
  <c r="L25" i="2" s="1"/>
  <c r="D84" i="1"/>
  <c r="D116" i="1"/>
  <c r="D24" i="1"/>
  <c r="L7" i="2" s="1"/>
  <c r="I7" i="2" s="1"/>
  <c r="D40" i="1"/>
  <c r="D72" i="1"/>
  <c r="D104" i="1"/>
  <c r="D120" i="1"/>
  <c r="D28" i="1"/>
  <c r="L11" i="2" s="1"/>
  <c r="I11" i="2" s="1"/>
  <c r="D44" i="1"/>
  <c r="D60" i="1"/>
  <c r="D76" i="1"/>
  <c r="D92" i="1"/>
  <c r="D108" i="1"/>
  <c r="D124" i="1"/>
  <c r="D140" i="1"/>
  <c r="D156" i="1"/>
  <c r="D172" i="1"/>
  <c r="D186" i="1"/>
  <c r="D212" i="1"/>
  <c r="D228" i="1"/>
  <c r="D239" i="1"/>
  <c r="D254" i="1"/>
  <c r="D270" i="1"/>
  <c r="D37" i="1"/>
  <c r="D53" i="1"/>
  <c r="D69" i="1"/>
  <c r="D85" i="1"/>
  <c r="D22" i="1"/>
  <c r="L5" i="2" s="1"/>
  <c r="D162" i="1"/>
  <c r="D210" i="1"/>
  <c r="D21" i="1"/>
  <c r="L4" i="2" s="1"/>
  <c r="D35" i="1"/>
  <c r="L17" i="2" s="1"/>
  <c r="D51" i="1"/>
  <c r="D67" i="1"/>
  <c r="D83" i="1"/>
  <c r="D99" i="1"/>
  <c r="D115" i="1"/>
  <c r="D131" i="1"/>
  <c r="D147" i="1"/>
  <c r="D163" i="1"/>
  <c r="D178" i="1"/>
  <c r="D193" i="1"/>
  <c r="D205" i="1"/>
  <c r="D219" i="1"/>
  <c r="D245" i="1"/>
  <c r="D261" i="1"/>
  <c r="D177" i="1"/>
  <c r="D214" i="1"/>
  <c r="D248" i="1"/>
  <c r="D109" i="1"/>
  <c r="D125" i="1"/>
  <c r="D141" i="1"/>
  <c r="D157" i="1"/>
  <c r="D187" i="1"/>
  <c r="D199" i="1"/>
  <c r="D213" i="1"/>
  <c r="D240" i="1"/>
  <c r="D255" i="1"/>
  <c r="D271" i="1"/>
  <c r="D38" i="1"/>
  <c r="D54" i="1"/>
  <c r="D70" i="1"/>
  <c r="D86" i="1"/>
  <c r="D102" i="1"/>
  <c r="D122" i="1"/>
  <c r="D142" i="1"/>
  <c r="D170" i="1"/>
  <c r="D208" i="1"/>
  <c r="D244" i="1"/>
  <c r="D32" i="1"/>
  <c r="L14" i="2" s="1"/>
  <c r="I14" i="2" s="1"/>
  <c r="D48" i="1"/>
  <c r="D64" i="1"/>
  <c r="D80" i="1"/>
  <c r="D96" i="1"/>
  <c r="D112" i="1"/>
  <c r="D128" i="1"/>
  <c r="D144" i="1"/>
  <c r="D160" i="1"/>
  <c r="D175" i="1"/>
  <c r="D190" i="1"/>
  <c r="D202" i="1"/>
  <c r="D216" i="1"/>
  <c r="D231" i="1"/>
  <c r="D258" i="1"/>
  <c r="D25" i="1"/>
  <c r="L8" i="2" s="1"/>
  <c r="D41" i="1"/>
  <c r="D57" i="1"/>
  <c r="D73" i="1"/>
  <c r="D89" i="1"/>
  <c r="D110" i="1"/>
  <c r="D173" i="1"/>
  <c r="D226" i="1"/>
  <c r="D23" i="1"/>
  <c r="L6" i="2" s="1"/>
  <c r="D39" i="1"/>
  <c r="D55" i="1"/>
  <c r="D71" i="1"/>
  <c r="D87" i="1"/>
  <c r="D103" i="1"/>
  <c r="D119" i="1"/>
  <c r="D135" i="1"/>
  <c r="D151" i="1"/>
  <c r="D167" i="1"/>
  <c r="D196" i="1"/>
  <c r="D223" i="1"/>
  <c r="D234" i="1"/>
  <c r="D249" i="1"/>
  <c r="D265" i="1"/>
  <c r="D188" i="1"/>
  <c r="D222" i="1"/>
  <c r="D256" i="1"/>
  <c r="D113" i="1"/>
  <c r="D129" i="1"/>
  <c r="D145" i="1"/>
  <c r="D161" i="1"/>
  <c r="D176" i="1"/>
  <c r="D191" i="1"/>
  <c r="D203" i="1"/>
  <c r="D217" i="1"/>
  <c r="D232" i="1"/>
  <c r="D243" i="1"/>
  <c r="D259" i="1"/>
  <c r="D26" i="1"/>
  <c r="L9" i="2" s="1"/>
  <c r="D42" i="1"/>
  <c r="D58" i="1"/>
  <c r="D74" i="1"/>
  <c r="D90" i="1"/>
  <c r="D106" i="1"/>
  <c r="D126" i="1"/>
  <c r="D154" i="1"/>
  <c r="D181" i="1"/>
  <c r="D218" i="1"/>
  <c r="D260" i="1"/>
  <c r="D52" i="1"/>
  <c r="D100" i="1"/>
  <c r="D132" i="1"/>
  <c r="D148" i="1"/>
  <c r="D164" i="1"/>
  <c r="D179" i="1"/>
  <c r="D206" i="1"/>
  <c r="D220" i="1"/>
  <c r="D246" i="1"/>
  <c r="D262" i="1"/>
  <c r="D29" i="1"/>
  <c r="L12" i="2" s="1"/>
  <c r="I12" i="2" s="1"/>
  <c r="D45" i="1"/>
  <c r="D61" i="1"/>
  <c r="D77" i="1"/>
  <c r="D93" i="1"/>
  <c r="D134" i="1"/>
  <c r="D184" i="1"/>
  <c r="D241" i="1"/>
  <c r="D27" i="1"/>
  <c r="L10" i="2" s="1"/>
  <c r="D43" i="1"/>
  <c r="D59" i="1"/>
  <c r="D75" i="1"/>
  <c r="D91" i="1"/>
  <c r="D107" i="1"/>
  <c r="D123" i="1"/>
  <c r="D139" i="1"/>
  <c r="D155" i="1"/>
  <c r="D171" i="1"/>
  <c r="D185" i="1"/>
  <c r="D198" i="1"/>
  <c r="D211" i="1"/>
  <c r="D227" i="1"/>
  <c r="D238" i="1"/>
  <c r="D253" i="1"/>
  <c r="D269" i="1"/>
  <c r="D195" i="1"/>
  <c r="D268" i="1"/>
  <c r="D117" i="1"/>
  <c r="D133" i="1"/>
  <c r="D149" i="1"/>
  <c r="D165" i="1"/>
  <c r="D180" i="1"/>
  <c r="D194" i="1"/>
  <c r="D207" i="1"/>
  <c r="D221" i="1"/>
  <c r="D233" i="1"/>
  <c r="D247" i="1"/>
  <c r="D263" i="1"/>
  <c r="D30" i="1"/>
  <c r="L13" i="2" s="1"/>
  <c r="I13" i="2" s="1"/>
  <c r="D46" i="1"/>
  <c r="D62" i="1"/>
  <c r="D78" i="1"/>
  <c r="D94" i="1"/>
  <c r="D114" i="1"/>
  <c r="D130" i="1"/>
  <c r="D158" i="1"/>
  <c r="D192" i="1"/>
  <c r="D229" i="1"/>
  <c r="D264" i="1"/>
  <c r="D68" i="1"/>
  <c r="D56" i="1"/>
  <c r="D88" i="1"/>
  <c r="D136" i="1"/>
  <c r="D152" i="1"/>
  <c r="D168" i="1"/>
  <c r="D182" i="1"/>
  <c r="D224" i="1"/>
  <c r="D235" i="1"/>
  <c r="D250" i="1"/>
  <c r="D266" i="1"/>
  <c r="D33" i="1"/>
  <c r="L15" i="2" s="1"/>
  <c r="I15" i="2" s="1"/>
  <c r="D49" i="1"/>
  <c r="D65" i="1"/>
  <c r="D81" i="1"/>
  <c r="D97" i="1"/>
  <c r="D146" i="1"/>
  <c r="D200" i="1"/>
  <c r="D252" i="1"/>
  <c r="D31" i="1"/>
  <c r="D47" i="1"/>
  <c r="D63" i="1"/>
  <c r="D79" i="1"/>
  <c r="D95" i="1"/>
  <c r="D111" i="1"/>
  <c r="D127" i="1"/>
  <c r="D143" i="1"/>
  <c r="D159" i="1"/>
  <c r="D174" i="1"/>
  <c r="D189" i="1"/>
  <c r="D201" i="1"/>
  <c r="D215" i="1"/>
  <c r="D230" i="1"/>
  <c r="D242" i="1"/>
  <c r="D257" i="1"/>
  <c r="D150" i="1"/>
  <c r="D204" i="1"/>
  <c r="D237" i="1"/>
  <c r="D101" i="1"/>
  <c r="D121" i="1"/>
  <c r="D137" i="1"/>
  <c r="D153" i="1"/>
  <c r="D169" i="1"/>
  <c r="D183" i="1"/>
  <c r="D197" i="1"/>
  <c r="D209" i="1"/>
  <c r="D225" i="1"/>
  <c r="D236" i="1"/>
  <c r="D251" i="1"/>
  <c r="D267" i="1"/>
  <c r="D34" i="1"/>
  <c r="L16" i="2" s="1"/>
  <c r="I16" i="2" s="1"/>
  <c r="D50" i="1"/>
  <c r="D66" i="1"/>
  <c r="D82" i="1"/>
  <c r="D98" i="1"/>
  <c r="D118" i="1"/>
  <c r="D138" i="1"/>
  <c r="D166" i="1"/>
  <c r="Z21" i="1"/>
  <c r="L1" i="2"/>
  <c r="M1" i="2"/>
  <c r="N1" i="2"/>
  <c r="O1" i="2"/>
  <c r="P1" i="2"/>
  <c r="Q1" i="2"/>
  <c r="R1" i="2"/>
  <c r="S1" i="2"/>
  <c r="T1" i="2"/>
  <c r="W4" i="2"/>
  <c r="W5" i="2"/>
  <c r="W7" i="2"/>
  <c r="W8" i="2"/>
  <c r="W9" i="2"/>
  <c r="W10" i="2"/>
  <c r="W11" i="2"/>
  <c r="L38" i="2" l="1"/>
  <c r="I38" i="2" s="1"/>
  <c r="L43" i="2"/>
  <c r="I43" i="2" s="1"/>
  <c r="L40" i="2"/>
  <c r="I40" i="2" s="1"/>
  <c r="L28" i="2"/>
  <c r="I28" i="2" s="1"/>
  <c r="L48" i="2"/>
  <c r="I48" i="2" s="1"/>
  <c r="L42" i="2"/>
  <c r="I42" i="2" s="1"/>
  <c r="L54" i="2"/>
  <c r="I54" i="2" s="1"/>
  <c r="L41" i="2"/>
  <c r="L55" i="2"/>
  <c r="I55" i="2" s="1"/>
  <c r="L36" i="2"/>
  <c r="L53" i="2"/>
  <c r="I53" i="2" s="1"/>
  <c r="L39" i="2"/>
  <c r="I39" i="2" s="1"/>
  <c r="L29" i="2"/>
  <c r="I29" i="2" s="1"/>
  <c r="L30" i="2"/>
  <c r="I30" i="2" s="1"/>
  <c r="L45" i="2"/>
  <c r="I45" i="2" s="1"/>
  <c r="L34" i="2"/>
  <c r="I34" i="2" s="1"/>
  <c r="L50" i="2"/>
  <c r="I50" i="2" s="1"/>
  <c r="L33" i="2"/>
  <c r="I33" i="2" s="1"/>
  <c r="L51" i="2"/>
  <c r="I51" i="2" s="1"/>
  <c r="L37" i="2"/>
  <c r="I37" i="2" s="1"/>
  <c r="L35" i="2"/>
  <c r="I35" i="2" s="1"/>
  <c r="L52" i="2"/>
  <c r="I52" i="2" s="1"/>
  <c r="L23" i="2"/>
  <c r="I23" i="2" s="1"/>
  <c r="L44" i="2"/>
  <c r="I44" i="2" s="1"/>
  <c r="L49" i="2"/>
  <c r="I49" i="2" s="1"/>
  <c r="L24" i="2"/>
  <c r="I24" i="2" s="1"/>
  <c r="L31" i="2"/>
  <c r="I31" i="2" s="1"/>
  <c r="L22" i="2"/>
  <c r="I22" i="2" s="1"/>
  <c r="L32" i="2"/>
  <c r="I32" i="2" s="1"/>
  <c r="L46" i="2"/>
  <c r="I46" i="2" s="1"/>
  <c r="L27" i="2"/>
  <c r="I27" i="2" s="1"/>
  <c r="L47" i="2"/>
  <c r="I47" i="2" s="1"/>
  <c r="L26" i="2"/>
  <c r="I26" i="2" s="1"/>
  <c r="S16" i="2"/>
  <c r="J16" i="2"/>
  <c r="T16" i="2" s="1"/>
  <c r="J14" i="2"/>
  <c r="T14" i="2" s="1"/>
  <c r="S14" i="2"/>
  <c r="J15" i="2"/>
  <c r="T15" i="2" s="1"/>
  <c r="S15" i="2"/>
  <c r="J12" i="2"/>
  <c r="T12" i="2" s="1"/>
  <c r="S12" i="2"/>
  <c r="J7" i="2"/>
  <c r="T7" i="2" s="1"/>
  <c r="S7" i="2"/>
  <c r="J13" i="2"/>
  <c r="T13" i="2" s="1"/>
  <c r="S13" i="2"/>
  <c r="J11" i="2"/>
  <c r="T11" i="2" s="1"/>
  <c r="S11" i="2"/>
  <c r="Y1" i="1"/>
  <c r="Y2" i="1"/>
  <c r="K2" i="1"/>
  <c r="K1" i="1"/>
  <c r="H51" i="1"/>
  <c r="H55" i="1"/>
  <c r="H25" i="1"/>
  <c r="H29" i="1"/>
  <c r="H33" i="1"/>
  <c r="H37" i="1"/>
  <c r="H41" i="1"/>
  <c r="H45" i="1"/>
  <c r="H49" i="1"/>
  <c r="H52" i="1"/>
  <c r="H22" i="1"/>
  <c r="H26" i="1"/>
  <c r="H30" i="1"/>
  <c r="H34" i="1"/>
  <c r="H38" i="1"/>
  <c r="H42" i="1"/>
  <c r="H46" i="1"/>
  <c r="H21" i="1"/>
  <c r="M5" i="2" s="1"/>
  <c r="H53" i="1"/>
  <c r="M4" i="2" s="1"/>
  <c r="H23" i="1"/>
  <c r="H27" i="1"/>
  <c r="H31" i="1"/>
  <c r="H35" i="1"/>
  <c r="H39" i="1"/>
  <c r="H43" i="1"/>
  <c r="H47" i="1"/>
  <c r="H50" i="1"/>
  <c r="H54" i="1"/>
  <c r="H24" i="1"/>
  <c r="H28" i="1"/>
  <c r="H32" i="1"/>
  <c r="H36" i="1"/>
  <c r="H40" i="1"/>
  <c r="H44" i="1"/>
  <c r="H48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29" i="1"/>
  <c r="Q37" i="1"/>
  <c r="Q41" i="1"/>
  <c r="Q49" i="1"/>
  <c r="Q57" i="1"/>
  <c r="Q65" i="1"/>
  <c r="Q73" i="1"/>
  <c r="Q81" i="1"/>
  <c r="Q89" i="1"/>
  <c r="Q26" i="1"/>
  <c r="Q38" i="1"/>
  <c r="Q46" i="1"/>
  <c r="Q54" i="1"/>
  <c r="Q62" i="1"/>
  <c r="Q70" i="1"/>
  <c r="Q78" i="1"/>
  <c r="Q86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25" i="1"/>
  <c r="N4" i="2" s="1"/>
  <c r="Q33" i="1"/>
  <c r="Q45" i="1"/>
  <c r="Q53" i="1"/>
  <c r="Q61" i="1"/>
  <c r="Q69" i="1"/>
  <c r="Q77" i="1"/>
  <c r="Q85" i="1"/>
  <c r="Q22" i="1"/>
  <c r="N5" i="2" s="1"/>
  <c r="Q30" i="1"/>
  <c r="Q34" i="1"/>
  <c r="Q42" i="1"/>
  <c r="Q50" i="1"/>
  <c r="Q58" i="1"/>
  <c r="Q66" i="1"/>
  <c r="Q74" i="1"/>
  <c r="Q82" i="1"/>
  <c r="Q90" i="1"/>
  <c r="Q21" i="1"/>
  <c r="AE21" i="1"/>
  <c r="R5" i="2" s="1"/>
  <c r="AE22" i="1"/>
  <c r="R10" i="2" s="1"/>
  <c r="I10" i="2" s="1"/>
  <c r="AE36" i="1"/>
  <c r="AE38" i="1"/>
  <c r="AE23" i="1"/>
  <c r="R17" i="2" s="1"/>
  <c r="I17" i="2" s="1"/>
  <c r="AE39" i="1"/>
  <c r="AE24" i="1"/>
  <c r="R4" i="2" s="1"/>
  <c r="AE37" i="1"/>
  <c r="AE35" i="1"/>
  <c r="R6" i="2" s="1"/>
  <c r="AE34" i="1"/>
  <c r="AE33" i="1"/>
  <c r="AE32" i="1"/>
  <c r="R25" i="2" s="1"/>
  <c r="I25" i="2" s="1"/>
  <c r="AE31" i="1"/>
  <c r="R20" i="2" s="1"/>
  <c r="I20" i="2" s="1"/>
  <c r="AE30" i="1"/>
  <c r="AE29" i="1"/>
  <c r="R21" i="2" s="1"/>
  <c r="I21" i="2" s="1"/>
  <c r="AE28" i="1"/>
  <c r="R8" i="2" s="1"/>
  <c r="I8" i="2" s="1"/>
  <c r="AE27" i="1"/>
  <c r="AE26" i="1"/>
  <c r="AE25" i="1"/>
  <c r="R19" i="2" s="1"/>
  <c r="I19" i="2" s="1"/>
  <c r="S47" i="2" l="1"/>
  <c r="J47" i="2"/>
  <c r="T47" i="2" s="1"/>
  <c r="S22" i="2"/>
  <c r="J22" i="2"/>
  <c r="T22" i="2" s="1"/>
  <c r="S44" i="2"/>
  <c r="J44" i="2"/>
  <c r="T44" i="2" s="1"/>
  <c r="J37" i="2"/>
  <c r="T37" i="2" s="1"/>
  <c r="S37" i="2"/>
  <c r="J34" i="2"/>
  <c r="T34" i="2" s="1"/>
  <c r="S34" i="2"/>
  <c r="J39" i="2"/>
  <c r="T39" i="2" s="1"/>
  <c r="S39" i="2"/>
  <c r="J28" i="2"/>
  <c r="T28" i="2" s="1"/>
  <c r="S28" i="2"/>
  <c r="J27" i="2"/>
  <c r="T27" i="2" s="1"/>
  <c r="S27" i="2"/>
  <c r="J31" i="2"/>
  <c r="T31" i="2" s="1"/>
  <c r="S31" i="2"/>
  <c r="S23" i="2"/>
  <c r="J23" i="2"/>
  <c r="T23" i="2" s="1"/>
  <c r="J51" i="2"/>
  <c r="T51" i="2" s="1"/>
  <c r="S51" i="2"/>
  <c r="J45" i="2"/>
  <c r="T45" i="2" s="1"/>
  <c r="S45" i="2"/>
  <c r="S53" i="2"/>
  <c r="J53" i="2"/>
  <c r="T53" i="2" s="1"/>
  <c r="S54" i="2"/>
  <c r="J54" i="2"/>
  <c r="T54" i="2" s="1"/>
  <c r="S40" i="2"/>
  <c r="J40" i="2"/>
  <c r="T40" i="2" s="1"/>
  <c r="S24" i="2"/>
  <c r="J24" i="2"/>
  <c r="T24" i="2" s="1"/>
  <c r="S33" i="2"/>
  <c r="J33" i="2"/>
  <c r="T33" i="2" s="1"/>
  <c r="S42" i="2"/>
  <c r="J42" i="2"/>
  <c r="T42" i="2" s="1"/>
  <c r="S43" i="2"/>
  <c r="J43" i="2"/>
  <c r="T43" i="2" s="1"/>
  <c r="S46" i="2"/>
  <c r="J46" i="2"/>
  <c r="T46" i="2" s="1"/>
  <c r="S52" i="2"/>
  <c r="J52" i="2"/>
  <c r="T52" i="2" s="1"/>
  <c r="J30" i="2"/>
  <c r="T30" i="2" s="1"/>
  <c r="S30" i="2"/>
  <c r="S26" i="2"/>
  <c r="J26" i="2"/>
  <c r="T26" i="2" s="1"/>
  <c r="S32" i="2"/>
  <c r="J32" i="2"/>
  <c r="T32" i="2" s="1"/>
  <c r="S49" i="2"/>
  <c r="J49" i="2"/>
  <c r="T49" i="2" s="1"/>
  <c r="S35" i="2"/>
  <c r="J35" i="2"/>
  <c r="T35" i="2" s="1"/>
  <c r="S50" i="2"/>
  <c r="J50" i="2"/>
  <c r="T50" i="2" s="1"/>
  <c r="J29" i="2"/>
  <c r="T29" i="2" s="1"/>
  <c r="S29" i="2"/>
  <c r="J55" i="2"/>
  <c r="T55" i="2" s="1"/>
  <c r="S55" i="2"/>
  <c r="S48" i="2"/>
  <c r="J48" i="2"/>
  <c r="T48" i="2" s="1"/>
  <c r="J38" i="2"/>
  <c r="T38" i="2" s="1"/>
  <c r="S38" i="2"/>
  <c r="S17" i="2"/>
  <c r="J17" i="2"/>
  <c r="T17" i="2" s="1"/>
  <c r="J25" i="2"/>
  <c r="T25" i="2" s="1"/>
  <c r="S25" i="2"/>
  <c r="S8" i="2"/>
  <c r="J8" i="2"/>
  <c r="T8" i="2" s="1"/>
  <c r="J10" i="2"/>
  <c r="T10" i="2" s="1"/>
  <c r="S10" i="2"/>
  <c r="S19" i="2"/>
  <c r="J19" i="2"/>
  <c r="T19" i="2" s="1"/>
  <c r="S20" i="2"/>
  <c r="J20" i="2"/>
  <c r="T20" i="2" s="1"/>
  <c r="J21" i="2"/>
  <c r="T21" i="2" s="1"/>
  <c r="S21" i="2"/>
  <c r="AA22" i="1"/>
  <c r="AA26" i="1"/>
  <c r="AA30" i="1"/>
  <c r="AA34" i="1"/>
  <c r="AA38" i="1"/>
  <c r="AA42" i="1"/>
  <c r="AA50" i="1"/>
  <c r="AA54" i="1"/>
  <c r="AA58" i="1"/>
  <c r="AA66" i="1"/>
  <c r="AA70" i="1"/>
  <c r="AA78" i="1"/>
  <c r="AA86" i="1"/>
  <c r="AA94" i="1"/>
  <c r="AA102" i="1"/>
  <c r="AA110" i="1"/>
  <c r="AA118" i="1"/>
  <c r="AA126" i="1"/>
  <c r="AA134" i="1"/>
  <c r="AA142" i="1"/>
  <c r="AA150" i="1"/>
  <c r="AA158" i="1"/>
  <c r="AA46" i="1"/>
  <c r="AA62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57" i="1"/>
  <c r="AA109" i="1"/>
  <c r="AA65" i="1"/>
  <c r="AA37" i="1"/>
  <c r="AA144" i="1"/>
  <c r="AA124" i="1"/>
  <c r="AA108" i="1"/>
  <c r="AA92" i="1"/>
  <c r="AA76" i="1"/>
  <c r="AA60" i="1"/>
  <c r="AA44" i="1"/>
  <c r="AA28" i="1"/>
  <c r="AA137" i="1"/>
  <c r="AA93" i="1"/>
  <c r="AA53" i="1"/>
  <c r="AA148" i="1"/>
  <c r="AA151" i="1"/>
  <c r="AA135" i="1"/>
  <c r="AA119" i="1"/>
  <c r="AA103" i="1"/>
  <c r="AA87" i="1"/>
  <c r="AA71" i="1"/>
  <c r="AA55" i="1"/>
  <c r="AA39" i="1"/>
  <c r="AA23" i="1"/>
  <c r="AA117" i="1"/>
  <c r="AA29" i="1"/>
  <c r="AA45" i="1"/>
  <c r="AA152" i="1"/>
  <c r="AA128" i="1"/>
  <c r="AA112" i="1"/>
  <c r="AA96" i="1"/>
  <c r="AA48" i="1"/>
  <c r="AA32" i="1"/>
  <c r="AA61" i="1"/>
  <c r="AA139" i="1"/>
  <c r="AA91" i="1"/>
  <c r="AA43" i="1"/>
  <c r="AA129" i="1"/>
  <c r="AA145" i="1"/>
  <c r="AA101" i="1"/>
  <c r="AA57" i="1"/>
  <c r="AA25" i="1"/>
  <c r="AA136" i="1"/>
  <c r="AA120" i="1"/>
  <c r="AA104" i="1"/>
  <c r="AA88" i="1"/>
  <c r="AA72" i="1"/>
  <c r="AA56" i="1"/>
  <c r="AA40" i="1"/>
  <c r="AA24" i="1"/>
  <c r="AA125" i="1"/>
  <c r="AA81" i="1"/>
  <c r="AA41" i="1"/>
  <c r="AA140" i="1"/>
  <c r="AA147" i="1"/>
  <c r="AA131" i="1"/>
  <c r="AA115" i="1"/>
  <c r="AA99" i="1"/>
  <c r="AA83" i="1"/>
  <c r="AA67" i="1"/>
  <c r="AA51" i="1"/>
  <c r="AA35" i="1"/>
  <c r="AA153" i="1"/>
  <c r="AA105" i="1"/>
  <c r="AA77" i="1"/>
  <c r="AA64" i="1"/>
  <c r="AA149" i="1"/>
  <c r="AA156" i="1"/>
  <c r="AA107" i="1"/>
  <c r="AA59" i="1"/>
  <c r="AA69" i="1"/>
  <c r="AA133" i="1"/>
  <c r="AA89" i="1"/>
  <c r="AA49" i="1"/>
  <c r="AA160" i="1"/>
  <c r="AA132" i="1"/>
  <c r="AA116" i="1"/>
  <c r="AA100" i="1"/>
  <c r="AA84" i="1"/>
  <c r="AA68" i="1"/>
  <c r="AA52" i="1"/>
  <c r="AA36" i="1"/>
  <c r="AA161" i="1"/>
  <c r="AA113" i="1"/>
  <c r="AA73" i="1"/>
  <c r="AA33" i="1"/>
  <c r="AA159" i="1"/>
  <c r="AA143" i="1"/>
  <c r="AA127" i="1"/>
  <c r="AA111" i="1"/>
  <c r="AA95" i="1"/>
  <c r="AA79" i="1"/>
  <c r="AA63" i="1"/>
  <c r="AA47" i="1"/>
  <c r="AA31" i="1"/>
  <c r="AA141" i="1"/>
  <c r="AA85" i="1"/>
  <c r="AA121" i="1"/>
  <c r="AA80" i="1"/>
  <c r="AA97" i="1"/>
  <c r="AA155" i="1"/>
  <c r="AA123" i="1"/>
  <c r="AA75" i="1"/>
  <c r="AA27" i="1"/>
  <c r="M96" i="1"/>
  <c r="M22" i="1"/>
  <c r="M26" i="1"/>
  <c r="O4" i="2" s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29" i="1"/>
  <c r="M41" i="1"/>
  <c r="M53" i="1"/>
  <c r="M65" i="1"/>
  <c r="M77" i="1"/>
  <c r="M8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37" i="1"/>
  <c r="M49" i="1"/>
  <c r="M57" i="1"/>
  <c r="M69" i="1"/>
  <c r="M81" i="1"/>
  <c r="M93" i="1"/>
  <c r="M21" i="1"/>
  <c r="M25" i="1"/>
  <c r="M33" i="1"/>
  <c r="M45" i="1"/>
  <c r="M61" i="1"/>
  <c r="M73" i="1"/>
  <c r="M85" i="1"/>
  <c r="M84" i="1"/>
  <c r="M48" i="1"/>
  <c r="M80" i="1"/>
  <c r="M52" i="1"/>
  <c r="M24" i="1"/>
  <c r="M76" i="1"/>
  <c r="M72" i="1"/>
  <c r="M44" i="1"/>
  <c r="M68" i="1"/>
  <c r="M28" i="1"/>
  <c r="M64" i="1"/>
  <c r="M36" i="1"/>
  <c r="M92" i="1"/>
  <c r="M88" i="1"/>
  <c r="M56" i="1"/>
  <c r="M40" i="1"/>
  <c r="M60" i="1"/>
  <c r="M32" i="1"/>
  <c r="AA21" i="1"/>
  <c r="O5" i="2" l="1"/>
  <c r="I5" i="2" s="1"/>
  <c r="J5" i="2" s="1"/>
  <c r="T5" i="2" l="1"/>
  <c r="S5" i="2"/>
  <c r="I4" i="2" l="1"/>
  <c r="J4" i="2" s="1"/>
  <c r="T4" i="2" s="1"/>
  <c r="S4" i="2"/>
  <c r="I41" i="2"/>
  <c r="S41" i="2" s="1"/>
  <c r="I6" i="2"/>
  <c r="S6" i="2" s="1"/>
  <c r="I36" i="2"/>
  <c r="J36" i="2" s="1"/>
  <c r="T36" i="2" s="1"/>
  <c r="S36" i="2"/>
  <c r="I9" i="2"/>
  <c r="J9" i="2" s="1"/>
  <c r="T9" i="2" s="1"/>
  <c r="U39" i="1"/>
  <c r="U69" i="1"/>
  <c r="U96" i="1"/>
  <c r="U38" i="1"/>
  <c r="U111" i="1"/>
  <c r="U84" i="1"/>
  <c r="U68" i="1"/>
  <c r="U45" i="1"/>
  <c r="U63" i="1"/>
  <c r="U92" i="1"/>
  <c r="U43" i="1"/>
  <c r="U72" i="1"/>
  <c r="U112" i="1"/>
  <c r="U34" i="1"/>
  <c r="U79" i="1"/>
  <c r="U91" i="1"/>
  <c r="U82" i="1"/>
  <c r="U29" i="1"/>
  <c r="U73" i="1"/>
  <c r="U114" i="1"/>
  <c r="U33" i="1"/>
  <c r="U54" i="1"/>
  <c r="U99" i="1"/>
  <c r="U35" i="1"/>
  <c r="U100" i="1"/>
  <c r="U66" i="1"/>
  <c r="U36" i="1"/>
  <c r="U83" i="1"/>
  <c r="U88" i="1"/>
  <c r="U49" i="1"/>
  <c r="U28" i="1"/>
  <c r="U106" i="1"/>
  <c r="U26" i="1"/>
  <c r="U65" i="1"/>
  <c r="U70" i="1"/>
  <c r="U90" i="1"/>
  <c r="U59" i="1"/>
  <c r="U44" i="1"/>
  <c r="U81" i="1"/>
  <c r="U80" i="1"/>
  <c r="U37" i="1"/>
  <c r="U102" i="1"/>
  <c r="U86" i="1"/>
  <c r="U62" i="1"/>
  <c r="U78" i="1"/>
  <c r="U56" i="1"/>
  <c r="U50" i="1"/>
  <c r="U98" i="1"/>
  <c r="U103" i="1"/>
  <c r="U47" i="1"/>
  <c r="U41" i="1"/>
  <c r="U52" i="1"/>
  <c r="U85" i="1"/>
  <c r="U40" i="1"/>
  <c r="U104" i="1"/>
  <c r="U108" i="1"/>
  <c r="U27" i="1"/>
  <c r="U67" i="1"/>
  <c r="U113" i="1"/>
  <c r="U75" i="1"/>
  <c r="U25" i="1"/>
  <c r="U77" i="1"/>
  <c r="U60" i="1"/>
  <c r="U48" i="1"/>
  <c r="U101" i="1"/>
  <c r="U58" i="1"/>
  <c r="U46" i="1"/>
  <c r="U57" i="1"/>
  <c r="U32" i="1"/>
  <c r="U76" i="1"/>
  <c r="U95" i="1"/>
  <c r="U97" i="1"/>
  <c r="U109" i="1"/>
  <c r="U87" i="1"/>
  <c r="U71" i="1"/>
  <c r="U74" i="1"/>
  <c r="U30" i="1"/>
  <c r="U94" i="1"/>
  <c r="U23" i="1"/>
  <c r="U31" i="1"/>
  <c r="U55" i="1"/>
  <c r="U61" i="1"/>
  <c r="U42" i="1"/>
  <c r="U53" i="1"/>
  <c r="U110" i="1"/>
  <c r="U89" i="1"/>
  <c r="U24" i="1"/>
  <c r="U51" i="1"/>
  <c r="U64" i="1"/>
  <c r="U107" i="1"/>
  <c r="U115" i="1"/>
  <c r="U22" i="1"/>
  <c r="U93" i="1"/>
  <c r="U21" i="1"/>
  <c r="U105" i="1"/>
  <c r="J6" i="2" l="1"/>
  <c r="T6" i="2" s="1"/>
  <c r="J41" i="2"/>
  <c r="T41" i="2" s="1"/>
  <c r="S9" i="2"/>
</calcChain>
</file>

<file path=xl/sharedStrings.xml><?xml version="1.0" encoding="utf-8"?>
<sst xmlns="http://schemas.openxmlformats.org/spreadsheetml/2006/main" count="1697" uniqueCount="725">
  <si>
    <t>MEAN</t>
  </si>
  <si>
    <t>STDEV</t>
  </si>
  <si>
    <t>ICOPantera Legend</t>
  </si>
  <si>
    <t>CrushCrypto Legend</t>
  </si>
  <si>
    <t>S</t>
  </si>
  <si>
    <t>Good / Good</t>
  </si>
  <si>
    <t>A+</t>
  </si>
  <si>
    <t>ICODrops</t>
  </si>
  <si>
    <t>SD</t>
  </si>
  <si>
    <t>Long Term Good</t>
  </si>
  <si>
    <t>A</t>
  </si>
  <si>
    <t>Not Rated</t>
  </si>
  <si>
    <t>Good / Neutral</t>
  </si>
  <si>
    <t>A-</t>
  </si>
  <si>
    <t>Neutral</t>
  </si>
  <si>
    <t>Neutral / Good</t>
  </si>
  <si>
    <t>B+</t>
  </si>
  <si>
    <t>Medium</t>
  </si>
  <si>
    <t>Neutral / Neutral</t>
  </si>
  <si>
    <t>B</t>
  </si>
  <si>
    <t>High</t>
  </si>
  <si>
    <t>B-</t>
  </si>
  <si>
    <t>Very High</t>
  </si>
  <si>
    <t>C+</t>
  </si>
  <si>
    <t>C</t>
  </si>
  <si>
    <t>ICODrops PasteHere</t>
  </si>
  <si>
    <t>OhHeyMatty Paste Here</t>
  </si>
  <si>
    <t>CrushCrypto PASTE HERE</t>
  </si>
  <si>
    <t>Value</t>
  </si>
  <si>
    <t>Crypto Briefing Paste Here</t>
  </si>
  <si>
    <t>Hacked PASTE HERE</t>
  </si>
  <si>
    <t>ICOPantera ADD HERE</t>
  </si>
  <si>
    <t>C-</t>
  </si>
  <si>
    <t>Bulk ADD HERE</t>
  </si>
  <si>
    <t>FANTOM</t>
  </si>
  <si>
    <t>Neonexchange</t>
  </si>
  <si>
    <t>Essentia</t>
  </si>
  <si>
    <t>SmartChain.io</t>
  </si>
  <si>
    <t>Nucypher</t>
  </si>
  <si>
    <t>D+</t>
  </si>
  <si>
    <t>RSK</t>
  </si>
  <si>
    <t>Nervos</t>
  </si>
  <si>
    <t>Hyperion</t>
  </si>
  <si>
    <t>StarkWare</t>
  </si>
  <si>
    <t>D</t>
  </si>
  <si>
    <t>Dfinity</t>
  </si>
  <si>
    <t>Hadron</t>
  </si>
  <si>
    <t>OneLedger</t>
  </si>
  <si>
    <t>Basis</t>
  </si>
  <si>
    <t>D-</t>
  </si>
  <si>
    <t>nOS</t>
  </si>
  <si>
    <t>Fantom</t>
  </si>
  <si>
    <t>Dream</t>
  </si>
  <si>
    <t>Kadena</t>
  </si>
  <si>
    <t>F</t>
  </si>
  <si>
    <t>CertiK</t>
  </si>
  <si>
    <t>Kambria</t>
  </si>
  <si>
    <t>Bethereum</t>
  </si>
  <si>
    <t>Metronome</t>
  </si>
  <si>
    <t>Hypernet</t>
  </si>
  <si>
    <t>Alchemint</t>
  </si>
  <si>
    <t>Senno</t>
  </si>
  <si>
    <t>Solana</t>
  </si>
  <si>
    <t>Drep</t>
  </si>
  <si>
    <t>IoTBlock</t>
  </si>
  <si>
    <t>Traceto.io</t>
  </si>
  <si>
    <t>Talao</t>
  </si>
  <si>
    <t>Orbs</t>
  </si>
  <si>
    <t>Tolar</t>
  </si>
  <si>
    <t>Creator.ai</t>
  </si>
  <si>
    <t>Lightstreams</t>
  </si>
  <si>
    <t>CryptoCurve</t>
  </si>
  <si>
    <t>Harmony</t>
  </si>
  <si>
    <t>Mainframe</t>
  </si>
  <si>
    <t>Sparkster</t>
  </si>
  <si>
    <t>Cardium</t>
  </si>
  <si>
    <t>Bolt</t>
  </si>
  <si>
    <t>BolttCoin</t>
  </si>
  <si>
    <t>Atonomi</t>
  </si>
  <si>
    <t>IoTeX</t>
  </si>
  <si>
    <t>SpringRole</t>
  </si>
  <si>
    <t>Verasity</t>
  </si>
  <si>
    <t>AKASHA</t>
  </si>
  <si>
    <t>Airbloc</t>
  </si>
  <si>
    <t>ShareRing</t>
  </si>
  <si>
    <t>Loyakk</t>
  </si>
  <si>
    <t>Acorn</t>
  </si>
  <si>
    <t>Mattereum</t>
  </si>
  <si>
    <t>HybridBlock</t>
  </si>
  <si>
    <t>Computable</t>
  </si>
  <si>
    <t>Traceto</t>
  </si>
  <si>
    <t>GoNetwork</t>
  </si>
  <si>
    <t>Arweave</t>
  </si>
  <si>
    <t>Phantasma</t>
  </si>
  <si>
    <t>Able</t>
  </si>
  <si>
    <t>LegalBlock</t>
  </si>
  <si>
    <t>Bloxroute</t>
  </si>
  <si>
    <t>ThunderToken</t>
  </si>
  <si>
    <t>Egretia</t>
  </si>
  <si>
    <t>Moonlight</t>
  </si>
  <si>
    <t>Onplace</t>
  </si>
  <si>
    <t>Inmediate</t>
  </si>
  <si>
    <t>Quarkchain</t>
  </si>
  <si>
    <t>Sentinel</t>
  </si>
  <si>
    <t>Cardstack</t>
  </si>
  <si>
    <t>GoChain</t>
  </si>
  <si>
    <t>Baasid</t>
  </si>
  <si>
    <t>Kairos</t>
  </si>
  <si>
    <t>EtherInc</t>
  </si>
  <si>
    <t>DiceMoney</t>
  </si>
  <si>
    <t>Unibright</t>
  </si>
  <si>
    <t>RecordFoundation</t>
  </si>
  <si>
    <t>EdenChain</t>
  </si>
  <si>
    <t>NKN</t>
  </si>
  <si>
    <t>Augmate</t>
  </si>
  <si>
    <t>DML</t>
  </si>
  <si>
    <t>CosmoChain</t>
  </si>
  <si>
    <t>Merculet</t>
  </si>
  <si>
    <t>YggDrash</t>
  </si>
  <si>
    <t>LendingBlock</t>
  </si>
  <si>
    <t>Signals</t>
  </si>
  <si>
    <t>HeroNode</t>
  </si>
  <si>
    <t>VideoCoin</t>
  </si>
  <si>
    <t>Verime</t>
  </si>
  <si>
    <t>PenceCoin</t>
  </si>
  <si>
    <t>Pchain</t>
  </si>
  <si>
    <t>Omnitude</t>
  </si>
  <si>
    <t>Coinus</t>
  </si>
  <si>
    <t>Friendz</t>
  </si>
  <si>
    <t>Anycoin</t>
  </si>
  <si>
    <t>Skrumble</t>
  </si>
  <si>
    <t>Naviaddress</t>
  </si>
  <si>
    <t>Havven</t>
  </si>
  <si>
    <t>Bryllite</t>
  </si>
  <si>
    <t>Te-food</t>
  </si>
  <si>
    <t>ETU</t>
  </si>
  <si>
    <t>RightMesh</t>
  </si>
  <si>
    <t>Tomocoin</t>
  </si>
  <si>
    <t>TTC</t>
  </si>
  <si>
    <t>Refereum</t>
  </si>
  <si>
    <t>DataBroker</t>
  </si>
  <si>
    <t>Current</t>
  </si>
  <si>
    <t>Datawallet</t>
  </si>
  <si>
    <t>OpenPlatform</t>
  </si>
  <si>
    <t>effecti.ai</t>
  </si>
  <si>
    <t>unibright</t>
  </si>
  <si>
    <t>Jet8</t>
  </si>
  <si>
    <t>Kinguin</t>
  </si>
  <si>
    <t>Medicalchain</t>
  </si>
  <si>
    <t>Pibble</t>
  </si>
  <si>
    <t>ElectrifyAsia</t>
  </si>
  <si>
    <t>Keyrpto</t>
  </si>
  <si>
    <t>InkProtocol</t>
  </si>
  <si>
    <t>LocalCoinSwap</t>
  </si>
  <si>
    <t>WePower</t>
  </si>
  <si>
    <t>ozex</t>
  </si>
  <si>
    <t>Nexo</t>
  </si>
  <si>
    <t>Dadi</t>
  </si>
  <si>
    <t>Ftec</t>
  </si>
  <si>
    <t>WindingTree</t>
  </si>
  <si>
    <t>Mandala</t>
  </si>
  <si>
    <t>Amicorum</t>
  </si>
  <si>
    <t>Experty</t>
  </si>
  <si>
    <t>Thinkcoin</t>
  </si>
  <si>
    <t>Zilliqa</t>
  </si>
  <si>
    <t>Stargram</t>
  </si>
  <si>
    <t>TheKey</t>
  </si>
  <si>
    <t>Blocksquare</t>
  </si>
  <si>
    <t>Valid</t>
  </si>
  <si>
    <t>Bluzelle</t>
  </si>
  <si>
    <t>berith</t>
  </si>
  <si>
    <t>PolicyPal</t>
  </si>
  <si>
    <t>DeepBrainChain</t>
  </si>
  <si>
    <t>MobiLink</t>
  </si>
  <si>
    <t>Solve.Care</t>
  </si>
  <si>
    <t>Apex</t>
  </si>
  <si>
    <t>Te-Food</t>
  </si>
  <si>
    <t>Qlink</t>
  </si>
  <si>
    <t>Effect.AI</t>
  </si>
  <si>
    <t>OmegaOne</t>
  </si>
  <si>
    <t>Utrust</t>
  </si>
  <si>
    <t>Globitex</t>
  </si>
  <si>
    <t>Mercury</t>
  </si>
  <si>
    <t>Raiden</t>
  </si>
  <si>
    <t>Dock.io</t>
  </si>
  <si>
    <t>Quantstamp</t>
  </si>
  <si>
    <t>Cream</t>
  </si>
  <si>
    <t>Gems</t>
  </si>
  <si>
    <t>Viewly</t>
  </si>
  <si>
    <t>STK</t>
  </si>
  <si>
    <t>Storm</t>
  </si>
  <si>
    <t>RPX</t>
  </si>
  <si>
    <t>DeStream</t>
  </si>
  <si>
    <t>Ripio</t>
  </si>
  <si>
    <t>Tradove</t>
  </si>
  <si>
    <t>Zeepin</t>
  </si>
  <si>
    <t>Coinfi</t>
  </si>
  <si>
    <t>Gatcoin</t>
  </si>
  <si>
    <t>Kleros</t>
  </si>
  <si>
    <t>Beetoken</t>
  </si>
  <si>
    <t>Bitdegree</t>
  </si>
  <si>
    <t>SelfKey</t>
  </si>
  <si>
    <t>SwissRealCoin</t>
  </si>
  <si>
    <t>Gifto</t>
  </si>
  <si>
    <t>Props</t>
  </si>
  <si>
    <t>Ins</t>
  </si>
  <si>
    <t>Ethlend</t>
  </si>
  <si>
    <t>FarmaTrust</t>
  </si>
  <si>
    <t>Oracles</t>
  </si>
  <si>
    <t>Bloom</t>
  </si>
  <si>
    <t>Wabi</t>
  </si>
  <si>
    <t>OS.University</t>
  </si>
  <si>
    <t>Evolution</t>
  </si>
  <si>
    <t>EOS</t>
  </si>
  <si>
    <t>Digitize</t>
  </si>
  <si>
    <t>Sandblock</t>
  </si>
  <si>
    <t>Aramco</t>
  </si>
  <si>
    <t>Pointium</t>
  </si>
  <si>
    <t>Superset</t>
  </si>
  <si>
    <t>Opiria</t>
  </si>
  <si>
    <t>Triwer</t>
  </si>
  <si>
    <t>MYDFS</t>
  </si>
  <si>
    <t>Arcona</t>
  </si>
  <si>
    <t>DAOstack</t>
  </si>
  <si>
    <t>CoinJanitor</t>
  </si>
  <si>
    <t>Pantos</t>
  </si>
  <si>
    <t>BGX</t>
  </si>
  <si>
    <t>Shopin</t>
  </si>
  <si>
    <t>TuneToken</t>
  </si>
  <si>
    <t>Momentum</t>
  </si>
  <si>
    <t>Shivom</t>
  </si>
  <si>
    <t>DreamTeam</t>
  </si>
  <si>
    <t>Eligma</t>
  </si>
  <si>
    <t>Path.Network</t>
  </si>
  <si>
    <t>DAV</t>
  </si>
  <si>
    <t>Safein</t>
  </si>
  <si>
    <t>Cryptoflix</t>
  </si>
  <si>
    <t>Elementh</t>
  </si>
  <si>
    <t>TrustedHealth</t>
  </si>
  <si>
    <t>Yggdrash</t>
  </si>
  <si>
    <t>SyncFab</t>
  </si>
  <si>
    <t>CloudMoolah</t>
  </si>
  <si>
    <t>TE-FOOD</t>
  </si>
  <si>
    <t>Skraps</t>
  </si>
  <si>
    <t>VALID</t>
  </si>
  <si>
    <t>Serenity</t>
  </si>
  <si>
    <t>EximChain</t>
  </si>
  <si>
    <t>Bubbletone</t>
  </si>
  <si>
    <t>Ethearnal</t>
  </si>
  <si>
    <t>AdHive</t>
  </si>
  <si>
    <t>Grain</t>
  </si>
  <si>
    <t>Faceter</t>
  </si>
  <si>
    <t>Play2Live</t>
  </si>
  <si>
    <t>Coinvest</t>
  </si>
  <si>
    <t>DADI</t>
  </si>
  <si>
    <t>Zenome</t>
  </si>
  <si>
    <t>Electrify.Asia</t>
  </si>
  <si>
    <t>OhHeyMatty</t>
  </si>
  <si>
    <t>CryptoBriefing</t>
  </si>
  <si>
    <t>CrushCrypto</t>
  </si>
  <si>
    <t>Hacked</t>
  </si>
  <si>
    <t>ICOPantera</t>
  </si>
  <si>
    <t>Bulk</t>
  </si>
  <si>
    <t>SmartAvg</t>
  </si>
  <si>
    <t>Smart Rating</t>
  </si>
  <si>
    <t>Smart Rating Legend</t>
  </si>
  <si>
    <t>weight</t>
  </si>
  <si>
    <t>LowerBoundary</t>
  </si>
  <si>
    <t>UpperBoundary</t>
  </si>
  <si>
    <t>Neutral / Negative</t>
  </si>
  <si>
    <t>Indahash</t>
  </si>
  <si>
    <t>Mobius</t>
  </si>
  <si>
    <t>UTRUST</t>
  </si>
  <si>
    <t>Negative / Neutral</t>
  </si>
  <si>
    <t>Spectre</t>
  </si>
  <si>
    <t>PayPie</t>
  </si>
  <si>
    <t>COMSA</t>
  </si>
  <si>
    <t>EtherParty</t>
  </si>
  <si>
    <t>ICON</t>
  </si>
  <si>
    <t>AirToken</t>
  </si>
  <si>
    <t>Negative / Negative</t>
  </si>
  <si>
    <t>PCHAIN</t>
  </si>
  <si>
    <t>Academy</t>
  </si>
  <si>
    <t>Low</t>
  </si>
  <si>
    <t>HYCON</t>
  </si>
  <si>
    <t>HOLD</t>
  </si>
  <si>
    <t>Ledningblock</t>
  </si>
  <si>
    <t>BitGuild</t>
  </si>
  <si>
    <t>Chainium</t>
  </si>
  <si>
    <t>Seele</t>
  </si>
  <si>
    <t>Effect.ai</t>
  </si>
  <si>
    <t>Endor</t>
  </si>
  <si>
    <t>YGGDRASH</t>
  </si>
  <si>
    <t>JET8</t>
  </si>
  <si>
    <t>Zebi</t>
  </si>
  <si>
    <t>TomoCoin</t>
  </si>
  <si>
    <t>Bankera</t>
  </si>
  <si>
    <t>FintruX</t>
  </si>
  <si>
    <t>dock.io</t>
  </si>
  <si>
    <t>Lendroid</t>
  </si>
  <si>
    <t>CREDITS</t>
  </si>
  <si>
    <t>0chain</t>
  </si>
  <si>
    <t>REMME</t>
  </si>
  <si>
    <t>FundRequest</t>
  </si>
  <si>
    <t>Fusion</t>
  </si>
  <si>
    <t>Dether</t>
  </si>
  <si>
    <t>GBX</t>
  </si>
  <si>
    <t>ArcBlock</t>
  </si>
  <si>
    <t>MedicalChain</t>
  </si>
  <si>
    <t>AMLT</t>
  </si>
  <si>
    <t>dadi</t>
  </si>
  <si>
    <t>APEX</t>
  </si>
  <si>
    <t>Nucleus.Vision</t>
  </si>
  <si>
    <t>Odyssey</t>
  </si>
  <si>
    <t>Elastos</t>
  </si>
  <si>
    <t>FORTUNA</t>
  </si>
  <si>
    <t>Devery</t>
  </si>
  <si>
    <t>OriginTrail</t>
  </si>
  <si>
    <t>Envion</t>
  </si>
  <si>
    <t>InsurePal</t>
  </si>
  <si>
    <t>AidCoin</t>
  </si>
  <si>
    <t>carVertical</t>
  </si>
  <si>
    <t>Trinity</t>
  </si>
  <si>
    <t>Selfkey</t>
  </si>
  <si>
    <t>adbank</t>
  </si>
  <si>
    <t>Latium</t>
  </si>
  <si>
    <t>HOQU</t>
  </si>
  <si>
    <t>SwissBorg</t>
  </si>
  <si>
    <t>CoinFi</t>
  </si>
  <si>
    <t>Block.array</t>
  </si>
  <si>
    <t>Neuromation</t>
  </si>
  <si>
    <t>Crypterium</t>
  </si>
  <si>
    <t>ZILLIQA</t>
  </si>
  <si>
    <t>trade.io</t>
  </si>
  <si>
    <t>Covesting</t>
  </si>
  <si>
    <t>Telcoin</t>
  </si>
  <si>
    <t>Gladius</t>
  </si>
  <si>
    <t>BitDegree</t>
  </si>
  <si>
    <t>CanYa</t>
  </si>
  <si>
    <t>Hdac</t>
  </si>
  <si>
    <t>SingularityNET</t>
  </si>
  <si>
    <t>PROPS</t>
  </si>
  <si>
    <t>indaHash</t>
  </si>
  <si>
    <t>CommerceBlock</t>
  </si>
  <si>
    <t>Bread</t>
  </si>
  <si>
    <t>SophiaTX</t>
  </si>
  <si>
    <t>Bounty0x</t>
  </si>
  <si>
    <t>Nebulas</t>
  </si>
  <si>
    <t>Coinlancer</t>
  </si>
  <si>
    <t>Naga</t>
  </si>
  <si>
    <t>MediBloc</t>
  </si>
  <si>
    <t>Aigang</t>
  </si>
  <si>
    <t>GIFTO</t>
  </si>
  <si>
    <t>Universa</t>
  </si>
  <si>
    <t>Aphelion</t>
  </si>
  <si>
    <t>Po.et</t>
  </si>
  <si>
    <t>Tierion</t>
  </si>
  <si>
    <t>BlockCAT</t>
  </si>
  <si>
    <t>Ox</t>
  </si>
  <si>
    <t>Agrello</t>
  </si>
  <si>
    <t>Decentraland</t>
  </si>
  <si>
    <t>OPUS</t>
  </si>
  <si>
    <t>ChronoLogic</t>
  </si>
  <si>
    <t>Monetha</t>
  </si>
  <si>
    <t>Everex</t>
  </si>
  <si>
    <t>Tron</t>
  </si>
  <si>
    <t>Viberate</t>
  </si>
  <si>
    <t>Aventus</t>
  </si>
  <si>
    <t>Filecoin</t>
  </si>
  <si>
    <t>Rivetz</t>
  </si>
  <si>
    <t>Enigma</t>
  </si>
  <si>
    <t>Blackmoon</t>
  </si>
  <si>
    <t>Social</t>
  </si>
  <si>
    <t>Very Low</t>
  </si>
  <si>
    <t>BitDice</t>
  </si>
  <si>
    <t>KyberNetwork</t>
  </si>
  <si>
    <t>KICKICO</t>
  </si>
  <si>
    <t>ChainLink</t>
  </si>
  <si>
    <t>Modum</t>
  </si>
  <si>
    <t>Cindicator</t>
  </si>
  <si>
    <t>Kin</t>
  </si>
  <si>
    <t>ALIS</t>
  </si>
  <si>
    <t>Real</t>
  </si>
  <si>
    <t>Wanchain</t>
  </si>
  <si>
    <t>LaToken</t>
  </si>
  <si>
    <t>AirSwap</t>
  </si>
  <si>
    <t>Ties.Network</t>
  </si>
  <si>
    <t>Streamr</t>
  </si>
  <si>
    <t>Doc.ai</t>
  </si>
  <si>
    <t>Paragon</t>
  </si>
  <si>
    <t>HEROcoin</t>
  </si>
  <si>
    <t>Ambrosus</t>
  </si>
  <si>
    <t>COBINHOOD</t>
  </si>
  <si>
    <t>UnicoinGold</t>
  </si>
  <si>
    <t>Astronaut</t>
  </si>
  <si>
    <t>BLOCKv</t>
  </si>
  <si>
    <t>Polkadot</t>
  </si>
  <si>
    <t>Dragonchain</t>
  </si>
  <si>
    <t>Ignis</t>
  </si>
  <si>
    <t>QASH</t>
  </si>
  <si>
    <t>Grid+</t>
  </si>
  <si>
    <t>CyberMiles</t>
  </si>
  <si>
    <t>ARToken</t>
  </si>
  <si>
    <t>Aion</t>
  </si>
  <si>
    <t>Flixxo</t>
  </si>
  <si>
    <t>Starbase</t>
  </si>
  <si>
    <t>BitClave</t>
  </si>
  <si>
    <t>WAX</t>
  </si>
  <si>
    <t>WaBi</t>
  </si>
  <si>
    <t>ETHLend</t>
  </si>
  <si>
    <t>Sense</t>
  </si>
  <si>
    <t>CRYPTO20</t>
  </si>
  <si>
    <t>Vezt</t>
  </si>
  <si>
    <t>Blockstack</t>
  </si>
  <si>
    <t>Cashaa</t>
  </si>
  <si>
    <t>Leverj</t>
  </si>
  <si>
    <t>DACC</t>
  </si>
  <si>
    <t>Emotiq</t>
  </si>
  <si>
    <t>Uchain</t>
  </si>
  <si>
    <t>PDX</t>
  </si>
  <si>
    <t>Eloncity</t>
  </si>
  <si>
    <t>ICODrops Legend</t>
  </si>
  <si>
    <t>MoneyToken</t>
  </si>
  <si>
    <t>BitRewards</t>
  </si>
  <si>
    <t>Bigbom</t>
  </si>
  <si>
    <t>DCC</t>
  </si>
  <si>
    <t>CarBlock</t>
  </si>
  <si>
    <t>Insureum</t>
  </si>
  <si>
    <t>LemoChain</t>
  </si>
  <si>
    <t>ATN</t>
  </si>
  <si>
    <t>Bezant</t>
  </si>
  <si>
    <t>KodakOne</t>
  </si>
  <si>
    <t>Holo</t>
  </si>
  <si>
    <t>Auctus</t>
  </si>
  <si>
    <t>Repux</t>
  </si>
  <si>
    <t>Thrive</t>
  </si>
  <si>
    <t>Consensus</t>
  </si>
  <si>
    <t>Loki</t>
  </si>
  <si>
    <t>Cappasity</t>
  </si>
  <si>
    <t>Celsius</t>
  </si>
  <si>
    <t>PolySwarm</t>
  </si>
  <si>
    <t>Socialmedia.market</t>
  </si>
  <si>
    <t>Dragon</t>
  </si>
  <si>
    <t>DATx</t>
  </si>
  <si>
    <t>Cortex</t>
  </si>
  <si>
    <t>Rentberry</t>
  </si>
  <si>
    <t>NaPoleonX</t>
  </si>
  <si>
    <t>Lympo</t>
  </si>
  <si>
    <t>Banca</t>
  </si>
  <si>
    <t>BABB</t>
  </si>
  <si>
    <t>CLN</t>
  </si>
  <si>
    <t>EBCoin</t>
  </si>
  <si>
    <t>COPYTRACK</t>
  </si>
  <si>
    <t>FuzeX</t>
  </si>
  <si>
    <t>iungo</t>
  </si>
  <si>
    <t>CrowdWiz</t>
  </si>
  <si>
    <t>Storiqa</t>
  </si>
  <si>
    <t>LiveEdu</t>
  </si>
  <si>
    <t>CPChain</t>
  </si>
  <si>
    <t>DATA</t>
  </si>
  <si>
    <t>MatrixChain</t>
  </si>
  <si>
    <t>Boon.Tech</t>
  </si>
  <si>
    <t>PARETO</t>
  </si>
  <si>
    <t>Media</t>
  </si>
  <si>
    <t>GatCoin</t>
  </si>
  <si>
    <t>Polymath</t>
  </si>
  <si>
    <t>FortKnoxster</t>
  </si>
  <si>
    <t>aXpire</t>
  </si>
  <si>
    <t>Cypherium</t>
  </si>
  <si>
    <t>Shipchain</t>
  </si>
  <si>
    <t>Zipper</t>
  </si>
  <si>
    <t>IOST</t>
  </si>
  <si>
    <t>Lamden</t>
  </si>
  <si>
    <t>Spectiv</t>
  </si>
  <si>
    <t>LinkerCoin</t>
  </si>
  <si>
    <t>Finom</t>
  </si>
  <si>
    <t>Loci</t>
  </si>
  <si>
    <t>BANKEX</t>
  </si>
  <si>
    <t>Nitro</t>
  </si>
  <si>
    <t>TokenPay</t>
  </si>
  <si>
    <t>Sola</t>
  </si>
  <si>
    <t>Uttoken</t>
  </si>
  <si>
    <t>AppCoins</t>
  </si>
  <si>
    <t>Aditus</t>
  </si>
  <si>
    <t>MiniApps</t>
  </si>
  <si>
    <t>Clout</t>
  </si>
  <si>
    <t>NeuFund</t>
  </si>
  <si>
    <t>UpToken</t>
  </si>
  <si>
    <t>Wala</t>
  </si>
  <si>
    <t>SportyFi</t>
  </si>
  <si>
    <t>aelf</t>
  </si>
  <si>
    <t>Hut34</t>
  </si>
  <si>
    <t>SmartMesh</t>
  </si>
  <si>
    <t>Crypto.tickets</t>
  </si>
  <si>
    <t>DMarket</t>
  </si>
  <si>
    <t>Playkey</t>
  </si>
  <si>
    <t>PallyCoin</t>
  </si>
  <si>
    <t>LockChain</t>
  </si>
  <si>
    <t>Esports</t>
  </si>
  <si>
    <t>Paycent</t>
  </si>
  <si>
    <t>Game.com</t>
  </si>
  <si>
    <t>Snovio</t>
  </si>
  <si>
    <t>Presearch</t>
  </si>
  <si>
    <t>Network</t>
  </si>
  <si>
    <t>Datum</t>
  </si>
  <si>
    <t>MyWish</t>
  </si>
  <si>
    <t>Science</t>
  </si>
  <si>
    <t>Bodhi</t>
  </si>
  <si>
    <t>MicroMoney</t>
  </si>
  <si>
    <t>B2BX</t>
  </si>
  <si>
    <t>Privatix</t>
  </si>
  <si>
    <t>Publica</t>
  </si>
  <si>
    <t>Soma</t>
  </si>
  <si>
    <t>Matryx</t>
  </si>
  <si>
    <t>Dentacoin</t>
  </si>
  <si>
    <t>Aeron</t>
  </si>
  <si>
    <t>CryptoPay</t>
  </si>
  <si>
    <t>Etherparty</t>
  </si>
  <si>
    <t>Snip</t>
  </si>
  <si>
    <t>Electroneum</t>
  </si>
  <si>
    <t>Qvolta</t>
  </si>
  <si>
    <t>DOVU</t>
  </si>
  <si>
    <t>eidoo</t>
  </si>
  <si>
    <t>bitJob</t>
  </si>
  <si>
    <t>Anryze</t>
  </si>
  <si>
    <t>Maecenas</t>
  </si>
  <si>
    <t>DomRaider</t>
  </si>
  <si>
    <t>PowerLedger</t>
  </si>
  <si>
    <t>Internxt</t>
  </si>
  <si>
    <t>Substratum</t>
  </si>
  <si>
    <t>Indorse</t>
  </si>
  <si>
    <t>DIMCOIN</t>
  </si>
  <si>
    <t>SALT</t>
  </si>
  <si>
    <t>Tezos</t>
  </si>
  <si>
    <t>TenX</t>
  </si>
  <si>
    <t>OmiseGo</t>
  </si>
  <si>
    <t>Civic</t>
  </si>
  <si>
    <t>Monaco</t>
  </si>
  <si>
    <t>SONM</t>
  </si>
  <si>
    <t>Bancor</t>
  </si>
  <si>
    <t>Cofound.it</t>
  </si>
  <si>
    <t>Storj</t>
  </si>
  <si>
    <t>MobileGo</t>
  </si>
  <si>
    <t>ChronoBank</t>
  </si>
  <si>
    <t>DispatchLabs</t>
  </si>
  <si>
    <t>dy/dx</t>
  </si>
  <si>
    <t>Rate</t>
  </si>
  <si>
    <t>KeepNetwork</t>
  </si>
  <si>
    <t>ShieldCure</t>
  </si>
  <si>
    <t>TravelFlex</t>
  </si>
  <si>
    <t>ModulTrade</t>
  </si>
  <si>
    <t>Swissborg</t>
  </si>
  <si>
    <t>dipnet</t>
  </si>
  <si>
    <t>elementh</t>
  </si>
  <si>
    <t>Presto</t>
  </si>
  <si>
    <t>Summitz</t>
  </si>
  <si>
    <t>Alibaba</t>
  </si>
  <si>
    <t>Achain</t>
  </si>
  <si>
    <t>Jupiter</t>
  </si>
  <si>
    <t>Skychain</t>
  </si>
  <si>
    <t>great8</t>
  </si>
  <si>
    <t>Xtrade</t>
  </si>
  <si>
    <t>Ngom</t>
  </si>
  <si>
    <t>Enkidu</t>
  </si>
  <si>
    <t>Ors</t>
  </si>
  <si>
    <t>Sharder</t>
  </si>
  <si>
    <t>Dorado</t>
  </si>
  <si>
    <t>Retainly</t>
  </si>
  <si>
    <t>Tend</t>
  </si>
  <si>
    <t>EnergyToken</t>
  </si>
  <si>
    <t>Savedroid</t>
  </si>
  <si>
    <t>Etheal</t>
  </si>
  <si>
    <t>Shping</t>
  </si>
  <si>
    <t>Adhive</t>
  </si>
  <si>
    <t>Mossland</t>
  </si>
  <si>
    <t>Scorum</t>
  </si>
  <si>
    <t>Fidelium</t>
  </si>
  <si>
    <t>Tiatanium</t>
  </si>
  <si>
    <t>Dav</t>
  </si>
  <si>
    <t>NapoleonX</t>
  </si>
  <si>
    <t>BlockCollider</t>
  </si>
  <si>
    <t>0Chain</t>
  </si>
  <si>
    <t>BeeToken</t>
  </si>
  <si>
    <t>DAOStack</t>
  </si>
  <si>
    <t>QuarkChain</t>
  </si>
  <si>
    <t>MorpheusLabs</t>
  </si>
  <si>
    <t>IOV</t>
  </si>
  <si>
    <t>HederaHashgraph</t>
  </si>
  <si>
    <t>Fysical</t>
  </si>
  <si>
    <t>Caspian</t>
  </si>
  <si>
    <t>Carbon</t>
  </si>
  <si>
    <t>Etherisc</t>
  </si>
  <si>
    <t>Orvium</t>
  </si>
  <si>
    <t>Elrond</t>
  </si>
  <si>
    <t>AirChain</t>
  </si>
  <si>
    <t>Alphapoint</t>
  </si>
  <si>
    <t>Certik</t>
  </si>
  <si>
    <t>Bumo</t>
  </si>
  <si>
    <t>Vault12</t>
  </si>
  <si>
    <t>MobileCoin</t>
  </si>
  <si>
    <t>NewtonProject</t>
  </si>
  <si>
    <t>NOS</t>
  </si>
  <si>
    <t>NNS</t>
  </si>
  <si>
    <t>DxChain</t>
  </si>
  <si>
    <t>Dacc</t>
  </si>
  <si>
    <t>Cognida</t>
  </si>
  <si>
    <t>Ankr</t>
  </si>
  <si>
    <t>Aergo</t>
  </si>
  <si>
    <t>0x</t>
  </si>
  <si>
    <t>ConstellationLabs</t>
  </si>
  <si>
    <t>SmartRating</t>
  </si>
  <si>
    <t>0X</t>
  </si>
  <si>
    <t>Thekey</t>
  </si>
  <si>
    <t>CardStack</t>
  </si>
  <si>
    <t>CarryProtocol</t>
  </si>
  <si>
    <t>ParsecFrontiers</t>
  </si>
  <si>
    <t>OasisLabs</t>
  </si>
  <si>
    <t>OriginProtocol</t>
  </si>
  <si>
    <t>OrchidProtocol</t>
  </si>
  <si>
    <t>NebulaGenomics</t>
  </si>
  <si>
    <t>LibraCredit</t>
  </si>
  <si>
    <t>SentinelProtocol</t>
  </si>
  <si>
    <t>HealthNexus</t>
  </si>
  <si>
    <t>FICNetwork</t>
  </si>
  <si>
    <t>GlobalREIT</t>
  </si>
  <si>
    <t>CoolCousin</t>
  </si>
  <si>
    <t>CelsiusNetwork</t>
  </si>
  <si>
    <t>DAVNetwork</t>
  </si>
  <si>
    <t>Liquiditynetwork</t>
  </si>
  <si>
    <t>Essentiaone</t>
  </si>
  <si>
    <t>Rate3Network</t>
  </si>
  <si>
    <t>TTCProtocol</t>
  </si>
  <si>
    <t>WhiteRabbit</t>
  </si>
  <si>
    <t>Rate3</t>
  </si>
  <si>
    <t>KoiosAI</t>
  </si>
  <si>
    <t>AmbitMining</t>
  </si>
  <si>
    <t>VirtuePoker</t>
  </si>
  <si>
    <t>SentinelChain</t>
  </si>
  <si>
    <t>XYONetwork</t>
  </si>
  <si>
    <t>SkrumbleNetwork</t>
  </si>
  <si>
    <t>InsightsNetwork</t>
  </si>
  <si>
    <t>RepublicProtocol</t>
  </si>
  <si>
    <t>NebulaAI</t>
  </si>
  <si>
    <t>EngagementToken</t>
  </si>
  <si>
    <t>TheAbyss</t>
  </si>
  <si>
    <t>SapienNetwork</t>
  </si>
  <si>
    <t>NeuroChain(NCC)</t>
  </si>
  <si>
    <t>SwitcheoNetwork</t>
  </si>
  <si>
    <t>InvoxFinancePlatform</t>
  </si>
  <si>
    <t>OceanProtocol</t>
  </si>
  <si>
    <t>KeplerTechnologies</t>
  </si>
  <si>
    <t>PolicyPalNetwork</t>
  </si>
  <si>
    <t>DataBrokerDAO</t>
  </si>
  <si>
    <t>Huobitoken</t>
  </si>
  <si>
    <t>DebitumNetwork</t>
  </si>
  <si>
    <t>JointVentures</t>
  </si>
  <si>
    <t>HeroToken</t>
  </si>
  <si>
    <t>eccvalue</t>
  </si>
  <si>
    <t>EnjinCoin</t>
  </si>
  <si>
    <t>RequestNetwork</t>
  </si>
  <si>
    <t>KYCLegal</t>
  </si>
  <si>
    <t>AcornCollective</t>
  </si>
  <si>
    <t>UnikoinGold</t>
  </si>
  <si>
    <t>BullToken</t>
  </si>
  <si>
    <t>BlueWhale</t>
  </si>
  <si>
    <t>A2BTAXI</t>
  </si>
  <si>
    <t>TheBeeToken</t>
  </si>
  <si>
    <t>BrahmaOS</t>
  </si>
  <si>
    <t>RestartEnergy</t>
  </si>
  <si>
    <t>SmartValor</t>
  </si>
  <si>
    <t>PundiX</t>
  </si>
  <si>
    <t>GalaxyeSolutions</t>
  </si>
  <si>
    <t>SimplyVitalHealth</t>
  </si>
  <si>
    <t>LALAWorld</t>
  </si>
  <si>
    <t>OntologyNetwork</t>
  </si>
  <si>
    <t>Carryprotocol</t>
  </si>
  <si>
    <t>Thetatoken</t>
  </si>
  <si>
    <t>Chianetwork</t>
  </si>
  <si>
    <t>STKToken</t>
  </si>
  <si>
    <t>SirinLabs</t>
  </si>
  <si>
    <t>INSEcosystem</t>
  </si>
  <si>
    <t>ZenProtocol</t>
  </si>
  <si>
    <t>LinoNetwork</t>
  </si>
  <si>
    <t>StatusNetwork</t>
  </si>
  <si>
    <t>Lampix</t>
  </si>
  <si>
    <t>HubiiNetwork</t>
  </si>
  <si>
    <t>RedPulse</t>
  </si>
  <si>
    <t>ChangeBank</t>
  </si>
  <si>
    <t>SwarmFund</t>
  </si>
  <si>
    <t>RaidenNetwork</t>
  </si>
  <si>
    <t>RipioCreditNetwork</t>
  </si>
  <si>
    <t>OraclesNetwork</t>
  </si>
  <si>
    <t>TimeNewBank</t>
  </si>
  <si>
    <t>MercuryProtocol</t>
  </si>
  <si>
    <t>GenaroNetwork</t>
  </si>
  <si>
    <t>SimpleToken</t>
  </si>
  <si>
    <t>Verify</t>
  </si>
  <si>
    <t>LiquidityNetwork</t>
  </si>
  <si>
    <t>AIRBLOCKProtocol</t>
  </si>
  <si>
    <t>MVLChain</t>
  </si>
  <si>
    <t>TheAbyss(DAICO)</t>
  </si>
  <si>
    <t>QuantNetwork</t>
  </si>
  <si>
    <t>ProjectSHIVOM</t>
  </si>
  <si>
    <t>BlockchainTerminal</t>
  </si>
  <si>
    <t>MorpheusNetwork</t>
  </si>
  <si>
    <t>Narrativenetwork</t>
  </si>
  <si>
    <t>IPExchange</t>
  </si>
  <si>
    <t>MADNetwork</t>
  </si>
  <si>
    <t>CrowdGenie</t>
  </si>
  <si>
    <t>IgniteRatings</t>
  </si>
  <si>
    <t>BridgeProtocol</t>
  </si>
  <si>
    <t>HEROToken</t>
  </si>
  <si>
    <t>SharpeCapital</t>
  </si>
  <si>
    <t>OlympusLabs</t>
  </si>
  <si>
    <t>LoomNetwork</t>
  </si>
  <si>
    <t>Gameip</t>
  </si>
  <si>
    <t>JibrelNetwork</t>
  </si>
  <si>
    <t>GUTSTickets</t>
  </si>
  <si>
    <t>dentiaX</t>
  </si>
  <si>
    <t>DiviProject</t>
  </si>
  <si>
    <t>ZapStore</t>
  </si>
  <si>
    <t>GenesisVision</t>
  </si>
  <si>
    <t>HorizonState</t>
  </si>
  <si>
    <t>CreditProtocol</t>
  </si>
  <si>
    <t>AllSports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</si>
</sst>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NumberFormat="1" applyFont="1" applyFill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0" xfId="0" applyFont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0" fillId="3" borderId="1" xfId="0" applyFill="1" applyBorder="1"/>
    <xf numFmtId="0" fontId="0" fillId="3" borderId="5" xfId="0" applyFill="1" applyBorder="1"/>
    <xf numFmtId="0" fontId="3" fillId="6" borderId="1" xfId="0" applyFont="1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4" fillId="6" borderId="3" xfId="0" applyFont="1" applyFill="1" applyBorder="1"/>
    <xf numFmtId="0" fontId="4" fillId="6" borderId="0" xfId="0" applyFont="1" applyFill="1" applyBorder="1"/>
    <xf numFmtId="0" fontId="4" fillId="6" borderId="4" xfId="0" applyFont="1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6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6" xfId="0" applyFill="1" applyBorder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5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p-oFH3kMz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3"/>
  <sheetViews>
    <sheetView topLeftCell="A13" zoomScale="110" zoomScaleNormal="110" workbookViewId="0">
      <selection activeCell="D21" sqref="D21"/>
    </sheetView>
  </sheetViews>
  <sheetFormatPr defaultColWidth="11.42578125" defaultRowHeight="12.75" x14ac:dyDescent="0.2"/>
  <cols>
    <col min="1" max="1" width="18.42578125" style="1" customWidth="1"/>
    <col min="2" max="2" width="11.42578125" style="1"/>
    <col min="3" max="4" width="11.42578125" style="2"/>
    <col min="5" max="5" width="11.42578125" style="1"/>
    <col min="6" max="6" width="15.7109375" style="1" customWidth="1"/>
    <col min="7" max="9" width="11.42578125" style="1"/>
    <col min="10" max="10" width="20" style="1" customWidth="1"/>
    <col min="11" max="11" width="15.7109375" style="1" bestFit="1" customWidth="1"/>
    <col min="12" max="12" width="11.42578125" style="1"/>
    <col min="13" max="14" width="13.85546875" style="1" customWidth="1"/>
    <col min="15" max="15" width="14.42578125" style="1" customWidth="1"/>
    <col min="16" max="23" width="11.42578125" style="1"/>
    <col min="24" max="24" width="16.42578125" style="13" customWidth="1"/>
    <col min="25" max="25" width="12" style="13" bestFit="1" customWidth="1"/>
    <col min="26" max="26" width="10.7109375" style="13" customWidth="1"/>
    <col min="27" max="27" width="17.28515625" style="13" customWidth="1"/>
    <col min="28" max="29" width="16.28515625" style="13" customWidth="1"/>
    <col min="30" max="16384" width="11.42578125" style="13"/>
  </cols>
  <sheetData>
    <row r="1" spans="1:31" s="1" customFormat="1" x14ac:dyDescent="0.2">
      <c r="A1" s="3" t="s">
        <v>0</v>
      </c>
      <c r="B1" s="4">
        <f>AVERAGEA(C21:C486)</f>
        <v>2.6510538641686181</v>
      </c>
      <c r="C1" s="2"/>
      <c r="D1" s="2"/>
      <c r="F1" s="3" t="s">
        <v>0</v>
      </c>
      <c r="G1" s="4">
        <f>AVERAGEA(G21:G486)</f>
        <v>81.05263157894737</v>
      </c>
      <c r="J1" s="3" t="s">
        <v>0</v>
      </c>
      <c r="K1" s="4">
        <f>AVERAGEA(L21:L486)</f>
        <v>3</v>
      </c>
      <c r="O1" s="3" t="s">
        <v>0</v>
      </c>
      <c r="P1" s="4">
        <f>AVERAGEA(P21:P486)</f>
        <v>0.74914285714285678</v>
      </c>
      <c r="S1" s="3" t="s">
        <v>0</v>
      </c>
      <c r="T1" s="4">
        <f>AVERAGEA(T21:T486)</f>
        <v>5.9399999999999995</v>
      </c>
      <c r="X1" s="3" t="s">
        <v>0</v>
      </c>
      <c r="Y1" s="4">
        <f>AVERAGEA(Z21:Z486)</f>
        <v>8.9929577464788739</v>
      </c>
      <c r="AC1" s="3" t="s">
        <v>0</v>
      </c>
      <c r="AD1" s="4">
        <f>AVERAGEA(AD21:AD486)</f>
        <v>80.699999999999989</v>
      </c>
    </row>
    <row r="2" spans="1:31" s="1" customFormat="1" x14ac:dyDescent="0.2">
      <c r="A2" s="3" t="s">
        <v>1</v>
      </c>
      <c r="B2" s="4">
        <f>STDEV(C21:C486)</f>
        <v>0.93322479134255099</v>
      </c>
      <c r="C2" s="2"/>
      <c r="D2" s="2"/>
      <c r="F2" s="3" t="s">
        <v>1</v>
      </c>
      <c r="G2" s="4">
        <f>STDEV(G21:G486)</f>
        <v>7.1355500116463029</v>
      </c>
      <c r="J2" s="3" t="s">
        <v>1</v>
      </c>
      <c r="K2" s="4">
        <f>STDEV(L21:L486)</f>
        <v>0.87939373055152792</v>
      </c>
      <c r="O2" s="3" t="s">
        <v>1</v>
      </c>
      <c r="P2" s="4">
        <f>STDEV(P21:P486)</f>
        <v>0.1303923050226129</v>
      </c>
      <c r="S2" s="3" t="s">
        <v>1</v>
      </c>
      <c r="T2" s="4">
        <f>STDEV(T21:T486)</f>
        <v>1.4491303334773813</v>
      </c>
      <c r="X2" s="3" t="s">
        <v>1</v>
      </c>
      <c r="Y2" s="4">
        <f>STDEV(Z21:Z486)</f>
        <v>3.1589038382316876</v>
      </c>
      <c r="AC2" s="3" t="s">
        <v>1</v>
      </c>
      <c r="AD2" s="4">
        <f>STDEV(AD21:AD486)</f>
        <v>9.0170209419002898</v>
      </c>
    </row>
    <row r="3" spans="1:31" s="1" customFormat="1" x14ac:dyDescent="0.2">
      <c r="A3" s="3"/>
      <c r="B3" s="4"/>
      <c r="C3" s="2"/>
      <c r="D3" s="2"/>
      <c r="F3" s="3"/>
      <c r="G3" s="4"/>
      <c r="J3" s="3"/>
      <c r="K3" s="4"/>
      <c r="O3" s="3"/>
      <c r="P3" s="4"/>
      <c r="T3" s="3"/>
      <c r="U3" s="4"/>
      <c r="AC3" s="3"/>
      <c r="AD3" s="4"/>
    </row>
    <row r="4" spans="1:31" s="1" customFormat="1" x14ac:dyDescent="0.2">
      <c r="A4" s="20" t="s">
        <v>421</v>
      </c>
      <c r="B4" s="21" t="s">
        <v>28</v>
      </c>
      <c r="C4" s="2"/>
      <c r="D4" s="2"/>
      <c r="J4" s="20" t="s">
        <v>3</v>
      </c>
      <c r="K4" s="21" t="s">
        <v>28</v>
      </c>
      <c r="S4"/>
      <c r="T4"/>
      <c r="U4"/>
      <c r="V4"/>
      <c r="X4" s="19" t="s">
        <v>2</v>
      </c>
      <c r="Y4" s="14"/>
    </row>
    <row r="5" spans="1:31" s="1" customFormat="1" x14ac:dyDescent="0.2">
      <c r="A5" s="15" t="s">
        <v>373</v>
      </c>
      <c r="B5" s="16">
        <v>0</v>
      </c>
      <c r="C5" s="2"/>
      <c r="D5" s="2"/>
      <c r="J5" s="15" t="s">
        <v>5</v>
      </c>
      <c r="K5" s="16">
        <v>4</v>
      </c>
      <c r="O5"/>
      <c r="P5"/>
      <c r="Q5"/>
      <c r="S5"/>
      <c r="T5"/>
      <c r="U5"/>
      <c r="V5"/>
      <c r="X5" s="15" t="s">
        <v>4</v>
      </c>
      <c r="Y5" s="16">
        <v>13</v>
      </c>
      <c r="AC5"/>
      <c r="AD5"/>
      <c r="AE5"/>
    </row>
    <row r="6" spans="1:31" s="1" customFormat="1" x14ac:dyDescent="0.2">
      <c r="A6" s="15" t="s">
        <v>283</v>
      </c>
      <c r="B6" s="16">
        <v>1</v>
      </c>
      <c r="C6" s="2"/>
      <c r="D6" s="2"/>
      <c r="J6" s="15" t="s">
        <v>9</v>
      </c>
      <c r="K6" s="16">
        <v>4</v>
      </c>
      <c r="O6"/>
      <c r="P6"/>
      <c r="Q6"/>
      <c r="S6"/>
      <c r="T6"/>
      <c r="U6"/>
      <c r="V6"/>
      <c r="X6" s="15" t="s">
        <v>6</v>
      </c>
      <c r="Y6" s="16">
        <v>12</v>
      </c>
      <c r="Z6"/>
      <c r="AC6"/>
      <c r="AD6"/>
      <c r="AE6"/>
    </row>
    <row r="7" spans="1:31" s="1" customFormat="1" x14ac:dyDescent="0.2">
      <c r="A7" s="15" t="s">
        <v>11</v>
      </c>
      <c r="B7" s="16">
        <v>2</v>
      </c>
      <c r="C7" s="5"/>
      <c r="D7" s="5"/>
      <c r="J7" s="15" t="s">
        <v>12</v>
      </c>
      <c r="K7" s="16">
        <v>3</v>
      </c>
      <c r="O7"/>
      <c r="P7"/>
      <c r="Q7"/>
      <c r="S7"/>
      <c r="T7"/>
      <c r="U7"/>
      <c r="V7"/>
      <c r="X7" s="15" t="s">
        <v>10</v>
      </c>
      <c r="Y7" s="16">
        <v>11</v>
      </c>
      <c r="AC7"/>
      <c r="AD7"/>
      <c r="AE7"/>
    </row>
    <row r="8" spans="1:31" s="1" customFormat="1" x14ac:dyDescent="0.2">
      <c r="A8" s="15" t="s">
        <v>14</v>
      </c>
      <c r="B8" s="16">
        <v>2</v>
      </c>
      <c r="C8" s="5"/>
      <c r="D8" s="5"/>
      <c r="J8" s="15" t="s">
        <v>15</v>
      </c>
      <c r="K8" s="16">
        <v>3</v>
      </c>
      <c r="O8"/>
      <c r="P8"/>
      <c r="Q8"/>
      <c r="S8"/>
      <c r="T8"/>
      <c r="U8"/>
      <c r="V8"/>
      <c r="X8" s="15" t="s">
        <v>13</v>
      </c>
      <c r="Y8" s="16">
        <v>10</v>
      </c>
      <c r="AC8"/>
      <c r="AD8"/>
      <c r="AE8"/>
    </row>
    <row r="9" spans="1:31" s="1" customFormat="1" x14ac:dyDescent="0.2">
      <c r="A9" s="15" t="s">
        <v>17</v>
      </c>
      <c r="B9" s="16">
        <v>3</v>
      </c>
      <c r="C9" s="5"/>
      <c r="D9" s="5"/>
      <c r="J9" s="15" t="s">
        <v>18</v>
      </c>
      <c r="K9" s="16">
        <v>2</v>
      </c>
      <c r="O9"/>
      <c r="P9"/>
      <c r="Q9"/>
      <c r="S9"/>
      <c r="T9"/>
      <c r="U9"/>
      <c r="V9"/>
      <c r="X9" s="15" t="s">
        <v>16</v>
      </c>
      <c r="Y9" s="16">
        <v>9</v>
      </c>
      <c r="AC9"/>
      <c r="AD9"/>
      <c r="AE9"/>
    </row>
    <row r="10" spans="1:31" s="1" customFormat="1" x14ac:dyDescent="0.2">
      <c r="A10" s="15" t="s">
        <v>20</v>
      </c>
      <c r="B10" s="16">
        <v>4</v>
      </c>
      <c r="C10" s="5"/>
      <c r="D10" s="5"/>
      <c r="J10" s="15" t="s">
        <v>273</v>
      </c>
      <c r="K10" s="16">
        <v>1</v>
      </c>
      <c r="O10"/>
      <c r="P10"/>
      <c r="Q10"/>
      <c r="S10"/>
      <c r="T10"/>
      <c r="U10"/>
      <c r="V10"/>
      <c r="X10" s="15" t="s">
        <v>19</v>
      </c>
      <c r="Y10" s="16">
        <v>8</v>
      </c>
      <c r="AC10"/>
      <c r="AD10"/>
      <c r="AE10"/>
    </row>
    <row r="11" spans="1:31" s="1" customFormat="1" x14ac:dyDescent="0.2">
      <c r="A11" s="17" t="s">
        <v>22</v>
      </c>
      <c r="B11" s="18">
        <v>5</v>
      </c>
      <c r="C11" s="5"/>
      <c r="D11" s="5"/>
      <c r="J11" s="15" t="s">
        <v>269</v>
      </c>
      <c r="K11" s="16">
        <v>1</v>
      </c>
      <c r="O11"/>
      <c r="P11"/>
      <c r="Q11"/>
      <c r="S11"/>
      <c r="T11"/>
      <c r="U11"/>
      <c r="V11"/>
      <c r="X11" s="15" t="s">
        <v>21</v>
      </c>
      <c r="Y11" s="16">
        <v>7</v>
      </c>
      <c r="AC11"/>
      <c r="AD11"/>
      <c r="AE11"/>
    </row>
    <row r="12" spans="1:31" s="1" customFormat="1" x14ac:dyDescent="0.2">
      <c r="C12" s="2"/>
      <c r="D12" s="2"/>
      <c r="J12" s="17" t="s">
        <v>280</v>
      </c>
      <c r="K12" s="18">
        <v>0</v>
      </c>
      <c r="O12"/>
      <c r="P12"/>
      <c r="Q12"/>
      <c r="S12"/>
      <c r="T12"/>
      <c r="U12"/>
      <c r="V12"/>
      <c r="X12" s="15" t="s">
        <v>23</v>
      </c>
      <c r="Y12" s="16">
        <v>6</v>
      </c>
      <c r="AC12"/>
      <c r="AD12"/>
      <c r="AE12"/>
    </row>
    <row r="13" spans="1:31" s="1" customFormat="1" x14ac:dyDescent="0.2">
      <c r="C13" s="2"/>
      <c r="D13" s="2"/>
      <c r="J13" s="22"/>
      <c r="K13" s="22"/>
      <c r="O13"/>
      <c r="P13"/>
      <c r="Q13"/>
      <c r="S13"/>
      <c r="T13"/>
      <c r="U13"/>
      <c r="V13"/>
      <c r="X13" s="15" t="s">
        <v>24</v>
      </c>
      <c r="Y13" s="16">
        <v>5</v>
      </c>
      <c r="AC13"/>
      <c r="AD13"/>
      <c r="AE13"/>
    </row>
    <row r="14" spans="1:31" s="1" customFormat="1" x14ac:dyDescent="0.2">
      <c r="C14" s="2"/>
      <c r="D14" s="2"/>
      <c r="J14" s="22"/>
      <c r="K14" s="22"/>
      <c r="O14"/>
      <c r="P14"/>
      <c r="Q14"/>
      <c r="S14"/>
      <c r="T14"/>
      <c r="U14"/>
      <c r="V14"/>
      <c r="X14" s="15" t="s">
        <v>32</v>
      </c>
      <c r="Y14" s="16">
        <v>4</v>
      </c>
      <c r="AC14"/>
      <c r="AD14"/>
      <c r="AE14"/>
    </row>
    <row r="15" spans="1:31" s="1" customFormat="1" x14ac:dyDescent="0.2">
      <c r="C15" s="2"/>
      <c r="D15" s="2"/>
      <c r="J15" s="22"/>
      <c r="K15" s="22"/>
      <c r="O15"/>
      <c r="P15"/>
      <c r="Q15"/>
      <c r="S15"/>
      <c r="T15"/>
      <c r="U15"/>
      <c r="V15"/>
      <c r="X15" s="15" t="s">
        <v>39</v>
      </c>
      <c r="Y15" s="16">
        <v>3</v>
      </c>
      <c r="AC15"/>
      <c r="AD15"/>
      <c r="AE15"/>
    </row>
    <row r="16" spans="1:31" s="1" customFormat="1" x14ac:dyDescent="0.2">
      <c r="C16" s="2"/>
      <c r="D16" s="2"/>
      <c r="J16" s="22"/>
      <c r="K16" s="22"/>
      <c r="O16"/>
      <c r="P16"/>
      <c r="Q16"/>
      <c r="S16"/>
      <c r="T16"/>
      <c r="U16"/>
      <c r="V16"/>
      <c r="X16" s="15" t="s">
        <v>44</v>
      </c>
      <c r="Y16" s="16">
        <v>2</v>
      </c>
      <c r="AC16"/>
      <c r="AD16"/>
      <c r="AE16"/>
    </row>
    <row r="17" spans="1:31" s="1" customFormat="1" x14ac:dyDescent="0.2">
      <c r="C17" s="2"/>
      <c r="D17" s="2"/>
      <c r="J17" s="22"/>
      <c r="K17" s="22"/>
      <c r="O17"/>
      <c r="P17"/>
      <c r="Q17"/>
      <c r="S17"/>
      <c r="T17"/>
      <c r="U17"/>
      <c r="V17"/>
      <c r="X17" s="15" t="s">
        <v>49</v>
      </c>
      <c r="Y17" s="16">
        <v>1</v>
      </c>
      <c r="AC17"/>
      <c r="AD17"/>
      <c r="AE17"/>
    </row>
    <row r="18" spans="1:31" s="1" customFormat="1" x14ac:dyDescent="0.2">
      <c r="C18" s="2"/>
      <c r="D18" s="2"/>
      <c r="J18" s="22"/>
      <c r="K18" s="22"/>
      <c r="O18"/>
      <c r="P18"/>
      <c r="Q18"/>
      <c r="S18"/>
      <c r="T18"/>
      <c r="U18"/>
      <c r="V18"/>
      <c r="X18" s="17" t="s">
        <v>54</v>
      </c>
      <c r="Y18" s="18">
        <v>0</v>
      </c>
      <c r="AC18"/>
      <c r="AD18"/>
      <c r="AE18"/>
    </row>
    <row r="19" spans="1:31" s="1" customFormat="1" x14ac:dyDescent="0.2">
      <c r="C19" s="2"/>
      <c r="D19" s="2"/>
      <c r="J19" s="22"/>
      <c r="K19" s="22"/>
      <c r="O19"/>
      <c r="P19"/>
      <c r="Q19"/>
      <c r="S19"/>
      <c r="T19"/>
      <c r="U19"/>
      <c r="V19"/>
      <c r="AC19"/>
      <c r="AD19"/>
      <c r="AE19"/>
    </row>
    <row r="20" spans="1:31" s="1" customFormat="1" x14ac:dyDescent="0.2">
      <c r="A20" s="6" t="s">
        <v>25</v>
      </c>
      <c r="B20" s="7"/>
      <c r="C20" s="8" t="s">
        <v>28</v>
      </c>
      <c r="D20" s="8" t="s">
        <v>8</v>
      </c>
      <c r="F20" s="6" t="s">
        <v>26</v>
      </c>
      <c r="G20" s="7" t="s">
        <v>28</v>
      </c>
      <c r="H20" s="7" t="s">
        <v>8</v>
      </c>
      <c r="J20" s="6" t="s">
        <v>27</v>
      </c>
      <c r="K20" s="7"/>
      <c r="L20" s="7" t="s">
        <v>28</v>
      </c>
      <c r="M20" s="7" t="s">
        <v>8</v>
      </c>
      <c r="O20" s="6" t="s">
        <v>29</v>
      </c>
      <c r="P20" s="7" t="s">
        <v>28</v>
      </c>
      <c r="Q20" s="7" t="s">
        <v>8</v>
      </c>
      <c r="S20" s="6" t="s">
        <v>30</v>
      </c>
      <c r="T20" s="7" t="s">
        <v>28</v>
      </c>
      <c r="U20" s="7" t="s">
        <v>8</v>
      </c>
      <c r="X20" s="6" t="s">
        <v>31</v>
      </c>
      <c r="Y20" s="6"/>
      <c r="Z20" s="7" t="s">
        <v>28</v>
      </c>
      <c r="AA20" s="7" t="s">
        <v>8</v>
      </c>
      <c r="AC20" s="6" t="s">
        <v>33</v>
      </c>
      <c r="AD20" s="7" t="s">
        <v>28</v>
      </c>
      <c r="AE20" s="7" t="s">
        <v>8</v>
      </c>
    </row>
    <row r="21" spans="1:31" s="1" customFormat="1" x14ac:dyDescent="0.2">
      <c r="A21" s="7" t="s">
        <v>34</v>
      </c>
      <c r="B21" s="9" t="s">
        <v>22</v>
      </c>
      <c r="C21" s="8">
        <f>INDEX($A$5:$C$11,MATCH(B21,$A$5:$A$11,0),2)</f>
        <v>5</v>
      </c>
      <c r="D21" s="8">
        <f>(C21-$B$1)/$B$2</f>
        <v>2.5170207195762053</v>
      </c>
      <c r="F21" s="7" t="s">
        <v>35</v>
      </c>
      <c r="G21" s="9">
        <v>97</v>
      </c>
      <c r="H21" s="10">
        <f>(G21-$G$1)/$G$2</f>
        <v>2.2349178963113006</v>
      </c>
      <c r="J21" s="7" t="s">
        <v>36</v>
      </c>
      <c r="K21" s="7" t="s">
        <v>5</v>
      </c>
      <c r="L21" s="7">
        <f>INDEX($J$5:$K$12,MATCH(K21,$J$5:$J$12,0),2)</f>
        <v>4</v>
      </c>
      <c r="M21" s="7">
        <f t="shared" ref="M21:M84" si="0">(L21-$K$1)/$K$2</f>
        <v>1.1371470653683551</v>
      </c>
      <c r="O21" s="7" t="s">
        <v>92</v>
      </c>
      <c r="P21" s="7">
        <v>0.77</v>
      </c>
      <c r="Q21" s="7">
        <f>(P21-$P$1)/$P$2</f>
        <v>0.15995685369260212</v>
      </c>
      <c r="S21" s="7" t="s">
        <v>108</v>
      </c>
      <c r="T21" s="7">
        <v>7.5</v>
      </c>
      <c r="U21" s="7">
        <f t="shared" ref="U21:U52" si="1">(T21-$T$1)/$T$2</f>
        <v>1.0765077260211457</v>
      </c>
      <c r="X21" s="7" t="s">
        <v>38</v>
      </c>
      <c r="Y21" s="7" t="s">
        <v>4</v>
      </c>
      <c r="Z21" s="7">
        <f t="shared" ref="Z21:Z84" si="2">INDEX($Y$5:$Y$18,MATCH(Y21,$X$5:$X$18,0),1)</f>
        <v>13</v>
      </c>
      <c r="AA21" s="7">
        <f t="shared" ref="AA21:AA84" si="3">(Z21-$Y$1)/$Y$2</f>
        <v>1.2684913687541104</v>
      </c>
      <c r="AC21" s="7" t="s">
        <v>35</v>
      </c>
      <c r="AD21" s="7">
        <v>84.4</v>
      </c>
      <c r="AE21" s="7">
        <f t="shared" ref="AE21:AE38" si="4">(AD21-$AD$1)/$AD$2</f>
        <v>0.41033507894019167</v>
      </c>
    </row>
    <row r="22" spans="1:31" s="1" customFormat="1" x14ac:dyDescent="0.2">
      <c r="A22" s="7" t="s">
        <v>35</v>
      </c>
      <c r="B22" s="9" t="s">
        <v>22</v>
      </c>
      <c r="C22" s="8">
        <f t="shared" ref="C22:C85" si="5">INDEX($A$5:$C$11,MATCH(B22,$A$5:$A$11,0),2)</f>
        <v>5</v>
      </c>
      <c r="D22" s="8">
        <f t="shared" ref="D22:D85" si="6">(C22-$B$1)/$B$2</f>
        <v>2.5170207195762053</v>
      </c>
      <c r="F22" s="7" t="s">
        <v>40</v>
      </c>
      <c r="G22" s="9">
        <v>90</v>
      </c>
      <c r="H22" s="10">
        <f t="shared" ref="H22:H58" si="7">(G22-$G$1)/$G$2</f>
        <v>1.2539143312637657</v>
      </c>
      <c r="J22" s="7" t="s">
        <v>614</v>
      </c>
      <c r="K22" s="7" t="s">
        <v>15</v>
      </c>
      <c r="L22" s="7">
        <f t="shared" ref="L22:L84" si="8">INDEX($J$5:$K$12,MATCH(K22,$J$5:$J$12,0),2)</f>
        <v>3</v>
      </c>
      <c r="M22" s="7">
        <f t="shared" si="0"/>
        <v>0</v>
      </c>
      <c r="O22" s="7" t="s">
        <v>35</v>
      </c>
      <c r="P22" s="7">
        <v>0.92</v>
      </c>
      <c r="Q22" s="7">
        <f t="shared" ref="Q22:Q85" si="9">(P22-$P$1)/$P$2</f>
        <v>1.31033148641335</v>
      </c>
      <c r="S22" s="7" t="s">
        <v>51</v>
      </c>
      <c r="T22" s="7">
        <v>7.25</v>
      </c>
      <c r="U22" s="7">
        <f t="shared" si="1"/>
        <v>0.90399046223570589</v>
      </c>
      <c r="X22" s="7" t="s">
        <v>43</v>
      </c>
      <c r="Y22" s="7" t="s">
        <v>4</v>
      </c>
      <c r="Z22" s="7">
        <f t="shared" si="2"/>
        <v>13</v>
      </c>
      <c r="AA22" s="7">
        <f t="shared" si="3"/>
        <v>1.2684913687541104</v>
      </c>
      <c r="AC22" s="7" t="s">
        <v>38</v>
      </c>
      <c r="AD22" s="7">
        <v>95</v>
      </c>
      <c r="AE22" s="7">
        <f t="shared" si="4"/>
        <v>1.5858896294174916</v>
      </c>
    </row>
    <row r="23" spans="1:31" s="1" customFormat="1" x14ac:dyDescent="0.2">
      <c r="A23" s="7" t="s">
        <v>45</v>
      </c>
      <c r="B23" s="9" t="s">
        <v>20</v>
      </c>
      <c r="C23" s="8">
        <f t="shared" si="5"/>
        <v>4</v>
      </c>
      <c r="D23" s="8">
        <f t="shared" si="6"/>
        <v>1.4454675318802537</v>
      </c>
      <c r="F23" s="7" t="s">
        <v>46</v>
      </c>
      <c r="G23" s="9">
        <v>90</v>
      </c>
      <c r="H23" s="10">
        <f t="shared" si="7"/>
        <v>1.2539143312637657</v>
      </c>
      <c r="J23" s="7" t="s">
        <v>56</v>
      </c>
      <c r="K23" s="7" t="s">
        <v>15</v>
      </c>
      <c r="L23" s="7">
        <f t="shared" si="8"/>
        <v>3</v>
      </c>
      <c r="M23" s="7">
        <f t="shared" si="0"/>
        <v>0</v>
      </c>
      <c r="O23" s="7" t="s">
        <v>41</v>
      </c>
      <c r="P23" s="7">
        <v>0.83</v>
      </c>
      <c r="Q23" s="7">
        <f t="shared" si="9"/>
        <v>0.62010670678090074</v>
      </c>
      <c r="S23" s="7" t="s">
        <v>615</v>
      </c>
      <c r="T23" s="7">
        <v>5.5</v>
      </c>
      <c r="U23" s="7">
        <f t="shared" si="1"/>
        <v>-0.30363038426237404</v>
      </c>
      <c r="X23" s="7" t="s">
        <v>48</v>
      </c>
      <c r="Y23" s="7" t="s">
        <v>4</v>
      </c>
      <c r="Z23" s="7">
        <f t="shared" si="2"/>
        <v>13</v>
      </c>
      <c r="AA23" s="7">
        <f t="shared" si="3"/>
        <v>1.2684913687541104</v>
      </c>
      <c r="AC23" s="7" t="s">
        <v>47</v>
      </c>
      <c r="AD23" s="7">
        <v>88.5</v>
      </c>
      <c r="AE23" s="7">
        <f t="shared" si="4"/>
        <v>0.86503070695499595</v>
      </c>
    </row>
    <row r="24" spans="1:31" s="1" customFormat="1" x14ac:dyDescent="0.2">
      <c r="A24" s="7" t="s">
        <v>587</v>
      </c>
      <c r="B24" s="9" t="s">
        <v>20</v>
      </c>
      <c r="C24" s="8">
        <f t="shared" si="5"/>
        <v>4</v>
      </c>
      <c r="D24" s="8">
        <f t="shared" si="6"/>
        <v>1.4454675318802537</v>
      </c>
      <c r="F24" s="7" t="s">
        <v>50</v>
      </c>
      <c r="G24" s="9">
        <v>89</v>
      </c>
      <c r="H24" s="10">
        <f t="shared" si="7"/>
        <v>1.1137709648284038</v>
      </c>
      <c r="J24" s="7" t="s">
        <v>122</v>
      </c>
      <c r="K24" s="7" t="s">
        <v>9</v>
      </c>
      <c r="L24" s="7">
        <f t="shared" si="8"/>
        <v>4</v>
      </c>
      <c r="M24" s="7">
        <f t="shared" si="0"/>
        <v>1.1371470653683551</v>
      </c>
      <c r="O24" s="7" t="s">
        <v>616</v>
      </c>
      <c r="P24" s="7">
        <v>0.83</v>
      </c>
      <c r="Q24" s="7">
        <f t="shared" si="9"/>
        <v>0.62010670678090074</v>
      </c>
      <c r="S24" s="7" t="s">
        <v>77</v>
      </c>
      <c r="T24" s="7">
        <v>7.5</v>
      </c>
      <c r="U24" s="7">
        <f t="shared" si="1"/>
        <v>1.0765077260211457</v>
      </c>
      <c r="X24" s="7" t="s">
        <v>53</v>
      </c>
      <c r="Y24" s="7" t="s">
        <v>4</v>
      </c>
      <c r="Z24" s="7">
        <f t="shared" si="2"/>
        <v>13</v>
      </c>
      <c r="AA24" s="7">
        <f t="shared" si="3"/>
        <v>1.2684913687541104</v>
      </c>
      <c r="AC24" s="7" t="s">
        <v>51</v>
      </c>
      <c r="AD24" s="7">
        <v>85.4</v>
      </c>
      <c r="AE24" s="7">
        <f t="shared" si="4"/>
        <v>0.52123645162672949</v>
      </c>
    </row>
    <row r="25" spans="1:31" s="1" customFormat="1" x14ac:dyDescent="0.2">
      <c r="A25" s="7" t="s">
        <v>547</v>
      </c>
      <c r="B25" s="9" t="s">
        <v>20</v>
      </c>
      <c r="C25" s="8">
        <f t="shared" si="5"/>
        <v>4</v>
      </c>
      <c r="D25" s="8">
        <f t="shared" si="6"/>
        <v>1.4454675318802537</v>
      </c>
      <c r="F25" s="7" t="s">
        <v>55</v>
      </c>
      <c r="G25" s="9">
        <v>86</v>
      </c>
      <c r="H25" s="10">
        <f t="shared" si="7"/>
        <v>0.69334086552231744</v>
      </c>
      <c r="J25" s="7" t="s">
        <v>73</v>
      </c>
      <c r="K25" s="7" t="s">
        <v>9</v>
      </c>
      <c r="L25" s="7">
        <f t="shared" si="8"/>
        <v>4</v>
      </c>
      <c r="M25" s="7">
        <f t="shared" si="0"/>
        <v>1.1371470653683551</v>
      </c>
      <c r="O25" s="7" t="s">
        <v>51</v>
      </c>
      <c r="P25" s="7">
        <v>0.78</v>
      </c>
      <c r="Q25" s="7">
        <f t="shared" si="9"/>
        <v>0.23664849587398537</v>
      </c>
      <c r="S25" s="7" t="s">
        <v>85</v>
      </c>
      <c r="T25" s="7">
        <v>7</v>
      </c>
      <c r="U25" s="7">
        <f t="shared" si="1"/>
        <v>0.73147319845026593</v>
      </c>
      <c r="X25" s="7" t="s">
        <v>617</v>
      </c>
      <c r="Y25" s="7" t="s">
        <v>6</v>
      </c>
      <c r="Z25" s="7">
        <f t="shared" si="2"/>
        <v>12</v>
      </c>
      <c r="AA25" s="7">
        <f t="shared" si="3"/>
        <v>0.95192586020739023</v>
      </c>
      <c r="AC25" s="7" t="s">
        <v>614</v>
      </c>
      <c r="AD25" s="7">
        <v>84.2</v>
      </c>
      <c r="AE25" s="7">
        <f t="shared" si="4"/>
        <v>0.3881548044028838</v>
      </c>
    </row>
    <row r="26" spans="1:31" s="1" customFormat="1" x14ac:dyDescent="0.2">
      <c r="A26" s="7" t="s">
        <v>58</v>
      </c>
      <c r="B26" s="9" t="s">
        <v>20</v>
      </c>
      <c r="C26" s="8">
        <f t="shared" si="5"/>
        <v>4</v>
      </c>
      <c r="D26" s="8">
        <f t="shared" si="6"/>
        <v>1.4454675318802537</v>
      </c>
      <c r="F26" s="7" t="s">
        <v>59</v>
      </c>
      <c r="G26" s="9">
        <v>86</v>
      </c>
      <c r="H26" s="10">
        <f t="shared" si="7"/>
        <v>0.69334086552231744</v>
      </c>
      <c r="J26" s="7" t="s">
        <v>51</v>
      </c>
      <c r="K26" s="7" t="s">
        <v>12</v>
      </c>
      <c r="L26" s="7">
        <f t="shared" si="8"/>
        <v>3</v>
      </c>
      <c r="M26" s="7">
        <f t="shared" si="0"/>
        <v>0</v>
      </c>
      <c r="O26" s="7" t="s">
        <v>38</v>
      </c>
      <c r="P26" s="7">
        <v>0.77</v>
      </c>
      <c r="Q26" s="7">
        <f t="shared" si="9"/>
        <v>0.15995685369260212</v>
      </c>
      <c r="S26" s="7" t="s">
        <v>160</v>
      </c>
      <c r="T26" s="7">
        <v>2</v>
      </c>
      <c r="U26" s="7">
        <f t="shared" si="1"/>
        <v>-2.718872077258534</v>
      </c>
      <c r="X26" s="7" t="s">
        <v>62</v>
      </c>
      <c r="Y26" s="7" t="s">
        <v>6</v>
      </c>
      <c r="Z26" s="7">
        <f t="shared" si="2"/>
        <v>12</v>
      </c>
      <c r="AA26" s="7">
        <f t="shared" si="3"/>
        <v>0.95192586020739023</v>
      </c>
      <c r="AC26" s="7" t="s">
        <v>63</v>
      </c>
      <c r="AD26" s="7">
        <v>75.5</v>
      </c>
      <c r="AE26" s="7">
        <f t="shared" si="4"/>
        <v>-0.57668713796999527</v>
      </c>
    </row>
    <row r="27" spans="1:31" s="1" customFormat="1" x14ac:dyDescent="0.2">
      <c r="A27" s="7" t="s">
        <v>38</v>
      </c>
      <c r="B27" s="9" t="s">
        <v>20</v>
      </c>
      <c r="C27" s="8">
        <f t="shared" si="5"/>
        <v>4</v>
      </c>
      <c r="D27" s="8">
        <f t="shared" si="6"/>
        <v>1.4454675318802537</v>
      </c>
      <c r="F27" s="7" t="s">
        <v>64</v>
      </c>
      <c r="G27" s="9">
        <v>84</v>
      </c>
      <c r="H27" s="10">
        <f t="shared" si="7"/>
        <v>0.4130541326515933</v>
      </c>
      <c r="J27" s="7" t="s">
        <v>70</v>
      </c>
      <c r="K27" s="7" t="s">
        <v>18</v>
      </c>
      <c r="L27" s="7">
        <f t="shared" si="8"/>
        <v>2</v>
      </c>
      <c r="M27" s="7">
        <f t="shared" si="0"/>
        <v>-1.1371470653683551</v>
      </c>
      <c r="O27" s="7" t="s">
        <v>60</v>
      </c>
      <c r="P27" s="7">
        <v>0.75</v>
      </c>
      <c r="Q27" s="7">
        <f t="shared" si="9"/>
        <v>6.5735693298356471E-3</v>
      </c>
      <c r="S27" s="7" t="s">
        <v>81</v>
      </c>
      <c r="T27" s="7">
        <v>7.25</v>
      </c>
      <c r="U27" s="7">
        <f t="shared" si="1"/>
        <v>0.90399046223570589</v>
      </c>
      <c r="X27" s="7" t="s">
        <v>67</v>
      </c>
      <c r="Y27" s="7" t="s">
        <v>6</v>
      </c>
      <c r="Z27" s="7">
        <f t="shared" si="2"/>
        <v>12</v>
      </c>
      <c r="AA27" s="7">
        <f t="shared" si="3"/>
        <v>0.95192586020739023</v>
      </c>
      <c r="AC27" s="7" t="s">
        <v>36</v>
      </c>
      <c r="AD27" s="7">
        <v>76</v>
      </c>
      <c r="AE27" s="7">
        <f t="shared" si="4"/>
        <v>-0.52123645162672627</v>
      </c>
    </row>
    <row r="28" spans="1:31" s="1" customFormat="1" x14ac:dyDescent="0.2">
      <c r="A28" s="7" t="s">
        <v>618</v>
      </c>
      <c r="B28" s="9" t="s">
        <v>20</v>
      </c>
      <c r="C28" s="8">
        <f t="shared" si="5"/>
        <v>4</v>
      </c>
      <c r="D28" s="8">
        <f t="shared" si="6"/>
        <v>1.4454675318802537</v>
      </c>
      <c r="F28" s="7" t="s">
        <v>68</v>
      </c>
      <c r="G28" s="9">
        <v>84</v>
      </c>
      <c r="H28" s="10">
        <f t="shared" si="7"/>
        <v>0.4130541326515933</v>
      </c>
      <c r="J28" s="7" t="s">
        <v>47</v>
      </c>
      <c r="K28" s="7" t="s">
        <v>12</v>
      </c>
      <c r="L28" s="7">
        <f t="shared" si="8"/>
        <v>3</v>
      </c>
      <c r="M28" s="7">
        <f t="shared" si="0"/>
        <v>0</v>
      </c>
      <c r="O28" s="7" t="s">
        <v>65</v>
      </c>
      <c r="P28" s="7">
        <v>0.75</v>
      </c>
      <c r="Q28" s="7">
        <f t="shared" si="9"/>
        <v>6.5735693298356471E-3</v>
      </c>
      <c r="S28" s="7" t="s">
        <v>75</v>
      </c>
      <c r="T28" s="7">
        <v>7.5</v>
      </c>
      <c r="U28" s="7">
        <f t="shared" si="1"/>
        <v>1.0765077260211457</v>
      </c>
      <c r="X28" s="7" t="s">
        <v>544</v>
      </c>
      <c r="Y28" s="7" t="s">
        <v>6</v>
      </c>
      <c r="Z28" s="7">
        <f t="shared" si="2"/>
        <v>12</v>
      </c>
      <c r="AA28" s="7">
        <f t="shared" si="3"/>
        <v>0.95192586020739023</v>
      </c>
      <c r="AC28" s="7" t="s">
        <v>547</v>
      </c>
      <c r="AD28" s="7">
        <v>87.4</v>
      </c>
      <c r="AE28" s="7">
        <f t="shared" si="4"/>
        <v>0.74303919699980503</v>
      </c>
    </row>
    <row r="29" spans="1:31" s="1" customFormat="1" x14ac:dyDescent="0.2">
      <c r="A29" s="7" t="s">
        <v>617</v>
      </c>
      <c r="B29" s="9" t="s">
        <v>20</v>
      </c>
      <c r="C29" s="8">
        <f t="shared" si="5"/>
        <v>4</v>
      </c>
      <c r="D29" s="8">
        <f t="shared" si="6"/>
        <v>1.4454675318802537</v>
      </c>
      <c r="F29" s="7" t="s">
        <v>47</v>
      </c>
      <c r="G29" s="9">
        <v>83</v>
      </c>
      <c r="H29" s="10">
        <f t="shared" si="7"/>
        <v>0.27291076621623123</v>
      </c>
      <c r="J29" s="7" t="s">
        <v>78</v>
      </c>
      <c r="K29" s="7" t="s">
        <v>5</v>
      </c>
      <c r="L29" s="7">
        <f t="shared" si="8"/>
        <v>4</v>
      </c>
      <c r="M29" s="7">
        <f t="shared" si="0"/>
        <v>1.1371470653683551</v>
      </c>
      <c r="O29" s="7" t="s">
        <v>47</v>
      </c>
      <c r="P29" s="7">
        <v>0.68</v>
      </c>
      <c r="Q29" s="7">
        <f t="shared" si="9"/>
        <v>-0.53026792593984617</v>
      </c>
      <c r="S29" s="7" t="s">
        <v>192</v>
      </c>
      <c r="T29" s="7">
        <v>6</v>
      </c>
      <c r="U29" s="7">
        <f t="shared" si="1"/>
        <v>4.140414330850594E-2</v>
      </c>
      <c r="X29" s="7" t="s">
        <v>619</v>
      </c>
      <c r="Y29" s="7" t="s">
        <v>10</v>
      </c>
      <c r="Z29" s="7">
        <f t="shared" si="2"/>
        <v>11</v>
      </c>
      <c r="AA29" s="7">
        <f t="shared" si="3"/>
        <v>0.63536035166067029</v>
      </c>
      <c r="AC29" s="7" t="s">
        <v>71</v>
      </c>
      <c r="AD29" s="7">
        <v>77.099999999999994</v>
      </c>
      <c r="AE29" s="7">
        <f t="shared" si="4"/>
        <v>-0.3992449416715354</v>
      </c>
    </row>
    <row r="30" spans="1:31" s="1" customFormat="1" x14ac:dyDescent="0.2">
      <c r="A30" s="7" t="s">
        <v>72</v>
      </c>
      <c r="B30" s="9" t="s">
        <v>20</v>
      </c>
      <c r="C30" s="8">
        <f t="shared" si="5"/>
        <v>4</v>
      </c>
      <c r="D30" s="8">
        <f t="shared" si="6"/>
        <v>1.4454675318802537</v>
      </c>
      <c r="F30" s="7" t="s">
        <v>71</v>
      </c>
      <c r="G30" s="9">
        <v>83</v>
      </c>
      <c r="H30" s="10">
        <f t="shared" si="7"/>
        <v>0.27291076621623123</v>
      </c>
      <c r="J30" s="7" t="s">
        <v>136</v>
      </c>
      <c r="K30" s="7" t="s">
        <v>18</v>
      </c>
      <c r="L30" s="7">
        <f t="shared" si="8"/>
        <v>2</v>
      </c>
      <c r="M30" s="7">
        <f t="shared" si="0"/>
        <v>-1.1371470653683551</v>
      </c>
      <c r="O30" s="7" t="s">
        <v>92</v>
      </c>
      <c r="P30" s="7">
        <v>0.77</v>
      </c>
      <c r="Q30" s="7">
        <f t="shared" si="9"/>
        <v>0.15995685369260212</v>
      </c>
      <c r="S30" s="7" t="s">
        <v>198</v>
      </c>
      <c r="T30" s="7">
        <v>6</v>
      </c>
      <c r="U30" s="7">
        <f t="shared" si="1"/>
        <v>4.140414330850594E-2</v>
      </c>
      <c r="X30" s="7" t="s">
        <v>547</v>
      </c>
      <c r="Y30" s="7" t="s">
        <v>6</v>
      </c>
      <c r="Z30" s="7">
        <f t="shared" si="2"/>
        <v>12</v>
      </c>
      <c r="AA30" s="7">
        <f t="shared" si="3"/>
        <v>0.95192586020739023</v>
      </c>
      <c r="AC30" s="7" t="s">
        <v>73</v>
      </c>
      <c r="AD30" s="7">
        <v>88.4</v>
      </c>
      <c r="AE30" s="7">
        <f t="shared" si="4"/>
        <v>0.8539405696863428</v>
      </c>
    </row>
    <row r="31" spans="1:31" s="1" customFormat="1" x14ac:dyDescent="0.2">
      <c r="A31" s="7" t="s">
        <v>606</v>
      </c>
      <c r="B31" s="9" t="s">
        <v>20</v>
      </c>
      <c r="C31" s="8">
        <f t="shared" si="5"/>
        <v>4</v>
      </c>
      <c r="D31" s="8">
        <f t="shared" si="6"/>
        <v>1.4454675318802537</v>
      </c>
      <c r="F31" s="7" t="s">
        <v>74</v>
      </c>
      <c r="G31" s="9">
        <v>83</v>
      </c>
      <c r="H31" s="10">
        <f t="shared" si="7"/>
        <v>0.27291076621623123</v>
      </c>
      <c r="J31" s="7" t="s">
        <v>620</v>
      </c>
      <c r="K31" s="7" t="s">
        <v>15</v>
      </c>
      <c r="L31" s="7">
        <f t="shared" si="8"/>
        <v>3</v>
      </c>
      <c r="M31" s="7">
        <f t="shared" si="0"/>
        <v>0</v>
      </c>
      <c r="O31" s="7" t="s">
        <v>73</v>
      </c>
      <c r="P31" s="7">
        <v>0.74</v>
      </c>
      <c r="Q31" s="7">
        <f t="shared" si="9"/>
        <v>-7.0118072851547586E-2</v>
      </c>
      <c r="S31" s="7" t="s">
        <v>202</v>
      </c>
      <c r="T31" s="7">
        <v>7</v>
      </c>
      <c r="U31" s="7">
        <f t="shared" si="1"/>
        <v>0.73147319845026593</v>
      </c>
      <c r="X31" s="7" t="s">
        <v>587</v>
      </c>
      <c r="Y31" s="7" t="s">
        <v>10</v>
      </c>
      <c r="Z31" s="7">
        <f t="shared" si="2"/>
        <v>11</v>
      </c>
      <c r="AA31" s="7">
        <f t="shared" si="3"/>
        <v>0.63536035166067029</v>
      </c>
      <c r="AC31" s="7" t="s">
        <v>70</v>
      </c>
      <c r="AD31" s="7">
        <v>80.099999999999994</v>
      </c>
      <c r="AE31" s="7">
        <f t="shared" si="4"/>
        <v>-6.654082361192204E-2</v>
      </c>
    </row>
    <row r="32" spans="1:31" s="1" customFormat="1" x14ac:dyDescent="0.2">
      <c r="A32" s="7" t="s">
        <v>50</v>
      </c>
      <c r="B32" s="9" t="s">
        <v>20</v>
      </c>
      <c r="C32" s="8">
        <f t="shared" si="5"/>
        <v>4</v>
      </c>
      <c r="D32" s="8">
        <f t="shared" si="6"/>
        <v>1.4454675318802537</v>
      </c>
      <c r="F32" s="7" t="s">
        <v>76</v>
      </c>
      <c r="G32" s="9">
        <v>81</v>
      </c>
      <c r="H32" s="10">
        <f t="shared" si="7"/>
        <v>-7.3759666544929506E-3</v>
      </c>
      <c r="J32" s="7" t="s">
        <v>102</v>
      </c>
      <c r="K32" s="7" t="s">
        <v>5</v>
      </c>
      <c r="L32" s="7">
        <f t="shared" si="8"/>
        <v>4</v>
      </c>
      <c r="M32" s="7">
        <f t="shared" si="0"/>
        <v>1.1371470653683551</v>
      </c>
      <c r="O32" s="7" t="s">
        <v>91</v>
      </c>
      <c r="P32" s="7">
        <v>0.69</v>
      </c>
      <c r="Q32" s="7">
        <f t="shared" si="9"/>
        <v>-0.45357628375846376</v>
      </c>
      <c r="S32" s="7" t="s">
        <v>207</v>
      </c>
      <c r="T32" s="7">
        <v>7.5</v>
      </c>
      <c r="U32" s="7">
        <f t="shared" si="1"/>
        <v>1.0765077260211457</v>
      </c>
      <c r="X32" s="7" t="s">
        <v>47</v>
      </c>
      <c r="Y32" s="7" t="s">
        <v>10</v>
      </c>
      <c r="Z32" s="7">
        <f t="shared" si="2"/>
        <v>11</v>
      </c>
      <c r="AA32" s="7">
        <f t="shared" si="3"/>
        <v>0.63536035166067029</v>
      </c>
      <c r="AC32" s="7" t="s">
        <v>78</v>
      </c>
      <c r="AD32" s="7">
        <v>90.1</v>
      </c>
      <c r="AE32" s="7">
        <f t="shared" si="4"/>
        <v>1.0424729032534559</v>
      </c>
    </row>
    <row r="33" spans="1:31" s="1" customFormat="1" x14ac:dyDescent="0.2">
      <c r="A33" s="7" t="s">
        <v>79</v>
      </c>
      <c r="B33" s="9" t="s">
        <v>17</v>
      </c>
      <c r="C33" s="8">
        <f t="shared" si="5"/>
        <v>3</v>
      </c>
      <c r="D33" s="8">
        <f t="shared" si="6"/>
        <v>0.37391434418430186</v>
      </c>
      <c r="F33" s="7" t="s">
        <v>80</v>
      </c>
      <c r="G33" s="9">
        <v>80</v>
      </c>
      <c r="H33" s="10">
        <f t="shared" si="7"/>
        <v>-0.14751933308985504</v>
      </c>
      <c r="J33" s="7" t="s">
        <v>621</v>
      </c>
      <c r="K33" s="7" t="s">
        <v>15</v>
      </c>
      <c r="L33" s="7">
        <f t="shared" si="8"/>
        <v>3</v>
      </c>
      <c r="M33" s="7">
        <f t="shared" si="0"/>
        <v>0</v>
      </c>
      <c r="O33" s="7" t="s">
        <v>107</v>
      </c>
      <c r="P33" s="7">
        <v>0.81</v>
      </c>
      <c r="Q33" s="7">
        <f t="shared" si="9"/>
        <v>0.46672342241813508</v>
      </c>
      <c r="S33" s="7" t="s">
        <v>211</v>
      </c>
      <c r="T33" s="7">
        <v>5</v>
      </c>
      <c r="U33" s="7">
        <f t="shared" si="1"/>
        <v>-0.64866491183325403</v>
      </c>
      <c r="X33" s="7" t="s">
        <v>622</v>
      </c>
      <c r="Y33" s="7" t="s">
        <v>10</v>
      </c>
      <c r="Z33" s="7">
        <f t="shared" si="2"/>
        <v>11</v>
      </c>
      <c r="AA33" s="7">
        <f t="shared" si="3"/>
        <v>0.63536035166067029</v>
      </c>
      <c r="AC33" s="7" t="s">
        <v>56</v>
      </c>
      <c r="AD33" s="7">
        <v>83.7</v>
      </c>
      <c r="AE33" s="7">
        <f t="shared" si="4"/>
        <v>0.33270411805961492</v>
      </c>
    </row>
    <row r="34" spans="1:31" s="1" customFormat="1" x14ac:dyDescent="0.2">
      <c r="A34" s="7" t="s">
        <v>82</v>
      </c>
      <c r="B34" s="9" t="s">
        <v>17</v>
      </c>
      <c r="C34" s="8">
        <f t="shared" si="5"/>
        <v>3</v>
      </c>
      <c r="D34" s="8">
        <f t="shared" si="6"/>
        <v>0.37391434418430186</v>
      </c>
      <c r="F34" s="7" t="s">
        <v>614</v>
      </c>
      <c r="G34" s="9">
        <v>79</v>
      </c>
      <c r="H34" s="10">
        <f t="shared" si="7"/>
        <v>-0.28766269952521711</v>
      </c>
      <c r="J34" s="7" t="s">
        <v>119</v>
      </c>
      <c r="K34" s="7" t="s">
        <v>5</v>
      </c>
      <c r="L34" s="7">
        <f t="shared" si="8"/>
        <v>4</v>
      </c>
      <c r="M34" s="7">
        <f t="shared" si="0"/>
        <v>1.1371470653683551</v>
      </c>
      <c r="O34" s="7" t="s">
        <v>110</v>
      </c>
      <c r="P34" s="7">
        <v>0.75</v>
      </c>
      <c r="Q34" s="7">
        <f t="shared" si="9"/>
        <v>6.5735693298356471E-3</v>
      </c>
      <c r="S34" s="7" t="s">
        <v>212</v>
      </c>
      <c r="T34" s="7">
        <v>4</v>
      </c>
      <c r="U34" s="7">
        <f t="shared" si="1"/>
        <v>-1.338733966975014</v>
      </c>
      <c r="X34" s="7" t="s">
        <v>83</v>
      </c>
      <c r="Y34" s="7" t="s">
        <v>10</v>
      </c>
      <c r="Z34" s="7">
        <f t="shared" si="2"/>
        <v>11</v>
      </c>
      <c r="AA34" s="7">
        <f t="shared" si="3"/>
        <v>0.63536035166067029</v>
      </c>
      <c r="AC34" s="7" t="s">
        <v>623</v>
      </c>
      <c r="AD34" s="7">
        <v>78</v>
      </c>
      <c r="AE34" s="7">
        <f t="shared" si="4"/>
        <v>-0.29943370625365073</v>
      </c>
    </row>
    <row r="35" spans="1:31" s="1" customFormat="1" x14ac:dyDescent="0.2">
      <c r="A35" s="7" t="s">
        <v>47</v>
      </c>
      <c r="B35" s="9" t="s">
        <v>17</v>
      </c>
      <c r="C35" s="8">
        <f t="shared" si="5"/>
        <v>3</v>
      </c>
      <c r="D35" s="8">
        <f t="shared" si="6"/>
        <v>0.37391434418430186</v>
      </c>
      <c r="F35" s="7" t="s">
        <v>70</v>
      </c>
      <c r="G35" s="9">
        <v>78</v>
      </c>
      <c r="H35" s="10">
        <f t="shared" si="7"/>
        <v>-0.42780606596057918</v>
      </c>
      <c r="J35" s="7" t="s">
        <v>617</v>
      </c>
      <c r="K35" s="7" t="s">
        <v>15</v>
      </c>
      <c r="L35" s="7">
        <f t="shared" si="8"/>
        <v>3</v>
      </c>
      <c r="M35" s="7">
        <f t="shared" si="0"/>
        <v>0</v>
      </c>
      <c r="O35" s="7" t="s">
        <v>113</v>
      </c>
      <c r="P35" s="7">
        <v>0.76</v>
      </c>
      <c r="Q35" s="7">
        <f t="shared" si="9"/>
        <v>8.3265211511218892E-2</v>
      </c>
      <c r="S35" s="7" t="s">
        <v>624</v>
      </c>
      <c r="T35" s="7">
        <v>2</v>
      </c>
      <c r="U35" s="7">
        <f t="shared" si="1"/>
        <v>-2.718872077258534</v>
      </c>
      <c r="X35" s="7" t="s">
        <v>85</v>
      </c>
      <c r="Y35" s="7" t="s">
        <v>10</v>
      </c>
      <c r="Z35" s="7">
        <f t="shared" si="2"/>
        <v>11</v>
      </c>
      <c r="AA35" s="7">
        <f t="shared" si="3"/>
        <v>0.63536035166067029</v>
      </c>
      <c r="AC35" s="7" t="s">
        <v>45</v>
      </c>
      <c r="AD35" s="7">
        <v>76.599999999999994</v>
      </c>
      <c r="AE35" s="7">
        <f t="shared" si="4"/>
        <v>-0.45469562801480429</v>
      </c>
    </row>
    <row r="36" spans="1:31" s="1" customFormat="1" x14ac:dyDescent="0.2">
      <c r="A36" s="7" t="s">
        <v>78</v>
      </c>
      <c r="B36" s="9" t="s">
        <v>20</v>
      </c>
      <c r="C36" s="8">
        <f t="shared" si="5"/>
        <v>4</v>
      </c>
      <c r="D36" s="8">
        <f t="shared" si="6"/>
        <v>1.4454675318802537</v>
      </c>
      <c r="F36" s="7" t="s">
        <v>102</v>
      </c>
      <c r="G36" s="7">
        <v>88</v>
      </c>
      <c r="H36" s="7">
        <f t="shared" si="7"/>
        <v>0.97362759839304158</v>
      </c>
      <c r="J36" s="7" t="s">
        <v>143</v>
      </c>
      <c r="K36" s="7" t="s">
        <v>18</v>
      </c>
      <c r="L36" s="7">
        <f t="shared" si="8"/>
        <v>2</v>
      </c>
      <c r="M36" s="7">
        <f t="shared" si="0"/>
        <v>-1.1371470653683551</v>
      </c>
      <c r="O36" s="7" t="s">
        <v>115</v>
      </c>
      <c r="P36" s="7">
        <v>0.75</v>
      </c>
      <c r="Q36" s="7">
        <f t="shared" si="9"/>
        <v>6.5735693298356471E-3</v>
      </c>
      <c r="S36" s="7" t="s">
        <v>214</v>
      </c>
      <c r="T36" s="7">
        <v>5.5</v>
      </c>
      <c r="U36" s="7">
        <f t="shared" si="1"/>
        <v>-0.30363038426237404</v>
      </c>
      <c r="X36" s="7" t="s">
        <v>74</v>
      </c>
      <c r="Y36" s="7" t="s">
        <v>10</v>
      </c>
      <c r="Z36" s="7">
        <f t="shared" si="2"/>
        <v>11</v>
      </c>
      <c r="AA36" s="7">
        <f t="shared" si="3"/>
        <v>0.63536035166067029</v>
      </c>
      <c r="AC36" s="7" t="s">
        <v>88</v>
      </c>
      <c r="AD36" s="7">
        <v>75.5</v>
      </c>
      <c r="AE36" s="7">
        <f t="shared" si="4"/>
        <v>-0.57668713796999527</v>
      </c>
    </row>
    <row r="37" spans="1:31" s="1" customFormat="1" x14ac:dyDescent="0.2">
      <c r="A37" s="7" t="s">
        <v>625</v>
      </c>
      <c r="B37" s="9" t="s">
        <v>14</v>
      </c>
      <c r="C37" s="8">
        <f t="shared" si="5"/>
        <v>2</v>
      </c>
      <c r="D37" s="8">
        <f t="shared" si="6"/>
        <v>-0.69763884351164995</v>
      </c>
      <c r="F37" s="7" t="s">
        <v>50</v>
      </c>
      <c r="G37" s="7">
        <v>88</v>
      </c>
      <c r="H37" s="7">
        <f t="shared" si="7"/>
        <v>0.97362759839304158</v>
      </c>
      <c r="J37" s="7" t="s">
        <v>626</v>
      </c>
      <c r="K37" s="7" t="s">
        <v>15</v>
      </c>
      <c r="L37" s="7">
        <f t="shared" si="8"/>
        <v>3</v>
      </c>
      <c r="M37" s="7">
        <f t="shared" si="0"/>
        <v>0</v>
      </c>
      <c r="O37" s="7" t="s">
        <v>118</v>
      </c>
      <c r="P37" s="7">
        <v>0.83</v>
      </c>
      <c r="Q37" s="7">
        <f t="shared" si="9"/>
        <v>0.62010670678090074</v>
      </c>
      <c r="S37" s="7" t="s">
        <v>215</v>
      </c>
      <c r="T37" s="7">
        <v>7</v>
      </c>
      <c r="U37" s="7">
        <f t="shared" si="1"/>
        <v>0.73147319845026593</v>
      </c>
      <c r="X37" s="7" t="s">
        <v>86</v>
      </c>
      <c r="Y37" s="7" t="s">
        <v>19</v>
      </c>
      <c r="Z37" s="7">
        <f t="shared" si="2"/>
        <v>8</v>
      </c>
      <c r="AA37" s="7">
        <f t="shared" si="3"/>
        <v>-0.31433617397948982</v>
      </c>
      <c r="AC37" s="7" t="s">
        <v>627</v>
      </c>
      <c r="AD37" s="7">
        <v>75.5</v>
      </c>
      <c r="AE37" s="7">
        <f t="shared" si="4"/>
        <v>-0.57668713796999527</v>
      </c>
    </row>
    <row r="38" spans="1:31" s="1" customFormat="1" x14ac:dyDescent="0.2">
      <c r="A38" s="7" t="s">
        <v>584</v>
      </c>
      <c r="B38" s="9" t="s">
        <v>22</v>
      </c>
      <c r="C38" s="8">
        <f t="shared" si="5"/>
        <v>5</v>
      </c>
      <c r="D38" s="8">
        <f t="shared" si="6"/>
        <v>2.5170207195762053</v>
      </c>
      <c r="F38" s="7" t="s">
        <v>105</v>
      </c>
      <c r="G38" s="7">
        <v>86</v>
      </c>
      <c r="H38" s="7">
        <f t="shared" si="7"/>
        <v>0.69334086552231744</v>
      </c>
      <c r="J38" s="7" t="s">
        <v>623</v>
      </c>
      <c r="K38" s="7" t="s">
        <v>5</v>
      </c>
      <c r="L38" s="7">
        <f t="shared" si="8"/>
        <v>4</v>
      </c>
      <c r="M38" s="7">
        <f t="shared" si="0"/>
        <v>1.1371470653683551</v>
      </c>
      <c r="O38" s="7" t="s">
        <v>120</v>
      </c>
      <c r="P38" s="7">
        <v>0.75</v>
      </c>
      <c r="Q38" s="7">
        <f t="shared" si="9"/>
        <v>6.5735693298356471E-3</v>
      </c>
      <c r="S38" s="7" t="s">
        <v>216</v>
      </c>
      <c r="T38" s="7">
        <v>4</v>
      </c>
      <c r="U38" s="7">
        <f t="shared" si="1"/>
        <v>-1.338733966975014</v>
      </c>
      <c r="X38" s="7" t="s">
        <v>87</v>
      </c>
      <c r="Y38" s="7" t="s">
        <v>4</v>
      </c>
      <c r="Z38" s="7">
        <f t="shared" si="2"/>
        <v>13</v>
      </c>
      <c r="AA38" s="7">
        <f t="shared" si="3"/>
        <v>1.2684913687541104</v>
      </c>
      <c r="AC38" s="7" t="s">
        <v>91</v>
      </c>
      <c r="AD38" s="7">
        <v>51.1</v>
      </c>
      <c r="AE38" s="7">
        <f t="shared" si="4"/>
        <v>-3.2826806315215169</v>
      </c>
    </row>
    <row r="39" spans="1:31" s="1" customFormat="1" x14ac:dyDescent="0.2">
      <c r="A39" s="7" t="s">
        <v>104</v>
      </c>
      <c r="B39" s="9" t="s">
        <v>17</v>
      </c>
      <c r="C39" s="8">
        <f t="shared" si="5"/>
        <v>3</v>
      </c>
      <c r="D39" s="8">
        <f t="shared" si="6"/>
        <v>0.37391434418430186</v>
      </c>
      <c r="F39" s="7" t="s">
        <v>47</v>
      </c>
      <c r="G39" s="7">
        <v>86</v>
      </c>
      <c r="H39" s="7">
        <f t="shared" si="7"/>
        <v>0.69334086552231744</v>
      </c>
      <c r="J39" s="7" t="s">
        <v>118</v>
      </c>
      <c r="K39" s="7" t="s">
        <v>269</v>
      </c>
      <c r="L39" s="7">
        <f t="shared" si="8"/>
        <v>1</v>
      </c>
      <c r="M39" s="7">
        <f t="shared" si="0"/>
        <v>-2.2742941307367102</v>
      </c>
      <c r="O39" s="7" t="s">
        <v>123</v>
      </c>
      <c r="P39" s="7">
        <v>0.75</v>
      </c>
      <c r="Q39" s="7">
        <f t="shared" si="9"/>
        <v>6.5735693298356471E-3</v>
      </c>
      <c r="S39" s="7" t="s">
        <v>217</v>
      </c>
      <c r="T39" s="7">
        <v>5.5</v>
      </c>
      <c r="U39" s="7">
        <f t="shared" si="1"/>
        <v>-0.30363038426237404</v>
      </c>
      <c r="X39" s="7" t="s">
        <v>89</v>
      </c>
      <c r="Y39" s="7" t="s">
        <v>6</v>
      </c>
      <c r="Z39" s="7">
        <f t="shared" si="2"/>
        <v>12</v>
      </c>
      <c r="AA39" s="7">
        <f t="shared" si="3"/>
        <v>0.95192586020739023</v>
      </c>
      <c r="AC39" s="7" t="s">
        <v>622</v>
      </c>
      <c r="AD39" s="7">
        <v>78.8</v>
      </c>
      <c r="AE39" s="7">
        <f t="shared" ref="AE39:AE78" si="10">(AD39-$AD$1)/$AD$2</f>
        <v>-0.21071260810442086</v>
      </c>
    </row>
    <row r="40" spans="1:31" s="1" customFormat="1" x14ac:dyDescent="0.2">
      <c r="A40" s="7" t="s">
        <v>126</v>
      </c>
      <c r="B40" s="9" t="s">
        <v>14</v>
      </c>
      <c r="C40" s="8">
        <f t="shared" si="5"/>
        <v>2</v>
      </c>
      <c r="D40" s="8">
        <f t="shared" si="6"/>
        <v>-0.69763884351164995</v>
      </c>
      <c r="F40" s="7" t="s">
        <v>78</v>
      </c>
      <c r="G40" s="7">
        <v>85</v>
      </c>
      <c r="H40" s="7">
        <f t="shared" si="7"/>
        <v>0.55319749908695537</v>
      </c>
      <c r="J40" s="7" t="s">
        <v>156</v>
      </c>
      <c r="K40" s="7" t="s">
        <v>15</v>
      </c>
      <c r="L40" s="7">
        <f t="shared" si="8"/>
        <v>3</v>
      </c>
      <c r="M40" s="7">
        <f t="shared" si="0"/>
        <v>0</v>
      </c>
      <c r="O40" s="7" t="s">
        <v>126</v>
      </c>
      <c r="P40" s="7">
        <v>0.72</v>
      </c>
      <c r="Q40" s="7">
        <f t="shared" si="9"/>
        <v>-0.22350135721431408</v>
      </c>
      <c r="S40" s="7" t="s">
        <v>218</v>
      </c>
      <c r="T40" s="7">
        <v>3</v>
      </c>
      <c r="U40" s="7">
        <f t="shared" si="1"/>
        <v>-2.0288030221167737</v>
      </c>
      <c r="X40" s="7" t="s">
        <v>90</v>
      </c>
      <c r="Y40" s="7" t="s">
        <v>19</v>
      </c>
      <c r="Z40" s="7">
        <f t="shared" si="2"/>
        <v>8</v>
      </c>
      <c r="AA40" s="7">
        <f t="shared" si="3"/>
        <v>-0.31433617397948982</v>
      </c>
      <c r="AC40" s="7" t="s">
        <v>628</v>
      </c>
      <c r="AD40" s="7">
        <v>77.8</v>
      </c>
      <c r="AE40" s="7">
        <f t="shared" si="10"/>
        <v>-0.32161398079095865</v>
      </c>
    </row>
    <row r="41" spans="1:31" s="1" customFormat="1" x14ac:dyDescent="0.2">
      <c r="A41" s="7" t="s">
        <v>281</v>
      </c>
      <c r="B41" s="9" t="s">
        <v>22</v>
      </c>
      <c r="C41" s="8">
        <f t="shared" si="5"/>
        <v>5</v>
      </c>
      <c r="D41" s="8">
        <f t="shared" si="6"/>
        <v>2.5170207195762053</v>
      </c>
      <c r="F41" s="7" t="s">
        <v>112</v>
      </c>
      <c r="G41" s="7">
        <v>85</v>
      </c>
      <c r="H41" s="7">
        <f t="shared" si="7"/>
        <v>0.55319749908695537</v>
      </c>
      <c r="J41" s="7" t="s">
        <v>622</v>
      </c>
      <c r="K41" s="7" t="s">
        <v>18</v>
      </c>
      <c r="L41" s="7">
        <f t="shared" si="8"/>
        <v>2</v>
      </c>
      <c r="M41" s="7">
        <f t="shared" si="0"/>
        <v>-1.1371470653683551</v>
      </c>
      <c r="O41" s="7" t="s">
        <v>128</v>
      </c>
      <c r="P41" s="7">
        <v>0.8</v>
      </c>
      <c r="Q41" s="7">
        <f t="shared" si="9"/>
        <v>0.39003178023675183</v>
      </c>
      <c r="S41" s="7" t="s">
        <v>219</v>
      </c>
      <c r="T41" s="7">
        <v>0</v>
      </c>
      <c r="U41" s="7">
        <f t="shared" si="1"/>
        <v>-4.0990101875420537</v>
      </c>
      <c r="X41" s="7" t="s">
        <v>70</v>
      </c>
      <c r="Y41" s="7" t="s">
        <v>16</v>
      </c>
      <c r="Z41" s="7">
        <f t="shared" si="2"/>
        <v>9</v>
      </c>
      <c r="AA41" s="7">
        <f t="shared" si="3"/>
        <v>2.2293345672302089E-3</v>
      </c>
      <c r="AC41" s="7" t="s">
        <v>629</v>
      </c>
      <c r="AD41" s="7">
        <v>76</v>
      </c>
      <c r="AE41" s="7">
        <f t="shared" si="10"/>
        <v>-0.52123645162672627</v>
      </c>
    </row>
    <row r="42" spans="1:31" s="1" customFormat="1" x14ac:dyDescent="0.2">
      <c r="A42" s="7" t="s">
        <v>93</v>
      </c>
      <c r="B42" s="9" t="s">
        <v>22</v>
      </c>
      <c r="C42" s="8">
        <f t="shared" si="5"/>
        <v>5</v>
      </c>
      <c r="D42" s="8">
        <f t="shared" si="6"/>
        <v>2.5170207195762053</v>
      </c>
      <c r="F42" s="7" t="s">
        <v>117</v>
      </c>
      <c r="G42" s="7">
        <v>83</v>
      </c>
      <c r="H42" s="7">
        <f t="shared" si="7"/>
        <v>0.27291076621623123</v>
      </c>
      <c r="J42" s="7" t="s">
        <v>35</v>
      </c>
      <c r="K42" s="7" t="s">
        <v>5</v>
      </c>
      <c r="L42" s="7">
        <f t="shared" si="8"/>
        <v>4</v>
      </c>
      <c r="M42" s="7">
        <f t="shared" si="0"/>
        <v>1.1371470653683551</v>
      </c>
      <c r="O42" s="7" t="s">
        <v>104</v>
      </c>
      <c r="P42" s="7">
        <v>0.61</v>
      </c>
      <c r="Q42" s="7">
        <f t="shared" si="9"/>
        <v>-1.0671094212095289</v>
      </c>
      <c r="S42" s="7" t="s">
        <v>220</v>
      </c>
      <c r="T42" s="7">
        <v>7</v>
      </c>
      <c r="U42" s="7">
        <f t="shared" si="1"/>
        <v>0.73147319845026593</v>
      </c>
      <c r="X42" s="7" t="s">
        <v>92</v>
      </c>
      <c r="Y42" s="7" t="s">
        <v>10</v>
      </c>
      <c r="Z42" s="7">
        <f t="shared" si="2"/>
        <v>11</v>
      </c>
      <c r="AA42" s="7">
        <f t="shared" si="3"/>
        <v>0.63536035166067029</v>
      </c>
      <c r="AC42" s="7" t="s">
        <v>578</v>
      </c>
      <c r="AD42" s="7">
        <v>75.5</v>
      </c>
      <c r="AE42" s="7">
        <f t="shared" si="10"/>
        <v>-0.57668713796999527</v>
      </c>
    </row>
    <row r="43" spans="1:31" s="1" customFormat="1" x14ac:dyDescent="0.2">
      <c r="A43" s="7" t="s">
        <v>621</v>
      </c>
      <c r="B43" s="9" t="s">
        <v>20</v>
      </c>
      <c r="C43" s="8">
        <f t="shared" si="5"/>
        <v>4</v>
      </c>
      <c r="D43" s="8">
        <f t="shared" si="6"/>
        <v>1.4454675318802537</v>
      </c>
      <c r="F43" s="7" t="s">
        <v>119</v>
      </c>
      <c r="G43" s="7">
        <v>82</v>
      </c>
      <c r="H43" s="7">
        <f t="shared" si="7"/>
        <v>0.13276739978086913</v>
      </c>
      <c r="J43" s="7" t="s">
        <v>88</v>
      </c>
      <c r="K43" s="7" t="s">
        <v>15</v>
      </c>
      <c r="L43" s="7">
        <f t="shared" si="8"/>
        <v>3</v>
      </c>
      <c r="M43" s="7">
        <f t="shared" si="0"/>
        <v>0</v>
      </c>
      <c r="O43" s="7" t="s">
        <v>103</v>
      </c>
      <c r="P43" s="7">
        <v>0.76</v>
      </c>
      <c r="Q43" s="7">
        <f t="shared" si="9"/>
        <v>8.3265211511218892E-2</v>
      </c>
      <c r="S43" s="7" t="s">
        <v>61</v>
      </c>
      <c r="T43" s="7">
        <v>7.5</v>
      </c>
      <c r="U43" s="7">
        <f t="shared" si="1"/>
        <v>1.0765077260211457</v>
      </c>
      <c r="X43" s="7" t="s">
        <v>93</v>
      </c>
      <c r="Y43" s="7" t="s">
        <v>13</v>
      </c>
      <c r="Z43" s="7">
        <f t="shared" si="2"/>
        <v>10</v>
      </c>
      <c r="AA43" s="7">
        <f t="shared" si="3"/>
        <v>0.31879484311395023</v>
      </c>
      <c r="AC43" s="7" t="s">
        <v>187</v>
      </c>
      <c r="AD43" s="7">
        <v>66</v>
      </c>
      <c r="AE43" s="7">
        <f t="shared" si="10"/>
        <v>-1.6302501784921042</v>
      </c>
    </row>
    <row r="44" spans="1:31" s="1" customFormat="1" x14ac:dyDescent="0.2">
      <c r="A44" s="7" t="s">
        <v>98</v>
      </c>
      <c r="B44" s="9" t="s">
        <v>20</v>
      </c>
      <c r="C44" s="8">
        <f t="shared" si="5"/>
        <v>4</v>
      </c>
      <c r="D44" s="8">
        <f t="shared" si="6"/>
        <v>1.4454675318802537</v>
      </c>
      <c r="F44" s="7" t="s">
        <v>121</v>
      </c>
      <c r="G44" s="7">
        <v>81</v>
      </c>
      <c r="H44" s="7">
        <f t="shared" si="7"/>
        <v>-7.3759666544929506E-3</v>
      </c>
      <c r="J44" s="7" t="s">
        <v>128</v>
      </c>
      <c r="K44" s="7" t="s">
        <v>18</v>
      </c>
      <c r="L44" s="7">
        <f t="shared" si="8"/>
        <v>2</v>
      </c>
      <c r="M44" s="7">
        <f t="shared" si="0"/>
        <v>-1.1371470653683551</v>
      </c>
      <c r="O44" s="7" t="s">
        <v>132</v>
      </c>
      <c r="P44" s="7">
        <v>0.79</v>
      </c>
      <c r="Q44" s="7">
        <f t="shared" si="9"/>
        <v>0.31334013805536859</v>
      </c>
      <c r="S44" s="7" t="s">
        <v>221</v>
      </c>
      <c r="T44" s="7">
        <v>6</v>
      </c>
      <c r="U44" s="7">
        <f t="shared" si="1"/>
        <v>4.140414330850594E-2</v>
      </c>
      <c r="X44" s="7" t="s">
        <v>94</v>
      </c>
      <c r="Y44" s="7" t="s">
        <v>23</v>
      </c>
      <c r="Z44" s="7">
        <f t="shared" si="2"/>
        <v>6</v>
      </c>
      <c r="AA44" s="7">
        <f t="shared" si="3"/>
        <v>-0.94746719107292987</v>
      </c>
      <c r="AC44" s="7" t="s">
        <v>437</v>
      </c>
      <c r="AD44" s="7">
        <v>69</v>
      </c>
      <c r="AE44" s="7">
        <f t="shared" si="10"/>
        <v>-1.2975460604324909</v>
      </c>
    </row>
    <row r="45" spans="1:31" s="1" customFormat="1" x14ac:dyDescent="0.2">
      <c r="A45" s="7" t="s">
        <v>112</v>
      </c>
      <c r="B45" s="9" t="s">
        <v>20</v>
      </c>
      <c r="C45" s="8">
        <f t="shared" si="5"/>
        <v>4</v>
      </c>
      <c r="D45" s="8">
        <f t="shared" si="6"/>
        <v>1.4454675318802537</v>
      </c>
      <c r="F45" s="7" t="s">
        <v>125</v>
      </c>
      <c r="G45" s="7">
        <v>81</v>
      </c>
      <c r="H45" s="7">
        <f t="shared" si="7"/>
        <v>-7.3759666544929506E-3</v>
      </c>
      <c r="J45" s="7" t="s">
        <v>168</v>
      </c>
      <c r="K45" s="7" t="s">
        <v>15</v>
      </c>
      <c r="L45" s="7">
        <f t="shared" si="8"/>
        <v>3</v>
      </c>
      <c r="M45" s="7">
        <f t="shared" si="0"/>
        <v>0</v>
      </c>
      <c r="O45" s="7" t="s">
        <v>134</v>
      </c>
      <c r="P45" s="7">
        <v>0.78</v>
      </c>
      <c r="Q45" s="7">
        <f t="shared" si="9"/>
        <v>0.23664849587398537</v>
      </c>
      <c r="S45" s="7" t="s">
        <v>623</v>
      </c>
      <c r="T45" s="7">
        <v>6</v>
      </c>
      <c r="U45" s="7">
        <f t="shared" si="1"/>
        <v>4.140414330850594E-2</v>
      </c>
      <c r="X45" s="7" t="s">
        <v>95</v>
      </c>
      <c r="Y45" s="7" t="s">
        <v>49</v>
      </c>
      <c r="Z45" s="7">
        <f t="shared" si="2"/>
        <v>1</v>
      </c>
      <c r="AA45" s="7">
        <f t="shared" si="3"/>
        <v>-2.5302947338065298</v>
      </c>
      <c r="AC45" s="7" t="s">
        <v>178</v>
      </c>
      <c r="AD45" s="7">
        <v>69</v>
      </c>
      <c r="AE45" s="7">
        <f t="shared" si="10"/>
        <v>-1.2975460604324909</v>
      </c>
    </row>
    <row r="46" spans="1:31" s="1" customFormat="1" x14ac:dyDescent="0.2">
      <c r="A46" s="7" t="s">
        <v>630</v>
      </c>
      <c r="B46" s="9" t="s">
        <v>17</v>
      </c>
      <c r="C46" s="8">
        <f t="shared" si="5"/>
        <v>3</v>
      </c>
      <c r="D46" s="8">
        <f t="shared" si="6"/>
        <v>0.37391434418430186</v>
      </c>
      <c r="F46" s="7" t="s">
        <v>88</v>
      </c>
      <c r="G46" s="7">
        <v>80</v>
      </c>
      <c r="H46" s="7">
        <f t="shared" si="7"/>
        <v>-0.14751933308985504</v>
      </c>
      <c r="J46" s="7" t="s">
        <v>171</v>
      </c>
      <c r="K46" s="7" t="s">
        <v>5</v>
      </c>
      <c r="L46" s="7">
        <f t="shared" si="8"/>
        <v>4</v>
      </c>
      <c r="M46" s="7">
        <f t="shared" si="0"/>
        <v>1.1371470653683551</v>
      </c>
      <c r="O46" s="7" t="s">
        <v>137</v>
      </c>
      <c r="P46" s="7">
        <v>0.81</v>
      </c>
      <c r="Q46" s="7">
        <f t="shared" si="9"/>
        <v>0.46672342241813508</v>
      </c>
      <c r="S46" s="7" t="s">
        <v>222</v>
      </c>
      <c r="T46" s="7">
        <v>6</v>
      </c>
      <c r="U46" s="7">
        <f t="shared" si="1"/>
        <v>4.140414330850594E-2</v>
      </c>
      <c r="X46" s="7" t="s">
        <v>96</v>
      </c>
      <c r="Y46" s="7" t="s">
        <v>10</v>
      </c>
      <c r="Z46" s="7">
        <f t="shared" si="2"/>
        <v>11</v>
      </c>
      <c r="AA46" s="7">
        <f t="shared" si="3"/>
        <v>0.63536035166067029</v>
      </c>
      <c r="AC46" s="7" t="s">
        <v>162</v>
      </c>
      <c r="AD46" s="7">
        <v>70</v>
      </c>
      <c r="AE46" s="7">
        <f t="shared" si="10"/>
        <v>-1.1866446877459531</v>
      </c>
    </row>
    <row r="47" spans="1:31" s="1" customFormat="1" x14ac:dyDescent="0.2">
      <c r="A47" s="7" t="s">
        <v>631</v>
      </c>
      <c r="B47" s="9" t="s">
        <v>17</v>
      </c>
      <c r="C47" s="8">
        <f t="shared" si="5"/>
        <v>3</v>
      </c>
      <c r="D47" s="8">
        <f t="shared" si="6"/>
        <v>0.37391434418430186</v>
      </c>
      <c r="F47" s="7" t="s">
        <v>130</v>
      </c>
      <c r="G47" s="7">
        <v>77</v>
      </c>
      <c r="H47" s="7">
        <f t="shared" si="7"/>
        <v>-0.56794943239594131</v>
      </c>
      <c r="J47" s="7" t="s">
        <v>174</v>
      </c>
      <c r="K47" s="7" t="s">
        <v>5</v>
      </c>
      <c r="L47" s="7">
        <f t="shared" si="8"/>
        <v>4</v>
      </c>
      <c r="M47" s="7">
        <f t="shared" si="0"/>
        <v>1.1371470653683551</v>
      </c>
      <c r="O47" s="7" t="s">
        <v>139</v>
      </c>
      <c r="P47" s="7">
        <v>0.61</v>
      </c>
      <c r="Q47" s="7">
        <f t="shared" si="9"/>
        <v>-1.0671094212095289</v>
      </c>
      <c r="S47" s="7" t="s">
        <v>632</v>
      </c>
      <c r="T47" s="7">
        <v>6</v>
      </c>
      <c r="U47" s="7">
        <f t="shared" si="1"/>
        <v>4.140414330850594E-2</v>
      </c>
      <c r="X47" s="7" t="s">
        <v>97</v>
      </c>
      <c r="Y47" s="7" t="s">
        <v>10</v>
      </c>
      <c r="Z47" s="7">
        <f t="shared" si="2"/>
        <v>11</v>
      </c>
      <c r="AA47" s="7">
        <f t="shared" si="3"/>
        <v>0.63536035166067029</v>
      </c>
      <c r="AC47" s="7" t="s">
        <v>175</v>
      </c>
      <c r="AD47" s="7">
        <v>71</v>
      </c>
      <c r="AE47" s="7">
        <f t="shared" si="10"/>
        <v>-1.0757433150594153</v>
      </c>
    </row>
    <row r="48" spans="1:31" s="1" customFormat="1" x14ac:dyDescent="0.2">
      <c r="A48" s="7" t="s">
        <v>121</v>
      </c>
      <c r="B48" s="9" t="s">
        <v>17</v>
      </c>
      <c r="C48" s="8">
        <f t="shared" si="5"/>
        <v>3</v>
      </c>
      <c r="D48" s="8">
        <f t="shared" si="6"/>
        <v>0.37391434418430186</v>
      </c>
      <c r="F48" s="7" t="s">
        <v>131</v>
      </c>
      <c r="G48" s="7">
        <v>76</v>
      </c>
      <c r="H48" s="7">
        <f t="shared" si="7"/>
        <v>-0.70809279883130338</v>
      </c>
      <c r="J48" s="7" t="s">
        <v>176</v>
      </c>
      <c r="K48" s="7" t="s">
        <v>5</v>
      </c>
      <c r="L48" s="7">
        <f t="shared" si="8"/>
        <v>4</v>
      </c>
      <c r="M48" s="7">
        <f t="shared" si="0"/>
        <v>1.1371470653683551</v>
      </c>
      <c r="O48" s="7" t="s">
        <v>141</v>
      </c>
      <c r="P48" s="7">
        <v>0.77</v>
      </c>
      <c r="Q48" s="7">
        <f t="shared" si="9"/>
        <v>0.15995685369260212</v>
      </c>
      <c r="S48" s="7" t="s">
        <v>223</v>
      </c>
      <c r="T48" s="7">
        <v>5.5</v>
      </c>
      <c r="U48" s="7">
        <f t="shared" si="1"/>
        <v>-0.30363038426237404</v>
      </c>
      <c r="X48" s="7" t="s">
        <v>633</v>
      </c>
      <c r="Y48" s="7" t="s">
        <v>10</v>
      </c>
      <c r="Z48" s="7">
        <f t="shared" si="2"/>
        <v>11</v>
      </c>
      <c r="AA48" s="7">
        <f t="shared" si="3"/>
        <v>0.63536035166067029</v>
      </c>
      <c r="AC48" s="7" t="s">
        <v>150</v>
      </c>
      <c r="AD48" s="7">
        <v>71</v>
      </c>
      <c r="AE48" s="7">
        <f t="shared" si="10"/>
        <v>-1.0757433150594153</v>
      </c>
    </row>
    <row r="49" spans="1:31" s="1" customFormat="1" x14ac:dyDescent="0.2">
      <c r="A49" s="7" t="s">
        <v>282</v>
      </c>
      <c r="B49" s="9" t="s">
        <v>283</v>
      </c>
      <c r="C49" s="8">
        <f t="shared" si="5"/>
        <v>1</v>
      </c>
      <c r="D49" s="8">
        <f t="shared" si="6"/>
        <v>-1.7691920312076017</v>
      </c>
      <c r="F49" s="7" t="s">
        <v>634</v>
      </c>
      <c r="G49" s="7">
        <v>76</v>
      </c>
      <c r="H49" s="7">
        <f t="shared" si="7"/>
        <v>-0.70809279883130338</v>
      </c>
      <c r="J49" s="7" t="s">
        <v>178</v>
      </c>
      <c r="K49" s="7" t="s">
        <v>15</v>
      </c>
      <c r="L49" s="7">
        <f t="shared" si="8"/>
        <v>3</v>
      </c>
      <c r="M49" s="7">
        <f t="shared" si="0"/>
        <v>0</v>
      </c>
      <c r="O49" s="7" t="s">
        <v>142</v>
      </c>
      <c r="P49" s="7">
        <v>0.74</v>
      </c>
      <c r="Q49" s="7">
        <f t="shared" si="9"/>
        <v>-7.0118072851547586E-2</v>
      </c>
      <c r="S49" s="7" t="s">
        <v>635</v>
      </c>
      <c r="T49" s="7">
        <v>5</v>
      </c>
      <c r="U49" s="7">
        <f t="shared" si="1"/>
        <v>-0.64866491183325403</v>
      </c>
      <c r="X49" s="7" t="s">
        <v>98</v>
      </c>
      <c r="Y49" s="7" t="s">
        <v>16</v>
      </c>
      <c r="Z49" s="7">
        <f t="shared" si="2"/>
        <v>9</v>
      </c>
      <c r="AA49" s="7">
        <f t="shared" si="3"/>
        <v>2.2293345672302089E-3</v>
      </c>
      <c r="AC49" s="7" t="s">
        <v>579</v>
      </c>
      <c r="AD49" s="7">
        <v>73</v>
      </c>
      <c r="AE49" s="7">
        <f t="shared" si="10"/>
        <v>-0.85394056968633969</v>
      </c>
    </row>
    <row r="50" spans="1:31" s="1" customFormat="1" x14ac:dyDescent="0.2">
      <c r="A50" s="7" t="s">
        <v>284</v>
      </c>
      <c r="B50" s="9" t="s">
        <v>14</v>
      </c>
      <c r="C50" s="8">
        <f t="shared" si="5"/>
        <v>2</v>
      </c>
      <c r="D50" s="8">
        <f t="shared" si="6"/>
        <v>-0.69763884351164995</v>
      </c>
      <c r="F50" s="7" t="s">
        <v>104</v>
      </c>
      <c r="G50" s="7">
        <v>73</v>
      </c>
      <c r="H50" s="7">
        <f t="shared" si="7"/>
        <v>-1.1285228981373896</v>
      </c>
      <c r="J50" s="7" t="s">
        <v>141</v>
      </c>
      <c r="K50" s="7" t="s">
        <v>15</v>
      </c>
      <c r="L50" s="7">
        <f t="shared" si="8"/>
        <v>3</v>
      </c>
      <c r="M50" s="7">
        <f t="shared" si="0"/>
        <v>0</v>
      </c>
      <c r="O50" s="7" t="s">
        <v>78</v>
      </c>
      <c r="P50" s="7">
        <v>0.82</v>
      </c>
      <c r="Q50" s="7">
        <f t="shared" si="9"/>
        <v>0.54341506459951749</v>
      </c>
      <c r="S50" s="7" t="s">
        <v>224</v>
      </c>
      <c r="T50" s="7">
        <v>6.5</v>
      </c>
      <c r="U50" s="7">
        <f t="shared" si="1"/>
        <v>0.38643867087938588</v>
      </c>
      <c r="X50" s="7" t="s">
        <v>99</v>
      </c>
      <c r="Y50" s="7" t="s">
        <v>16</v>
      </c>
      <c r="Z50" s="7">
        <f t="shared" si="2"/>
        <v>9</v>
      </c>
      <c r="AA50" s="7">
        <f t="shared" si="3"/>
        <v>2.2293345672302089E-3</v>
      </c>
      <c r="AC50" s="7" t="s">
        <v>304</v>
      </c>
      <c r="AD50" s="7">
        <v>76</v>
      </c>
      <c r="AE50" s="7">
        <f t="shared" si="10"/>
        <v>-0.52123645162672627</v>
      </c>
    </row>
    <row r="51" spans="1:31" s="1" customFormat="1" x14ac:dyDescent="0.2">
      <c r="A51" s="7" t="s">
        <v>223</v>
      </c>
      <c r="B51" s="9" t="s">
        <v>17</v>
      </c>
      <c r="C51" s="8">
        <f t="shared" si="5"/>
        <v>3</v>
      </c>
      <c r="D51" s="8">
        <f t="shared" si="6"/>
        <v>0.37391434418430186</v>
      </c>
      <c r="F51" s="7" t="s">
        <v>621</v>
      </c>
      <c r="G51" s="7">
        <v>72</v>
      </c>
      <c r="H51" s="7">
        <f t="shared" si="7"/>
        <v>-1.2686662645727518</v>
      </c>
      <c r="J51" s="7" t="s">
        <v>181</v>
      </c>
      <c r="K51" s="7" t="s">
        <v>5</v>
      </c>
      <c r="L51" s="7">
        <f t="shared" si="8"/>
        <v>4</v>
      </c>
      <c r="M51" s="7">
        <f t="shared" si="0"/>
        <v>1.1371470653683551</v>
      </c>
      <c r="O51" s="7" t="s">
        <v>146</v>
      </c>
      <c r="P51" s="7">
        <v>0.71</v>
      </c>
      <c r="Q51" s="7">
        <f t="shared" si="9"/>
        <v>-0.30019299939569732</v>
      </c>
      <c r="S51" s="7" t="s">
        <v>636</v>
      </c>
      <c r="T51" s="7">
        <v>5</v>
      </c>
      <c r="U51" s="7">
        <f t="shared" si="1"/>
        <v>-0.64866491183325403</v>
      </c>
      <c r="X51" s="7" t="s">
        <v>100</v>
      </c>
      <c r="Y51" s="7" t="s">
        <v>19</v>
      </c>
      <c r="Z51" s="7">
        <f t="shared" si="2"/>
        <v>8</v>
      </c>
      <c r="AA51" s="7">
        <f t="shared" si="3"/>
        <v>-0.31433617397948982</v>
      </c>
      <c r="AC51" s="7" t="s">
        <v>580</v>
      </c>
      <c r="AD51" s="7">
        <v>77</v>
      </c>
      <c r="AE51" s="7">
        <f t="shared" si="10"/>
        <v>-0.41033507894018856</v>
      </c>
    </row>
    <row r="52" spans="1:31" s="1" customFormat="1" x14ac:dyDescent="0.2">
      <c r="A52" s="7" t="s">
        <v>285</v>
      </c>
      <c r="B52" s="9" t="s">
        <v>17</v>
      </c>
      <c r="C52" s="8">
        <f t="shared" si="5"/>
        <v>3</v>
      </c>
      <c r="D52" s="8">
        <f t="shared" si="6"/>
        <v>0.37391434418430186</v>
      </c>
      <c r="F52" s="7" t="s">
        <v>69</v>
      </c>
      <c r="G52" s="7">
        <v>73</v>
      </c>
      <c r="H52" s="7">
        <f t="shared" si="7"/>
        <v>-1.1285228981373896</v>
      </c>
      <c r="J52" s="7" t="s">
        <v>637</v>
      </c>
      <c r="K52" s="7" t="s">
        <v>12</v>
      </c>
      <c r="L52" s="7">
        <f t="shared" si="8"/>
        <v>3</v>
      </c>
      <c r="M52" s="7">
        <f t="shared" si="0"/>
        <v>0</v>
      </c>
      <c r="O52" s="7" t="s">
        <v>148</v>
      </c>
      <c r="P52" s="7">
        <v>0.77</v>
      </c>
      <c r="Q52" s="7">
        <f t="shared" si="9"/>
        <v>0.15995685369260212</v>
      </c>
      <c r="S52" s="7" t="s">
        <v>638</v>
      </c>
      <c r="T52" s="7">
        <v>5</v>
      </c>
      <c r="U52" s="7">
        <f t="shared" si="1"/>
        <v>-0.64866491183325403</v>
      </c>
      <c r="X52" s="7" t="s">
        <v>101</v>
      </c>
      <c r="Y52" s="7" t="s">
        <v>16</v>
      </c>
      <c r="Z52" s="7">
        <f t="shared" si="2"/>
        <v>9</v>
      </c>
      <c r="AA52" s="7">
        <f t="shared" si="3"/>
        <v>2.2293345672302089E-3</v>
      </c>
      <c r="AC52" s="7" t="s">
        <v>176</v>
      </c>
      <c r="AD52" s="7">
        <v>79</v>
      </c>
      <c r="AE52" s="7">
        <f t="shared" si="10"/>
        <v>-0.18853233356711296</v>
      </c>
    </row>
    <row r="53" spans="1:31" s="1" customFormat="1" x14ac:dyDescent="0.2">
      <c r="A53" s="7" t="s">
        <v>639</v>
      </c>
      <c r="B53" s="9" t="s">
        <v>17</v>
      </c>
      <c r="C53" s="8">
        <f t="shared" si="5"/>
        <v>3</v>
      </c>
      <c r="D53" s="8">
        <f t="shared" si="6"/>
        <v>0.37391434418430186</v>
      </c>
      <c r="F53" s="7" t="s">
        <v>51</v>
      </c>
      <c r="G53" s="7">
        <v>70</v>
      </c>
      <c r="H53" s="7">
        <f t="shared" si="7"/>
        <v>-1.5489529974434759</v>
      </c>
      <c r="J53" s="7" t="s">
        <v>184</v>
      </c>
      <c r="K53" s="7" t="s">
        <v>5</v>
      </c>
      <c r="L53" s="7">
        <f t="shared" si="8"/>
        <v>4</v>
      </c>
      <c r="M53" s="7">
        <f t="shared" si="0"/>
        <v>1.1371470653683551</v>
      </c>
      <c r="O53" s="7" t="s">
        <v>150</v>
      </c>
      <c r="P53" s="7">
        <v>0.81</v>
      </c>
      <c r="Q53" s="7">
        <f t="shared" si="9"/>
        <v>0.46672342241813508</v>
      </c>
      <c r="S53" s="7" t="s">
        <v>52</v>
      </c>
      <c r="T53" s="7">
        <v>7.5</v>
      </c>
      <c r="U53" s="7">
        <f t="shared" ref="U53:U84" si="11">(T53-$T$1)/$T$2</f>
        <v>1.0765077260211457</v>
      </c>
      <c r="X53" s="7" t="s">
        <v>103</v>
      </c>
      <c r="Y53" s="7" t="s">
        <v>6</v>
      </c>
      <c r="Z53" s="7">
        <f t="shared" si="2"/>
        <v>12</v>
      </c>
      <c r="AA53" s="7">
        <f t="shared" si="3"/>
        <v>0.95192586020739023</v>
      </c>
      <c r="AC53" s="7" t="s">
        <v>581</v>
      </c>
      <c r="AD53" s="7">
        <v>79</v>
      </c>
      <c r="AE53" s="7">
        <f t="shared" si="10"/>
        <v>-0.18853233356711296</v>
      </c>
    </row>
    <row r="54" spans="1:31" s="1" customFormat="1" x14ac:dyDescent="0.2">
      <c r="A54" s="7" t="s">
        <v>620</v>
      </c>
      <c r="B54" s="9" t="s">
        <v>20</v>
      </c>
      <c r="C54" s="8">
        <f t="shared" si="5"/>
        <v>4</v>
      </c>
      <c r="D54" s="8">
        <f t="shared" si="6"/>
        <v>1.4454675318802537</v>
      </c>
      <c r="F54" s="7" t="s">
        <v>144</v>
      </c>
      <c r="G54" s="7">
        <v>66</v>
      </c>
      <c r="H54" s="7">
        <f t="shared" si="7"/>
        <v>-2.109526463184924</v>
      </c>
      <c r="J54" s="7" t="s">
        <v>640</v>
      </c>
      <c r="K54" s="7" t="s">
        <v>5</v>
      </c>
      <c r="L54" s="7">
        <f t="shared" si="8"/>
        <v>4</v>
      </c>
      <c r="M54" s="7">
        <f t="shared" si="0"/>
        <v>1.1371470653683551</v>
      </c>
      <c r="O54" s="7" t="s">
        <v>152</v>
      </c>
      <c r="P54" s="7">
        <v>0.77</v>
      </c>
      <c r="Q54" s="7">
        <f t="shared" si="9"/>
        <v>0.15995685369260212</v>
      </c>
      <c r="S54" s="7" t="s">
        <v>225</v>
      </c>
      <c r="T54" s="7">
        <v>6</v>
      </c>
      <c r="U54" s="7">
        <f t="shared" si="11"/>
        <v>4.140414330850594E-2</v>
      </c>
      <c r="X54" s="7" t="s">
        <v>104</v>
      </c>
      <c r="Y54" s="7" t="s">
        <v>6</v>
      </c>
      <c r="Z54" s="7">
        <f t="shared" si="2"/>
        <v>12</v>
      </c>
      <c r="AA54" s="7">
        <f t="shared" si="3"/>
        <v>0.95192586020739023</v>
      </c>
      <c r="AC54" s="7" t="s">
        <v>312</v>
      </c>
      <c r="AD54" s="7">
        <v>80</v>
      </c>
      <c r="AE54" s="7">
        <f t="shared" si="10"/>
        <v>-7.7630960880575181E-2</v>
      </c>
    </row>
    <row r="55" spans="1:31" s="1" customFormat="1" x14ac:dyDescent="0.2">
      <c r="A55" s="7" t="s">
        <v>117</v>
      </c>
      <c r="B55" s="9" t="s">
        <v>17</v>
      </c>
      <c r="C55" s="8">
        <f t="shared" si="5"/>
        <v>3</v>
      </c>
      <c r="D55" s="8">
        <f t="shared" si="6"/>
        <v>0.37391434418430186</v>
      </c>
      <c r="F55" s="7" t="s">
        <v>145</v>
      </c>
      <c r="G55" s="7">
        <v>66</v>
      </c>
      <c r="H55" s="7">
        <f t="shared" si="7"/>
        <v>-2.109526463184924</v>
      </c>
      <c r="J55" s="7" t="s">
        <v>187</v>
      </c>
      <c r="K55" s="7" t="s">
        <v>18</v>
      </c>
      <c r="L55" s="7">
        <f t="shared" si="8"/>
        <v>2</v>
      </c>
      <c r="M55" s="7">
        <f t="shared" si="0"/>
        <v>-1.1371470653683551</v>
      </c>
      <c r="O55" s="7" t="s">
        <v>154</v>
      </c>
      <c r="P55" s="7">
        <v>0.83</v>
      </c>
      <c r="Q55" s="7">
        <f t="shared" si="9"/>
        <v>0.62010670678090074</v>
      </c>
      <c r="S55" s="7" t="s">
        <v>226</v>
      </c>
      <c r="T55" s="7">
        <v>4.5</v>
      </c>
      <c r="U55" s="7">
        <f t="shared" si="11"/>
        <v>-0.99369943940413397</v>
      </c>
      <c r="X55" s="7" t="s">
        <v>106</v>
      </c>
      <c r="Y55" s="7" t="s">
        <v>16</v>
      </c>
      <c r="Z55" s="7">
        <f t="shared" si="2"/>
        <v>9</v>
      </c>
      <c r="AA55" s="7">
        <f t="shared" si="3"/>
        <v>2.2293345672302089E-3</v>
      </c>
      <c r="AC55" s="7" t="s">
        <v>184</v>
      </c>
      <c r="AD55" s="7">
        <v>81</v>
      </c>
      <c r="AE55" s="7">
        <f t="shared" si="10"/>
        <v>3.3270411805962595E-2</v>
      </c>
    </row>
    <row r="56" spans="1:31" s="1" customFormat="1" x14ac:dyDescent="0.2">
      <c r="A56" s="7" t="s">
        <v>105</v>
      </c>
      <c r="B56" s="9" t="s">
        <v>17</v>
      </c>
      <c r="C56" s="8">
        <f t="shared" si="5"/>
        <v>3</v>
      </c>
      <c r="D56" s="8">
        <f t="shared" si="6"/>
        <v>0.37391434418430186</v>
      </c>
      <c r="F56" s="7" t="s">
        <v>608</v>
      </c>
      <c r="G56" s="7">
        <v>89</v>
      </c>
      <c r="H56" s="7">
        <f t="shared" si="7"/>
        <v>1.1137709648284038</v>
      </c>
      <c r="J56" s="7" t="s">
        <v>189</v>
      </c>
      <c r="K56" s="7" t="s">
        <v>9</v>
      </c>
      <c r="L56" s="7">
        <f t="shared" si="8"/>
        <v>4</v>
      </c>
      <c r="M56" s="7">
        <f t="shared" si="0"/>
        <v>1.1371470653683551</v>
      </c>
      <c r="O56" s="7" t="s">
        <v>157</v>
      </c>
      <c r="P56" s="7">
        <v>0.69</v>
      </c>
      <c r="Q56" s="7">
        <f t="shared" si="9"/>
        <v>-0.45357628375846376</v>
      </c>
      <c r="S56" s="7" t="s">
        <v>66</v>
      </c>
      <c r="T56" s="7">
        <v>7.5</v>
      </c>
      <c r="U56" s="7">
        <f t="shared" si="11"/>
        <v>1.0765077260211457</v>
      </c>
      <c r="X56" s="7" t="s">
        <v>109</v>
      </c>
      <c r="Y56" s="7" t="s">
        <v>16</v>
      </c>
      <c r="Z56" s="7">
        <f t="shared" si="2"/>
        <v>9</v>
      </c>
      <c r="AA56" s="7">
        <f t="shared" si="3"/>
        <v>2.2293345672302089E-3</v>
      </c>
      <c r="AC56" s="7" t="s">
        <v>104</v>
      </c>
      <c r="AD56" s="7">
        <v>81</v>
      </c>
      <c r="AE56" s="7">
        <f t="shared" si="10"/>
        <v>3.3270411805962595E-2</v>
      </c>
    </row>
    <row r="57" spans="1:31" s="1" customFormat="1" x14ac:dyDescent="0.2">
      <c r="A57" s="7" t="s">
        <v>110</v>
      </c>
      <c r="B57" s="9" t="s">
        <v>14</v>
      </c>
      <c r="C57" s="8">
        <f t="shared" si="5"/>
        <v>2</v>
      </c>
      <c r="D57" s="8">
        <f t="shared" si="6"/>
        <v>-0.69763884351164995</v>
      </c>
      <c r="F57" s="7" t="s">
        <v>166</v>
      </c>
      <c r="G57" s="7">
        <v>77</v>
      </c>
      <c r="H57" s="7">
        <f t="shared" si="7"/>
        <v>-0.56794943239594131</v>
      </c>
      <c r="J57" s="7" t="s">
        <v>139</v>
      </c>
      <c r="K57" s="7" t="s">
        <v>5</v>
      </c>
      <c r="L57" s="7">
        <f t="shared" si="8"/>
        <v>4</v>
      </c>
      <c r="M57" s="7">
        <f t="shared" si="0"/>
        <v>1.1371470653683551</v>
      </c>
      <c r="O57" s="7" t="s">
        <v>159</v>
      </c>
      <c r="P57" s="7">
        <v>0.73</v>
      </c>
      <c r="Q57" s="7">
        <f t="shared" si="9"/>
        <v>-0.14680971503293083</v>
      </c>
      <c r="S57" s="7" t="s">
        <v>227</v>
      </c>
      <c r="T57" s="7">
        <v>7.25</v>
      </c>
      <c r="U57" s="7">
        <f t="shared" si="11"/>
        <v>0.90399046223570589</v>
      </c>
      <c r="X57" s="7" t="s">
        <v>111</v>
      </c>
      <c r="Y57" s="7" t="s">
        <v>23</v>
      </c>
      <c r="Z57" s="7">
        <f t="shared" si="2"/>
        <v>6</v>
      </c>
      <c r="AA57" s="7">
        <f t="shared" si="3"/>
        <v>-0.94746719107292987</v>
      </c>
      <c r="AC57" s="7" t="s">
        <v>239</v>
      </c>
      <c r="AD57" s="7">
        <v>82</v>
      </c>
      <c r="AE57" s="7">
        <f t="shared" si="10"/>
        <v>0.14417178449250037</v>
      </c>
    </row>
    <row r="58" spans="1:31" s="1" customFormat="1" x14ac:dyDescent="0.2">
      <c r="A58" s="7" t="s">
        <v>241</v>
      </c>
      <c r="B58" s="9" t="s">
        <v>14</v>
      </c>
      <c r="C58" s="8">
        <f t="shared" si="5"/>
        <v>2</v>
      </c>
      <c r="D58" s="8">
        <f t="shared" si="6"/>
        <v>-0.69763884351164995</v>
      </c>
      <c r="F58" s="7" t="s">
        <v>609</v>
      </c>
      <c r="G58" s="7">
        <v>67</v>
      </c>
      <c r="H58" s="7">
        <f t="shared" si="7"/>
        <v>-1.969383096749562</v>
      </c>
      <c r="J58" s="7" t="s">
        <v>641</v>
      </c>
      <c r="K58" s="7" t="s">
        <v>12</v>
      </c>
      <c r="L58" s="7">
        <f t="shared" si="8"/>
        <v>3</v>
      </c>
      <c r="M58" s="7">
        <f t="shared" si="0"/>
        <v>0</v>
      </c>
      <c r="O58" s="7" t="s">
        <v>162</v>
      </c>
      <c r="P58" s="7">
        <v>0.64</v>
      </c>
      <c r="Q58" s="7">
        <f t="shared" si="9"/>
        <v>-0.83703449466537916</v>
      </c>
      <c r="S58" s="7" t="s">
        <v>228</v>
      </c>
      <c r="T58" s="7">
        <v>4</v>
      </c>
      <c r="U58" s="7">
        <f t="shared" si="11"/>
        <v>-1.338733966975014</v>
      </c>
      <c r="X58" s="7" t="s">
        <v>114</v>
      </c>
      <c r="Y58" s="7" t="s">
        <v>10</v>
      </c>
      <c r="Z58" s="7">
        <f t="shared" si="2"/>
        <v>11</v>
      </c>
      <c r="AA58" s="7">
        <f t="shared" si="3"/>
        <v>0.63536035166067029</v>
      </c>
      <c r="AC58" s="7" t="s">
        <v>157</v>
      </c>
      <c r="AD58" s="7">
        <v>82</v>
      </c>
      <c r="AE58" s="7">
        <f t="shared" si="10"/>
        <v>0.14417178449250037</v>
      </c>
    </row>
    <row r="59" spans="1:31" s="1" customFormat="1" x14ac:dyDescent="0.2">
      <c r="A59" s="7" t="s">
        <v>73</v>
      </c>
      <c r="B59" s="9" t="s">
        <v>20</v>
      </c>
      <c r="C59" s="8">
        <f t="shared" si="5"/>
        <v>4</v>
      </c>
      <c r="D59" s="8">
        <f t="shared" si="6"/>
        <v>1.4454675318802537</v>
      </c>
      <c r="J59" s="7" t="s">
        <v>154</v>
      </c>
      <c r="K59" s="7" t="s">
        <v>12</v>
      </c>
      <c r="L59" s="7">
        <f t="shared" si="8"/>
        <v>3</v>
      </c>
      <c r="M59" s="7">
        <f t="shared" si="0"/>
        <v>0</v>
      </c>
      <c r="O59" s="7" t="s">
        <v>164</v>
      </c>
      <c r="P59" s="7">
        <v>0.9</v>
      </c>
      <c r="Q59" s="7">
        <f t="shared" si="9"/>
        <v>1.1569482020505835</v>
      </c>
      <c r="S59" s="7" t="s">
        <v>229</v>
      </c>
      <c r="T59" s="7">
        <v>4.5</v>
      </c>
      <c r="U59" s="7">
        <f t="shared" si="11"/>
        <v>-0.99369943940413397</v>
      </c>
      <c r="X59" s="7" t="s">
        <v>116</v>
      </c>
      <c r="Y59" s="7" t="s">
        <v>19</v>
      </c>
      <c r="Z59" s="7">
        <f t="shared" si="2"/>
        <v>8</v>
      </c>
      <c r="AA59" s="7">
        <f t="shared" si="3"/>
        <v>-0.31433617397948982</v>
      </c>
      <c r="AC59" s="7" t="s">
        <v>288</v>
      </c>
      <c r="AD59" s="7">
        <v>82</v>
      </c>
      <c r="AE59" s="7">
        <f t="shared" si="10"/>
        <v>0.14417178449250037</v>
      </c>
    </row>
    <row r="60" spans="1:31" s="1" customFormat="1" x14ac:dyDescent="0.2">
      <c r="A60" s="7" t="s">
        <v>642</v>
      </c>
      <c r="B60" s="9" t="s">
        <v>14</v>
      </c>
      <c r="C60" s="8">
        <f t="shared" si="5"/>
        <v>2</v>
      </c>
      <c r="D60" s="8">
        <f t="shared" si="6"/>
        <v>-0.69763884351164995</v>
      </c>
      <c r="J60" s="7" t="s">
        <v>194</v>
      </c>
      <c r="K60" s="7" t="s">
        <v>18</v>
      </c>
      <c r="L60" s="7">
        <f t="shared" si="8"/>
        <v>2</v>
      </c>
      <c r="M60" s="7">
        <f t="shared" si="0"/>
        <v>-1.1371470653683551</v>
      </c>
      <c r="O60" s="7" t="s">
        <v>166</v>
      </c>
      <c r="P60" s="7">
        <v>0.91</v>
      </c>
      <c r="Q60" s="7">
        <f t="shared" si="9"/>
        <v>1.2336398442319667</v>
      </c>
      <c r="S60" s="7" t="s">
        <v>230</v>
      </c>
      <c r="T60" s="7">
        <v>6.75</v>
      </c>
      <c r="U60" s="7">
        <f t="shared" si="11"/>
        <v>0.55895593466482585</v>
      </c>
      <c r="X60" s="7" t="s">
        <v>102</v>
      </c>
      <c r="Y60" s="7" t="s">
        <v>4</v>
      </c>
      <c r="Z60" s="7">
        <f t="shared" si="2"/>
        <v>13</v>
      </c>
      <c r="AA60" s="7">
        <f t="shared" si="3"/>
        <v>1.2684913687541104</v>
      </c>
      <c r="AC60" s="7" t="s">
        <v>154</v>
      </c>
      <c r="AD60" s="7">
        <v>83</v>
      </c>
      <c r="AE60" s="7">
        <f t="shared" si="10"/>
        <v>0.25507315717903817</v>
      </c>
    </row>
    <row r="61" spans="1:31" s="1" customFormat="1" x14ac:dyDescent="0.2">
      <c r="A61" s="7" t="s">
        <v>113</v>
      </c>
      <c r="B61" s="9" t="s">
        <v>20</v>
      </c>
      <c r="C61" s="8">
        <f t="shared" si="5"/>
        <v>4</v>
      </c>
      <c r="D61" s="8">
        <f t="shared" si="6"/>
        <v>1.4454675318802537</v>
      </c>
      <c r="J61" s="7" t="s">
        <v>195</v>
      </c>
      <c r="K61" s="7" t="s">
        <v>12</v>
      </c>
      <c r="L61" s="7">
        <f t="shared" si="8"/>
        <v>3</v>
      </c>
      <c r="M61" s="7">
        <f t="shared" si="0"/>
        <v>0</v>
      </c>
      <c r="O61" s="7" t="s">
        <v>169</v>
      </c>
      <c r="P61" s="7">
        <v>0.84</v>
      </c>
      <c r="Q61" s="7">
        <f t="shared" si="9"/>
        <v>0.69679834896228399</v>
      </c>
      <c r="S61" s="7" t="s">
        <v>231</v>
      </c>
      <c r="T61" s="7">
        <v>7</v>
      </c>
      <c r="U61" s="7">
        <f t="shared" si="11"/>
        <v>0.73147319845026593</v>
      </c>
      <c r="X61" s="7" t="s">
        <v>124</v>
      </c>
      <c r="Y61" s="7" t="s">
        <v>54</v>
      </c>
      <c r="Z61" s="7">
        <f t="shared" si="2"/>
        <v>0</v>
      </c>
      <c r="AA61" s="7">
        <f t="shared" si="3"/>
        <v>-2.8468602423532499</v>
      </c>
      <c r="AC61" s="7" t="s">
        <v>132</v>
      </c>
      <c r="AD61" s="7">
        <v>83</v>
      </c>
      <c r="AE61" s="7">
        <f t="shared" si="10"/>
        <v>0.25507315717903817</v>
      </c>
    </row>
    <row r="62" spans="1:31" s="1" customFormat="1" x14ac:dyDescent="0.2">
      <c r="A62" s="7" t="s">
        <v>286</v>
      </c>
      <c r="B62" s="9" t="s">
        <v>17</v>
      </c>
      <c r="C62" s="8">
        <f t="shared" si="5"/>
        <v>3</v>
      </c>
      <c r="D62" s="8">
        <f t="shared" si="6"/>
        <v>0.37391434418430186</v>
      </c>
      <c r="J62" s="7" t="s">
        <v>152</v>
      </c>
      <c r="K62" s="7" t="s">
        <v>12</v>
      </c>
      <c r="L62" s="7">
        <f t="shared" si="8"/>
        <v>3</v>
      </c>
      <c r="M62" s="7">
        <f t="shared" si="0"/>
        <v>0</v>
      </c>
      <c r="O62" s="7" t="s">
        <v>172</v>
      </c>
      <c r="P62" s="7">
        <v>0.83</v>
      </c>
      <c r="Q62" s="7">
        <f t="shared" si="9"/>
        <v>0.62010670678090074</v>
      </c>
      <c r="S62" s="7" t="s">
        <v>57</v>
      </c>
      <c r="T62" s="7">
        <v>7.5</v>
      </c>
      <c r="U62" s="7">
        <f t="shared" si="11"/>
        <v>1.0765077260211457</v>
      </c>
      <c r="X62" s="7" t="s">
        <v>127</v>
      </c>
      <c r="Y62" s="7" t="s">
        <v>23</v>
      </c>
      <c r="Z62" s="7">
        <f t="shared" si="2"/>
        <v>6</v>
      </c>
      <c r="AA62" s="7">
        <f t="shared" si="3"/>
        <v>-0.94746719107292987</v>
      </c>
      <c r="AC62" s="7" t="s">
        <v>246</v>
      </c>
      <c r="AD62" s="7">
        <v>84</v>
      </c>
      <c r="AE62" s="7">
        <f t="shared" si="10"/>
        <v>0.36597452986557594</v>
      </c>
    </row>
    <row r="63" spans="1:31" s="1" customFormat="1" x14ac:dyDescent="0.2">
      <c r="A63" s="7" t="s">
        <v>580</v>
      </c>
      <c r="B63" s="9" t="s">
        <v>20</v>
      </c>
      <c r="C63" s="8">
        <f t="shared" si="5"/>
        <v>4</v>
      </c>
      <c r="D63" s="8">
        <f t="shared" si="6"/>
        <v>1.4454675318802537</v>
      </c>
      <c r="J63" s="7" t="s">
        <v>196</v>
      </c>
      <c r="K63" s="7" t="s">
        <v>5</v>
      </c>
      <c r="L63" s="7">
        <f t="shared" si="8"/>
        <v>4</v>
      </c>
      <c r="M63" s="7">
        <f t="shared" si="0"/>
        <v>1.1371470653683551</v>
      </c>
      <c r="O63" s="7" t="s">
        <v>175</v>
      </c>
      <c r="P63" s="7">
        <v>0.84</v>
      </c>
      <c r="Q63" s="7">
        <f t="shared" si="9"/>
        <v>0.69679834896228399</v>
      </c>
      <c r="S63" s="7" t="s">
        <v>42</v>
      </c>
      <c r="T63" s="7">
        <v>7.5</v>
      </c>
      <c r="U63" s="7">
        <f t="shared" si="11"/>
        <v>1.0765077260211457</v>
      </c>
      <c r="X63" s="7" t="s">
        <v>129</v>
      </c>
      <c r="Y63" s="7" t="s">
        <v>54</v>
      </c>
      <c r="Z63" s="7">
        <f t="shared" si="2"/>
        <v>0</v>
      </c>
      <c r="AA63" s="7">
        <f t="shared" si="3"/>
        <v>-2.8468602423532499</v>
      </c>
      <c r="AC63" s="7" t="s">
        <v>241</v>
      </c>
      <c r="AD63" s="7">
        <v>84</v>
      </c>
      <c r="AE63" s="7">
        <f t="shared" si="10"/>
        <v>0.36597452986557594</v>
      </c>
    </row>
    <row r="64" spans="1:31" s="1" customFormat="1" x14ac:dyDescent="0.2">
      <c r="A64" s="7" t="s">
        <v>253</v>
      </c>
      <c r="B64" s="9" t="s">
        <v>14</v>
      </c>
      <c r="C64" s="8">
        <f t="shared" si="5"/>
        <v>2</v>
      </c>
      <c r="D64" s="8">
        <f t="shared" si="6"/>
        <v>-0.69763884351164995</v>
      </c>
      <c r="J64" s="7" t="s">
        <v>169</v>
      </c>
      <c r="K64" s="7" t="s">
        <v>5</v>
      </c>
      <c r="L64" s="7">
        <f t="shared" si="8"/>
        <v>4</v>
      </c>
      <c r="M64" s="7">
        <f t="shared" si="0"/>
        <v>1.1371470653683551</v>
      </c>
      <c r="O64" s="7" t="s">
        <v>177</v>
      </c>
      <c r="P64" s="7">
        <v>0.8</v>
      </c>
      <c r="Q64" s="7">
        <f t="shared" si="9"/>
        <v>0.39003178023675183</v>
      </c>
      <c r="S64" s="7" t="s">
        <v>153</v>
      </c>
      <c r="T64" s="7">
        <v>6</v>
      </c>
      <c r="U64" s="7">
        <f t="shared" si="11"/>
        <v>4.140414330850594E-2</v>
      </c>
      <c r="X64" s="7" t="s">
        <v>133</v>
      </c>
      <c r="Y64" s="7" t="s">
        <v>19</v>
      </c>
      <c r="Z64" s="7">
        <f t="shared" si="2"/>
        <v>8</v>
      </c>
      <c r="AA64" s="7">
        <f t="shared" si="3"/>
        <v>-0.31433617397948982</v>
      </c>
      <c r="AC64" s="7" t="s">
        <v>117</v>
      </c>
      <c r="AD64" s="7">
        <v>85</v>
      </c>
      <c r="AE64" s="7">
        <f t="shared" si="10"/>
        <v>0.47687590255211371</v>
      </c>
    </row>
    <row r="65" spans="1:31" s="1" customFormat="1" x14ac:dyDescent="0.2">
      <c r="A65" s="7" t="s">
        <v>287</v>
      </c>
      <c r="B65" s="9" t="s">
        <v>14</v>
      </c>
      <c r="C65" s="8">
        <f t="shared" si="5"/>
        <v>2</v>
      </c>
      <c r="D65" s="8">
        <f t="shared" si="6"/>
        <v>-0.69763884351164995</v>
      </c>
      <c r="H65" s="11"/>
      <c r="J65" s="7" t="s">
        <v>197</v>
      </c>
      <c r="K65" s="7" t="s">
        <v>15</v>
      </c>
      <c r="L65" s="7">
        <f t="shared" si="8"/>
        <v>3</v>
      </c>
      <c r="M65" s="7">
        <f t="shared" si="0"/>
        <v>0</v>
      </c>
      <c r="O65" s="7" t="s">
        <v>179</v>
      </c>
      <c r="P65" s="7">
        <v>0.62</v>
      </c>
      <c r="Q65" s="7">
        <f t="shared" si="9"/>
        <v>-0.99041777902814565</v>
      </c>
      <c r="S65" s="7" t="s">
        <v>232</v>
      </c>
      <c r="T65" s="7">
        <v>6.5</v>
      </c>
      <c r="U65" s="7">
        <f t="shared" si="11"/>
        <v>0.38643867087938588</v>
      </c>
      <c r="X65" s="7" t="s">
        <v>135</v>
      </c>
      <c r="Y65" s="7" t="s">
        <v>54</v>
      </c>
      <c r="Z65" s="7">
        <f t="shared" si="2"/>
        <v>0</v>
      </c>
      <c r="AA65" s="7">
        <f t="shared" si="3"/>
        <v>-2.8468602423532499</v>
      </c>
      <c r="AC65" s="7" t="s">
        <v>253</v>
      </c>
      <c r="AD65" s="7">
        <v>85</v>
      </c>
      <c r="AE65" s="7">
        <f t="shared" si="10"/>
        <v>0.47687590255211371</v>
      </c>
    </row>
    <row r="66" spans="1:31" s="1" customFormat="1" x14ac:dyDescent="0.2">
      <c r="A66" s="7" t="s">
        <v>288</v>
      </c>
      <c r="B66" s="9" t="s">
        <v>14</v>
      </c>
      <c r="C66" s="8">
        <f t="shared" si="5"/>
        <v>2</v>
      </c>
      <c r="D66" s="8">
        <f t="shared" si="6"/>
        <v>-0.69763884351164995</v>
      </c>
      <c r="H66" s="11"/>
      <c r="J66" s="7" t="s">
        <v>199</v>
      </c>
      <c r="K66" s="7" t="s">
        <v>5</v>
      </c>
      <c r="L66" s="7">
        <f t="shared" si="8"/>
        <v>4</v>
      </c>
      <c r="M66" s="7">
        <f t="shared" si="0"/>
        <v>1.1371470653683551</v>
      </c>
      <c r="O66" s="7" t="s">
        <v>180</v>
      </c>
      <c r="P66" s="7">
        <v>0.22</v>
      </c>
      <c r="Q66" s="7">
        <f t="shared" si="9"/>
        <v>-4.0580834662834731</v>
      </c>
      <c r="S66" s="7" t="s">
        <v>643</v>
      </c>
      <c r="T66" s="7">
        <v>7.25</v>
      </c>
      <c r="U66" s="7">
        <f t="shared" si="11"/>
        <v>0.90399046223570589</v>
      </c>
      <c r="X66" s="7" t="s">
        <v>138</v>
      </c>
      <c r="Y66" s="7" t="s">
        <v>16</v>
      </c>
      <c r="Z66" s="7">
        <f t="shared" si="2"/>
        <v>9</v>
      </c>
      <c r="AA66" s="7">
        <f t="shared" si="3"/>
        <v>2.2293345672302089E-3</v>
      </c>
      <c r="AC66" s="7" t="s">
        <v>115</v>
      </c>
      <c r="AD66" s="7">
        <v>86</v>
      </c>
      <c r="AE66" s="7">
        <f t="shared" si="10"/>
        <v>0.58777727523865153</v>
      </c>
    </row>
    <row r="67" spans="1:31" s="1" customFormat="1" x14ac:dyDescent="0.2">
      <c r="A67" s="7" t="s">
        <v>289</v>
      </c>
      <c r="B67" s="9" t="s">
        <v>20</v>
      </c>
      <c r="C67" s="8">
        <f t="shared" si="5"/>
        <v>4</v>
      </c>
      <c r="D67" s="8">
        <f t="shared" si="6"/>
        <v>1.4454675318802537</v>
      </c>
      <c r="H67" s="11"/>
      <c r="J67" s="7" t="s">
        <v>200</v>
      </c>
      <c r="K67" s="7" t="s">
        <v>18</v>
      </c>
      <c r="L67" s="7">
        <f t="shared" si="8"/>
        <v>2</v>
      </c>
      <c r="M67" s="7">
        <f t="shared" si="0"/>
        <v>-1.1371470653683551</v>
      </c>
      <c r="O67" s="7" t="s">
        <v>182</v>
      </c>
      <c r="P67" s="7">
        <v>0.75</v>
      </c>
      <c r="Q67" s="7">
        <f t="shared" si="9"/>
        <v>6.5735693298356471E-3</v>
      </c>
      <c r="S67" s="7" t="s">
        <v>233</v>
      </c>
      <c r="T67" s="7">
        <v>7</v>
      </c>
      <c r="U67" s="7">
        <f t="shared" si="11"/>
        <v>0.73147319845026593</v>
      </c>
      <c r="X67" s="7" t="s">
        <v>140</v>
      </c>
      <c r="Y67" s="7" t="s">
        <v>10</v>
      </c>
      <c r="Z67" s="7">
        <f t="shared" si="2"/>
        <v>11</v>
      </c>
      <c r="AA67" s="7">
        <f t="shared" si="3"/>
        <v>0.63536035166067029</v>
      </c>
      <c r="AC67" s="7" t="s">
        <v>582</v>
      </c>
      <c r="AD67" s="7">
        <v>87</v>
      </c>
      <c r="AE67" s="7">
        <f t="shared" si="10"/>
        <v>0.6986786479251893</v>
      </c>
    </row>
    <row r="68" spans="1:31" s="1" customFormat="1" x14ac:dyDescent="0.2">
      <c r="A68" s="7" t="s">
        <v>290</v>
      </c>
      <c r="B68" s="9" t="s">
        <v>14</v>
      </c>
      <c r="C68" s="8">
        <f t="shared" si="5"/>
        <v>2</v>
      </c>
      <c r="D68" s="8">
        <f t="shared" si="6"/>
        <v>-0.69763884351164995</v>
      </c>
      <c r="H68" s="11"/>
      <c r="J68" s="7" t="s">
        <v>162</v>
      </c>
      <c r="K68" s="7" t="s">
        <v>12</v>
      </c>
      <c r="L68" s="7">
        <f t="shared" si="8"/>
        <v>3</v>
      </c>
      <c r="M68" s="7">
        <f t="shared" si="0"/>
        <v>0</v>
      </c>
      <c r="O68" s="7" t="s">
        <v>183</v>
      </c>
      <c r="P68" s="7">
        <v>0.86</v>
      </c>
      <c r="Q68" s="7">
        <f t="shared" si="9"/>
        <v>0.85018163332505048</v>
      </c>
      <c r="S68" s="7" t="s">
        <v>234</v>
      </c>
      <c r="T68" s="7">
        <v>7.5</v>
      </c>
      <c r="U68" s="7">
        <f t="shared" si="11"/>
        <v>1.0765077260211457</v>
      </c>
      <c r="X68" s="7" t="s">
        <v>644</v>
      </c>
      <c r="Y68" s="7" t="s">
        <v>19</v>
      </c>
      <c r="Z68" s="7">
        <f t="shared" si="2"/>
        <v>8</v>
      </c>
      <c r="AA68" s="7">
        <f t="shared" si="3"/>
        <v>-0.31433617397948982</v>
      </c>
      <c r="AC68" s="7" t="s">
        <v>143</v>
      </c>
      <c r="AD68" s="7">
        <v>87</v>
      </c>
      <c r="AE68" s="7">
        <f t="shared" si="10"/>
        <v>0.6986786479251893</v>
      </c>
    </row>
    <row r="69" spans="1:31" s="1" customFormat="1" x14ac:dyDescent="0.2">
      <c r="A69" s="7" t="s">
        <v>128</v>
      </c>
      <c r="B69" s="9" t="s">
        <v>14</v>
      </c>
      <c r="C69" s="8">
        <f t="shared" si="5"/>
        <v>2</v>
      </c>
      <c r="D69" s="8">
        <f t="shared" si="6"/>
        <v>-0.69763884351164995</v>
      </c>
      <c r="H69" s="11"/>
      <c r="J69" s="7" t="s">
        <v>201</v>
      </c>
      <c r="K69" s="7" t="s">
        <v>5</v>
      </c>
      <c r="L69" s="7">
        <f t="shared" si="8"/>
        <v>4</v>
      </c>
      <c r="M69" s="7">
        <f t="shared" si="0"/>
        <v>1.1371470653683551</v>
      </c>
      <c r="O69" s="7" t="s">
        <v>185</v>
      </c>
      <c r="P69" s="7">
        <v>0.85</v>
      </c>
      <c r="Q69" s="7">
        <f t="shared" si="9"/>
        <v>0.77348999114366723</v>
      </c>
      <c r="S69" s="7" t="s">
        <v>235</v>
      </c>
      <c r="T69" s="7">
        <v>5</v>
      </c>
      <c r="U69" s="7">
        <f t="shared" si="11"/>
        <v>-0.64866491183325403</v>
      </c>
      <c r="X69" s="7" t="s">
        <v>143</v>
      </c>
      <c r="Y69" s="7" t="s">
        <v>6</v>
      </c>
      <c r="Z69" s="7">
        <f t="shared" si="2"/>
        <v>12</v>
      </c>
      <c r="AA69" s="7">
        <f t="shared" si="3"/>
        <v>0.95192586020739023</v>
      </c>
      <c r="AC69" s="7" t="s">
        <v>152</v>
      </c>
      <c r="AD69" s="7">
        <v>87</v>
      </c>
      <c r="AE69" s="7">
        <f t="shared" si="10"/>
        <v>0.6986786479251893</v>
      </c>
    </row>
    <row r="70" spans="1:31" s="1" customFormat="1" x14ac:dyDescent="0.2">
      <c r="A70" s="7" t="s">
        <v>645</v>
      </c>
      <c r="B70" s="9" t="s">
        <v>14</v>
      </c>
      <c r="C70" s="8">
        <f t="shared" si="5"/>
        <v>2</v>
      </c>
      <c r="D70" s="8">
        <f t="shared" si="6"/>
        <v>-0.69763884351164995</v>
      </c>
      <c r="H70" s="11"/>
      <c r="J70" s="7" t="s">
        <v>203</v>
      </c>
      <c r="K70" s="7" t="s">
        <v>5</v>
      </c>
      <c r="L70" s="7">
        <f t="shared" si="8"/>
        <v>4</v>
      </c>
      <c r="M70" s="7">
        <f t="shared" si="0"/>
        <v>1.1371470653683551</v>
      </c>
      <c r="O70" s="7" t="s">
        <v>186</v>
      </c>
      <c r="P70" s="7">
        <v>0.47</v>
      </c>
      <c r="Q70" s="7">
        <f t="shared" si="9"/>
        <v>-2.1407924117488935</v>
      </c>
      <c r="S70" s="7" t="s">
        <v>236</v>
      </c>
      <c r="T70" s="7">
        <v>5.25</v>
      </c>
      <c r="U70" s="7">
        <f t="shared" si="11"/>
        <v>-0.47614764804781401</v>
      </c>
      <c r="X70" s="7" t="s">
        <v>36</v>
      </c>
      <c r="Y70" s="7" t="s">
        <v>16</v>
      </c>
      <c r="Z70" s="7">
        <f t="shared" si="2"/>
        <v>9</v>
      </c>
      <c r="AA70" s="7">
        <f t="shared" si="3"/>
        <v>2.2293345672302089E-3</v>
      </c>
      <c r="AC70" s="7" t="s">
        <v>112</v>
      </c>
      <c r="AD70" s="7">
        <v>88</v>
      </c>
      <c r="AE70" s="7">
        <f t="shared" si="10"/>
        <v>0.80958002061172707</v>
      </c>
    </row>
    <row r="71" spans="1:31" s="1" customFormat="1" x14ac:dyDescent="0.2">
      <c r="A71" s="7" t="s">
        <v>168</v>
      </c>
      <c r="B71" s="9" t="s">
        <v>14</v>
      </c>
      <c r="C71" s="8">
        <f t="shared" si="5"/>
        <v>2</v>
      </c>
      <c r="D71" s="8">
        <f t="shared" si="6"/>
        <v>-0.69763884351164995</v>
      </c>
      <c r="H71" s="11"/>
      <c r="J71" s="7" t="s">
        <v>204</v>
      </c>
      <c r="K71" s="7" t="s">
        <v>12</v>
      </c>
      <c r="L71" s="7">
        <f t="shared" si="8"/>
        <v>3</v>
      </c>
      <c r="M71" s="7">
        <f t="shared" si="0"/>
        <v>0</v>
      </c>
      <c r="O71" s="7" t="s">
        <v>188</v>
      </c>
      <c r="P71" s="7">
        <v>0.57999999999999996</v>
      </c>
      <c r="Q71" s="7">
        <f t="shared" si="9"/>
        <v>-1.2971843477536786</v>
      </c>
      <c r="S71" s="7" t="s">
        <v>646</v>
      </c>
      <c r="T71" s="7">
        <v>6.5</v>
      </c>
      <c r="U71" s="7">
        <f t="shared" si="11"/>
        <v>0.38643867087938588</v>
      </c>
      <c r="X71" s="7" t="s">
        <v>147</v>
      </c>
      <c r="Y71" s="7" t="s">
        <v>10</v>
      </c>
      <c r="Z71" s="7">
        <f t="shared" si="2"/>
        <v>11</v>
      </c>
      <c r="AA71" s="7">
        <f t="shared" si="3"/>
        <v>0.63536035166067029</v>
      </c>
      <c r="AC71" s="7" t="s">
        <v>125</v>
      </c>
      <c r="AD71" s="7">
        <v>88</v>
      </c>
      <c r="AE71" s="7">
        <f t="shared" si="10"/>
        <v>0.80958002061172707</v>
      </c>
    </row>
    <row r="72" spans="1:31" s="1" customFormat="1" x14ac:dyDescent="0.2">
      <c r="A72" s="7" t="s">
        <v>647</v>
      </c>
      <c r="B72" s="9" t="s">
        <v>17</v>
      </c>
      <c r="C72" s="8">
        <f t="shared" si="5"/>
        <v>3</v>
      </c>
      <c r="D72" s="8">
        <f t="shared" si="6"/>
        <v>0.37391434418430186</v>
      </c>
      <c r="H72" s="11"/>
      <c r="J72" s="7" t="s">
        <v>205</v>
      </c>
      <c r="K72" s="7" t="s">
        <v>15</v>
      </c>
      <c r="L72" s="7">
        <f t="shared" si="8"/>
        <v>3</v>
      </c>
      <c r="M72" s="7">
        <f t="shared" si="0"/>
        <v>0</v>
      </c>
      <c r="O72" s="7" t="s">
        <v>190</v>
      </c>
      <c r="P72" s="7">
        <v>0.83</v>
      </c>
      <c r="Q72" s="7">
        <f t="shared" si="9"/>
        <v>0.62010670678090074</v>
      </c>
      <c r="S72" s="7" t="s">
        <v>237</v>
      </c>
      <c r="T72" s="7">
        <v>7</v>
      </c>
      <c r="U72" s="7">
        <f t="shared" si="11"/>
        <v>0.73147319845026593</v>
      </c>
      <c r="X72" s="7" t="s">
        <v>149</v>
      </c>
      <c r="Y72" s="7" t="s">
        <v>19</v>
      </c>
      <c r="Z72" s="7">
        <f t="shared" si="2"/>
        <v>8</v>
      </c>
      <c r="AA72" s="7">
        <f t="shared" si="3"/>
        <v>-0.31433617397948982</v>
      </c>
      <c r="AC72" s="7" t="s">
        <v>137</v>
      </c>
      <c r="AD72" s="7">
        <v>90</v>
      </c>
      <c r="AE72" s="7">
        <f t="shared" si="10"/>
        <v>1.0313827659848027</v>
      </c>
    </row>
    <row r="73" spans="1:31" s="1" customFormat="1" x14ac:dyDescent="0.2">
      <c r="A73" s="7" t="s">
        <v>291</v>
      </c>
      <c r="B73" s="9" t="s">
        <v>17</v>
      </c>
      <c r="C73" s="8">
        <f t="shared" si="5"/>
        <v>3</v>
      </c>
      <c r="D73" s="8">
        <f t="shared" si="6"/>
        <v>0.37391434418430186</v>
      </c>
      <c r="H73" s="11"/>
      <c r="J73" s="7" t="s">
        <v>206</v>
      </c>
      <c r="K73" s="7" t="s">
        <v>5</v>
      </c>
      <c r="L73" s="7">
        <f t="shared" si="8"/>
        <v>4</v>
      </c>
      <c r="M73" s="7">
        <f t="shared" si="0"/>
        <v>1.1371470653683551</v>
      </c>
      <c r="O73" s="7" t="s">
        <v>191</v>
      </c>
      <c r="P73" s="7">
        <v>0.69</v>
      </c>
      <c r="Q73" s="7">
        <f t="shared" si="9"/>
        <v>-0.45357628375846376</v>
      </c>
      <c r="S73" s="7" t="s">
        <v>136</v>
      </c>
      <c r="T73" s="7">
        <v>5</v>
      </c>
      <c r="U73" s="7">
        <f t="shared" si="11"/>
        <v>-0.64866491183325403</v>
      </c>
      <c r="X73" s="7" t="s">
        <v>151</v>
      </c>
      <c r="Y73" s="7" t="s">
        <v>23</v>
      </c>
      <c r="Z73" s="7">
        <f t="shared" si="2"/>
        <v>6</v>
      </c>
      <c r="AA73" s="7">
        <f t="shared" si="3"/>
        <v>-0.94746719107292987</v>
      </c>
      <c r="AC73" s="7" t="s">
        <v>169</v>
      </c>
      <c r="AD73" s="7">
        <v>91</v>
      </c>
      <c r="AE73" s="7">
        <f t="shared" si="10"/>
        <v>1.1422841386713405</v>
      </c>
    </row>
    <row r="74" spans="1:31" s="1" customFormat="1" x14ac:dyDescent="0.2">
      <c r="A74" s="7" t="s">
        <v>292</v>
      </c>
      <c r="B74" s="9" t="s">
        <v>17</v>
      </c>
      <c r="C74" s="8">
        <f t="shared" si="5"/>
        <v>3</v>
      </c>
      <c r="D74" s="8">
        <f t="shared" si="6"/>
        <v>0.37391434418430186</v>
      </c>
      <c r="H74" s="11"/>
      <c r="J74" s="7" t="s">
        <v>208</v>
      </c>
      <c r="K74" s="7" t="s">
        <v>12</v>
      </c>
      <c r="L74" s="7">
        <f t="shared" si="8"/>
        <v>3</v>
      </c>
      <c r="M74" s="7">
        <f t="shared" si="0"/>
        <v>0</v>
      </c>
      <c r="O74" s="7" t="s">
        <v>193</v>
      </c>
      <c r="P74" s="7">
        <v>0.81</v>
      </c>
      <c r="Q74" s="7">
        <f t="shared" si="9"/>
        <v>0.46672342241813508</v>
      </c>
      <c r="S74" s="7" t="s">
        <v>648</v>
      </c>
      <c r="T74" s="7">
        <v>7</v>
      </c>
      <c r="U74" s="7">
        <f t="shared" si="11"/>
        <v>0.73147319845026593</v>
      </c>
      <c r="X74" s="7" t="s">
        <v>153</v>
      </c>
      <c r="Y74" s="7" t="s">
        <v>23</v>
      </c>
      <c r="Z74" s="7">
        <f t="shared" si="2"/>
        <v>6</v>
      </c>
      <c r="AA74" s="7">
        <f t="shared" si="3"/>
        <v>-0.94746719107292987</v>
      </c>
      <c r="AC74" s="7" t="s">
        <v>583</v>
      </c>
      <c r="AD74" s="7">
        <v>91</v>
      </c>
      <c r="AE74" s="7">
        <f t="shared" si="10"/>
        <v>1.1422841386713405</v>
      </c>
    </row>
    <row r="75" spans="1:31" s="1" customFormat="1" x14ac:dyDescent="0.2">
      <c r="A75" s="7" t="s">
        <v>649</v>
      </c>
      <c r="B75" s="9" t="s">
        <v>283</v>
      </c>
      <c r="C75" s="8">
        <f t="shared" si="5"/>
        <v>1</v>
      </c>
      <c r="D75" s="8">
        <f t="shared" si="6"/>
        <v>-1.7691920312076017</v>
      </c>
      <c r="J75" s="7" t="s">
        <v>209</v>
      </c>
      <c r="K75" s="7" t="s">
        <v>18</v>
      </c>
      <c r="L75" s="7">
        <f t="shared" si="8"/>
        <v>2</v>
      </c>
      <c r="M75" s="7">
        <f t="shared" si="0"/>
        <v>-1.1371470653683551</v>
      </c>
      <c r="O75" s="7" t="s">
        <v>164</v>
      </c>
      <c r="P75" s="7">
        <v>0.9</v>
      </c>
      <c r="Q75" s="7">
        <f t="shared" si="9"/>
        <v>1.1569482020505835</v>
      </c>
      <c r="S75" s="7" t="s">
        <v>110</v>
      </c>
      <c r="T75" s="7">
        <v>6</v>
      </c>
      <c r="U75" s="7">
        <f t="shared" si="11"/>
        <v>4.140414330850594E-2</v>
      </c>
      <c r="X75" s="7" t="s">
        <v>155</v>
      </c>
      <c r="Y75" s="7" t="s">
        <v>24</v>
      </c>
      <c r="Z75" s="7">
        <f t="shared" si="2"/>
        <v>5</v>
      </c>
      <c r="AA75" s="7">
        <f t="shared" si="3"/>
        <v>-1.2640326996196498</v>
      </c>
      <c r="AC75" s="7" t="s">
        <v>584</v>
      </c>
      <c r="AD75" s="7">
        <v>92</v>
      </c>
      <c r="AE75" s="7">
        <f t="shared" si="10"/>
        <v>1.2531855113578783</v>
      </c>
    </row>
    <row r="76" spans="1:31" s="1" customFormat="1" x14ac:dyDescent="0.2">
      <c r="A76" s="7" t="s">
        <v>637</v>
      </c>
      <c r="B76" s="9" t="s">
        <v>17</v>
      </c>
      <c r="C76" s="8">
        <f t="shared" si="5"/>
        <v>3</v>
      </c>
      <c r="D76" s="8">
        <f t="shared" si="6"/>
        <v>0.37391434418430186</v>
      </c>
      <c r="J76" s="7" t="s">
        <v>210</v>
      </c>
      <c r="K76" s="7" t="s">
        <v>5</v>
      </c>
      <c r="L76" s="7">
        <f t="shared" si="8"/>
        <v>4</v>
      </c>
      <c r="M76" s="7">
        <f t="shared" si="0"/>
        <v>1.1371470653683551</v>
      </c>
      <c r="O76" s="7" t="s">
        <v>166</v>
      </c>
      <c r="P76" s="7">
        <v>0.91</v>
      </c>
      <c r="Q76" s="7">
        <f t="shared" si="9"/>
        <v>1.2336398442319667</v>
      </c>
      <c r="S76" s="7" t="s">
        <v>238</v>
      </c>
      <c r="T76" s="7">
        <v>6.5</v>
      </c>
      <c r="U76" s="7">
        <f t="shared" si="11"/>
        <v>0.38643867087938588</v>
      </c>
      <c r="X76" s="7" t="s">
        <v>158</v>
      </c>
      <c r="Y76" s="7" t="s">
        <v>19</v>
      </c>
      <c r="Z76" s="7">
        <f t="shared" si="2"/>
        <v>8</v>
      </c>
      <c r="AA76" s="7">
        <f t="shared" si="3"/>
        <v>-0.31433617397948982</v>
      </c>
      <c r="AC76" s="7" t="s">
        <v>585</v>
      </c>
      <c r="AD76" s="7">
        <v>93</v>
      </c>
      <c r="AE76" s="7">
        <f t="shared" si="10"/>
        <v>1.364086884044416</v>
      </c>
    </row>
    <row r="77" spans="1:31" s="1" customFormat="1" x14ac:dyDescent="0.2">
      <c r="A77" s="7" t="s">
        <v>293</v>
      </c>
      <c r="B77" s="9" t="s">
        <v>17</v>
      </c>
      <c r="C77" s="8">
        <f t="shared" si="5"/>
        <v>3</v>
      </c>
      <c r="D77" s="8">
        <f t="shared" si="6"/>
        <v>0.37391434418430186</v>
      </c>
      <c r="J77" s="7" t="s">
        <v>177</v>
      </c>
      <c r="K77" s="7" t="s">
        <v>18</v>
      </c>
      <c r="L77" s="7">
        <f t="shared" si="8"/>
        <v>2</v>
      </c>
      <c r="M77" s="7">
        <f t="shared" si="0"/>
        <v>-1.1371470653683551</v>
      </c>
      <c r="O77" s="7" t="s">
        <v>169</v>
      </c>
      <c r="P77" s="7">
        <v>0.84</v>
      </c>
      <c r="Q77" s="7">
        <f t="shared" si="9"/>
        <v>0.69679834896228399</v>
      </c>
      <c r="S77" s="7" t="s">
        <v>650</v>
      </c>
      <c r="T77" s="7">
        <v>4.5</v>
      </c>
      <c r="U77" s="7">
        <f t="shared" si="11"/>
        <v>-0.99369943940413397</v>
      </c>
      <c r="X77" s="7" t="s">
        <v>161</v>
      </c>
      <c r="Y77" s="7" t="s">
        <v>24</v>
      </c>
      <c r="Z77" s="7">
        <f t="shared" si="2"/>
        <v>5</v>
      </c>
      <c r="AA77" s="7">
        <f t="shared" si="3"/>
        <v>-1.2640326996196498</v>
      </c>
      <c r="AC77" s="7" t="s">
        <v>294</v>
      </c>
      <c r="AD77" s="7">
        <v>98</v>
      </c>
      <c r="AE77" s="7">
        <f t="shared" si="10"/>
        <v>1.9185937474771049</v>
      </c>
    </row>
    <row r="78" spans="1:31" s="1" customFormat="1" x14ac:dyDescent="0.2">
      <c r="A78" s="7" t="s">
        <v>294</v>
      </c>
      <c r="B78" s="9" t="s">
        <v>14</v>
      </c>
      <c r="C78" s="8">
        <f t="shared" si="5"/>
        <v>2</v>
      </c>
      <c r="D78" s="8">
        <f t="shared" si="6"/>
        <v>-0.69763884351164995</v>
      </c>
      <c r="J78" s="7" t="s">
        <v>270</v>
      </c>
      <c r="K78" s="7" t="s">
        <v>15</v>
      </c>
      <c r="L78" s="7">
        <f t="shared" si="8"/>
        <v>3</v>
      </c>
      <c r="M78" s="7">
        <f t="shared" si="0"/>
        <v>0</v>
      </c>
      <c r="O78" s="7" t="s">
        <v>172</v>
      </c>
      <c r="P78" s="7">
        <v>0.83</v>
      </c>
      <c r="Q78" s="7">
        <f t="shared" si="9"/>
        <v>0.62010670678090074</v>
      </c>
      <c r="S78" s="7" t="s">
        <v>239</v>
      </c>
      <c r="T78" s="7">
        <v>6.5</v>
      </c>
      <c r="U78" s="7">
        <f t="shared" si="11"/>
        <v>0.38643867087938588</v>
      </c>
      <c r="X78" s="7" t="s">
        <v>163</v>
      </c>
      <c r="Y78" s="7" t="s">
        <v>16</v>
      </c>
      <c r="Z78" s="7">
        <f t="shared" si="2"/>
        <v>9</v>
      </c>
      <c r="AA78" s="7">
        <f t="shared" si="3"/>
        <v>2.2293345672302089E-3</v>
      </c>
      <c r="AC78" s="7" t="s">
        <v>586</v>
      </c>
      <c r="AD78" s="7">
        <v>50</v>
      </c>
      <c r="AE78" s="7">
        <f t="shared" si="10"/>
        <v>-3.4046721414767087</v>
      </c>
    </row>
    <row r="79" spans="1:31" s="1" customFormat="1" x14ac:dyDescent="0.2">
      <c r="A79" s="7" t="s">
        <v>651</v>
      </c>
      <c r="B79" s="9" t="s">
        <v>17</v>
      </c>
      <c r="C79" s="8">
        <f t="shared" si="5"/>
        <v>3</v>
      </c>
      <c r="D79" s="8">
        <f t="shared" si="6"/>
        <v>0.37391434418430186</v>
      </c>
      <c r="J79" s="7" t="s">
        <v>117</v>
      </c>
      <c r="K79" s="7" t="s">
        <v>18</v>
      </c>
      <c r="L79" s="7">
        <f t="shared" si="8"/>
        <v>2</v>
      </c>
      <c r="M79" s="7">
        <f t="shared" si="0"/>
        <v>-1.1371470653683551</v>
      </c>
      <c r="O79" s="7" t="s">
        <v>175</v>
      </c>
      <c r="P79" s="7">
        <v>0.84</v>
      </c>
      <c r="Q79" s="7">
        <f t="shared" si="9"/>
        <v>0.69679834896228399</v>
      </c>
      <c r="S79" s="7" t="s">
        <v>652</v>
      </c>
      <c r="T79" s="7">
        <v>5.75</v>
      </c>
      <c r="U79" s="7">
        <f t="shared" si="11"/>
        <v>-0.13111312047693405</v>
      </c>
      <c r="X79" s="7" t="s">
        <v>165</v>
      </c>
      <c r="Y79" s="7" t="s">
        <v>24</v>
      </c>
      <c r="Z79" s="7">
        <f t="shared" si="2"/>
        <v>5</v>
      </c>
      <c r="AA79" s="7">
        <f t="shared" si="3"/>
        <v>-1.2640326996196498</v>
      </c>
    </row>
    <row r="80" spans="1:31" s="1" customFormat="1" x14ac:dyDescent="0.2">
      <c r="A80" s="7" t="s">
        <v>295</v>
      </c>
      <c r="B80" s="9" t="s">
        <v>17</v>
      </c>
      <c r="C80" s="8">
        <f t="shared" si="5"/>
        <v>3</v>
      </c>
      <c r="D80" s="8">
        <f t="shared" si="6"/>
        <v>0.37391434418430186</v>
      </c>
      <c r="J80" s="7" t="s">
        <v>271</v>
      </c>
      <c r="K80" s="7" t="s">
        <v>18</v>
      </c>
      <c r="L80" s="7">
        <f t="shared" si="8"/>
        <v>2</v>
      </c>
      <c r="M80" s="7">
        <f t="shared" si="0"/>
        <v>-1.1371470653683551</v>
      </c>
      <c r="O80" s="7" t="s">
        <v>177</v>
      </c>
      <c r="P80" s="7">
        <v>0.8</v>
      </c>
      <c r="Q80" s="7">
        <f t="shared" si="9"/>
        <v>0.39003178023675183</v>
      </c>
      <c r="S80" s="7" t="s">
        <v>644</v>
      </c>
      <c r="T80" s="7">
        <v>7</v>
      </c>
      <c r="U80" s="7">
        <f t="shared" si="11"/>
        <v>0.73147319845026593</v>
      </c>
      <c r="X80" s="7" t="s">
        <v>167</v>
      </c>
      <c r="Y80" s="7" t="s">
        <v>19</v>
      </c>
      <c r="Z80" s="7">
        <f t="shared" si="2"/>
        <v>8</v>
      </c>
      <c r="AA80" s="7">
        <f t="shared" si="3"/>
        <v>-0.31433617397948982</v>
      </c>
    </row>
    <row r="81" spans="1:31" s="1" customFormat="1" x14ac:dyDescent="0.2">
      <c r="A81" s="7" t="s">
        <v>296</v>
      </c>
      <c r="B81" s="9" t="s">
        <v>14</v>
      </c>
      <c r="C81" s="8">
        <f t="shared" si="5"/>
        <v>2</v>
      </c>
      <c r="D81" s="8">
        <f t="shared" si="6"/>
        <v>-0.69763884351164995</v>
      </c>
      <c r="J81" s="7" t="s">
        <v>272</v>
      </c>
      <c r="K81" s="7" t="s">
        <v>273</v>
      </c>
      <c r="L81" s="7">
        <f t="shared" si="8"/>
        <v>1</v>
      </c>
      <c r="M81" s="7">
        <f t="shared" si="0"/>
        <v>-2.2742941307367102</v>
      </c>
      <c r="O81" s="7" t="s">
        <v>179</v>
      </c>
      <c r="P81" s="7">
        <v>0.62</v>
      </c>
      <c r="Q81" s="7">
        <f t="shared" si="9"/>
        <v>-0.99041777902814565</v>
      </c>
      <c r="S81" s="7" t="s">
        <v>126</v>
      </c>
      <c r="T81" s="7">
        <v>6</v>
      </c>
      <c r="U81" s="7">
        <f t="shared" si="11"/>
        <v>4.140414330850594E-2</v>
      </c>
      <c r="X81" s="7" t="s">
        <v>170</v>
      </c>
      <c r="Y81" s="7" t="s">
        <v>19</v>
      </c>
      <c r="Z81" s="7">
        <f t="shared" si="2"/>
        <v>8</v>
      </c>
      <c r="AA81" s="7">
        <f t="shared" si="3"/>
        <v>-0.31433617397948982</v>
      </c>
    </row>
    <row r="82" spans="1:31" s="1" customFormat="1" x14ac:dyDescent="0.2">
      <c r="A82" s="7" t="s">
        <v>297</v>
      </c>
      <c r="B82" s="9" t="s">
        <v>17</v>
      </c>
      <c r="C82" s="8">
        <f t="shared" si="5"/>
        <v>3</v>
      </c>
      <c r="D82" s="8">
        <f t="shared" si="6"/>
        <v>0.37391434418430186</v>
      </c>
      <c r="J82" s="7" t="s">
        <v>185</v>
      </c>
      <c r="K82" s="7" t="s">
        <v>15</v>
      </c>
      <c r="L82" s="7">
        <f t="shared" si="8"/>
        <v>3</v>
      </c>
      <c r="M82" s="7">
        <f t="shared" si="0"/>
        <v>0</v>
      </c>
      <c r="O82" s="7" t="s">
        <v>180</v>
      </c>
      <c r="P82" s="7">
        <v>0.22</v>
      </c>
      <c r="Q82" s="7">
        <f t="shared" si="9"/>
        <v>-4.0580834662834731</v>
      </c>
      <c r="S82" s="7" t="s">
        <v>240</v>
      </c>
      <c r="T82" s="7">
        <v>5.5</v>
      </c>
      <c r="U82" s="7">
        <f t="shared" si="11"/>
        <v>-0.30363038426237404</v>
      </c>
      <c r="X82" s="7" t="s">
        <v>173</v>
      </c>
      <c r="Y82" s="7" t="s">
        <v>19</v>
      </c>
      <c r="Z82" s="7">
        <f t="shared" si="2"/>
        <v>8</v>
      </c>
      <c r="AA82" s="7">
        <f t="shared" si="3"/>
        <v>-0.31433617397948982</v>
      </c>
    </row>
    <row r="83" spans="1:31" s="1" customFormat="1" x14ac:dyDescent="0.2">
      <c r="A83" s="7" t="s">
        <v>132</v>
      </c>
      <c r="B83" s="9" t="s">
        <v>17</v>
      </c>
      <c r="C83" s="8">
        <f t="shared" si="5"/>
        <v>3</v>
      </c>
      <c r="D83" s="8">
        <f t="shared" si="6"/>
        <v>0.37391434418430186</v>
      </c>
      <c r="J83" s="7" t="s">
        <v>274</v>
      </c>
      <c r="K83" s="7" t="s">
        <v>12</v>
      </c>
      <c r="L83" s="7">
        <f t="shared" si="8"/>
        <v>3</v>
      </c>
      <c r="M83" s="7">
        <f t="shared" si="0"/>
        <v>0</v>
      </c>
      <c r="O83" s="7" t="s">
        <v>182</v>
      </c>
      <c r="P83" s="7">
        <v>0.75</v>
      </c>
      <c r="Q83" s="7">
        <f t="shared" si="9"/>
        <v>6.5735693298356471E-3</v>
      </c>
      <c r="S83" s="7" t="s">
        <v>241</v>
      </c>
      <c r="T83" s="7">
        <v>6.5</v>
      </c>
      <c r="U83" s="7">
        <f t="shared" si="11"/>
        <v>0.38643867087938588</v>
      </c>
      <c r="X83" s="7" t="s">
        <v>545</v>
      </c>
      <c r="Y83" s="7" t="s">
        <v>10</v>
      </c>
      <c r="Z83" s="7">
        <f t="shared" si="2"/>
        <v>11</v>
      </c>
      <c r="AA83" s="7">
        <f t="shared" si="3"/>
        <v>0.63536035166067029</v>
      </c>
    </row>
    <row r="84" spans="1:31" s="1" customFormat="1" x14ac:dyDescent="0.2">
      <c r="A84" s="7" t="s">
        <v>653</v>
      </c>
      <c r="B84" s="9" t="s">
        <v>17</v>
      </c>
      <c r="C84" s="8">
        <f t="shared" si="5"/>
        <v>3</v>
      </c>
      <c r="D84" s="8">
        <f t="shared" si="6"/>
        <v>0.37391434418430186</v>
      </c>
      <c r="J84" s="7" t="s">
        <v>182</v>
      </c>
      <c r="K84" s="7" t="s">
        <v>18</v>
      </c>
      <c r="L84" s="7">
        <f t="shared" si="8"/>
        <v>2</v>
      </c>
      <c r="M84" s="7">
        <f t="shared" si="0"/>
        <v>-1.1371470653683551</v>
      </c>
      <c r="O84" s="7" t="s">
        <v>183</v>
      </c>
      <c r="P84" s="7">
        <v>0.86</v>
      </c>
      <c r="Q84" s="7">
        <f t="shared" si="9"/>
        <v>0.85018163332505048</v>
      </c>
      <c r="S84" s="7" t="s">
        <v>242</v>
      </c>
      <c r="T84" s="7">
        <v>6.5</v>
      </c>
      <c r="U84" s="7">
        <f t="shared" si="11"/>
        <v>0.38643867087938588</v>
      </c>
      <c r="X84" s="7" t="s">
        <v>546</v>
      </c>
      <c r="Y84" s="7" t="s">
        <v>10</v>
      </c>
      <c r="Z84" s="7">
        <f t="shared" si="2"/>
        <v>11</v>
      </c>
      <c r="AA84" s="7">
        <f t="shared" si="3"/>
        <v>0.63536035166067029</v>
      </c>
    </row>
    <row r="85" spans="1:31" s="1" customFormat="1" x14ac:dyDescent="0.2">
      <c r="A85" s="7" t="s">
        <v>654</v>
      </c>
      <c r="B85" s="9" t="s">
        <v>14</v>
      </c>
      <c r="C85" s="8">
        <f t="shared" si="5"/>
        <v>2</v>
      </c>
      <c r="D85" s="8">
        <f t="shared" si="6"/>
        <v>-0.69763884351164995</v>
      </c>
      <c r="J85" s="7" t="s">
        <v>183</v>
      </c>
      <c r="K85" s="7" t="s">
        <v>18</v>
      </c>
      <c r="L85" s="7">
        <f t="shared" ref="L85:L96" si="12">INDEX($J$5:$K$12,MATCH(K85,$J$5:$J$12,0),2)</f>
        <v>2</v>
      </c>
      <c r="M85" s="7">
        <f t="shared" ref="M85:M96" si="13">(L85-$K$1)/$K$2</f>
        <v>-1.1371470653683551</v>
      </c>
      <c r="O85" s="7" t="s">
        <v>185</v>
      </c>
      <c r="P85" s="7">
        <v>0.85</v>
      </c>
      <c r="Q85" s="7">
        <f t="shared" si="9"/>
        <v>0.77348999114366723</v>
      </c>
      <c r="S85" s="7" t="s">
        <v>655</v>
      </c>
      <c r="T85" s="7">
        <v>6.5</v>
      </c>
      <c r="U85" s="7">
        <f t="shared" ref="U85:U115" si="14">(T85-$T$1)/$T$2</f>
        <v>0.38643867087938588</v>
      </c>
      <c r="X85" s="7" t="s">
        <v>621</v>
      </c>
      <c r="Y85" s="7" t="s">
        <v>6</v>
      </c>
      <c r="Z85" s="7">
        <f t="shared" ref="Z85:Z148" si="15">INDEX($Y$5:$Y$18,MATCH(Y85,$X$5:$X$18,0),1)</f>
        <v>12</v>
      </c>
      <c r="AA85" s="7">
        <f t="shared" ref="AA85:AA148" si="16">(Z85-$Y$1)/$Y$2</f>
        <v>0.95192586020739023</v>
      </c>
    </row>
    <row r="86" spans="1:31" x14ac:dyDescent="0.2">
      <c r="A86" s="7" t="s">
        <v>256</v>
      </c>
      <c r="B86" s="9" t="s">
        <v>14</v>
      </c>
      <c r="C86" s="8">
        <f t="shared" ref="C86:C149" si="17">INDEX($A$5:$C$11,MATCH(B86,$A$5:$A$11,0),2)</f>
        <v>2</v>
      </c>
      <c r="D86" s="8">
        <f t="shared" ref="D86:D149" si="18">(C86-$B$1)/$B$2</f>
        <v>-0.69763884351164995</v>
      </c>
      <c r="J86" s="7" t="s">
        <v>656</v>
      </c>
      <c r="K86" s="7" t="s">
        <v>18</v>
      </c>
      <c r="L86" s="7">
        <f t="shared" si="12"/>
        <v>2</v>
      </c>
      <c r="M86" s="7">
        <f t="shared" si="13"/>
        <v>-1.1371470653683551</v>
      </c>
      <c r="O86" s="7" t="s">
        <v>186</v>
      </c>
      <c r="P86" s="7">
        <v>0.47</v>
      </c>
      <c r="Q86" s="7">
        <f t="shared" ref="Q86:Q90" si="19">(P86-$P$1)/$P$2</f>
        <v>-2.1407924117488935</v>
      </c>
      <c r="S86" s="7" t="s">
        <v>174</v>
      </c>
      <c r="T86" s="7">
        <v>6.75</v>
      </c>
      <c r="U86" s="7">
        <f t="shared" si="14"/>
        <v>0.55895593466482585</v>
      </c>
      <c r="X86" s="7" t="s">
        <v>122</v>
      </c>
      <c r="Y86" s="7" t="s">
        <v>16</v>
      </c>
      <c r="Z86" s="7">
        <f t="shared" si="15"/>
        <v>9</v>
      </c>
      <c r="AA86" s="7">
        <f t="shared" si="16"/>
        <v>2.2293345672302089E-3</v>
      </c>
      <c r="AC86" s="1"/>
      <c r="AD86" s="1"/>
      <c r="AE86" s="1"/>
    </row>
    <row r="87" spans="1:31" x14ac:dyDescent="0.2">
      <c r="A87" s="7" t="s">
        <v>242</v>
      </c>
      <c r="B87" s="9" t="s">
        <v>17</v>
      </c>
      <c r="C87" s="8">
        <f t="shared" si="17"/>
        <v>3</v>
      </c>
      <c r="D87" s="8">
        <f t="shared" si="18"/>
        <v>0.37391434418430186</v>
      </c>
      <c r="J87" s="7" t="s">
        <v>193</v>
      </c>
      <c r="K87" s="7" t="s">
        <v>5</v>
      </c>
      <c r="L87" s="7">
        <f t="shared" si="12"/>
        <v>4</v>
      </c>
      <c r="M87" s="7">
        <f t="shared" si="13"/>
        <v>1.1371470653683551</v>
      </c>
      <c r="O87" s="7" t="s">
        <v>188</v>
      </c>
      <c r="P87" s="7">
        <v>0.57999999999999996</v>
      </c>
      <c r="Q87" s="7">
        <f t="shared" si="19"/>
        <v>-1.2971843477536786</v>
      </c>
      <c r="S87" s="7" t="s">
        <v>128</v>
      </c>
      <c r="T87" s="7">
        <v>7</v>
      </c>
      <c r="U87" s="7">
        <f t="shared" si="14"/>
        <v>0.73147319845026593</v>
      </c>
      <c r="X87" s="7" t="s">
        <v>657</v>
      </c>
      <c r="Y87" s="7" t="s">
        <v>54</v>
      </c>
      <c r="Z87" s="7">
        <f t="shared" si="15"/>
        <v>0</v>
      </c>
      <c r="AA87" s="7">
        <f t="shared" si="16"/>
        <v>-2.8468602423532499</v>
      </c>
      <c r="AC87" s="1"/>
      <c r="AD87" s="1"/>
      <c r="AE87" s="1"/>
    </row>
    <row r="88" spans="1:31" x14ac:dyDescent="0.2">
      <c r="A88" s="7" t="s">
        <v>298</v>
      </c>
      <c r="B88" s="9" t="s">
        <v>17</v>
      </c>
      <c r="C88" s="8">
        <f t="shared" si="17"/>
        <v>3</v>
      </c>
      <c r="D88" s="8">
        <f t="shared" si="18"/>
        <v>0.37391434418430186</v>
      </c>
      <c r="J88" s="7" t="s">
        <v>275</v>
      </c>
      <c r="K88" s="7" t="s">
        <v>269</v>
      </c>
      <c r="L88" s="7">
        <f t="shared" si="12"/>
        <v>1</v>
      </c>
      <c r="M88" s="7">
        <f t="shared" si="13"/>
        <v>-2.2742941307367102</v>
      </c>
      <c r="O88" s="7" t="s">
        <v>190</v>
      </c>
      <c r="P88" s="7">
        <v>0.83</v>
      </c>
      <c r="Q88" s="7">
        <f t="shared" si="19"/>
        <v>0.62010670678090074</v>
      </c>
      <c r="S88" s="7" t="s">
        <v>243</v>
      </c>
      <c r="T88" s="7">
        <v>4</v>
      </c>
      <c r="U88" s="7">
        <f t="shared" si="14"/>
        <v>-1.338733966975014</v>
      </c>
      <c r="X88" s="7" t="s">
        <v>548</v>
      </c>
      <c r="Y88" s="7" t="s">
        <v>24</v>
      </c>
      <c r="Z88" s="7">
        <f t="shared" si="15"/>
        <v>5</v>
      </c>
      <c r="AA88" s="7">
        <f t="shared" si="16"/>
        <v>-1.2640326996196498</v>
      </c>
      <c r="AC88"/>
      <c r="AD88"/>
    </row>
    <row r="89" spans="1:31" x14ac:dyDescent="0.2">
      <c r="A89" s="7" t="s">
        <v>299</v>
      </c>
      <c r="B89" s="9" t="s">
        <v>17</v>
      </c>
      <c r="C89" s="8">
        <f t="shared" si="17"/>
        <v>3</v>
      </c>
      <c r="D89" s="8">
        <f t="shared" si="18"/>
        <v>0.37391434418430186</v>
      </c>
      <c r="J89" s="7" t="s">
        <v>658</v>
      </c>
      <c r="K89" s="7" t="s">
        <v>273</v>
      </c>
      <c r="L89" s="7">
        <f t="shared" si="12"/>
        <v>1</v>
      </c>
      <c r="M89" s="7">
        <f t="shared" si="13"/>
        <v>-2.2742941307367102</v>
      </c>
      <c r="O89" s="7" t="s">
        <v>191</v>
      </c>
      <c r="P89" s="7">
        <v>0.69</v>
      </c>
      <c r="Q89" s="7">
        <f t="shared" si="19"/>
        <v>-0.45357628375846376</v>
      </c>
      <c r="S89" s="7" t="s">
        <v>244</v>
      </c>
      <c r="T89" s="7">
        <v>7</v>
      </c>
      <c r="U89" s="7">
        <f t="shared" si="14"/>
        <v>0.73147319845026593</v>
      </c>
      <c r="X89" s="7" t="s">
        <v>549</v>
      </c>
      <c r="Y89" s="7" t="s">
        <v>19</v>
      </c>
      <c r="Z89" s="7">
        <f t="shared" si="15"/>
        <v>8</v>
      </c>
      <c r="AA89" s="7">
        <f t="shared" si="16"/>
        <v>-0.31433617397948982</v>
      </c>
      <c r="AC89"/>
      <c r="AD89"/>
    </row>
    <row r="90" spans="1:31" x14ac:dyDescent="0.2">
      <c r="A90" s="7" t="s">
        <v>300</v>
      </c>
      <c r="B90" s="9" t="s">
        <v>17</v>
      </c>
      <c r="C90" s="8">
        <f t="shared" si="17"/>
        <v>3</v>
      </c>
      <c r="D90" s="8">
        <f t="shared" si="18"/>
        <v>0.37391434418430186</v>
      </c>
      <c r="J90" s="7" t="s">
        <v>659</v>
      </c>
      <c r="K90" s="7" t="s">
        <v>15</v>
      </c>
      <c r="L90" s="7">
        <f t="shared" si="12"/>
        <v>3</v>
      </c>
      <c r="M90" s="7">
        <f t="shared" si="13"/>
        <v>0</v>
      </c>
      <c r="O90" s="7" t="s">
        <v>193</v>
      </c>
      <c r="P90" s="7">
        <v>0.81</v>
      </c>
      <c r="Q90" s="7">
        <f t="shared" si="19"/>
        <v>0.46672342241813508</v>
      </c>
      <c r="S90" s="7" t="s">
        <v>132</v>
      </c>
      <c r="T90" s="7">
        <v>5</v>
      </c>
      <c r="U90" s="7">
        <f t="shared" si="14"/>
        <v>-0.64866491183325403</v>
      </c>
      <c r="X90" s="7" t="s">
        <v>660</v>
      </c>
      <c r="Y90" s="7" t="s">
        <v>19</v>
      </c>
      <c r="Z90" s="7">
        <f t="shared" si="15"/>
        <v>8</v>
      </c>
      <c r="AA90" s="7">
        <f t="shared" si="16"/>
        <v>-0.31433617397948982</v>
      </c>
      <c r="AC90"/>
      <c r="AD90"/>
    </row>
    <row r="91" spans="1:31" x14ac:dyDescent="0.2">
      <c r="A91" s="7" t="s">
        <v>301</v>
      </c>
      <c r="B91" s="9" t="s">
        <v>14</v>
      </c>
      <c r="C91" s="8">
        <f t="shared" si="17"/>
        <v>2</v>
      </c>
      <c r="D91" s="8">
        <f t="shared" si="18"/>
        <v>-0.69763884351164995</v>
      </c>
      <c r="J91" s="7" t="s">
        <v>276</v>
      </c>
      <c r="K91" s="7" t="s">
        <v>18</v>
      </c>
      <c r="L91" s="7">
        <f t="shared" si="12"/>
        <v>2</v>
      </c>
      <c r="M91" s="7">
        <f t="shared" si="13"/>
        <v>-1.1371470653683551</v>
      </c>
      <c r="S91" s="7" t="s">
        <v>245</v>
      </c>
      <c r="T91" s="7">
        <v>4</v>
      </c>
      <c r="U91" s="7">
        <f t="shared" si="14"/>
        <v>-1.338733966975014</v>
      </c>
      <c r="X91" s="7" t="s">
        <v>550</v>
      </c>
      <c r="Y91" s="7" t="s">
        <v>19</v>
      </c>
      <c r="Z91" s="7">
        <f t="shared" si="15"/>
        <v>8</v>
      </c>
      <c r="AA91" s="7">
        <f t="shared" si="16"/>
        <v>-0.31433617397948982</v>
      </c>
      <c r="AC91"/>
      <c r="AD91"/>
    </row>
    <row r="92" spans="1:31" x14ac:dyDescent="0.2">
      <c r="A92" s="7" t="s">
        <v>187</v>
      </c>
      <c r="B92" s="9" t="s">
        <v>14</v>
      </c>
      <c r="C92" s="8">
        <f t="shared" si="17"/>
        <v>2</v>
      </c>
      <c r="D92" s="8">
        <f t="shared" si="18"/>
        <v>-0.69763884351164995</v>
      </c>
      <c r="J92" s="7" t="s">
        <v>277</v>
      </c>
      <c r="K92" s="7" t="s">
        <v>15</v>
      </c>
      <c r="L92" s="7">
        <f t="shared" si="12"/>
        <v>3</v>
      </c>
      <c r="M92" s="7">
        <f t="shared" si="13"/>
        <v>0</v>
      </c>
      <c r="S92" s="7" t="s">
        <v>661</v>
      </c>
      <c r="T92" s="7">
        <v>4</v>
      </c>
      <c r="U92" s="7">
        <f t="shared" si="14"/>
        <v>-1.338733966975014</v>
      </c>
      <c r="X92" s="7" t="s">
        <v>323</v>
      </c>
      <c r="Y92" s="7" t="s">
        <v>16</v>
      </c>
      <c r="Z92" s="7">
        <f t="shared" si="15"/>
        <v>9</v>
      </c>
      <c r="AA92" s="7">
        <f t="shared" si="16"/>
        <v>2.2293345672302089E-3</v>
      </c>
      <c r="AC92"/>
      <c r="AD92"/>
    </row>
    <row r="93" spans="1:31" x14ac:dyDescent="0.2">
      <c r="A93" s="7" t="s">
        <v>302</v>
      </c>
      <c r="B93" s="9" t="s">
        <v>14</v>
      </c>
      <c r="C93" s="8">
        <f t="shared" si="17"/>
        <v>2</v>
      </c>
      <c r="D93" s="8">
        <f t="shared" si="18"/>
        <v>-0.69763884351164995</v>
      </c>
      <c r="J93" s="7" t="s">
        <v>662</v>
      </c>
      <c r="K93" s="7" t="s">
        <v>15</v>
      </c>
      <c r="L93" s="7">
        <f t="shared" si="12"/>
        <v>3</v>
      </c>
      <c r="M93" s="7">
        <f t="shared" si="13"/>
        <v>0</v>
      </c>
      <c r="S93" s="7" t="s">
        <v>184</v>
      </c>
      <c r="T93" s="7">
        <v>5.5</v>
      </c>
      <c r="U93" s="7">
        <f t="shared" si="14"/>
        <v>-0.30363038426237404</v>
      </c>
      <c r="X93" s="7" t="s">
        <v>551</v>
      </c>
      <c r="Y93" s="7" t="s">
        <v>16</v>
      </c>
      <c r="Z93" s="7">
        <f t="shared" si="15"/>
        <v>9</v>
      </c>
      <c r="AA93" s="7">
        <f t="shared" si="16"/>
        <v>2.2293345672302089E-3</v>
      </c>
      <c r="AC93"/>
      <c r="AD93"/>
    </row>
    <row r="94" spans="1:31" x14ac:dyDescent="0.2">
      <c r="A94" s="7" t="s">
        <v>303</v>
      </c>
      <c r="B94" s="9" t="s">
        <v>17</v>
      </c>
      <c r="C94" s="8">
        <f t="shared" si="17"/>
        <v>3</v>
      </c>
      <c r="D94" s="8">
        <f t="shared" si="18"/>
        <v>0.37391434418430186</v>
      </c>
      <c r="J94" s="7" t="s">
        <v>278</v>
      </c>
      <c r="K94" s="7" t="s">
        <v>15</v>
      </c>
      <c r="L94" s="7">
        <f t="shared" si="12"/>
        <v>3</v>
      </c>
      <c r="M94" s="7">
        <f t="shared" si="13"/>
        <v>0</v>
      </c>
      <c r="S94" s="7" t="s">
        <v>120</v>
      </c>
      <c r="T94" s="7">
        <v>4</v>
      </c>
      <c r="U94" s="7">
        <f t="shared" si="14"/>
        <v>-1.338733966975014</v>
      </c>
      <c r="X94" s="7" t="s">
        <v>117</v>
      </c>
      <c r="Y94" s="7" t="s">
        <v>16</v>
      </c>
      <c r="Z94" s="7">
        <f t="shared" si="15"/>
        <v>9</v>
      </c>
      <c r="AA94" s="7">
        <f t="shared" si="16"/>
        <v>2.2293345672302089E-3</v>
      </c>
      <c r="AC94"/>
      <c r="AD94"/>
    </row>
    <row r="95" spans="1:31" x14ac:dyDescent="0.2">
      <c r="A95" s="7" t="s">
        <v>246</v>
      </c>
      <c r="B95" s="9" t="s">
        <v>17</v>
      </c>
      <c r="C95" s="8">
        <f t="shared" si="17"/>
        <v>3</v>
      </c>
      <c r="D95" s="8">
        <f t="shared" si="18"/>
        <v>0.37391434418430186</v>
      </c>
      <c r="J95" s="7" t="s">
        <v>279</v>
      </c>
      <c r="K95" s="7" t="s">
        <v>18</v>
      </c>
      <c r="L95" s="7">
        <f t="shared" si="12"/>
        <v>2</v>
      </c>
      <c r="M95" s="7">
        <f t="shared" si="13"/>
        <v>-1.1371470653683551</v>
      </c>
      <c r="S95" s="7" t="s">
        <v>246</v>
      </c>
      <c r="T95" s="7">
        <v>7</v>
      </c>
      <c r="U95" s="7">
        <f t="shared" si="14"/>
        <v>0.73147319845026593</v>
      </c>
      <c r="X95" s="7" t="s">
        <v>552</v>
      </c>
      <c r="Y95" s="7" t="s">
        <v>19</v>
      </c>
      <c r="Z95" s="7">
        <f t="shared" si="15"/>
        <v>8</v>
      </c>
      <c r="AA95" s="7">
        <f t="shared" si="16"/>
        <v>-0.31433617397948982</v>
      </c>
      <c r="AC95"/>
      <c r="AD95"/>
    </row>
    <row r="96" spans="1:31" x14ac:dyDescent="0.2">
      <c r="A96" s="7" t="s">
        <v>304</v>
      </c>
      <c r="B96" s="9" t="s">
        <v>17</v>
      </c>
      <c r="C96" s="8">
        <f t="shared" si="17"/>
        <v>3</v>
      </c>
      <c r="D96" s="8">
        <f t="shared" si="18"/>
        <v>0.37391434418430186</v>
      </c>
      <c r="J96" s="7" t="s">
        <v>608</v>
      </c>
      <c r="K96" s="7" t="s">
        <v>5</v>
      </c>
      <c r="L96" s="7">
        <f t="shared" si="12"/>
        <v>4</v>
      </c>
      <c r="M96" s="7">
        <f t="shared" si="13"/>
        <v>1.1371470653683551</v>
      </c>
      <c r="S96" s="7" t="s">
        <v>247</v>
      </c>
      <c r="T96" s="7">
        <v>6</v>
      </c>
      <c r="U96" s="7">
        <f t="shared" si="14"/>
        <v>4.140414330850594E-2</v>
      </c>
      <c r="X96" s="7" t="s">
        <v>156</v>
      </c>
      <c r="Y96" s="7" t="s">
        <v>16</v>
      </c>
      <c r="Z96" s="7">
        <f t="shared" si="15"/>
        <v>9</v>
      </c>
      <c r="AA96" s="7">
        <f t="shared" si="16"/>
        <v>2.2293345672302089E-3</v>
      </c>
      <c r="AC96"/>
      <c r="AD96"/>
    </row>
    <row r="97" spans="1:30" x14ac:dyDescent="0.2">
      <c r="A97" s="7" t="s">
        <v>305</v>
      </c>
      <c r="B97" s="9" t="s">
        <v>17</v>
      </c>
      <c r="C97" s="8">
        <f t="shared" si="17"/>
        <v>3</v>
      </c>
      <c r="D97" s="8">
        <f t="shared" si="18"/>
        <v>0.37391434418430186</v>
      </c>
      <c r="J97" s="13"/>
      <c r="K97" s="13"/>
      <c r="L97" s="13"/>
      <c r="M97" s="13"/>
      <c r="S97" s="7" t="s">
        <v>248</v>
      </c>
      <c r="T97" s="7">
        <v>6</v>
      </c>
      <c r="U97" s="7">
        <f t="shared" si="14"/>
        <v>4.140414330850594E-2</v>
      </c>
      <c r="X97" s="7" t="s">
        <v>553</v>
      </c>
      <c r="Y97" s="7" t="s">
        <v>10</v>
      </c>
      <c r="Z97" s="7">
        <f t="shared" si="15"/>
        <v>11</v>
      </c>
      <c r="AA97" s="7">
        <f t="shared" si="16"/>
        <v>0.63536035166067029</v>
      </c>
      <c r="AC97"/>
      <c r="AD97"/>
    </row>
    <row r="98" spans="1:30" x14ac:dyDescent="0.2">
      <c r="A98" s="7" t="s">
        <v>640</v>
      </c>
      <c r="B98" s="9" t="s">
        <v>17</v>
      </c>
      <c r="C98" s="8">
        <f t="shared" si="17"/>
        <v>3</v>
      </c>
      <c r="D98" s="8">
        <f t="shared" si="18"/>
        <v>0.37391434418430186</v>
      </c>
      <c r="J98" s="13"/>
      <c r="K98" s="13"/>
      <c r="L98" s="13"/>
      <c r="M98" s="13"/>
      <c r="S98" s="7" t="s">
        <v>249</v>
      </c>
      <c r="T98" s="7">
        <v>7</v>
      </c>
      <c r="U98" s="7">
        <f t="shared" si="14"/>
        <v>0.73147319845026593</v>
      </c>
      <c r="X98" s="7" t="s">
        <v>663</v>
      </c>
      <c r="Y98" s="7" t="s">
        <v>19</v>
      </c>
      <c r="Z98" s="7">
        <f t="shared" si="15"/>
        <v>8</v>
      </c>
      <c r="AA98" s="7">
        <f t="shared" si="16"/>
        <v>-0.31433617397948982</v>
      </c>
      <c r="AC98"/>
      <c r="AD98"/>
    </row>
    <row r="99" spans="1:30" x14ac:dyDescent="0.2">
      <c r="A99" s="7" t="s">
        <v>306</v>
      </c>
      <c r="B99" s="9" t="s">
        <v>14</v>
      </c>
      <c r="C99" s="8">
        <f t="shared" si="17"/>
        <v>2</v>
      </c>
      <c r="D99" s="8">
        <f t="shared" si="18"/>
        <v>-0.69763884351164995</v>
      </c>
      <c r="J99" s="13"/>
      <c r="K99" s="13"/>
      <c r="L99" s="13"/>
      <c r="M99" s="13"/>
      <c r="S99" s="7" t="s">
        <v>250</v>
      </c>
      <c r="T99" s="7">
        <v>3</v>
      </c>
      <c r="U99" s="7">
        <f t="shared" si="14"/>
        <v>-2.0288030221167737</v>
      </c>
      <c r="X99" s="7" t="s">
        <v>580</v>
      </c>
      <c r="Y99" s="7" t="s">
        <v>6</v>
      </c>
      <c r="Z99" s="7">
        <f t="shared" si="15"/>
        <v>12</v>
      </c>
      <c r="AA99" s="7">
        <f t="shared" si="16"/>
        <v>0.95192586020739023</v>
      </c>
      <c r="AC99"/>
      <c r="AD99"/>
    </row>
    <row r="100" spans="1:30" x14ac:dyDescent="0.2">
      <c r="A100" s="7" t="s">
        <v>139</v>
      </c>
      <c r="B100" s="9" t="s">
        <v>22</v>
      </c>
      <c r="C100" s="8">
        <f t="shared" si="17"/>
        <v>5</v>
      </c>
      <c r="D100" s="8">
        <f t="shared" si="18"/>
        <v>2.5170207195762053</v>
      </c>
      <c r="J100" s="13"/>
      <c r="K100" s="13"/>
      <c r="L100" s="13"/>
      <c r="M100" s="13"/>
      <c r="S100" s="7" t="s">
        <v>251</v>
      </c>
      <c r="T100" s="7">
        <v>6</v>
      </c>
      <c r="U100" s="7">
        <f t="shared" si="14"/>
        <v>4.140414330850594E-2</v>
      </c>
      <c r="X100" s="7" t="s">
        <v>664</v>
      </c>
      <c r="Y100" s="7" t="s">
        <v>16</v>
      </c>
      <c r="Z100" s="7">
        <f t="shared" si="15"/>
        <v>9</v>
      </c>
      <c r="AA100" s="7">
        <f t="shared" si="16"/>
        <v>2.2293345672302089E-3</v>
      </c>
      <c r="AC100"/>
      <c r="AD100"/>
    </row>
    <row r="101" spans="1:30" x14ac:dyDescent="0.2">
      <c r="A101" s="7" t="s">
        <v>141</v>
      </c>
      <c r="B101" s="9" t="s">
        <v>17</v>
      </c>
      <c r="C101" s="8">
        <f t="shared" si="17"/>
        <v>3</v>
      </c>
      <c r="D101" s="8">
        <f t="shared" si="18"/>
        <v>0.37391434418430186</v>
      </c>
      <c r="J101" s="13"/>
      <c r="K101" s="13"/>
      <c r="L101" s="13"/>
      <c r="M101" s="13"/>
      <c r="S101" s="7" t="s">
        <v>665</v>
      </c>
      <c r="T101" s="7">
        <v>4</v>
      </c>
      <c r="U101" s="7">
        <f t="shared" si="14"/>
        <v>-1.338733966975014</v>
      </c>
      <c r="X101" s="7" t="s">
        <v>56</v>
      </c>
      <c r="Y101" s="7" t="s">
        <v>16</v>
      </c>
      <c r="Z101" s="7">
        <f t="shared" si="15"/>
        <v>9</v>
      </c>
      <c r="AA101" s="7">
        <f t="shared" si="16"/>
        <v>2.2293345672302089E-3</v>
      </c>
      <c r="AC101"/>
      <c r="AD101"/>
    </row>
    <row r="102" spans="1:30" x14ac:dyDescent="0.2">
      <c r="A102" s="7" t="s">
        <v>307</v>
      </c>
      <c r="B102" s="9" t="s">
        <v>20</v>
      </c>
      <c r="C102" s="8">
        <f t="shared" si="17"/>
        <v>4</v>
      </c>
      <c r="D102" s="8">
        <f t="shared" si="18"/>
        <v>1.4454675318802537</v>
      </c>
      <c r="J102" s="13"/>
      <c r="K102" s="13"/>
      <c r="L102" s="13"/>
      <c r="M102" s="13"/>
      <c r="S102" s="7" t="s">
        <v>252</v>
      </c>
      <c r="T102" s="7">
        <v>6</v>
      </c>
      <c r="U102" s="7">
        <f t="shared" si="14"/>
        <v>4.140414330850594E-2</v>
      </c>
      <c r="X102" s="7" t="s">
        <v>554</v>
      </c>
      <c r="Y102" s="7" t="s">
        <v>54</v>
      </c>
      <c r="Z102" s="7">
        <f t="shared" si="15"/>
        <v>0</v>
      </c>
      <c r="AA102" s="7">
        <f t="shared" si="16"/>
        <v>-2.8468602423532499</v>
      </c>
      <c r="AC102"/>
      <c r="AD102"/>
    </row>
    <row r="103" spans="1:30" x14ac:dyDescent="0.2">
      <c r="A103" s="7" t="s">
        <v>641</v>
      </c>
      <c r="B103" s="9" t="s">
        <v>17</v>
      </c>
      <c r="C103" s="8">
        <f t="shared" si="17"/>
        <v>3</v>
      </c>
      <c r="D103" s="8">
        <f t="shared" si="18"/>
        <v>0.37391434418430186</v>
      </c>
      <c r="J103" s="13"/>
      <c r="K103" s="13"/>
      <c r="L103" s="13"/>
      <c r="M103" s="13"/>
      <c r="S103" s="7" t="s">
        <v>253</v>
      </c>
      <c r="T103" s="7">
        <v>7</v>
      </c>
      <c r="U103" s="7">
        <f t="shared" si="14"/>
        <v>0.73147319845026593</v>
      </c>
      <c r="X103" s="7" t="s">
        <v>555</v>
      </c>
      <c r="Y103" s="7" t="s">
        <v>24</v>
      </c>
      <c r="Z103" s="7">
        <f t="shared" si="15"/>
        <v>5</v>
      </c>
      <c r="AA103" s="7">
        <f t="shared" si="16"/>
        <v>-1.2640326996196498</v>
      </c>
      <c r="AC103"/>
      <c r="AD103"/>
    </row>
    <row r="104" spans="1:30" x14ac:dyDescent="0.2">
      <c r="A104" s="7" t="s">
        <v>666</v>
      </c>
      <c r="B104" s="9" t="s">
        <v>20</v>
      </c>
      <c r="C104" s="8">
        <f t="shared" si="17"/>
        <v>4</v>
      </c>
      <c r="D104" s="8">
        <f t="shared" si="18"/>
        <v>1.4454675318802537</v>
      </c>
      <c r="J104" s="13"/>
      <c r="K104" s="13"/>
      <c r="L104" s="13"/>
      <c r="M104" s="13"/>
      <c r="S104" s="7" t="s">
        <v>254</v>
      </c>
      <c r="T104" s="7">
        <v>4</v>
      </c>
      <c r="U104" s="7">
        <f t="shared" si="14"/>
        <v>-1.338733966975014</v>
      </c>
      <c r="X104" s="7" t="s">
        <v>556</v>
      </c>
      <c r="Y104" s="7" t="s">
        <v>54</v>
      </c>
      <c r="Z104" s="7">
        <f t="shared" si="15"/>
        <v>0</v>
      </c>
      <c r="AA104" s="7">
        <f t="shared" si="16"/>
        <v>-2.8468602423532499</v>
      </c>
      <c r="AC104"/>
      <c r="AD104"/>
    </row>
    <row r="105" spans="1:30" x14ac:dyDescent="0.2">
      <c r="A105" s="7" t="s">
        <v>308</v>
      </c>
      <c r="B105" s="9" t="s">
        <v>20</v>
      </c>
      <c r="C105" s="8">
        <f t="shared" si="17"/>
        <v>4</v>
      </c>
      <c r="D105" s="8">
        <f t="shared" si="18"/>
        <v>1.4454675318802537</v>
      </c>
      <c r="J105" s="13"/>
      <c r="K105" s="13"/>
      <c r="L105" s="13"/>
      <c r="M105" s="13"/>
      <c r="S105" s="7" t="s">
        <v>58</v>
      </c>
      <c r="T105" s="7">
        <v>5</v>
      </c>
      <c r="U105" s="7">
        <f t="shared" si="14"/>
        <v>-0.64866491183325403</v>
      </c>
      <c r="X105" s="7" t="s">
        <v>557</v>
      </c>
      <c r="Y105" s="7" t="s">
        <v>13</v>
      </c>
      <c r="Z105" s="7">
        <f t="shared" si="15"/>
        <v>10</v>
      </c>
      <c r="AA105" s="7">
        <f t="shared" si="16"/>
        <v>0.31879484311395023</v>
      </c>
      <c r="AC105"/>
      <c r="AD105"/>
    </row>
    <row r="106" spans="1:30" x14ac:dyDescent="0.2">
      <c r="A106" s="7" t="s">
        <v>154</v>
      </c>
      <c r="B106" s="9" t="s">
        <v>20</v>
      </c>
      <c r="C106" s="8">
        <f t="shared" si="17"/>
        <v>4</v>
      </c>
      <c r="D106" s="8">
        <f t="shared" si="18"/>
        <v>1.4454675318802537</v>
      </c>
      <c r="J106" s="13"/>
      <c r="K106" s="13"/>
      <c r="L106" s="13"/>
      <c r="M106" s="13"/>
      <c r="S106" s="7" t="s">
        <v>255</v>
      </c>
      <c r="T106" s="7">
        <v>6</v>
      </c>
      <c r="U106" s="7">
        <f t="shared" si="14"/>
        <v>4.140414330850594E-2</v>
      </c>
      <c r="X106" s="7" t="s">
        <v>433</v>
      </c>
      <c r="Y106" s="7" t="s">
        <v>16</v>
      </c>
      <c r="Z106" s="7">
        <f t="shared" si="15"/>
        <v>9</v>
      </c>
      <c r="AA106" s="7">
        <f t="shared" si="16"/>
        <v>2.2293345672302089E-3</v>
      </c>
      <c r="AC106"/>
      <c r="AD106"/>
    </row>
    <row r="107" spans="1:30" x14ac:dyDescent="0.2">
      <c r="A107" s="7" t="s">
        <v>309</v>
      </c>
      <c r="B107" s="9" t="s">
        <v>14</v>
      </c>
      <c r="C107" s="8">
        <f t="shared" si="17"/>
        <v>2</v>
      </c>
      <c r="D107" s="8">
        <f t="shared" si="18"/>
        <v>-0.69763884351164995</v>
      </c>
      <c r="J107" s="13"/>
      <c r="K107" s="13"/>
      <c r="L107" s="13"/>
      <c r="M107" s="13"/>
      <c r="S107" s="7" t="s">
        <v>148</v>
      </c>
      <c r="T107" s="7">
        <v>6</v>
      </c>
      <c r="U107" s="7">
        <f t="shared" si="14"/>
        <v>4.140414330850594E-2</v>
      </c>
      <c r="X107" s="7" t="s">
        <v>667</v>
      </c>
      <c r="Y107" s="7" t="s">
        <v>24</v>
      </c>
      <c r="Z107" s="7">
        <f t="shared" si="15"/>
        <v>5</v>
      </c>
      <c r="AA107" s="7">
        <f t="shared" si="16"/>
        <v>-1.2640326996196498</v>
      </c>
      <c r="AC107"/>
      <c r="AD107"/>
    </row>
    <row r="108" spans="1:30" x14ac:dyDescent="0.2">
      <c r="A108" s="7" t="s">
        <v>310</v>
      </c>
      <c r="B108" s="9" t="s">
        <v>20</v>
      </c>
      <c r="C108" s="8">
        <f t="shared" si="17"/>
        <v>4</v>
      </c>
      <c r="D108" s="8">
        <f t="shared" si="18"/>
        <v>1.4454675318802537</v>
      </c>
      <c r="J108" s="13"/>
      <c r="K108" s="13"/>
      <c r="L108" s="13"/>
      <c r="M108" s="13"/>
      <c r="S108" s="7" t="s">
        <v>256</v>
      </c>
      <c r="T108" s="7">
        <v>6</v>
      </c>
      <c r="U108" s="7">
        <f t="shared" si="14"/>
        <v>4.140414330850594E-2</v>
      </c>
      <c r="X108" s="7" t="s">
        <v>558</v>
      </c>
      <c r="Y108" s="7" t="s">
        <v>54</v>
      </c>
      <c r="Z108" s="7">
        <f t="shared" si="15"/>
        <v>0</v>
      </c>
      <c r="AA108" s="7">
        <f t="shared" si="16"/>
        <v>-2.8468602423532499</v>
      </c>
      <c r="AC108"/>
      <c r="AD108"/>
    </row>
    <row r="109" spans="1:30" x14ac:dyDescent="0.2">
      <c r="A109" s="7" t="s">
        <v>311</v>
      </c>
      <c r="B109" s="9" t="s">
        <v>20</v>
      </c>
      <c r="C109" s="8">
        <f t="shared" si="17"/>
        <v>4</v>
      </c>
      <c r="D109" s="8">
        <f t="shared" si="18"/>
        <v>1.4454675318802537</v>
      </c>
      <c r="J109" s="13"/>
      <c r="K109" s="13"/>
      <c r="L109" s="13"/>
      <c r="M109" s="13"/>
      <c r="S109" s="7" t="s">
        <v>37</v>
      </c>
      <c r="T109" s="7">
        <v>7.8</v>
      </c>
      <c r="U109" s="7">
        <f t="shared" si="14"/>
        <v>1.2835284425636737</v>
      </c>
      <c r="X109" s="7" t="s">
        <v>559</v>
      </c>
      <c r="Y109" s="7" t="s">
        <v>16</v>
      </c>
      <c r="Z109" s="7">
        <f t="shared" si="15"/>
        <v>9</v>
      </c>
      <c r="AA109" s="7">
        <f t="shared" si="16"/>
        <v>2.2293345672302089E-3</v>
      </c>
      <c r="AC109"/>
      <c r="AD109"/>
    </row>
    <row r="110" spans="1:30" x14ac:dyDescent="0.2">
      <c r="A110" s="7" t="s">
        <v>312</v>
      </c>
      <c r="B110" s="9" t="s">
        <v>20</v>
      </c>
      <c r="C110" s="8">
        <f t="shared" si="17"/>
        <v>4</v>
      </c>
      <c r="D110" s="8">
        <f t="shared" si="18"/>
        <v>1.4454675318802537</v>
      </c>
      <c r="J110" s="13"/>
      <c r="K110" s="13"/>
      <c r="L110" s="13"/>
      <c r="M110" s="13"/>
      <c r="S110" s="7" t="s">
        <v>627</v>
      </c>
      <c r="T110" s="7">
        <v>7.5</v>
      </c>
      <c r="U110" s="7">
        <f t="shared" si="14"/>
        <v>1.0765077260211457</v>
      </c>
      <c r="X110" s="7" t="s">
        <v>560</v>
      </c>
      <c r="Y110" s="7" t="s">
        <v>54</v>
      </c>
      <c r="Z110" s="7">
        <f t="shared" si="15"/>
        <v>0</v>
      </c>
      <c r="AA110" s="7">
        <f t="shared" si="16"/>
        <v>-2.8468602423532499</v>
      </c>
    </row>
    <row r="111" spans="1:30" x14ac:dyDescent="0.2">
      <c r="A111" s="7" t="s">
        <v>162</v>
      </c>
      <c r="B111" s="9" t="s">
        <v>17</v>
      </c>
      <c r="C111" s="8">
        <f t="shared" si="17"/>
        <v>3</v>
      </c>
      <c r="D111" s="8">
        <f t="shared" si="18"/>
        <v>0.37391434418430186</v>
      </c>
      <c r="J111" s="13"/>
      <c r="K111" s="13"/>
      <c r="L111" s="13"/>
      <c r="M111" s="13"/>
      <c r="S111" s="7" t="s">
        <v>69</v>
      </c>
      <c r="T111" s="7">
        <v>7.5</v>
      </c>
      <c r="U111" s="7">
        <f t="shared" si="14"/>
        <v>1.0765077260211457</v>
      </c>
      <c r="X111" s="7" t="s">
        <v>561</v>
      </c>
      <c r="Y111" s="7" t="s">
        <v>19</v>
      </c>
      <c r="Z111" s="7">
        <f t="shared" si="15"/>
        <v>8</v>
      </c>
      <c r="AA111" s="7">
        <f t="shared" si="16"/>
        <v>-0.31433617397948982</v>
      </c>
    </row>
    <row r="112" spans="1:30" x14ac:dyDescent="0.2">
      <c r="A112" s="7" t="s">
        <v>668</v>
      </c>
      <c r="B112" s="9" t="s">
        <v>17</v>
      </c>
      <c r="C112" s="8">
        <f t="shared" si="17"/>
        <v>3</v>
      </c>
      <c r="D112" s="8">
        <f t="shared" si="18"/>
        <v>0.37391434418430186</v>
      </c>
      <c r="J112" s="13"/>
      <c r="K112" s="13"/>
      <c r="L112" s="13"/>
      <c r="M112" s="13"/>
      <c r="S112" s="7" t="s">
        <v>669</v>
      </c>
      <c r="T112" s="7">
        <v>7.5</v>
      </c>
      <c r="U112" s="7">
        <f t="shared" si="14"/>
        <v>1.0765077260211457</v>
      </c>
      <c r="X112" s="7" t="s">
        <v>562</v>
      </c>
      <c r="Y112" s="7" t="s">
        <v>54</v>
      </c>
      <c r="Z112" s="7">
        <f t="shared" si="15"/>
        <v>0</v>
      </c>
      <c r="AA112" s="7">
        <f t="shared" si="16"/>
        <v>-2.8468602423532499</v>
      </c>
    </row>
    <row r="113" spans="1:27" x14ac:dyDescent="0.2">
      <c r="A113" s="7" t="s">
        <v>313</v>
      </c>
      <c r="B113" s="9" t="s">
        <v>17</v>
      </c>
      <c r="C113" s="8">
        <f t="shared" si="17"/>
        <v>3</v>
      </c>
      <c r="D113" s="8">
        <f t="shared" si="18"/>
        <v>0.37391434418430186</v>
      </c>
      <c r="J113" s="13"/>
      <c r="K113" s="13"/>
      <c r="L113" s="13"/>
      <c r="M113" s="13"/>
      <c r="S113" s="7" t="s">
        <v>179</v>
      </c>
      <c r="T113" s="7">
        <v>7</v>
      </c>
      <c r="U113" s="7">
        <f t="shared" si="14"/>
        <v>0.73147319845026593</v>
      </c>
      <c r="X113" s="7" t="s">
        <v>78</v>
      </c>
      <c r="Y113" s="7" t="s">
        <v>6</v>
      </c>
      <c r="Z113" s="7">
        <f t="shared" si="15"/>
        <v>12</v>
      </c>
      <c r="AA113" s="7">
        <f t="shared" si="16"/>
        <v>0.95192586020739023</v>
      </c>
    </row>
    <row r="114" spans="1:27" x14ac:dyDescent="0.2">
      <c r="A114" s="7" t="s">
        <v>314</v>
      </c>
      <c r="B114" s="9" t="s">
        <v>17</v>
      </c>
      <c r="C114" s="8">
        <f t="shared" si="17"/>
        <v>3</v>
      </c>
      <c r="D114" s="8">
        <f t="shared" si="18"/>
        <v>0.37391434418430186</v>
      </c>
      <c r="J114" s="13"/>
      <c r="K114" s="13"/>
      <c r="L114" s="13"/>
      <c r="M114" s="13"/>
      <c r="S114" s="7" t="s">
        <v>84</v>
      </c>
      <c r="T114" s="7">
        <v>7</v>
      </c>
      <c r="U114" s="7">
        <f t="shared" si="14"/>
        <v>0.73147319845026593</v>
      </c>
      <c r="X114" s="7" t="s">
        <v>238</v>
      </c>
      <c r="Y114" s="7" t="s">
        <v>16</v>
      </c>
      <c r="Z114" s="7">
        <f t="shared" si="15"/>
        <v>9</v>
      </c>
      <c r="AA114" s="7">
        <f t="shared" si="16"/>
        <v>2.2293345672302089E-3</v>
      </c>
    </row>
    <row r="115" spans="1:27" x14ac:dyDescent="0.2">
      <c r="A115" s="7" t="s">
        <v>152</v>
      </c>
      <c r="B115" s="9" t="s">
        <v>14</v>
      </c>
      <c r="C115" s="8">
        <f t="shared" si="17"/>
        <v>2</v>
      </c>
      <c r="D115" s="8">
        <f t="shared" si="18"/>
        <v>-0.69763884351164995</v>
      </c>
      <c r="J115" s="13"/>
      <c r="K115" s="13"/>
      <c r="L115" s="13"/>
      <c r="M115" s="13"/>
      <c r="S115" s="7" t="s">
        <v>45</v>
      </c>
      <c r="T115" s="7">
        <v>7</v>
      </c>
      <c r="U115" s="7">
        <f t="shared" si="14"/>
        <v>0.73147319845026593</v>
      </c>
      <c r="X115" s="7" t="s">
        <v>563</v>
      </c>
      <c r="Y115" s="7" t="s">
        <v>16</v>
      </c>
      <c r="Z115" s="7">
        <f t="shared" si="15"/>
        <v>9</v>
      </c>
      <c r="AA115" s="7">
        <f t="shared" si="16"/>
        <v>2.2293345672302089E-3</v>
      </c>
    </row>
    <row r="116" spans="1:27" x14ac:dyDescent="0.2">
      <c r="A116" s="7" t="s">
        <v>670</v>
      </c>
      <c r="B116" s="9" t="s">
        <v>17</v>
      </c>
      <c r="C116" s="8">
        <f t="shared" si="17"/>
        <v>3</v>
      </c>
      <c r="D116" s="8">
        <f t="shared" si="18"/>
        <v>0.37391434418430186</v>
      </c>
      <c r="J116" s="13"/>
      <c r="K116" s="13"/>
      <c r="L116" s="13"/>
      <c r="M116" s="13"/>
      <c r="X116" s="7" t="s">
        <v>671</v>
      </c>
      <c r="Y116" s="7" t="s">
        <v>10</v>
      </c>
      <c r="Z116" s="7">
        <f t="shared" si="15"/>
        <v>11</v>
      </c>
      <c r="AA116" s="7">
        <f t="shared" si="16"/>
        <v>0.63536035166067029</v>
      </c>
    </row>
    <row r="117" spans="1:27" x14ac:dyDescent="0.2">
      <c r="A117" s="7" t="s">
        <v>315</v>
      </c>
      <c r="B117" s="9" t="s">
        <v>17</v>
      </c>
      <c r="C117" s="8">
        <f t="shared" si="17"/>
        <v>3</v>
      </c>
      <c r="D117" s="8">
        <f t="shared" si="18"/>
        <v>0.37391434418430186</v>
      </c>
      <c r="J117" s="13"/>
      <c r="K117" s="13"/>
      <c r="L117" s="13"/>
      <c r="M117" s="13"/>
      <c r="X117" s="7" t="s">
        <v>564</v>
      </c>
      <c r="Y117" s="7" t="s">
        <v>6</v>
      </c>
      <c r="Z117" s="7">
        <f t="shared" si="15"/>
        <v>12</v>
      </c>
      <c r="AA117" s="7">
        <f t="shared" si="16"/>
        <v>0.95192586020739023</v>
      </c>
    </row>
    <row r="118" spans="1:27" x14ac:dyDescent="0.2">
      <c r="A118" s="7" t="s">
        <v>169</v>
      </c>
      <c r="B118" s="9" t="s">
        <v>22</v>
      </c>
      <c r="C118" s="8">
        <f t="shared" si="17"/>
        <v>5</v>
      </c>
      <c r="D118" s="8">
        <f t="shared" si="18"/>
        <v>2.5170207195762053</v>
      </c>
      <c r="J118" s="13"/>
      <c r="K118" s="13"/>
      <c r="L118" s="13"/>
      <c r="M118" s="13"/>
      <c r="X118" s="7" t="s">
        <v>565</v>
      </c>
      <c r="Y118" s="7" t="s">
        <v>19</v>
      </c>
      <c r="Z118" s="7">
        <f t="shared" si="15"/>
        <v>8</v>
      </c>
      <c r="AA118" s="7">
        <f t="shared" si="16"/>
        <v>-0.31433617397948982</v>
      </c>
    </row>
    <row r="119" spans="1:27" x14ac:dyDescent="0.2">
      <c r="A119" s="7" t="s">
        <v>316</v>
      </c>
      <c r="B119" s="9" t="s">
        <v>17</v>
      </c>
      <c r="C119" s="8">
        <f t="shared" si="17"/>
        <v>3</v>
      </c>
      <c r="D119" s="8">
        <f t="shared" si="18"/>
        <v>0.37391434418430186</v>
      </c>
      <c r="X119" s="7" t="s">
        <v>227</v>
      </c>
      <c r="Y119" s="7" t="s">
        <v>10</v>
      </c>
      <c r="Z119" s="7">
        <f t="shared" si="15"/>
        <v>11</v>
      </c>
      <c r="AA119" s="7">
        <f t="shared" si="16"/>
        <v>0.63536035166067029</v>
      </c>
    </row>
    <row r="120" spans="1:27" x14ac:dyDescent="0.2">
      <c r="A120" s="7" t="s">
        <v>271</v>
      </c>
      <c r="B120" s="9" t="s">
        <v>17</v>
      </c>
      <c r="C120" s="8">
        <f t="shared" si="17"/>
        <v>3</v>
      </c>
      <c r="D120" s="8">
        <f t="shared" si="18"/>
        <v>0.37391434418430186</v>
      </c>
      <c r="X120" s="7" t="s">
        <v>585</v>
      </c>
      <c r="Y120" s="7" t="s">
        <v>4</v>
      </c>
      <c r="Z120" s="7">
        <f t="shared" si="15"/>
        <v>13</v>
      </c>
      <c r="AA120" s="7">
        <f t="shared" si="16"/>
        <v>1.2684913687541104</v>
      </c>
    </row>
    <row r="121" spans="1:27" x14ac:dyDescent="0.2">
      <c r="A121" s="7" t="s">
        <v>195</v>
      </c>
      <c r="B121" s="9" t="s">
        <v>17</v>
      </c>
      <c r="C121" s="8">
        <f t="shared" si="17"/>
        <v>3</v>
      </c>
      <c r="D121" s="8">
        <f t="shared" si="18"/>
        <v>0.37391434418430186</v>
      </c>
      <c r="X121" s="7" t="s">
        <v>566</v>
      </c>
      <c r="Y121" s="7" t="s">
        <v>16</v>
      </c>
      <c r="Z121" s="7">
        <f t="shared" si="15"/>
        <v>9</v>
      </c>
      <c r="AA121" s="7">
        <f t="shared" si="16"/>
        <v>2.2293345672302089E-3</v>
      </c>
    </row>
    <row r="122" spans="1:27" x14ac:dyDescent="0.2">
      <c r="A122" s="7" t="s">
        <v>317</v>
      </c>
      <c r="B122" s="9" t="s">
        <v>14</v>
      </c>
      <c r="C122" s="8">
        <f t="shared" si="17"/>
        <v>2</v>
      </c>
      <c r="D122" s="8">
        <f t="shared" si="18"/>
        <v>-0.69763884351164995</v>
      </c>
      <c r="X122" s="7" t="s">
        <v>567</v>
      </c>
      <c r="Y122" s="7" t="s">
        <v>23</v>
      </c>
      <c r="Z122" s="7">
        <f t="shared" si="15"/>
        <v>6</v>
      </c>
      <c r="AA122" s="7">
        <f t="shared" si="16"/>
        <v>-0.94746719107292987</v>
      </c>
    </row>
    <row r="123" spans="1:27" x14ac:dyDescent="0.2">
      <c r="A123" s="7" t="s">
        <v>318</v>
      </c>
      <c r="B123" s="9" t="s">
        <v>14</v>
      </c>
      <c r="C123" s="8">
        <f t="shared" si="17"/>
        <v>2</v>
      </c>
      <c r="D123" s="8">
        <f t="shared" si="18"/>
        <v>-0.69763884351164995</v>
      </c>
      <c r="X123" s="7" t="s">
        <v>672</v>
      </c>
      <c r="Y123" s="7" t="s">
        <v>10</v>
      </c>
      <c r="Z123" s="7">
        <f t="shared" si="15"/>
        <v>11</v>
      </c>
      <c r="AA123" s="7">
        <f t="shared" si="16"/>
        <v>0.63536035166067029</v>
      </c>
    </row>
    <row r="124" spans="1:27" x14ac:dyDescent="0.2">
      <c r="A124" s="7" t="s">
        <v>319</v>
      </c>
      <c r="B124" s="9" t="s">
        <v>17</v>
      </c>
      <c r="C124" s="8">
        <f t="shared" si="17"/>
        <v>3</v>
      </c>
      <c r="D124" s="8">
        <f t="shared" si="18"/>
        <v>0.37391434418430186</v>
      </c>
      <c r="X124" s="7" t="s">
        <v>568</v>
      </c>
      <c r="Y124" s="7" t="s">
        <v>16</v>
      </c>
      <c r="Z124" s="7">
        <f t="shared" si="15"/>
        <v>9</v>
      </c>
      <c r="AA124" s="7">
        <f t="shared" si="16"/>
        <v>2.2293345672302089E-3</v>
      </c>
    </row>
    <row r="125" spans="1:27" x14ac:dyDescent="0.2">
      <c r="A125" s="7" t="s">
        <v>320</v>
      </c>
      <c r="B125" s="9" t="s">
        <v>14</v>
      </c>
      <c r="C125" s="8">
        <f t="shared" si="17"/>
        <v>2</v>
      </c>
      <c r="D125" s="8">
        <f t="shared" si="18"/>
        <v>-0.69763884351164995</v>
      </c>
      <c r="X125" s="7" t="s">
        <v>569</v>
      </c>
      <c r="Y125" s="7" t="s">
        <v>19</v>
      </c>
      <c r="Z125" s="7">
        <f t="shared" si="15"/>
        <v>8</v>
      </c>
      <c r="AA125" s="7">
        <f t="shared" si="16"/>
        <v>-0.31433617397948982</v>
      </c>
    </row>
    <row r="126" spans="1:27" x14ac:dyDescent="0.2">
      <c r="A126" s="7" t="s">
        <v>321</v>
      </c>
      <c r="B126" s="9" t="s">
        <v>14</v>
      </c>
      <c r="C126" s="8">
        <f t="shared" si="17"/>
        <v>2</v>
      </c>
      <c r="D126" s="8">
        <f t="shared" si="18"/>
        <v>-0.69763884351164995</v>
      </c>
      <c r="X126" s="7" t="s">
        <v>142</v>
      </c>
      <c r="Y126" s="7" t="s">
        <v>10</v>
      </c>
      <c r="Z126" s="7">
        <f t="shared" si="15"/>
        <v>11</v>
      </c>
      <c r="AA126" s="7">
        <f t="shared" si="16"/>
        <v>0.63536035166067029</v>
      </c>
    </row>
    <row r="127" spans="1:27" x14ac:dyDescent="0.2">
      <c r="A127" s="7" t="s">
        <v>612</v>
      </c>
      <c r="B127" s="9" t="s">
        <v>22</v>
      </c>
      <c r="C127" s="8">
        <f t="shared" si="17"/>
        <v>5</v>
      </c>
      <c r="D127" s="8">
        <f t="shared" si="18"/>
        <v>2.5170207195762053</v>
      </c>
      <c r="X127" s="7" t="s">
        <v>447</v>
      </c>
      <c r="Y127" s="7" t="s">
        <v>16</v>
      </c>
      <c r="Z127" s="7">
        <f t="shared" si="15"/>
        <v>9</v>
      </c>
      <c r="AA127" s="7">
        <f t="shared" si="16"/>
        <v>2.2293345672302089E-3</v>
      </c>
    </row>
    <row r="128" spans="1:27" x14ac:dyDescent="0.2">
      <c r="A128" s="7" t="s">
        <v>322</v>
      </c>
      <c r="B128" s="9" t="s">
        <v>17</v>
      </c>
      <c r="C128" s="8">
        <f t="shared" si="17"/>
        <v>3</v>
      </c>
      <c r="D128" s="8">
        <f t="shared" si="18"/>
        <v>0.37391434418430186</v>
      </c>
      <c r="X128" s="7" t="s">
        <v>570</v>
      </c>
      <c r="Y128" s="7" t="s">
        <v>19</v>
      </c>
      <c r="Z128" s="7">
        <f t="shared" si="15"/>
        <v>8</v>
      </c>
      <c r="AA128" s="7">
        <f t="shared" si="16"/>
        <v>-0.31433617397948982</v>
      </c>
    </row>
    <row r="129" spans="1:27" x14ac:dyDescent="0.2">
      <c r="A129" s="7" t="s">
        <v>323</v>
      </c>
      <c r="B129" s="9" t="s">
        <v>20</v>
      </c>
      <c r="C129" s="8">
        <f t="shared" si="17"/>
        <v>4</v>
      </c>
      <c r="D129" s="8">
        <f t="shared" si="18"/>
        <v>1.4454675318802537</v>
      </c>
      <c r="X129" s="7" t="s">
        <v>571</v>
      </c>
      <c r="Y129" s="7" t="s">
        <v>19</v>
      </c>
      <c r="Z129" s="7">
        <f t="shared" si="15"/>
        <v>8</v>
      </c>
      <c r="AA129" s="7">
        <f t="shared" si="16"/>
        <v>-0.31433617397948982</v>
      </c>
    </row>
    <row r="130" spans="1:27" x14ac:dyDescent="0.2">
      <c r="A130" s="7" t="s">
        <v>324</v>
      </c>
      <c r="B130" s="9" t="s">
        <v>14</v>
      </c>
      <c r="C130" s="8">
        <f t="shared" si="17"/>
        <v>2</v>
      </c>
      <c r="D130" s="8">
        <f t="shared" si="18"/>
        <v>-0.69763884351164995</v>
      </c>
      <c r="X130" s="7" t="s">
        <v>157</v>
      </c>
      <c r="Y130" s="7" t="s">
        <v>19</v>
      </c>
      <c r="Z130" s="7">
        <f t="shared" si="15"/>
        <v>8</v>
      </c>
      <c r="AA130" s="7">
        <f t="shared" si="16"/>
        <v>-0.31433617397948982</v>
      </c>
    </row>
    <row r="131" spans="1:27" x14ac:dyDescent="0.2">
      <c r="A131" s="7" t="s">
        <v>673</v>
      </c>
      <c r="B131" s="9" t="s">
        <v>14</v>
      </c>
      <c r="C131" s="8">
        <f t="shared" si="17"/>
        <v>2</v>
      </c>
      <c r="D131" s="8">
        <f t="shared" si="18"/>
        <v>-0.69763884351164995</v>
      </c>
      <c r="X131" s="7" t="s">
        <v>572</v>
      </c>
      <c r="Y131" s="7" t="s">
        <v>16</v>
      </c>
      <c r="Z131" s="7">
        <f t="shared" si="15"/>
        <v>9</v>
      </c>
      <c r="AA131" s="7">
        <f t="shared" si="16"/>
        <v>2.2293345672302089E-3</v>
      </c>
    </row>
    <row r="132" spans="1:27" x14ac:dyDescent="0.2">
      <c r="A132" s="7" t="s">
        <v>325</v>
      </c>
      <c r="B132" s="9" t="s">
        <v>17</v>
      </c>
      <c r="C132" s="8">
        <f t="shared" si="17"/>
        <v>3</v>
      </c>
      <c r="D132" s="8">
        <f t="shared" si="18"/>
        <v>0.37391434418430186</v>
      </c>
      <c r="X132" s="7" t="s">
        <v>573</v>
      </c>
      <c r="Y132" s="7" t="s">
        <v>16</v>
      </c>
      <c r="Z132" s="7">
        <f t="shared" si="15"/>
        <v>9</v>
      </c>
      <c r="AA132" s="7">
        <f t="shared" si="16"/>
        <v>2.2293345672302089E-3</v>
      </c>
    </row>
    <row r="133" spans="1:27" x14ac:dyDescent="0.2">
      <c r="A133" s="7" t="s">
        <v>326</v>
      </c>
      <c r="B133" s="9" t="s">
        <v>14</v>
      </c>
      <c r="C133" s="8">
        <f t="shared" si="17"/>
        <v>2</v>
      </c>
      <c r="D133" s="8">
        <f t="shared" si="18"/>
        <v>-0.69763884351164995</v>
      </c>
      <c r="X133" s="7" t="s">
        <v>574</v>
      </c>
      <c r="Y133" s="7" t="s">
        <v>16</v>
      </c>
      <c r="Z133" s="7">
        <f t="shared" si="15"/>
        <v>9</v>
      </c>
      <c r="AA133" s="7">
        <f t="shared" si="16"/>
        <v>2.2293345672302089E-3</v>
      </c>
    </row>
    <row r="134" spans="1:27" x14ac:dyDescent="0.2">
      <c r="A134" s="7" t="s">
        <v>327</v>
      </c>
      <c r="B134" s="9" t="s">
        <v>14</v>
      </c>
      <c r="C134" s="8">
        <f t="shared" si="17"/>
        <v>2</v>
      </c>
      <c r="D134" s="8">
        <f t="shared" si="18"/>
        <v>-0.69763884351164995</v>
      </c>
      <c r="X134" s="7" t="s">
        <v>575</v>
      </c>
      <c r="Y134" s="7" t="s">
        <v>16</v>
      </c>
      <c r="Z134" s="7">
        <f t="shared" si="15"/>
        <v>9</v>
      </c>
      <c r="AA134" s="7">
        <f t="shared" si="16"/>
        <v>2.2293345672302089E-3</v>
      </c>
    </row>
    <row r="135" spans="1:27" x14ac:dyDescent="0.2">
      <c r="A135" s="7" t="s">
        <v>328</v>
      </c>
      <c r="B135" s="9" t="s">
        <v>20</v>
      </c>
      <c r="C135" s="8">
        <f t="shared" si="17"/>
        <v>4</v>
      </c>
      <c r="D135" s="8">
        <f t="shared" si="18"/>
        <v>1.4454675318802537</v>
      </c>
      <c r="X135" s="7" t="s">
        <v>576</v>
      </c>
      <c r="Y135" s="7" t="s">
        <v>19</v>
      </c>
      <c r="Z135" s="7">
        <f t="shared" si="15"/>
        <v>8</v>
      </c>
      <c r="AA135" s="7">
        <f t="shared" si="16"/>
        <v>-0.31433617397948982</v>
      </c>
    </row>
    <row r="136" spans="1:27" x14ac:dyDescent="0.2">
      <c r="A136" s="7" t="s">
        <v>329</v>
      </c>
      <c r="B136" s="9" t="s">
        <v>14</v>
      </c>
      <c r="C136" s="8">
        <f t="shared" si="17"/>
        <v>2</v>
      </c>
      <c r="D136" s="8">
        <f t="shared" si="18"/>
        <v>-0.69763884351164995</v>
      </c>
      <c r="X136" s="7" t="s">
        <v>577</v>
      </c>
      <c r="Y136" s="7" t="s">
        <v>19</v>
      </c>
      <c r="Z136" s="7">
        <f t="shared" si="15"/>
        <v>8</v>
      </c>
      <c r="AA136" s="7">
        <f t="shared" si="16"/>
        <v>-0.31433617397948982</v>
      </c>
    </row>
    <row r="137" spans="1:27" x14ac:dyDescent="0.2">
      <c r="A137" s="7" t="s">
        <v>674</v>
      </c>
      <c r="B137" s="9" t="s">
        <v>22</v>
      </c>
      <c r="C137" s="8">
        <f t="shared" si="17"/>
        <v>5</v>
      </c>
      <c r="D137" s="8">
        <f t="shared" si="18"/>
        <v>2.5170207195762053</v>
      </c>
      <c r="X137" s="7" t="s">
        <v>46</v>
      </c>
      <c r="Y137" s="7" t="s">
        <v>16</v>
      </c>
      <c r="Z137" s="7">
        <f t="shared" si="15"/>
        <v>9</v>
      </c>
      <c r="AA137" s="7">
        <f t="shared" si="16"/>
        <v>2.2293345672302089E-3</v>
      </c>
    </row>
    <row r="138" spans="1:27" x14ac:dyDescent="0.2">
      <c r="A138" s="7" t="s">
        <v>330</v>
      </c>
      <c r="B138" s="9" t="s">
        <v>14</v>
      </c>
      <c r="C138" s="8">
        <f t="shared" si="17"/>
        <v>2</v>
      </c>
      <c r="D138" s="8">
        <f t="shared" si="18"/>
        <v>-0.69763884351164995</v>
      </c>
      <c r="X138" s="7" t="s">
        <v>588</v>
      </c>
      <c r="Y138" s="7" t="s">
        <v>10</v>
      </c>
      <c r="Z138" s="7">
        <f t="shared" si="15"/>
        <v>11</v>
      </c>
      <c r="AA138" s="7">
        <f t="shared" si="16"/>
        <v>0.63536035166067029</v>
      </c>
    </row>
    <row r="139" spans="1:27" x14ac:dyDescent="0.2">
      <c r="A139" s="7" t="s">
        <v>331</v>
      </c>
      <c r="B139" s="9" t="s">
        <v>17</v>
      </c>
      <c r="C139" s="8">
        <f t="shared" si="17"/>
        <v>3</v>
      </c>
      <c r="D139" s="8">
        <f t="shared" si="18"/>
        <v>0.37391434418430186</v>
      </c>
      <c r="X139" s="7" t="s">
        <v>675</v>
      </c>
      <c r="Y139" s="7" t="s">
        <v>10</v>
      </c>
      <c r="Z139" s="7">
        <f t="shared" si="15"/>
        <v>11</v>
      </c>
      <c r="AA139" s="7">
        <f t="shared" si="16"/>
        <v>0.63536035166067029</v>
      </c>
    </row>
    <row r="140" spans="1:27" x14ac:dyDescent="0.2">
      <c r="A140" s="7" t="s">
        <v>676</v>
      </c>
      <c r="B140" s="9" t="s">
        <v>17</v>
      </c>
      <c r="C140" s="8">
        <f t="shared" si="17"/>
        <v>3</v>
      </c>
      <c r="D140" s="8">
        <f t="shared" si="18"/>
        <v>0.37391434418430186</v>
      </c>
      <c r="X140" s="7" t="s">
        <v>589</v>
      </c>
      <c r="Y140" s="7" t="s">
        <v>16</v>
      </c>
      <c r="Z140" s="7">
        <f t="shared" si="15"/>
        <v>9</v>
      </c>
      <c r="AA140" s="7">
        <f t="shared" si="16"/>
        <v>2.2293345672302089E-3</v>
      </c>
    </row>
    <row r="141" spans="1:27" x14ac:dyDescent="0.2">
      <c r="A141" s="7" t="s">
        <v>332</v>
      </c>
      <c r="B141" s="9" t="s">
        <v>22</v>
      </c>
      <c r="C141" s="8">
        <f t="shared" si="17"/>
        <v>5</v>
      </c>
      <c r="D141" s="8">
        <f t="shared" si="18"/>
        <v>2.5170207195762053</v>
      </c>
      <c r="X141" s="7" t="s">
        <v>590</v>
      </c>
      <c r="Y141" s="7" t="s">
        <v>10</v>
      </c>
      <c r="Z141" s="7">
        <f t="shared" si="15"/>
        <v>11</v>
      </c>
      <c r="AA141" s="7">
        <f t="shared" si="16"/>
        <v>0.63536035166067029</v>
      </c>
    </row>
    <row r="142" spans="1:27" x14ac:dyDescent="0.2">
      <c r="A142" s="7" t="s">
        <v>333</v>
      </c>
      <c r="B142" s="9" t="s">
        <v>17</v>
      </c>
      <c r="C142" s="8">
        <f t="shared" si="17"/>
        <v>3</v>
      </c>
      <c r="D142" s="8">
        <f t="shared" si="18"/>
        <v>0.37391434418430186</v>
      </c>
      <c r="X142" s="7" t="s">
        <v>677</v>
      </c>
      <c r="Y142" s="7" t="s">
        <v>6</v>
      </c>
      <c r="Z142" s="7">
        <f t="shared" si="15"/>
        <v>12</v>
      </c>
      <c r="AA142" s="7">
        <f t="shared" si="16"/>
        <v>0.95192586020739023</v>
      </c>
    </row>
    <row r="143" spans="1:27" x14ac:dyDescent="0.2">
      <c r="A143" s="7" t="s">
        <v>209</v>
      </c>
      <c r="B143" s="9" t="s">
        <v>20</v>
      </c>
      <c r="C143" s="8">
        <f t="shared" si="17"/>
        <v>4</v>
      </c>
      <c r="D143" s="8">
        <f t="shared" si="18"/>
        <v>1.4454675318802537</v>
      </c>
      <c r="X143" s="7" t="s">
        <v>591</v>
      </c>
      <c r="Y143" s="7" t="s">
        <v>6</v>
      </c>
      <c r="Z143" s="7">
        <f t="shared" si="15"/>
        <v>12</v>
      </c>
      <c r="AA143" s="7">
        <f t="shared" si="16"/>
        <v>0.95192586020739023</v>
      </c>
    </row>
    <row r="144" spans="1:27" x14ac:dyDescent="0.2">
      <c r="A144" s="7" t="s">
        <v>334</v>
      </c>
      <c r="B144" s="9" t="s">
        <v>14</v>
      </c>
      <c r="C144" s="8">
        <f t="shared" si="17"/>
        <v>2</v>
      </c>
      <c r="D144" s="8">
        <f t="shared" si="18"/>
        <v>-0.69763884351164995</v>
      </c>
      <c r="X144" s="7" t="s">
        <v>418</v>
      </c>
      <c r="Y144" s="7" t="s">
        <v>16</v>
      </c>
      <c r="Z144" s="7">
        <f t="shared" si="15"/>
        <v>9</v>
      </c>
      <c r="AA144" s="7">
        <f t="shared" si="16"/>
        <v>2.2293345672302089E-3</v>
      </c>
    </row>
    <row r="145" spans="1:27" x14ac:dyDescent="0.2">
      <c r="A145" s="7" t="s">
        <v>335</v>
      </c>
      <c r="B145" s="9" t="s">
        <v>17</v>
      </c>
      <c r="C145" s="8">
        <f t="shared" si="17"/>
        <v>3</v>
      </c>
      <c r="D145" s="8">
        <f t="shared" si="18"/>
        <v>0.37391434418430186</v>
      </c>
      <c r="X145" s="7" t="s">
        <v>592</v>
      </c>
      <c r="Y145" s="7" t="s">
        <v>10</v>
      </c>
      <c r="Z145" s="7">
        <f t="shared" si="15"/>
        <v>11</v>
      </c>
      <c r="AA145" s="7">
        <f t="shared" si="16"/>
        <v>0.63536035166067029</v>
      </c>
    </row>
    <row r="146" spans="1:27" x14ac:dyDescent="0.2">
      <c r="A146" s="7" t="s">
        <v>678</v>
      </c>
      <c r="B146" s="9" t="s">
        <v>17</v>
      </c>
      <c r="C146" s="8">
        <f t="shared" si="17"/>
        <v>3</v>
      </c>
      <c r="D146" s="8">
        <f t="shared" si="18"/>
        <v>0.37391434418430186</v>
      </c>
      <c r="X146" s="7" t="s">
        <v>593</v>
      </c>
      <c r="Y146" s="7" t="s">
        <v>6</v>
      </c>
      <c r="Z146" s="7">
        <f t="shared" si="15"/>
        <v>12</v>
      </c>
      <c r="AA146" s="7">
        <f t="shared" si="16"/>
        <v>0.95192586020739023</v>
      </c>
    </row>
    <row r="147" spans="1:27" x14ac:dyDescent="0.2">
      <c r="A147" s="7" t="s">
        <v>336</v>
      </c>
      <c r="B147" s="9" t="s">
        <v>283</v>
      </c>
      <c r="C147" s="8">
        <f t="shared" si="17"/>
        <v>1</v>
      </c>
      <c r="D147" s="8">
        <f t="shared" si="18"/>
        <v>-1.7691920312076017</v>
      </c>
      <c r="X147" s="7" t="s">
        <v>594</v>
      </c>
      <c r="Y147" s="7" t="s">
        <v>19</v>
      </c>
      <c r="Z147" s="7">
        <f t="shared" si="15"/>
        <v>8</v>
      </c>
      <c r="AA147" s="7">
        <f t="shared" si="16"/>
        <v>-0.31433617397948982</v>
      </c>
    </row>
    <row r="148" spans="1:27" x14ac:dyDescent="0.2">
      <c r="A148" s="7" t="s">
        <v>337</v>
      </c>
      <c r="B148" s="9" t="s">
        <v>14</v>
      </c>
      <c r="C148" s="8">
        <f t="shared" si="17"/>
        <v>2</v>
      </c>
      <c r="D148" s="8">
        <f t="shared" si="18"/>
        <v>-0.69763884351164995</v>
      </c>
      <c r="X148" s="7" t="s">
        <v>595</v>
      </c>
      <c r="Y148" s="7" t="s">
        <v>16</v>
      </c>
      <c r="Z148" s="7">
        <f t="shared" si="15"/>
        <v>9</v>
      </c>
      <c r="AA148" s="7">
        <f t="shared" si="16"/>
        <v>2.2293345672302089E-3</v>
      </c>
    </row>
    <row r="149" spans="1:27" x14ac:dyDescent="0.2">
      <c r="A149" s="7" t="s">
        <v>338</v>
      </c>
      <c r="B149" s="9" t="s">
        <v>14</v>
      </c>
      <c r="C149" s="8">
        <f t="shared" si="17"/>
        <v>2</v>
      </c>
      <c r="D149" s="8">
        <f t="shared" si="18"/>
        <v>-0.69763884351164995</v>
      </c>
      <c r="X149" s="7" t="s">
        <v>596</v>
      </c>
      <c r="Y149" s="7" t="s">
        <v>4</v>
      </c>
      <c r="Z149" s="7">
        <f t="shared" ref="Z149:Z162" si="20">INDEX($Y$5:$Y$18,MATCH(Y149,$X$5:$X$18,0),1)</f>
        <v>13</v>
      </c>
      <c r="AA149" s="7">
        <f t="shared" ref="AA149:AA162" si="21">(Z149-$Y$1)/$Y$2</f>
        <v>1.2684913687541104</v>
      </c>
    </row>
    <row r="150" spans="1:27" x14ac:dyDescent="0.2">
      <c r="A150" s="7" t="s">
        <v>679</v>
      </c>
      <c r="B150" s="9" t="s">
        <v>14</v>
      </c>
      <c r="C150" s="8">
        <f t="shared" ref="C150:C207" si="22">INDEX($A$5:$C$11,MATCH(B150,$A$5:$A$11,0),2)</f>
        <v>2</v>
      </c>
      <c r="D150" s="8">
        <f t="shared" ref="D150:D207" si="23">(C150-$B$1)/$B$2</f>
        <v>-0.69763884351164995</v>
      </c>
      <c r="X150" s="7" t="s">
        <v>597</v>
      </c>
      <c r="Y150" s="7" t="s">
        <v>10</v>
      </c>
      <c r="Z150" s="7">
        <f t="shared" si="20"/>
        <v>11</v>
      </c>
      <c r="AA150" s="7">
        <f t="shared" si="21"/>
        <v>0.63536035166067029</v>
      </c>
    </row>
    <row r="151" spans="1:27" x14ac:dyDescent="0.2">
      <c r="A151" s="7" t="s">
        <v>680</v>
      </c>
      <c r="B151" s="9" t="s">
        <v>17</v>
      </c>
      <c r="C151" s="8">
        <f t="shared" si="22"/>
        <v>3</v>
      </c>
      <c r="D151" s="8">
        <f t="shared" si="23"/>
        <v>0.37391434418430186</v>
      </c>
      <c r="X151" s="7" t="s">
        <v>598</v>
      </c>
      <c r="Y151" s="7" t="s">
        <v>6</v>
      </c>
      <c r="Z151" s="7">
        <f t="shared" si="20"/>
        <v>12</v>
      </c>
      <c r="AA151" s="7">
        <f t="shared" si="21"/>
        <v>0.95192586020739023</v>
      </c>
    </row>
    <row r="152" spans="1:27" x14ac:dyDescent="0.2">
      <c r="A152" s="7" t="s">
        <v>681</v>
      </c>
      <c r="B152" s="9" t="s">
        <v>17</v>
      </c>
      <c r="C152" s="8">
        <f t="shared" si="22"/>
        <v>3</v>
      </c>
      <c r="D152" s="8">
        <f t="shared" si="23"/>
        <v>0.37391434418430186</v>
      </c>
      <c r="X152" s="7" t="s">
        <v>599</v>
      </c>
      <c r="Y152" s="7" t="s">
        <v>10</v>
      </c>
      <c r="Z152" s="7">
        <f t="shared" si="20"/>
        <v>11</v>
      </c>
      <c r="AA152" s="7">
        <f t="shared" si="21"/>
        <v>0.63536035166067029</v>
      </c>
    </row>
    <row r="153" spans="1:27" x14ac:dyDescent="0.2">
      <c r="A153" s="7" t="s">
        <v>339</v>
      </c>
      <c r="B153" s="9" t="s">
        <v>14</v>
      </c>
      <c r="C153" s="8">
        <f t="shared" si="22"/>
        <v>2</v>
      </c>
      <c r="D153" s="8">
        <f t="shared" si="23"/>
        <v>-0.69763884351164995</v>
      </c>
      <c r="X153" s="7" t="s">
        <v>682</v>
      </c>
      <c r="Y153" s="7" t="s">
        <v>10</v>
      </c>
      <c r="Z153" s="7">
        <f t="shared" si="20"/>
        <v>11</v>
      </c>
      <c r="AA153" s="7">
        <f t="shared" si="21"/>
        <v>0.63536035166067029</v>
      </c>
    </row>
    <row r="154" spans="1:27" x14ac:dyDescent="0.2">
      <c r="A154" s="7" t="s">
        <v>340</v>
      </c>
      <c r="B154" s="9" t="s">
        <v>17</v>
      </c>
      <c r="C154" s="8">
        <f t="shared" si="22"/>
        <v>3</v>
      </c>
      <c r="D154" s="8">
        <f t="shared" si="23"/>
        <v>0.37391434418430186</v>
      </c>
      <c r="X154" s="7" t="s">
        <v>63</v>
      </c>
      <c r="Y154" s="7" t="s">
        <v>16</v>
      </c>
      <c r="Z154" s="7">
        <f t="shared" si="20"/>
        <v>9</v>
      </c>
      <c r="AA154" s="7">
        <f t="shared" si="21"/>
        <v>2.2293345672302089E-3</v>
      </c>
    </row>
    <row r="155" spans="1:27" x14ac:dyDescent="0.2">
      <c r="A155" s="7" t="s">
        <v>177</v>
      </c>
      <c r="B155" s="9" t="s">
        <v>20</v>
      </c>
      <c r="C155" s="8">
        <f t="shared" si="22"/>
        <v>4</v>
      </c>
      <c r="D155" s="8">
        <f t="shared" si="23"/>
        <v>1.4454675318802537</v>
      </c>
      <c r="X155" s="7" t="s">
        <v>600</v>
      </c>
      <c r="Y155" s="7" t="s">
        <v>16</v>
      </c>
      <c r="Z155" s="7">
        <f t="shared" si="20"/>
        <v>9</v>
      </c>
      <c r="AA155" s="7">
        <f t="shared" si="21"/>
        <v>2.2293345672302089E-3</v>
      </c>
    </row>
    <row r="156" spans="1:27" x14ac:dyDescent="0.2">
      <c r="A156" s="7" t="s">
        <v>341</v>
      </c>
      <c r="B156" s="9" t="s">
        <v>17</v>
      </c>
      <c r="C156" s="8">
        <f t="shared" si="22"/>
        <v>3</v>
      </c>
      <c r="D156" s="8">
        <f t="shared" si="23"/>
        <v>0.37391434418430186</v>
      </c>
      <c r="X156" s="7" t="s">
        <v>601</v>
      </c>
      <c r="Y156" s="7" t="s">
        <v>6</v>
      </c>
      <c r="Z156" s="7">
        <f t="shared" si="20"/>
        <v>12</v>
      </c>
      <c r="AA156" s="7">
        <f t="shared" si="21"/>
        <v>0.95192586020739023</v>
      </c>
    </row>
    <row r="157" spans="1:27" x14ac:dyDescent="0.2">
      <c r="A157" s="7" t="s">
        <v>342</v>
      </c>
      <c r="B157" s="9" t="s">
        <v>17</v>
      </c>
      <c r="C157" s="8">
        <f t="shared" si="22"/>
        <v>3</v>
      </c>
      <c r="D157" s="8">
        <f t="shared" si="23"/>
        <v>0.37391434418430186</v>
      </c>
      <c r="X157" s="7" t="s">
        <v>602</v>
      </c>
      <c r="Y157" s="7" t="s">
        <v>6</v>
      </c>
      <c r="Z157" s="7">
        <f t="shared" si="20"/>
        <v>12</v>
      </c>
      <c r="AA157" s="7">
        <f t="shared" si="21"/>
        <v>0.95192586020739023</v>
      </c>
    </row>
    <row r="158" spans="1:27" x14ac:dyDescent="0.2">
      <c r="A158" s="7" t="s">
        <v>343</v>
      </c>
      <c r="B158" s="9" t="s">
        <v>14</v>
      </c>
      <c r="C158" s="8">
        <f t="shared" si="22"/>
        <v>2</v>
      </c>
      <c r="D158" s="8">
        <f t="shared" si="23"/>
        <v>-0.69763884351164995</v>
      </c>
      <c r="X158" s="7" t="s">
        <v>603</v>
      </c>
      <c r="Y158" s="7" t="s">
        <v>13</v>
      </c>
      <c r="Z158" s="7">
        <f t="shared" si="20"/>
        <v>10</v>
      </c>
      <c r="AA158" s="7">
        <f t="shared" si="21"/>
        <v>0.31879484311395023</v>
      </c>
    </row>
    <row r="159" spans="1:27" x14ac:dyDescent="0.2">
      <c r="A159" s="7" t="s">
        <v>344</v>
      </c>
      <c r="B159" s="9" t="s">
        <v>20</v>
      </c>
      <c r="C159" s="8">
        <f t="shared" si="22"/>
        <v>4</v>
      </c>
      <c r="D159" s="8">
        <f t="shared" si="23"/>
        <v>1.4454675318802537</v>
      </c>
      <c r="X159" s="7" t="s">
        <v>604</v>
      </c>
      <c r="Y159" s="7" t="s">
        <v>16</v>
      </c>
      <c r="Z159" s="7">
        <f t="shared" si="20"/>
        <v>9</v>
      </c>
      <c r="AA159" s="7">
        <f t="shared" si="21"/>
        <v>2.2293345672302089E-3</v>
      </c>
    </row>
    <row r="160" spans="1:27" x14ac:dyDescent="0.2">
      <c r="A160" s="7" t="s">
        <v>345</v>
      </c>
      <c r="B160" s="9" t="s">
        <v>17</v>
      </c>
      <c r="C160" s="8">
        <f t="shared" si="22"/>
        <v>3</v>
      </c>
      <c r="D160" s="8">
        <f t="shared" si="23"/>
        <v>0.37391434418430186</v>
      </c>
      <c r="X160" s="7" t="s">
        <v>605</v>
      </c>
      <c r="Y160" s="7" t="s">
        <v>16</v>
      </c>
      <c r="Z160" s="7">
        <f t="shared" si="20"/>
        <v>9</v>
      </c>
      <c r="AA160" s="7">
        <f t="shared" si="21"/>
        <v>2.2293345672302089E-3</v>
      </c>
    </row>
    <row r="161" spans="1:27" x14ac:dyDescent="0.2">
      <c r="A161" s="7" t="s">
        <v>346</v>
      </c>
      <c r="B161" s="9" t="s">
        <v>14</v>
      </c>
      <c r="C161" s="8">
        <f t="shared" si="22"/>
        <v>2</v>
      </c>
      <c r="D161" s="8">
        <f t="shared" si="23"/>
        <v>-0.69763884351164995</v>
      </c>
      <c r="X161" s="7" t="s">
        <v>606</v>
      </c>
      <c r="Y161" s="7" t="s">
        <v>6</v>
      </c>
      <c r="Z161" s="7">
        <f t="shared" si="20"/>
        <v>12</v>
      </c>
      <c r="AA161" s="7">
        <f t="shared" si="21"/>
        <v>0.95192586020739023</v>
      </c>
    </row>
    <row r="162" spans="1:27" x14ac:dyDescent="0.2">
      <c r="A162" s="7" t="s">
        <v>347</v>
      </c>
      <c r="B162" s="9" t="s">
        <v>20</v>
      </c>
      <c r="C162" s="8">
        <f t="shared" si="22"/>
        <v>4</v>
      </c>
      <c r="D162" s="8">
        <f t="shared" si="23"/>
        <v>1.4454675318802537</v>
      </c>
      <c r="X162" s="7" t="s">
        <v>607</v>
      </c>
      <c r="Y162" s="7" t="s">
        <v>4</v>
      </c>
      <c r="Z162" s="7">
        <f t="shared" si="20"/>
        <v>13</v>
      </c>
      <c r="AA162" s="7">
        <f t="shared" si="21"/>
        <v>1.2684913687541104</v>
      </c>
    </row>
    <row r="163" spans="1:27" x14ac:dyDescent="0.2">
      <c r="A163" s="7" t="s">
        <v>348</v>
      </c>
      <c r="B163" s="9" t="s">
        <v>14</v>
      </c>
      <c r="C163" s="8">
        <f t="shared" si="22"/>
        <v>2</v>
      </c>
      <c r="D163" s="8">
        <f t="shared" si="23"/>
        <v>-0.69763884351164995</v>
      </c>
    </row>
    <row r="164" spans="1:27" x14ac:dyDescent="0.2">
      <c r="A164" s="7" t="s">
        <v>349</v>
      </c>
      <c r="B164" s="9" t="s">
        <v>17</v>
      </c>
      <c r="C164" s="8">
        <f t="shared" si="22"/>
        <v>3</v>
      </c>
      <c r="D164" s="8">
        <f t="shared" si="23"/>
        <v>0.37391434418430186</v>
      </c>
    </row>
    <row r="165" spans="1:27" x14ac:dyDescent="0.2">
      <c r="A165" s="7" t="s">
        <v>350</v>
      </c>
      <c r="B165" s="9" t="s">
        <v>14</v>
      </c>
      <c r="C165" s="8">
        <f t="shared" si="22"/>
        <v>2</v>
      </c>
      <c r="D165" s="8">
        <f t="shared" si="23"/>
        <v>-0.69763884351164995</v>
      </c>
    </row>
    <row r="166" spans="1:27" x14ac:dyDescent="0.2">
      <c r="A166" s="7" t="s">
        <v>172</v>
      </c>
      <c r="B166" s="9" t="s">
        <v>17</v>
      </c>
      <c r="C166" s="8">
        <f t="shared" si="22"/>
        <v>3</v>
      </c>
      <c r="D166" s="8">
        <f t="shared" si="23"/>
        <v>0.37391434418430186</v>
      </c>
    </row>
    <row r="167" spans="1:27" x14ac:dyDescent="0.2">
      <c r="A167" s="7" t="s">
        <v>351</v>
      </c>
      <c r="B167" s="9" t="s">
        <v>283</v>
      </c>
      <c r="C167" s="8">
        <f t="shared" si="22"/>
        <v>1</v>
      </c>
      <c r="D167" s="8">
        <f t="shared" si="23"/>
        <v>-1.7691920312076017</v>
      </c>
    </row>
    <row r="168" spans="1:27" x14ac:dyDescent="0.2">
      <c r="A168" s="7" t="s">
        <v>352</v>
      </c>
      <c r="B168" s="9" t="s">
        <v>20</v>
      </c>
      <c r="C168" s="8">
        <f t="shared" si="22"/>
        <v>4</v>
      </c>
      <c r="D168" s="8">
        <f t="shared" si="23"/>
        <v>1.4454675318802537</v>
      </c>
    </row>
    <row r="169" spans="1:27" x14ac:dyDescent="0.2">
      <c r="A169" s="7" t="s">
        <v>274</v>
      </c>
      <c r="B169" s="9" t="s">
        <v>17</v>
      </c>
      <c r="C169" s="8">
        <f t="shared" si="22"/>
        <v>3</v>
      </c>
      <c r="D169" s="8">
        <f t="shared" si="23"/>
        <v>0.37391434418430186</v>
      </c>
    </row>
    <row r="170" spans="1:27" x14ac:dyDescent="0.2">
      <c r="A170" s="7" t="s">
        <v>353</v>
      </c>
      <c r="B170" s="9" t="s">
        <v>17</v>
      </c>
      <c r="C170" s="8">
        <f t="shared" si="22"/>
        <v>3</v>
      </c>
      <c r="D170" s="8">
        <f t="shared" si="23"/>
        <v>0.37391434418430186</v>
      </c>
      <c r="X170"/>
      <c r="Y170"/>
    </row>
    <row r="171" spans="1:27" x14ac:dyDescent="0.2">
      <c r="A171" s="7" t="s">
        <v>190</v>
      </c>
      <c r="B171" s="9" t="s">
        <v>17</v>
      </c>
      <c r="C171" s="8">
        <f t="shared" si="22"/>
        <v>3</v>
      </c>
      <c r="D171" s="8">
        <f t="shared" si="23"/>
        <v>0.37391434418430186</v>
      </c>
      <c r="X171"/>
      <c r="Y171"/>
    </row>
    <row r="172" spans="1:27" x14ac:dyDescent="0.2">
      <c r="A172" s="7" t="s">
        <v>354</v>
      </c>
      <c r="B172" s="9" t="s">
        <v>283</v>
      </c>
      <c r="C172" s="8">
        <f t="shared" si="22"/>
        <v>1</v>
      </c>
      <c r="D172" s="8">
        <f t="shared" si="23"/>
        <v>-1.7691920312076017</v>
      </c>
      <c r="X172"/>
      <c r="Y172"/>
    </row>
    <row r="173" spans="1:27" x14ac:dyDescent="0.2">
      <c r="A173" s="7" t="s">
        <v>683</v>
      </c>
      <c r="B173" s="9" t="s">
        <v>20</v>
      </c>
      <c r="C173" s="8">
        <f t="shared" si="22"/>
        <v>4</v>
      </c>
      <c r="D173" s="8">
        <f t="shared" si="23"/>
        <v>1.4454675318802537</v>
      </c>
      <c r="X173"/>
      <c r="Y173"/>
    </row>
    <row r="174" spans="1:27" x14ac:dyDescent="0.2">
      <c r="A174" s="7" t="s">
        <v>213</v>
      </c>
      <c r="B174" s="9" t="s">
        <v>22</v>
      </c>
      <c r="C174" s="8">
        <f t="shared" si="22"/>
        <v>5</v>
      </c>
      <c r="D174" s="8">
        <f t="shared" si="23"/>
        <v>2.5170207195762053</v>
      </c>
    </row>
    <row r="175" spans="1:27" x14ac:dyDescent="0.2">
      <c r="A175" s="7" t="s">
        <v>355</v>
      </c>
      <c r="B175" s="9" t="s">
        <v>17</v>
      </c>
      <c r="C175" s="8">
        <f t="shared" si="22"/>
        <v>3</v>
      </c>
      <c r="D175" s="8">
        <f t="shared" si="23"/>
        <v>0.37391434418430186</v>
      </c>
    </row>
    <row r="176" spans="1:27" x14ac:dyDescent="0.2">
      <c r="A176" s="7" t="s">
        <v>356</v>
      </c>
      <c r="B176" s="9" t="s">
        <v>22</v>
      </c>
      <c r="C176" s="8">
        <f t="shared" si="22"/>
        <v>5</v>
      </c>
      <c r="D176" s="8">
        <f t="shared" si="23"/>
        <v>2.5170207195762053</v>
      </c>
    </row>
    <row r="177" spans="1:4" x14ac:dyDescent="0.2">
      <c r="A177" s="7" t="s">
        <v>357</v>
      </c>
      <c r="B177" s="9" t="s">
        <v>283</v>
      </c>
      <c r="C177" s="8">
        <f t="shared" si="22"/>
        <v>1</v>
      </c>
      <c r="D177" s="8">
        <f t="shared" si="23"/>
        <v>-1.7691920312076017</v>
      </c>
    </row>
    <row r="178" spans="1:4" x14ac:dyDescent="0.2">
      <c r="A178" s="7" t="s">
        <v>358</v>
      </c>
      <c r="B178" s="9" t="s">
        <v>22</v>
      </c>
      <c r="C178" s="8">
        <f t="shared" si="22"/>
        <v>5</v>
      </c>
      <c r="D178" s="8">
        <f t="shared" si="23"/>
        <v>2.5170207195762053</v>
      </c>
    </row>
    <row r="179" spans="1:4" x14ac:dyDescent="0.2">
      <c r="A179" s="7" t="s">
        <v>359</v>
      </c>
      <c r="B179" s="9" t="s">
        <v>20</v>
      </c>
      <c r="C179" s="8">
        <f t="shared" si="22"/>
        <v>4</v>
      </c>
      <c r="D179" s="8">
        <f t="shared" si="23"/>
        <v>1.4454675318802537</v>
      </c>
    </row>
    <row r="180" spans="1:4" x14ac:dyDescent="0.2">
      <c r="A180" s="7" t="s">
        <v>360</v>
      </c>
      <c r="B180" s="9" t="s">
        <v>17</v>
      </c>
      <c r="C180" s="8">
        <f t="shared" si="22"/>
        <v>3</v>
      </c>
      <c r="D180" s="8">
        <f t="shared" si="23"/>
        <v>0.37391434418430186</v>
      </c>
    </row>
    <row r="181" spans="1:4" x14ac:dyDescent="0.2">
      <c r="A181" s="7" t="s">
        <v>684</v>
      </c>
      <c r="B181" s="9" t="s">
        <v>17</v>
      </c>
      <c r="C181" s="8">
        <f t="shared" si="22"/>
        <v>3</v>
      </c>
      <c r="D181" s="8">
        <f t="shared" si="23"/>
        <v>0.37391434418430186</v>
      </c>
    </row>
    <row r="182" spans="1:4" x14ac:dyDescent="0.2">
      <c r="A182" s="7" t="s">
        <v>361</v>
      </c>
      <c r="B182" s="9" t="s">
        <v>283</v>
      </c>
      <c r="C182" s="8">
        <f t="shared" si="22"/>
        <v>1</v>
      </c>
      <c r="D182" s="8">
        <f t="shared" si="23"/>
        <v>-1.7691920312076017</v>
      </c>
    </row>
    <row r="183" spans="1:4" x14ac:dyDescent="0.2">
      <c r="A183" s="7" t="s">
        <v>362</v>
      </c>
      <c r="B183" s="9" t="s">
        <v>17</v>
      </c>
      <c r="C183" s="8">
        <f t="shared" si="22"/>
        <v>3</v>
      </c>
      <c r="D183" s="8">
        <f t="shared" si="23"/>
        <v>0.37391434418430186</v>
      </c>
    </row>
    <row r="184" spans="1:4" x14ac:dyDescent="0.2">
      <c r="A184" s="7" t="s">
        <v>363</v>
      </c>
      <c r="B184" s="9" t="s">
        <v>20</v>
      </c>
      <c r="C184" s="8">
        <f t="shared" si="22"/>
        <v>4</v>
      </c>
      <c r="D184" s="8">
        <f t="shared" si="23"/>
        <v>1.4454675318802537</v>
      </c>
    </row>
    <row r="185" spans="1:4" x14ac:dyDescent="0.2">
      <c r="A185" s="7" t="s">
        <v>364</v>
      </c>
      <c r="B185" s="9" t="s">
        <v>20</v>
      </c>
      <c r="C185" s="8">
        <f t="shared" si="22"/>
        <v>4</v>
      </c>
      <c r="D185" s="8">
        <f t="shared" si="23"/>
        <v>1.4454675318802537</v>
      </c>
    </row>
    <row r="186" spans="1:4" x14ac:dyDescent="0.2">
      <c r="A186" s="7" t="s">
        <v>365</v>
      </c>
      <c r="B186" s="9" t="s">
        <v>20</v>
      </c>
      <c r="C186" s="8">
        <f t="shared" si="22"/>
        <v>4</v>
      </c>
      <c r="D186" s="8">
        <f t="shared" si="23"/>
        <v>1.4454675318802537</v>
      </c>
    </row>
    <row r="187" spans="1:4" x14ac:dyDescent="0.2">
      <c r="A187" s="7" t="s">
        <v>366</v>
      </c>
      <c r="B187" s="9" t="s">
        <v>17</v>
      </c>
      <c r="C187" s="8">
        <f t="shared" si="22"/>
        <v>3</v>
      </c>
      <c r="D187" s="8">
        <f t="shared" si="23"/>
        <v>0.37391434418430186</v>
      </c>
    </row>
    <row r="188" spans="1:4" x14ac:dyDescent="0.2">
      <c r="A188" s="7" t="s">
        <v>367</v>
      </c>
      <c r="B188" s="9" t="s">
        <v>17</v>
      </c>
      <c r="C188" s="8">
        <f t="shared" si="22"/>
        <v>3</v>
      </c>
      <c r="D188" s="8">
        <f t="shared" si="23"/>
        <v>0.37391434418430186</v>
      </c>
    </row>
    <row r="189" spans="1:4" x14ac:dyDescent="0.2">
      <c r="A189" s="7" t="s">
        <v>685</v>
      </c>
      <c r="B189" s="9" t="s">
        <v>17</v>
      </c>
      <c r="C189" s="8">
        <f t="shared" si="22"/>
        <v>3</v>
      </c>
      <c r="D189" s="8">
        <f t="shared" si="23"/>
        <v>0.37391434418430186</v>
      </c>
    </row>
    <row r="190" spans="1:4" x14ac:dyDescent="0.2">
      <c r="A190" s="7" t="s">
        <v>368</v>
      </c>
      <c r="B190" s="9" t="s">
        <v>20</v>
      </c>
      <c r="C190" s="8">
        <f t="shared" si="22"/>
        <v>4</v>
      </c>
      <c r="D190" s="8">
        <f t="shared" si="23"/>
        <v>1.4454675318802537</v>
      </c>
    </row>
    <row r="191" spans="1:4" x14ac:dyDescent="0.2">
      <c r="A191" s="7" t="s">
        <v>369</v>
      </c>
      <c r="B191" s="9" t="s">
        <v>17</v>
      </c>
      <c r="C191" s="8">
        <f t="shared" si="22"/>
        <v>3</v>
      </c>
      <c r="D191" s="8">
        <f t="shared" si="23"/>
        <v>0.37391434418430186</v>
      </c>
    </row>
    <row r="192" spans="1:4" x14ac:dyDescent="0.2">
      <c r="A192" s="7" t="s">
        <v>370</v>
      </c>
      <c r="B192" s="9" t="s">
        <v>22</v>
      </c>
      <c r="C192" s="8">
        <f t="shared" si="22"/>
        <v>5</v>
      </c>
      <c r="D192" s="8">
        <f t="shared" si="23"/>
        <v>2.5170207195762053</v>
      </c>
    </row>
    <row r="193" spans="1:4" x14ac:dyDescent="0.2">
      <c r="A193" s="7" t="s">
        <v>371</v>
      </c>
      <c r="B193" s="9" t="s">
        <v>20</v>
      </c>
      <c r="C193" s="8">
        <f t="shared" si="22"/>
        <v>4</v>
      </c>
      <c r="D193" s="8">
        <f t="shared" si="23"/>
        <v>1.4454675318802537</v>
      </c>
    </row>
    <row r="194" spans="1:4" x14ac:dyDescent="0.2">
      <c r="A194" s="7" t="s">
        <v>372</v>
      </c>
      <c r="B194" s="9" t="s">
        <v>373</v>
      </c>
      <c r="C194" s="8">
        <f t="shared" si="22"/>
        <v>0</v>
      </c>
      <c r="D194" s="8">
        <f t="shared" si="23"/>
        <v>-2.8407452189035536</v>
      </c>
    </row>
    <row r="195" spans="1:4" x14ac:dyDescent="0.2">
      <c r="A195" s="7" t="s">
        <v>374</v>
      </c>
      <c r="B195" s="9" t="s">
        <v>17</v>
      </c>
      <c r="C195" s="8">
        <f t="shared" si="22"/>
        <v>3</v>
      </c>
      <c r="D195" s="8">
        <f t="shared" si="23"/>
        <v>0.37391434418430186</v>
      </c>
    </row>
    <row r="196" spans="1:4" x14ac:dyDescent="0.2">
      <c r="A196" s="7" t="s">
        <v>375</v>
      </c>
      <c r="B196" s="9" t="s">
        <v>22</v>
      </c>
      <c r="C196" s="8">
        <f t="shared" si="22"/>
        <v>5</v>
      </c>
      <c r="D196" s="8">
        <f t="shared" si="23"/>
        <v>2.5170207195762053</v>
      </c>
    </row>
    <row r="197" spans="1:4" x14ac:dyDescent="0.2">
      <c r="A197" s="7" t="s">
        <v>376</v>
      </c>
      <c r="B197" s="9" t="s">
        <v>20</v>
      </c>
      <c r="C197" s="8">
        <f t="shared" si="22"/>
        <v>4</v>
      </c>
      <c r="D197" s="8">
        <f t="shared" si="23"/>
        <v>1.4454675318802537</v>
      </c>
    </row>
    <row r="198" spans="1:4" x14ac:dyDescent="0.2">
      <c r="A198" s="7" t="s">
        <v>377</v>
      </c>
      <c r="B198" s="9" t="s">
        <v>20</v>
      </c>
      <c r="C198" s="8">
        <f t="shared" si="22"/>
        <v>4</v>
      </c>
      <c r="D198" s="8">
        <f t="shared" si="23"/>
        <v>1.4454675318802537</v>
      </c>
    </row>
    <row r="199" spans="1:4" x14ac:dyDescent="0.2">
      <c r="A199" s="7" t="s">
        <v>278</v>
      </c>
      <c r="B199" s="9" t="s">
        <v>22</v>
      </c>
      <c r="C199" s="8">
        <f t="shared" si="22"/>
        <v>5</v>
      </c>
      <c r="D199" s="8">
        <f t="shared" si="23"/>
        <v>2.5170207195762053</v>
      </c>
    </row>
    <row r="200" spans="1:4" x14ac:dyDescent="0.2">
      <c r="A200" s="7" t="s">
        <v>378</v>
      </c>
      <c r="B200" s="9" t="s">
        <v>17</v>
      </c>
      <c r="C200" s="8">
        <f t="shared" si="22"/>
        <v>3</v>
      </c>
      <c r="D200" s="8">
        <f t="shared" si="23"/>
        <v>0.37391434418430186</v>
      </c>
    </row>
    <row r="201" spans="1:4" x14ac:dyDescent="0.2">
      <c r="A201" s="7" t="s">
        <v>379</v>
      </c>
      <c r="B201" s="9" t="s">
        <v>17</v>
      </c>
      <c r="C201" s="8">
        <f t="shared" si="22"/>
        <v>3</v>
      </c>
      <c r="D201" s="8">
        <f t="shared" si="23"/>
        <v>0.37391434418430186</v>
      </c>
    </row>
    <row r="202" spans="1:4" x14ac:dyDescent="0.2">
      <c r="A202" s="7" t="s">
        <v>380</v>
      </c>
      <c r="B202" s="9" t="s">
        <v>20</v>
      </c>
      <c r="C202" s="8">
        <f t="shared" si="22"/>
        <v>4</v>
      </c>
      <c r="D202" s="8">
        <f t="shared" si="23"/>
        <v>1.4454675318802537</v>
      </c>
    </row>
    <row r="203" spans="1:4" x14ac:dyDescent="0.2">
      <c r="A203" s="7" t="s">
        <v>381</v>
      </c>
      <c r="B203" s="9" t="s">
        <v>17</v>
      </c>
      <c r="C203" s="8">
        <f t="shared" si="22"/>
        <v>3</v>
      </c>
      <c r="D203" s="8">
        <f t="shared" si="23"/>
        <v>0.37391434418430186</v>
      </c>
    </row>
    <row r="204" spans="1:4" x14ac:dyDescent="0.2">
      <c r="A204" s="7" t="s">
        <v>382</v>
      </c>
      <c r="B204" s="9" t="s">
        <v>17</v>
      </c>
      <c r="C204" s="8">
        <f t="shared" si="22"/>
        <v>3</v>
      </c>
      <c r="D204" s="8">
        <f t="shared" si="23"/>
        <v>0.37391434418430186</v>
      </c>
    </row>
    <row r="205" spans="1:4" x14ac:dyDescent="0.2">
      <c r="A205" s="7" t="s">
        <v>383</v>
      </c>
      <c r="B205" s="9" t="s">
        <v>22</v>
      </c>
      <c r="C205" s="8">
        <f t="shared" si="22"/>
        <v>5</v>
      </c>
      <c r="D205" s="8">
        <f t="shared" si="23"/>
        <v>2.5170207195762053</v>
      </c>
    </row>
    <row r="206" spans="1:4" x14ac:dyDescent="0.2">
      <c r="A206" s="7" t="s">
        <v>279</v>
      </c>
      <c r="B206" s="9" t="s">
        <v>17</v>
      </c>
      <c r="C206" s="8">
        <f t="shared" si="22"/>
        <v>3</v>
      </c>
      <c r="D206" s="8">
        <f t="shared" si="23"/>
        <v>0.37391434418430186</v>
      </c>
    </row>
    <row r="207" spans="1:4" x14ac:dyDescent="0.2">
      <c r="A207" s="7" t="s">
        <v>686</v>
      </c>
      <c r="B207" s="9" t="s">
        <v>20</v>
      </c>
      <c r="C207" s="8">
        <f t="shared" si="22"/>
        <v>4</v>
      </c>
      <c r="D207" s="8">
        <f t="shared" si="23"/>
        <v>1.4454675318802537</v>
      </c>
    </row>
    <row r="208" spans="1:4" x14ac:dyDescent="0.2">
      <c r="A208" s="7" t="s">
        <v>275</v>
      </c>
      <c r="B208" s="9" t="s">
        <v>17</v>
      </c>
      <c r="C208" s="8">
        <f t="shared" ref="C208:C263" si="24">INDEX($A$5:$C$11,MATCH(B208,$A$5:$A$11,0),2)</f>
        <v>3</v>
      </c>
      <c r="D208" s="8">
        <f t="shared" ref="D208:D263" si="25">(C208-$B$1)/$B$2</f>
        <v>0.37391434418430186</v>
      </c>
    </row>
    <row r="209" spans="1:4" x14ac:dyDescent="0.2">
      <c r="A209" s="7" t="s">
        <v>384</v>
      </c>
      <c r="B209" s="9" t="s">
        <v>17</v>
      </c>
      <c r="C209" s="8">
        <f t="shared" si="24"/>
        <v>3</v>
      </c>
      <c r="D209" s="8">
        <f t="shared" si="25"/>
        <v>0.37391434418430186</v>
      </c>
    </row>
    <row r="210" spans="1:4" x14ac:dyDescent="0.2">
      <c r="A210" s="7" t="s">
        <v>385</v>
      </c>
      <c r="B210" s="9" t="s">
        <v>20</v>
      </c>
      <c r="C210" s="8">
        <f t="shared" si="24"/>
        <v>4</v>
      </c>
      <c r="D210" s="8">
        <f t="shared" si="25"/>
        <v>1.4454675318802537</v>
      </c>
    </row>
    <row r="211" spans="1:4" x14ac:dyDescent="0.2">
      <c r="A211" s="7" t="s">
        <v>386</v>
      </c>
      <c r="B211" s="9" t="s">
        <v>17</v>
      </c>
      <c r="C211" s="8">
        <f t="shared" si="24"/>
        <v>3</v>
      </c>
      <c r="D211" s="8">
        <f t="shared" si="25"/>
        <v>0.37391434418430186</v>
      </c>
    </row>
    <row r="212" spans="1:4" x14ac:dyDescent="0.2">
      <c r="A212" s="7" t="s">
        <v>387</v>
      </c>
      <c r="B212" s="9" t="s">
        <v>17</v>
      </c>
      <c r="C212" s="8">
        <f t="shared" si="24"/>
        <v>3</v>
      </c>
      <c r="D212" s="8">
        <f t="shared" si="25"/>
        <v>0.37391434418430186</v>
      </c>
    </row>
    <row r="213" spans="1:4" x14ac:dyDescent="0.2">
      <c r="A213" s="7" t="s">
        <v>388</v>
      </c>
      <c r="B213" s="9" t="s">
        <v>283</v>
      </c>
      <c r="C213" s="8">
        <f t="shared" si="24"/>
        <v>1</v>
      </c>
      <c r="D213" s="8">
        <f t="shared" si="25"/>
        <v>-1.7691920312076017</v>
      </c>
    </row>
    <row r="214" spans="1:4" x14ac:dyDescent="0.2">
      <c r="A214" s="7" t="s">
        <v>389</v>
      </c>
      <c r="B214" s="9" t="s">
        <v>373</v>
      </c>
      <c r="C214" s="8">
        <f t="shared" si="24"/>
        <v>0</v>
      </c>
      <c r="D214" s="8">
        <f t="shared" si="25"/>
        <v>-2.8407452189035536</v>
      </c>
    </row>
    <row r="215" spans="1:4" x14ac:dyDescent="0.2">
      <c r="A215" s="7" t="s">
        <v>659</v>
      </c>
      <c r="B215" s="9" t="s">
        <v>20</v>
      </c>
      <c r="C215" s="8">
        <f t="shared" si="24"/>
        <v>4</v>
      </c>
      <c r="D215" s="8">
        <f t="shared" si="25"/>
        <v>1.4454675318802537</v>
      </c>
    </row>
    <row r="216" spans="1:4" x14ac:dyDescent="0.2">
      <c r="A216" s="7" t="s">
        <v>687</v>
      </c>
      <c r="B216" s="9" t="s">
        <v>17</v>
      </c>
      <c r="C216" s="8">
        <f t="shared" si="24"/>
        <v>3</v>
      </c>
      <c r="D216" s="8">
        <f t="shared" si="25"/>
        <v>0.37391434418430186</v>
      </c>
    </row>
    <row r="217" spans="1:4" x14ac:dyDescent="0.2">
      <c r="A217" s="7" t="s">
        <v>390</v>
      </c>
      <c r="B217" s="9" t="s">
        <v>17</v>
      </c>
      <c r="C217" s="8">
        <f t="shared" si="24"/>
        <v>3</v>
      </c>
      <c r="D217" s="8">
        <f t="shared" si="25"/>
        <v>0.37391434418430186</v>
      </c>
    </row>
    <row r="218" spans="1:4" x14ac:dyDescent="0.2">
      <c r="A218" s="7" t="s">
        <v>391</v>
      </c>
      <c r="B218" s="9" t="s">
        <v>20</v>
      </c>
      <c r="C218" s="8">
        <f t="shared" si="24"/>
        <v>4</v>
      </c>
      <c r="D218" s="8">
        <f t="shared" si="25"/>
        <v>1.4454675318802537</v>
      </c>
    </row>
    <row r="219" spans="1:4" x14ac:dyDescent="0.2">
      <c r="A219" s="7" t="s">
        <v>392</v>
      </c>
      <c r="B219" s="9" t="s">
        <v>17</v>
      </c>
      <c r="C219" s="8">
        <f t="shared" si="24"/>
        <v>3</v>
      </c>
      <c r="D219" s="8">
        <f t="shared" si="25"/>
        <v>0.37391434418430186</v>
      </c>
    </row>
    <row r="220" spans="1:4" x14ac:dyDescent="0.2">
      <c r="A220" s="7" t="s">
        <v>393</v>
      </c>
      <c r="B220" s="9" t="s">
        <v>20</v>
      </c>
      <c r="C220" s="8">
        <f t="shared" si="24"/>
        <v>4</v>
      </c>
      <c r="D220" s="8">
        <f t="shared" si="25"/>
        <v>1.4454675318802537</v>
      </c>
    </row>
    <row r="221" spans="1:4" x14ac:dyDescent="0.2">
      <c r="A221" s="7" t="s">
        <v>394</v>
      </c>
      <c r="B221" s="9" t="s">
        <v>17</v>
      </c>
      <c r="C221" s="8">
        <f t="shared" si="24"/>
        <v>3</v>
      </c>
      <c r="D221" s="8">
        <f t="shared" si="25"/>
        <v>0.37391434418430186</v>
      </c>
    </row>
    <row r="222" spans="1:4" x14ac:dyDescent="0.2">
      <c r="A222" s="7" t="s">
        <v>395</v>
      </c>
      <c r="B222" s="9" t="s">
        <v>17</v>
      </c>
      <c r="C222" s="8">
        <f t="shared" si="24"/>
        <v>3</v>
      </c>
      <c r="D222" s="8">
        <f t="shared" si="25"/>
        <v>0.37391434418430186</v>
      </c>
    </row>
    <row r="223" spans="1:4" x14ac:dyDescent="0.2">
      <c r="A223" s="7" t="s">
        <v>396</v>
      </c>
      <c r="B223" s="9" t="s">
        <v>283</v>
      </c>
      <c r="C223" s="8">
        <f t="shared" si="24"/>
        <v>1</v>
      </c>
      <c r="D223" s="8">
        <f t="shared" si="25"/>
        <v>-1.7691920312076017</v>
      </c>
    </row>
    <row r="224" spans="1:4" x14ac:dyDescent="0.2">
      <c r="A224" s="7" t="s">
        <v>688</v>
      </c>
      <c r="B224" s="9" t="s">
        <v>17</v>
      </c>
      <c r="C224" s="8">
        <f t="shared" si="24"/>
        <v>3</v>
      </c>
      <c r="D224" s="8">
        <f t="shared" si="25"/>
        <v>0.37391434418430186</v>
      </c>
    </row>
    <row r="225" spans="1:4" x14ac:dyDescent="0.2">
      <c r="A225" s="7" t="s">
        <v>658</v>
      </c>
      <c r="B225" s="9" t="s">
        <v>17</v>
      </c>
      <c r="C225" s="8">
        <f t="shared" si="24"/>
        <v>3</v>
      </c>
      <c r="D225" s="8">
        <f t="shared" si="25"/>
        <v>0.37391434418430186</v>
      </c>
    </row>
    <row r="226" spans="1:4" x14ac:dyDescent="0.2">
      <c r="A226" s="7" t="s">
        <v>689</v>
      </c>
      <c r="B226" s="9" t="s">
        <v>17</v>
      </c>
      <c r="C226" s="8">
        <f t="shared" si="24"/>
        <v>3</v>
      </c>
      <c r="D226" s="8">
        <f t="shared" si="25"/>
        <v>0.37391434418430186</v>
      </c>
    </row>
    <row r="227" spans="1:4" x14ac:dyDescent="0.2">
      <c r="A227" s="7" t="s">
        <v>397</v>
      </c>
      <c r="B227" s="9" t="s">
        <v>17</v>
      </c>
      <c r="C227" s="8">
        <f t="shared" si="24"/>
        <v>3</v>
      </c>
      <c r="D227" s="8">
        <f t="shared" si="25"/>
        <v>0.37391434418430186</v>
      </c>
    </row>
    <row r="228" spans="1:4" x14ac:dyDescent="0.2">
      <c r="A228" s="7" t="s">
        <v>398</v>
      </c>
      <c r="B228" s="9" t="s">
        <v>283</v>
      </c>
      <c r="C228" s="8">
        <f t="shared" si="24"/>
        <v>1</v>
      </c>
      <c r="D228" s="8">
        <f t="shared" si="25"/>
        <v>-1.7691920312076017</v>
      </c>
    </row>
    <row r="229" spans="1:4" x14ac:dyDescent="0.2">
      <c r="A229" s="7" t="s">
        <v>690</v>
      </c>
      <c r="B229" s="9" t="s">
        <v>20</v>
      </c>
      <c r="C229" s="8">
        <f t="shared" si="24"/>
        <v>4</v>
      </c>
      <c r="D229" s="8">
        <f t="shared" si="25"/>
        <v>1.4454675318802537</v>
      </c>
    </row>
    <row r="230" spans="1:4" x14ac:dyDescent="0.2">
      <c r="A230" s="7" t="s">
        <v>276</v>
      </c>
      <c r="B230" s="9" t="s">
        <v>20</v>
      </c>
      <c r="C230" s="8">
        <f t="shared" si="24"/>
        <v>4</v>
      </c>
      <c r="D230" s="8">
        <f t="shared" si="25"/>
        <v>1.4454675318802537</v>
      </c>
    </row>
    <row r="231" spans="1:4" x14ac:dyDescent="0.2">
      <c r="A231" s="7" t="s">
        <v>399</v>
      </c>
      <c r="B231" s="9" t="s">
        <v>17</v>
      </c>
      <c r="C231" s="8">
        <f t="shared" si="24"/>
        <v>3</v>
      </c>
      <c r="D231" s="8">
        <f t="shared" si="25"/>
        <v>0.37391434418430186</v>
      </c>
    </row>
    <row r="232" spans="1:4" x14ac:dyDescent="0.2">
      <c r="A232" s="7" t="s">
        <v>400</v>
      </c>
      <c r="B232" s="9" t="s">
        <v>17</v>
      </c>
      <c r="C232" s="8">
        <f t="shared" si="24"/>
        <v>3</v>
      </c>
      <c r="D232" s="8">
        <f t="shared" si="25"/>
        <v>0.37391434418430186</v>
      </c>
    </row>
    <row r="233" spans="1:4" x14ac:dyDescent="0.2">
      <c r="A233" s="7" t="s">
        <v>691</v>
      </c>
      <c r="B233" s="9" t="s">
        <v>22</v>
      </c>
      <c r="C233" s="8">
        <f t="shared" si="24"/>
        <v>5</v>
      </c>
      <c r="D233" s="8">
        <f t="shared" si="25"/>
        <v>2.5170207195762053</v>
      </c>
    </row>
    <row r="234" spans="1:4" x14ac:dyDescent="0.2">
      <c r="A234" s="7" t="s">
        <v>185</v>
      </c>
      <c r="B234" s="9" t="s">
        <v>17</v>
      </c>
      <c r="C234" s="8">
        <f t="shared" si="24"/>
        <v>3</v>
      </c>
      <c r="D234" s="8">
        <f t="shared" si="25"/>
        <v>0.37391434418430186</v>
      </c>
    </row>
    <row r="235" spans="1:4" x14ac:dyDescent="0.2">
      <c r="A235" s="7" t="s">
        <v>272</v>
      </c>
      <c r="B235" s="9" t="s">
        <v>17</v>
      </c>
      <c r="C235" s="8">
        <f t="shared" si="24"/>
        <v>3</v>
      </c>
      <c r="D235" s="8">
        <f t="shared" si="25"/>
        <v>0.37391434418430186</v>
      </c>
    </row>
    <row r="236" spans="1:4" x14ac:dyDescent="0.2">
      <c r="A236" s="7" t="s">
        <v>692</v>
      </c>
      <c r="B236" s="9" t="s">
        <v>20</v>
      </c>
      <c r="C236" s="8">
        <f t="shared" si="24"/>
        <v>4</v>
      </c>
      <c r="D236" s="8">
        <f t="shared" si="25"/>
        <v>1.4454675318802537</v>
      </c>
    </row>
    <row r="237" spans="1:4" x14ac:dyDescent="0.2">
      <c r="A237" s="7" t="s">
        <v>401</v>
      </c>
      <c r="B237" s="9" t="s">
        <v>20</v>
      </c>
      <c r="C237" s="8">
        <f t="shared" si="24"/>
        <v>4</v>
      </c>
      <c r="D237" s="8">
        <f t="shared" si="25"/>
        <v>1.4454675318802537</v>
      </c>
    </row>
    <row r="238" spans="1:4" x14ac:dyDescent="0.2">
      <c r="A238" s="7" t="s">
        <v>402</v>
      </c>
      <c r="B238" s="9" t="s">
        <v>17</v>
      </c>
      <c r="C238" s="8">
        <f t="shared" si="24"/>
        <v>3</v>
      </c>
      <c r="D238" s="8">
        <f t="shared" si="25"/>
        <v>0.37391434418430186</v>
      </c>
    </row>
    <row r="239" spans="1:4" x14ac:dyDescent="0.2">
      <c r="A239" s="7" t="s">
        <v>403</v>
      </c>
      <c r="B239" s="9" t="s">
        <v>17</v>
      </c>
      <c r="C239" s="8">
        <f t="shared" si="24"/>
        <v>3</v>
      </c>
      <c r="D239" s="8">
        <f t="shared" si="25"/>
        <v>0.37391434418430186</v>
      </c>
    </row>
    <row r="240" spans="1:4" x14ac:dyDescent="0.2">
      <c r="A240" s="7" t="s">
        <v>404</v>
      </c>
      <c r="B240" s="9" t="s">
        <v>17</v>
      </c>
      <c r="C240" s="8">
        <f t="shared" si="24"/>
        <v>3</v>
      </c>
      <c r="D240" s="8">
        <f t="shared" si="25"/>
        <v>0.37391434418430186</v>
      </c>
    </row>
    <row r="241" spans="1:4" x14ac:dyDescent="0.2">
      <c r="A241" s="7" t="s">
        <v>405</v>
      </c>
      <c r="B241" s="9" t="s">
        <v>17</v>
      </c>
      <c r="C241" s="8">
        <f t="shared" si="24"/>
        <v>3</v>
      </c>
      <c r="D241" s="8">
        <f t="shared" si="25"/>
        <v>0.37391434418430186</v>
      </c>
    </row>
    <row r="242" spans="1:4" x14ac:dyDescent="0.2">
      <c r="A242" s="7" t="s">
        <v>693</v>
      </c>
      <c r="B242" s="9" t="s">
        <v>20</v>
      </c>
      <c r="C242" s="8">
        <f t="shared" si="24"/>
        <v>4</v>
      </c>
      <c r="D242" s="8">
        <f t="shared" si="25"/>
        <v>1.4454675318802537</v>
      </c>
    </row>
    <row r="243" spans="1:4" x14ac:dyDescent="0.2">
      <c r="A243" s="7" t="s">
        <v>406</v>
      </c>
      <c r="B243" s="9" t="s">
        <v>17</v>
      </c>
      <c r="C243" s="8">
        <f t="shared" si="24"/>
        <v>3</v>
      </c>
      <c r="D243" s="8">
        <f t="shared" si="25"/>
        <v>0.37391434418430186</v>
      </c>
    </row>
    <row r="244" spans="1:4" x14ac:dyDescent="0.2">
      <c r="A244" s="7" t="s">
        <v>407</v>
      </c>
      <c r="B244" s="9" t="s">
        <v>17</v>
      </c>
      <c r="C244" s="8">
        <f t="shared" si="24"/>
        <v>3</v>
      </c>
      <c r="D244" s="8">
        <f t="shared" si="25"/>
        <v>0.37391434418430186</v>
      </c>
    </row>
    <row r="245" spans="1:4" x14ac:dyDescent="0.2">
      <c r="A245" s="7" t="s">
        <v>408</v>
      </c>
      <c r="B245" s="9" t="s">
        <v>22</v>
      </c>
      <c r="C245" s="8">
        <f t="shared" si="24"/>
        <v>5</v>
      </c>
      <c r="D245" s="8">
        <f t="shared" si="25"/>
        <v>2.5170207195762053</v>
      </c>
    </row>
    <row r="246" spans="1:4" x14ac:dyDescent="0.2">
      <c r="A246" s="7" t="s">
        <v>409</v>
      </c>
      <c r="B246" s="9" t="s">
        <v>20</v>
      </c>
      <c r="C246" s="8">
        <f t="shared" si="24"/>
        <v>4</v>
      </c>
      <c r="D246" s="8">
        <f t="shared" si="25"/>
        <v>1.4454675318802537</v>
      </c>
    </row>
    <row r="247" spans="1:4" x14ac:dyDescent="0.2">
      <c r="A247" s="7" t="s">
        <v>694</v>
      </c>
      <c r="B247" s="9" t="s">
        <v>17</v>
      </c>
      <c r="C247" s="8">
        <f t="shared" si="24"/>
        <v>3</v>
      </c>
      <c r="D247" s="8">
        <f t="shared" si="25"/>
        <v>0.37391434418430186</v>
      </c>
    </row>
    <row r="248" spans="1:4" x14ac:dyDescent="0.2">
      <c r="A248" s="7" t="s">
        <v>410</v>
      </c>
      <c r="B248" s="9" t="s">
        <v>17</v>
      </c>
      <c r="C248" s="8">
        <f t="shared" si="24"/>
        <v>3</v>
      </c>
      <c r="D248" s="8">
        <f t="shared" si="25"/>
        <v>0.37391434418430186</v>
      </c>
    </row>
    <row r="249" spans="1:4" x14ac:dyDescent="0.2">
      <c r="A249" s="7" t="s">
        <v>411</v>
      </c>
      <c r="B249" s="7" t="s">
        <v>14</v>
      </c>
      <c r="C249" s="7">
        <f t="shared" si="24"/>
        <v>2</v>
      </c>
      <c r="D249" s="7">
        <f t="shared" si="25"/>
        <v>-0.69763884351164995</v>
      </c>
    </row>
    <row r="250" spans="1:4" x14ac:dyDescent="0.2">
      <c r="A250" s="7" t="s">
        <v>412</v>
      </c>
      <c r="B250" s="7" t="s">
        <v>14</v>
      </c>
      <c r="C250" s="7">
        <f t="shared" si="24"/>
        <v>2</v>
      </c>
      <c r="D250" s="7">
        <f t="shared" si="25"/>
        <v>-0.69763884351164995</v>
      </c>
    </row>
    <row r="251" spans="1:4" x14ac:dyDescent="0.2">
      <c r="A251" s="7" t="s">
        <v>695</v>
      </c>
      <c r="B251" s="7" t="s">
        <v>20</v>
      </c>
      <c r="C251" s="7">
        <f t="shared" si="24"/>
        <v>4</v>
      </c>
      <c r="D251" s="7">
        <f t="shared" si="25"/>
        <v>1.4454675318802537</v>
      </c>
    </row>
    <row r="252" spans="1:4" x14ac:dyDescent="0.2">
      <c r="A252" s="7" t="s">
        <v>413</v>
      </c>
      <c r="B252" s="7" t="s">
        <v>20</v>
      </c>
      <c r="C252" s="7">
        <f t="shared" si="24"/>
        <v>4</v>
      </c>
      <c r="D252" s="7">
        <f t="shared" si="25"/>
        <v>1.4454675318802537</v>
      </c>
    </row>
    <row r="253" spans="1:4" x14ac:dyDescent="0.2">
      <c r="A253" s="7" t="s">
        <v>414</v>
      </c>
      <c r="B253" s="7" t="s">
        <v>17</v>
      </c>
      <c r="C253" s="7">
        <f t="shared" si="24"/>
        <v>3</v>
      </c>
      <c r="D253" s="7">
        <f t="shared" si="25"/>
        <v>0.37391434418430186</v>
      </c>
    </row>
    <row r="254" spans="1:4" x14ac:dyDescent="0.2">
      <c r="A254" s="7" t="s">
        <v>696</v>
      </c>
      <c r="B254" s="7" t="s">
        <v>14</v>
      </c>
      <c r="C254" s="7">
        <f t="shared" si="24"/>
        <v>2</v>
      </c>
      <c r="D254" s="7">
        <f t="shared" si="25"/>
        <v>-0.69763884351164995</v>
      </c>
    </row>
    <row r="255" spans="1:4" x14ac:dyDescent="0.2">
      <c r="A255" s="7" t="s">
        <v>415</v>
      </c>
      <c r="B255" s="7" t="s">
        <v>17</v>
      </c>
      <c r="C255" s="7">
        <f t="shared" si="24"/>
        <v>3</v>
      </c>
      <c r="D255" s="7">
        <f t="shared" si="25"/>
        <v>0.37391434418430186</v>
      </c>
    </row>
    <row r="256" spans="1:4" x14ac:dyDescent="0.2">
      <c r="A256" s="7" t="s">
        <v>45</v>
      </c>
      <c r="B256" s="7" t="s">
        <v>20</v>
      </c>
      <c r="C256" s="7">
        <f t="shared" si="24"/>
        <v>4</v>
      </c>
      <c r="D256" s="7">
        <f t="shared" si="25"/>
        <v>1.4454675318802537</v>
      </c>
    </row>
    <row r="257" spans="1:4" x14ac:dyDescent="0.2">
      <c r="A257" s="7" t="s">
        <v>60</v>
      </c>
      <c r="B257" s="7" t="s">
        <v>17</v>
      </c>
      <c r="C257" s="7">
        <f t="shared" si="24"/>
        <v>3</v>
      </c>
      <c r="D257" s="7">
        <f t="shared" si="25"/>
        <v>0.37391434418430186</v>
      </c>
    </row>
    <row r="258" spans="1:4" x14ac:dyDescent="0.2">
      <c r="A258" s="7" t="s">
        <v>416</v>
      </c>
      <c r="B258" s="7" t="s">
        <v>17</v>
      </c>
      <c r="C258" s="7">
        <f t="shared" si="24"/>
        <v>3</v>
      </c>
      <c r="D258" s="7">
        <f t="shared" si="25"/>
        <v>0.37391434418430186</v>
      </c>
    </row>
    <row r="259" spans="1:4" x14ac:dyDescent="0.2">
      <c r="A259" s="7" t="s">
        <v>91</v>
      </c>
      <c r="B259" s="7" t="s">
        <v>14</v>
      </c>
      <c r="C259" s="7">
        <f t="shared" si="24"/>
        <v>2</v>
      </c>
      <c r="D259" s="7">
        <f t="shared" si="25"/>
        <v>-0.69763884351164995</v>
      </c>
    </row>
    <row r="260" spans="1:4" x14ac:dyDescent="0.2">
      <c r="A260" s="7" t="s">
        <v>697</v>
      </c>
      <c r="B260" s="7" t="s">
        <v>17</v>
      </c>
      <c r="C260" s="7">
        <f t="shared" si="24"/>
        <v>3</v>
      </c>
      <c r="D260" s="7">
        <f t="shared" si="25"/>
        <v>0.37391434418430186</v>
      </c>
    </row>
    <row r="261" spans="1:4" x14ac:dyDescent="0.2">
      <c r="A261" s="7" t="s">
        <v>417</v>
      </c>
      <c r="B261" s="7" t="s">
        <v>14</v>
      </c>
      <c r="C261" s="7">
        <f t="shared" si="24"/>
        <v>2</v>
      </c>
      <c r="D261" s="7">
        <f t="shared" si="25"/>
        <v>-0.69763884351164995</v>
      </c>
    </row>
    <row r="262" spans="1:4" x14ac:dyDescent="0.2">
      <c r="A262" s="7" t="s">
        <v>34</v>
      </c>
      <c r="B262" s="7" t="s">
        <v>22</v>
      </c>
      <c r="C262" s="7">
        <f t="shared" si="24"/>
        <v>5</v>
      </c>
      <c r="D262" s="7">
        <f t="shared" si="25"/>
        <v>2.5170207195762053</v>
      </c>
    </row>
    <row r="263" spans="1:4" x14ac:dyDescent="0.2">
      <c r="A263" s="7" t="s">
        <v>698</v>
      </c>
      <c r="B263" s="7" t="s">
        <v>17</v>
      </c>
      <c r="C263" s="7">
        <f t="shared" si="24"/>
        <v>3</v>
      </c>
      <c r="D263" s="7">
        <f t="shared" si="25"/>
        <v>0.37391434418430186</v>
      </c>
    </row>
    <row r="264" spans="1:4" x14ac:dyDescent="0.2">
      <c r="A264" s="7" t="s">
        <v>623</v>
      </c>
      <c r="B264" s="7" t="s">
        <v>17</v>
      </c>
      <c r="C264" s="7">
        <f t="shared" ref="C264:C327" si="26">INDEX($A$5:$C$11,MATCH(B264,$A$5:$A$11,0),2)</f>
        <v>3</v>
      </c>
      <c r="D264" s="7">
        <f t="shared" ref="D264:D327" si="27">(C264-$B$1)/$B$2</f>
        <v>0.37391434418430186</v>
      </c>
    </row>
    <row r="265" spans="1:4" x14ac:dyDescent="0.2">
      <c r="A265" s="7" t="s">
        <v>74</v>
      </c>
      <c r="B265" s="7" t="s">
        <v>17</v>
      </c>
      <c r="C265" s="7">
        <f t="shared" si="26"/>
        <v>3</v>
      </c>
      <c r="D265" s="7">
        <f t="shared" si="27"/>
        <v>0.37391434418430186</v>
      </c>
    </row>
    <row r="266" spans="1:4" x14ac:dyDescent="0.2">
      <c r="A266" s="7" t="s">
        <v>107</v>
      </c>
      <c r="B266" s="7" t="s">
        <v>14</v>
      </c>
      <c r="C266" s="7">
        <f t="shared" si="26"/>
        <v>2</v>
      </c>
      <c r="D266" s="7">
        <f t="shared" si="27"/>
        <v>-0.69763884351164995</v>
      </c>
    </row>
    <row r="267" spans="1:4" x14ac:dyDescent="0.2">
      <c r="A267" s="7" t="s">
        <v>418</v>
      </c>
      <c r="B267" s="7" t="s">
        <v>17</v>
      </c>
      <c r="C267" s="7">
        <f t="shared" si="26"/>
        <v>3</v>
      </c>
      <c r="D267" s="7">
        <f t="shared" si="27"/>
        <v>0.37391434418430186</v>
      </c>
    </row>
    <row r="268" spans="1:4" x14ac:dyDescent="0.2">
      <c r="A268" s="7" t="s">
        <v>419</v>
      </c>
      <c r="B268" s="7" t="s">
        <v>17</v>
      </c>
      <c r="C268" s="7">
        <f t="shared" si="26"/>
        <v>3</v>
      </c>
      <c r="D268" s="7">
        <f t="shared" si="27"/>
        <v>0.37391434418430186</v>
      </c>
    </row>
    <row r="269" spans="1:4" x14ac:dyDescent="0.2">
      <c r="A269" s="7" t="s">
        <v>72</v>
      </c>
      <c r="B269" s="7" t="s">
        <v>20</v>
      </c>
      <c r="C269" s="7">
        <f t="shared" si="26"/>
        <v>4</v>
      </c>
      <c r="D269" s="7">
        <f t="shared" si="27"/>
        <v>1.4454675318802537</v>
      </c>
    </row>
    <row r="270" spans="1:4" x14ac:dyDescent="0.2">
      <c r="A270" s="7" t="s">
        <v>420</v>
      </c>
      <c r="B270" s="7" t="s">
        <v>17</v>
      </c>
      <c r="C270" s="7">
        <f t="shared" si="26"/>
        <v>3</v>
      </c>
      <c r="D270" s="7">
        <f t="shared" si="27"/>
        <v>0.37391434418430186</v>
      </c>
    </row>
    <row r="271" spans="1:4" x14ac:dyDescent="0.2">
      <c r="A271" s="7" t="s">
        <v>36</v>
      </c>
      <c r="B271" s="7" t="s">
        <v>17</v>
      </c>
      <c r="C271" s="7">
        <f t="shared" si="26"/>
        <v>3</v>
      </c>
      <c r="D271" s="7">
        <f t="shared" si="27"/>
        <v>0.37391434418430186</v>
      </c>
    </row>
    <row r="272" spans="1:4" x14ac:dyDescent="0.2">
      <c r="A272" s="7" t="s">
        <v>422</v>
      </c>
      <c r="B272" s="7" t="s">
        <v>11</v>
      </c>
      <c r="C272" s="7">
        <f t="shared" si="26"/>
        <v>2</v>
      </c>
      <c r="D272" s="7">
        <f t="shared" si="27"/>
        <v>-0.69763884351164995</v>
      </c>
    </row>
    <row r="273" spans="1:4" x14ac:dyDescent="0.2">
      <c r="A273" s="7" t="s">
        <v>92</v>
      </c>
      <c r="B273" s="7" t="s">
        <v>11</v>
      </c>
      <c r="C273" s="7">
        <f t="shared" si="26"/>
        <v>2</v>
      </c>
      <c r="D273" s="7">
        <f t="shared" si="27"/>
        <v>-0.69763884351164995</v>
      </c>
    </row>
    <row r="274" spans="1:4" x14ac:dyDescent="0.2">
      <c r="A274" s="7" t="s">
        <v>88</v>
      </c>
      <c r="B274" s="7" t="s">
        <v>11</v>
      </c>
      <c r="C274" s="7">
        <f t="shared" si="26"/>
        <v>2</v>
      </c>
      <c r="D274" s="7">
        <f t="shared" si="27"/>
        <v>-0.69763884351164995</v>
      </c>
    </row>
    <row r="275" spans="1:4" x14ac:dyDescent="0.2">
      <c r="A275" s="7" t="s">
        <v>423</v>
      </c>
      <c r="B275" s="7" t="s">
        <v>11</v>
      </c>
      <c r="C275" s="7">
        <f t="shared" si="26"/>
        <v>2</v>
      </c>
      <c r="D275" s="7">
        <f t="shared" si="27"/>
        <v>-0.69763884351164995</v>
      </c>
    </row>
    <row r="276" spans="1:4" x14ac:dyDescent="0.2">
      <c r="A276" s="7" t="s">
        <v>136</v>
      </c>
      <c r="B276" s="7" t="s">
        <v>11</v>
      </c>
      <c r="C276" s="7">
        <f t="shared" si="26"/>
        <v>2</v>
      </c>
      <c r="D276" s="7">
        <f t="shared" si="27"/>
        <v>-0.69763884351164995</v>
      </c>
    </row>
    <row r="277" spans="1:4" x14ac:dyDescent="0.2">
      <c r="A277" s="7" t="s">
        <v>424</v>
      </c>
      <c r="B277" s="7" t="s">
        <v>11</v>
      </c>
      <c r="C277" s="7">
        <f t="shared" si="26"/>
        <v>2</v>
      </c>
      <c r="D277" s="7">
        <f t="shared" si="27"/>
        <v>-0.69763884351164995</v>
      </c>
    </row>
    <row r="278" spans="1:4" x14ac:dyDescent="0.2">
      <c r="A278" s="7" t="s">
        <v>425</v>
      </c>
      <c r="B278" s="7" t="s">
        <v>11</v>
      </c>
      <c r="C278" s="7">
        <f t="shared" si="26"/>
        <v>2</v>
      </c>
      <c r="D278" s="7">
        <f t="shared" si="27"/>
        <v>-0.69763884351164995</v>
      </c>
    </row>
    <row r="279" spans="1:4" x14ac:dyDescent="0.2">
      <c r="A279" s="7" t="s">
        <v>426</v>
      </c>
      <c r="B279" s="7" t="s">
        <v>11</v>
      </c>
      <c r="C279" s="7">
        <f t="shared" si="26"/>
        <v>2</v>
      </c>
      <c r="D279" s="7">
        <f t="shared" si="27"/>
        <v>-0.69763884351164995</v>
      </c>
    </row>
    <row r="280" spans="1:4" x14ac:dyDescent="0.2">
      <c r="A280" s="7" t="s">
        <v>427</v>
      </c>
      <c r="B280" s="7" t="s">
        <v>11</v>
      </c>
      <c r="C280" s="7">
        <f t="shared" si="26"/>
        <v>2</v>
      </c>
      <c r="D280" s="7">
        <f t="shared" si="27"/>
        <v>-0.69763884351164995</v>
      </c>
    </row>
    <row r="281" spans="1:4" x14ac:dyDescent="0.2">
      <c r="A281" s="7" t="s">
        <v>428</v>
      </c>
      <c r="B281" s="7" t="s">
        <v>11</v>
      </c>
      <c r="C281" s="7">
        <f t="shared" si="26"/>
        <v>2</v>
      </c>
      <c r="D281" s="7">
        <f t="shared" si="27"/>
        <v>-0.69763884351164995</v>
      </c>
    </row>
    <row r="282" spans="1:4" x14ac:dyDescent="0.2">
      <c r="A282" s="7" t="s">
        <v>699</v>
      </c>
      <c r="B282" s="7" t="s">
        <v>11</v>
      </c>
      <c r="C282" s="7">
        <f t="shared" si="26"/>
        <v>2</v>
      </c>
      <c r="D282" s="7">
        <f t="shared" si="27"/>
        <v>-0.69763884351164995</v>
      </c>
    </row>
    <row r="283" spans="1:4" x14ac:dyDescent="0.2">
      <c r="A283" s="7" t="s">
        <v>664</v>
      </c>
      <c r="B283" s="7" t="s">
        <v>11</v>
      </c>
      <c r="C283" s="7">
        <f t="shared" si="26"/>
        <v>2</v>
      </c>
      <c r="D283" s="7">
        <f t="shared" si="27"/>
        <v>-0.69763884351164995</v>
      </c>
    </row>
    <row r="284" spans="1:4" x14ac:dyDescent="0.2">
      <c r="A284" s="7" t="s">
        <v>638</v>
      </c>
      <c r="B284" s="7" t="s">
        <v>11</v>
      </c>
      <c r="C284" s="7">
        <f t="shared" si="26"/>
        <v>2</v>
      </c>
      <c r="D284" s="7">
        <f t="shared" si="27"/>
        <v>-0.69763884351164995</v>
      </c>
    </row>
    <row r="285" spans="1:4" x14ac:dyDescent="0.2">
      <c r="A285" s="7" t="s">
        <v>429</v>
      </c>
      <c r="B285" s="7" t="s">
        <v>11</v>
      </c>
      <c r="C285" s="7">
        <f t="shared" si="26"/>
        <v>2</v>
      </c>
      <c r="D285" s="7">
        <f t="shared" si="27"/>
        <v>-0.69763884351164995</v>
      </c>
    </row>
    <row r="286" spans="1:4" x14ac:dyDescent="0.2">
      <c r="A286" s="7" t="s">
        <v>700</v>
      </c>
      <c r="B286" s="7" t="s">
        <v>11</v>
      </c>
      <c r="C286" s="7">
        <f t="shared" si="26"/>
        <v>2</v>
      </c>
      <c r="D286" s="7">
        <f t="shared" si="27"/>
        <v>-0.69763884351164995</v>
      </c>
    </row>
    <row r="287" spans="1:4" x14ac:dyDescent="0.2">
      <c r="A287" s="7" t="s">
        <v>122</v>
      </c>
      <c r="B287" s="7" t="s">
        <v>11</v>
      </c>
      <c r="C287" s="7">
        <f t="shared" si="26"/>
        <v>2</v>
      </c>
      <c r="D287" s="7">
        <f t="shared" si="27"/>
        <v>-0.69763884351164995</v>
      </c>
    </row>
    <row r="288" spans="1:4" x14ac:dyDescent="0.2">
      <c r="A288" s="7" t="s">
        <v>67</v>
      </c>
      <c r="B288" s="7" t="s">
        <v>11</v>
      </c>
      <c r="C288" s="7">
        <f t="shared" si="26"/>
        <v>2</v>
      </c>
      <c r="D288" s="7">
        <f t="shared" si="27"/>
        <v>-0.69763884351164995</v>
      </c>
    </row>
    <row r="289" spans="1:4" x14ac:dyDescent="0.2">
      <c r="A289" s="7" t="s">
        <v>701</v>
      </c>
      <c r="B289" s="7" t="s">
        <v>11</v>
      </c>
      <c r="C289" s="7">
        <f t="shared" si="26"/>
        <v>2</v>
      </c>
      <c r="D289" s="7">
        <f t="shared" si="27"/>
        <v>-0.69763884351164995</v>
      </c>
    </row>
    <row r="290" spans="1:4" x14ac:dyDescent="0.2">
      <c r="A290" s="7" t="s">
        <v>430</v>
      </c>
      <c r="B290" s="7" t="s">
        <v>11</v>
      </c>
      <c r="C290" s="7">
        <f t="shared" si="26"/>
        <v>2</v>
      </c>
      <c r="D290" s="7">
        <f t="shared" si="27"/>
        <v>-0.69763884351164995</v>
      </c>
    </row>
    <row r="291" spans="1:4" x14ac:dyDescent="0.2">
      <c r="A291" s="7" t="s">
        <v>636</v>
      </c>
      <c r="B291" s="7" t="s">
        <v>11</v>
      </c>
      <c r="C291" s="7">
        <f t="shared" si="26"/>
        <v>2</v>
      </c>
      <c r="D291" s="7">
        <f t="shared" si="27"/>
        <v>-0.69763884351164995</v>
      </c>
    </row>
    <row r="292" spans="1:4" x14ac:dyDescent="0.2">
      <c r="A292" s="7" t="s">
        <v>232</v>
      </c>
      <c r="B292" s="7" t="s">
        <v>11</v>
      </c>
      <c r="C292" s="7">
        <f t="shared" si="26"/>
        <v>2</v>
      </c>
      <c r="D292" s="7">
        <f t="shared" si="27"/>
        <v>-0.69763884351164995</v>
      </c>
    </row>
    <row r="293" spans="1:4" x14ac:dyDescent="0.2">
      <c r="A293" s="7" t="s">
        <v>250</v>
      </c>
      <c r="B293" s="7" t="s">
        <v>11</v>
      </c>
      <c r="C293" s="7">
        <f t="shared" si="26"/>
        <v>2</v>
      </c>
      <c r="D293" s="7">
        <f t="shared" si="27"/>
        <v>-0.69763884351164995</v>
      </c>
    </row>
    <row r="294" spans="1:4" x14ac:dyDescent="0.2">
      <c r="A294" s="7" t="s">
        <v>702</v>
      </c>
      <c r="B294" s="7" t="s">
        <v>11</v>
      </c>
      <c r="C294" s="7">
        <f t="shared" si="26"/>
        <v>2</v>
      </c>
      <c r="D294" s="7">
        <f t="shared" si="27"/>
        <v>-0.69763884351164995</v>
      </c>
    </row>
    <row r="295" spans="1:4" x14ac:dyDescent="0.2">
      <c r="A295" s="7" t="s">
        <v>174</v>
      </c>
      <c r="B295" s="7" t="s">
        <v>11</v>
      </c>
      <c r="C295" s="7">
        <f t="shared" si="26"/>
        <v>2</v>
      </c>
      <c r="D295" s="7">
        <f t="shared" si="27"/>
        <v>-0.69763884351164995</v>
      </c>
    </row>
    <row r="296" spans="1:4" x14ac:dyDescent="0.2">
      <c r="A296" s="7" t="s">
        <v>703</v>
      </c>
      <c r="B296" s="7" t="s">
        <v>11</v>
      </c>
      <c r="C296" s="7">
        <f t="shared" si="26"/>
        <v>2</v>
      </c>
      <c r="D296" s="7">
        <f t="shared" si="27"/>
        <v>-0.69763884351164995</v>
      </c>
    </row>
    <row r="297" spans="1:4" x14ac:dyDescent="0.2">
      <c r="A297" s="7" t="s">
        <v>431</v>
      </c>
      <c r="B297" s="7" t="s">
        <v>11</v>
      </c>
      <c r="C297" s="7">
        <f t="shared" si="26"/>
        <v>2</v>
      </c>
      <c r="D297" s="7">
        <f t="shared" si="27"/>
        <v>-0.69763884351164995</v>
      </c>
    </row>
    <row r="298" spans="1:4" x14ac:dyDescent="0.2">
      <c r="A298" s="7" t="s">
        <v>432</v>
      </c>
      <c r="B298" s="7" t="s">
        <v>11</v>
      </c>
      <c r="C298" s="7">
        <f t="shared" si="26"/>
        <v>2</v>
      </c>
      <c r="D298" s="7">
        <f t="shared" si="27"/>
        <v>-0.69763884351164995</v>
      </c>
    </row>
    <row r="299" spans="1:4" x14ac:dyDescent="0.2">
      <c r="A299" s="7" t="s">
        <v>704</v>
      </c>
      <c r="B299" s="7" t="s">
        <v>11</v>
      </c>
      <c r="C299" s="7">
        <f t="shared" si="26"/>
        <v>2</v>
      </c>
      <c r="D299" s="7">
        <f t="shared" si="27"/>
        <v>-0.69763884351164995</v>
      </c>
    </row>
    <row r="300" spans="1:4" x14ac:dyDescent="0.2">
      <c r="A300" s="7" t="s">
        <v>115</v>
      </c>
      <c r="B300" s="7" t="s">
        <v>11</v>
      </c>
      <c r="C300" s="7">
        <f t="shared" si="26"/>
        <v>2</v>
      </c>
      <c r="D300" s="7">
        <f t="shared" si="27"/>
        <v>-0.69763884351164995</v>
      </c>
    </row>
    <row r="301" spans="1:4" x14ac:dyDescent="0.2">
      <c r="A301" s="7" t="s">
        <v>433</v>
      </c>
      <c r="B301" s="7" t="s">
        <v>11</v>
      </c>
      <c r="C301" s="7">
        <f t="shared" si="26"/>
        <v>2</v>
      </c>
      <c r="D301" s="7">
        <f t="shared" si="27"/>
        <v>-0.69763884351164995</v>
      </c>
    </row>
    <row r="302" spans="1:4" x14ac:dyDescent="0.2">
      <c r="A302" s="7" t="s">
        <v>143</v>
      </c>
      <c r="B302" s="7" t="s">
        <v>11</v>
      </c>
      <c r="C302" s="7">
        <f t="shared" si="26"/>
        <v>2</v>
      </c>
      <c r="D302" s="7">
        <f t="shared" si="27"/>
        <v>-0.69763884351164995</v>
      </c>
    </row>
    <row r="303" spans="1:4" x14ac:dyDescent="0.2">
      <c r="A303" s="7" t="s">
        <v>434</v>
      </c>
      <c r="B303" s="7" t="s">
        <v>11</v>
      </c>
      <c r="C303" s="7">
        <f t="shared" si="26"/>
        <v>2</v>
      </c>
      <c r="D303" s="7">
        <f t="shared" si="27"/>
        <v>-0.69763884351164995</v>
      </c>
    </row>
    <row r="304" spans="1:4" x14ac:dyDescent="0.2">
      <c r="A304" s="7" t="s">
        <v>435</v>
      </c>
      <c r="B304" s="7" t="s">
        <v>11</v>
      </c>
      <c r="C304" s="7">
        <f t="shared" si="26"/>
        <v>2</v>
      </c>
      <c r="D304" s="7">
        <f t="shared" si="27"/>
        <v>-0.69763884351164995</v>
      </c>
    </row>
    <row r="305" spans="1:4" x14ac:dyDescent="0.2">
      <c r="A305" s="7" t="s">
        <v>156</v>
      </c>
      <c r="B305" s="7" t="s">
        <v>11</v>
      </c>
      <c r="C305" s="7">
        <f t="shared" si="26"/>
        <v>2</v>
      </c>
      <c r="D305" s="7">
        <f t="shared" si="27"/>
        <v>-0.69763884351164995</v>
      </c>
    </row>
    <row r="306" spans="1:4" x14ac:dyDescent="0.2">
      <c r="A306" s="7" t="s">
        <v>251</v>
      </c>
      <c r="B306" s="7" t="s">
        <v>11</v>
      </c>
      <c r="C306" s="7">
        <f t="shared" si="26"/>
        <v>2</v>
      </c>
      <c r="D306" s="7">
        <f t="shared" si="27"/>
        <v>-0.69763884351164995</v>
      </c>
    </row>
    <row r="307" spans="1:4" x14ac:dyDescent="0.2">
      <c r="A307" s="7" t="s">
        <v>705</v>
      </c>
      <c r="B307" s="7" t="s">
        <v>11</v>
      </c>
      <c r="C307" s="7">
        <f t="shared" si="26"/>
        <v>2</v>
      </c>
      <c r="D307" s="7">
        <f t="shared" si="27"/>
        <v>-0.69763884351164995</v>
      </c>
    </row>
    <row r="308" spans="1:4" x14ac:dyDescent="0.2">
      <c r="A308" s="7" t="s">
        <v>436</v>
      </c>
      <c r="B308" s="7" t="s">
        <v>11</v>
      </c>
      <c r="C308" s="7">
        <f t="shared" si="26"/>
        <v>2</v>
      </c>
      <c r="D308" s="7">
        <f t="shared" si="27"/>
        <v>-0.69763884351164995</v>
      </c>
    </row>
    <row r="309" spans="1:4" x14ac:dyDescent="0.2">
      <c r="A309" s="7" t="s">
        <v>437</v>
      </c>
      <c r="B309" s="7" t="s">
        <v>11</v>
      </c>
      <c r="C309" s="7">
        <f t="shared" si="26"/>
        <v>2</v>
      </c>
      <c r="D309" s="7">
        <f t="shared" si="27"/>
        <v>-0.69763884351164995</v>
      </c>
    </row>
    <row r="310" spans="1:4" x14ac:dyDescent="0.2">
      <c r="A310" s="7" t="s">
        <v>438</v>
      </c>
      <c r="B310" s="7" t="s">
        <v>11</v>
      </c>
      <c r="C310" s="7">
        <f t="shared" si="26"/>
        <v>2</v>
      </c>
      <c r="D310" s="7">
        <f t="shared" si="27"/>
        <v>-0.69763884351164995</v>
      </c>
    </row>
    <row r="311" spans="1:4" x14ac:dyDescent="0.2">
      <c r="A311" s="7" t="s">
        <v>439</v>
      </c>
      <c r="B311" s="7" t="s">
        <v>11</v>
      </c>
      <c r="C311" s="7">
        <f t="shared" si="26"/>
        <v>2</v>
      </c>
      <c r="D311" s="7">
        <f t="shared" si="27"/>
        <v>-0.69763884351164995</v>
      </c>
    </row>
    <row r="312" spans="1:4" x14ac:dyDescent="0.2">
      <c r="A312" s="7" t="s">
        <v>440</v>
      </c>
      <c r="B312" s="7" t="s">
        <v>11</v>
      </c>
      <c r="C312" s="7">
        <f t="shared" si="26"/>
        <v>2</v>
      </c>
      <c r="D312" s="7">
        <f t="shared" si="27"/>
        <v>-0.69763884351164995</v>
      </c>
    </row>
    <row r="313" spans="1:4" x14ac:dyDescent="0.2">
      <c r="A313" s="7" t="s">
        <v>188</v>
      </c>
      <c r="B313" s="7" t="s">
        <v>11</v>
      </c>
      <c r="C313" s="7">
        <f t="shared" si="26"/>
        <v>2</v>
      </c>
      <c r="D313" s="7">
        <f t="shared" si="27"/>
        <v>-0.69763884351164995</v>
      </c>
    </row>
    <row r="314" spans="1:4" x14ac:dyDescent="0.2">
      <c r="A314" s="7" t="s">
        <v>441</v>
      </c>
      <c r="B314" s="7" t="s">
        <v>11</v>
      </c>
      <c r="C314" s="7">
        <f t="shared" si="26"/>
        <v>2</v>
      </c>
      <c r="D314" s="7">
        <f t="shared" si="27"/>
        <v>-0.69763884351164995</v>
      </c>
    </row>
    <row r="315" spans="1:4" x14ac:dyDescent="0.2">
      <c r="A315" s="7" t="s">
        <v>442</v>
      </c>
      <c r="B315" s="7" t="s">
        <v>11</v>
      </c>
      <c r="C315" s="7">
        <f t="shared" si="26"/>
        <v>2</v>
      </c>
      <c r="D315" s="7">
        <f t="shared" si="27"/>
        <v>-0.69763884351164995</v>
      </c>
    </row>
    <row r="316" spans="1:4" x14ac:dyDescent="0.2">
      <c r="A316" s="7" t="s">
        <v>240</v>
      </c>
      <c r="B316" s="7" t="s">
        <v>11</v>
      </c>
      <c r="C316" s="7">
        <f t="shared" si="26"/>
        <v>2</v>
      </c>
      <c r="D316" s="7">
        <f t="shared" si="27"/>
        <v>-0.69763884351164995</v>
      </c>
    </row>
    <row r="317" spans="1:4" x14ac:dyDescent="0.2">
      <c r="A317" s="7" t="s">
        <v>443</v>
      </c>
      <c r="B317" s="7" t="s">
        <v>11</v>
      </c>
      <c r="C317" s="7">
        <f t="shared" si="26"/>
        <v>2</v>
      </c>
      <c r="D317" s="7">
        <f t="shared" si="27"/>
        <v>-0.69763884351164995</v>
      </c>
    </row>
    <row r="318" spans="1:4" x14ac:dyDescent="0.2">
      <c r="A318" s="7" t="s">
        <v>706</v>
      </c>
      <c r="B318" s="7" t="s">
        <v>11</v>
      </c>
      <c r="C318" s="7">
        <f t="shared" si="26"/>
        <v>2</v>
      </c>
      <c r="D318" s="7">
        <f t="shared" si="27"/>
        <v>-0.69763884351164995</v>
      </c>
    </row>
    <row r="319" spans="1:4" x14ac:dyDescent="0.2">
      <c r="A319" s="7" t="s">
        <v>444</v>
      </c>
      <c r="B319" s="7" t="s">
        <v>11</v>
      </c>
      <c r="C319" s="7">
        <f t="shared" si="26"/>
        <v>2</v>
      </c>
      <c r="D319" s="7">
        <f t="shared" si="27"/>
        <v>-0.69763884351164995</v>
      </c>
    </row>
    <row r="320" spans="1:4" x14ac:dyDescent="0.2">
      <c r="A320" s="7" t="s">
        <v>707</v>
      </c>
      <c r="B320" s="7" t="s">
        <v>11</v>
      </c>
      <c r="C320" s="7">
        <f t="shared" si="26"/>
        <v>2</v>
      </c>
      <c r="D320" s="7">
        <f t="shared" si="27"/>
        <v>-0.69763884351164995</v>
      </c>
    </row>
    <row r="321" spans="1:4" x14ac:dyDescent="0.2">
      <c r="A321" s="7" t="s">
        <v>445</v>
      </c>
      <c r="B321" s="7" t="s">
        <v>11</v>
      </c>
      <c r="C321" s="7">
        <f t="shared" si="26"/>
        <v>2</v>
      </c>
      <c r="D321" s="7">
        <f t="shared" si="27"/>
        <v>-0.69763884351164995</v>
      </c>
    </row>
    <row r="322" spans="1:4" x14ac:dyDescent="0.2">
      <c r="A322" s="7" t="s">
        <v>708</v>
      </c>
      <c r="B322" s="7" t="s">
        <v>11</v>
      </c>
      <c r="C322" s="7">
        <f t="shared" si="26"/>
        <v>2</v>
      </c>
      <c r="D322" s="7">
        <f t="shared" si="27"/>
        <v>-0.69763884351164995</v>
      </c>
    </row>
    <row r="323" spans="1:4" x14ac:dyDescent="0.2">
      <c r="A323" s="7" t="s">
        <v>709</v>
      </c>
      <c r="B323" s="7" t="s">
        <v>11</v>
      </c>
      <c r="C323" s="7">
        <f t="shared" si="26"/>
        <v>2</v>
      </c>
      <c r="D323" s="7">
        <f t="shared" si="27"/>
        <v>-0.69763884351164995</v>
      </c>
    </row>
    <row r="324" spans="1:4" x14ac:dyDescent="0.2">
      <c r="A324" s="7" t="s">
        <v>710</v>
      </c>
      <c r="B324" s="7" t="s">
        <v>11</v>
      </c>
      <c r="C324" s="7">
        <f t="shared" si="26"/>
        <v>2</v>
      </c>
      <c r="D324" s="7">
        <f t="shared" si="27"/>
        <v>-0.69763884351164995</v>
      </c>
    </row>
    <row r="325" spans="1:4" x14ac:dyDescent="0.2">
      <c r="A325" s="7" t="s">
        <v>249</v>
      </c>
      <c r="B325" s="7" t="s">
        <v>11</v>
      </c>
      <c r="C325" s="7">
        <f t="shared" si="26"/>
        <v>2</v>
      </c>
      <c r="D325" s="7">
        <f t="shared" si="27"/>
        <v>-0.69763884351164995</v>
      </c>
    </row>
    <row r="326" spans="1:4" x14ac:dyDescent="0.2">
      <c r="A326" s="7" t="s">
        <v>711</v>
      </c>
      <c r="B326" s="7" t="s">
        <v>11</v>
      </c>
      <c r="C326" s="7">
        <f t="shared" si="26"/>
        <v>2</v>
      </c>
      <c r="D326" s="7">
        <f t="shared" si="27"/>
        <v>-0.69763884351164995</v>
      </c>
    </row>
    <row r="327" spans="1:4" x14ac:dyDescent="0.2">
      <c r="A327" s="7" t="s">
        <v>446</v>
      </c>
      <c r="B327" s="7" t="s">
        <v>11</v>
      </c>
      <c r="C327" s="7">
        <f t="shared" si="26"/>
        <v>2</v>
      </c>
      <c r="D327" s="7">
        <f t="shared" si="27"/>
        <v>-0.69763884351164995</v>
      </c>
    </row>
    <row r="328" spans="1:4" x14ac:dyDescent="0.2">
      <c r="A328" s="7" t="s">
        <v>447</v>
      </c>
      <c r="B328" s="7" t="s">
        <v>11</v>
      </c>
      <c r="C328" s="7">
        <f t="shared" ref="C328:C389" si="28">INDEX($A$5:$C$11,MATCH(B328,$A$5:$A$11,0),2)</f>
        <v>2</v>
      </c>
      <c r="D328" s="7">
        <f t="shared" ref="D328:D389" si="29">(C328-$B$1)/$B$2</f>
        <v>-0.69763884351164995</v>
      </c>
    </row>
    <row r="329" spans="1:4" x14ac:dyDescent="0.2">
      <c r="A329" s="7" t="s">
        <v>448</v>
      </c>
      <c r="B329" s="7" t="s">
        <v>11</v>
      </c>
      <c r="C329" s="7">
        <f t="shared" si="28"/>
        <v>2</v>
      </c>
      <c r="D329" s="7">
        <f t="shared" si="29"/>
        <v>-0.69763884351164995</v>
      </c>
    </row>
    <row r="330" spans="1:4" x14ac:dyDescent="0.2">
      <c r="A330" s="7" t="s">
        <v>449</v>
      </c>
      <c r="B330" s="7" t="s">
        <v>11</v>
      </c>
      <c r="C330" s="7">
        <f t="shared" si="28"/>
        <v>2</v>
      </c>
      <c r="D330" s="7">
        <f t="shared" si="29"/>
        <v>-0.69763884351164995</v>
      </c>
    </row>
    <row r="331" spans="1:4" x14ac:dyDescent="0.2">
      <c r="A331" s="7" t="s">
        <v>450</v>
      </c>
      <c r="B331" s="7" t="s">
        <v>11</v>
      </c>
      <c r="C331" s="7">
        <f t="shared" si="28"/>
        <v>2</v>
      </c>
      <c r="D331" s="7">
        <f t="shared" si="29"/>
        <v>-0.69763884351164995</v>
      </c>
    </row>
    <row r="332" spans="1:4" x14ac:dyDescent="0.2">
      <c r="A332" s="7" t="s">
        <v>159</v>
      </c>
      <c r="B332" s="7" t="s">
        <v>11</v>
      </c>
      <c r="C332" s="7">
        <f t="shared" si="28"/>
        <v>2</v>
      </c>
      <c r="D332" s="7">
        <f t="shared" si="29"/>
        <v>-0.69763884351164995</v>
      </c>
    </row>
    <row r="333" spans="1:4" x14ac:dyDescent="0.2">
      <c r="A333" s="7" t="s">
        <v>451</v>
      </c>
      <c r="B333" s="7" t="s">
        <v>11</v>
      </c>
      <c r="C333" s="7">
        <f t="shared" si="28"/>
        <v>2</v>
      </c>
      <c r="D333" s="7">
        <f t="shared" si="29"/>
        <v>-0.69763884351164995</v>
      </c>
    </row>
    <row r="334" spans="1:4" x14ac:dyDescent="0.2">
      <c r="A334" s="7" t="s">
        <v>181</v>
      </c>
      <c r="B334" s="7" t="s">
        <v>11</v>
      </c>
      <c r="C334" s="7">
        <f t="shared" si="28"/>
        <v>2</v>
      </c>
      <c r="D334" s="7">
        <f t="shared" si="29"/>
        <v>-0.69763884351164995</v>
      </c>
    </row>
    <row r="335" spans="1:4" x14ac:dyDescent="0.2">
      <c r="A335" s="7" t="s">
        <v>452</v>
      </c>
      <c r="B335" s="7" t="s">
        <v>11</v>
      </c>
      <c r="C335" s="7">
        <f t="shared" si="28"/>
        <v>2</v>
      </c>
      <c r="D335" s="7">
        <f t="shared" si="29"/>
        <v>-0.69763884351164995</v>
      </c>
    </row>
    <row r="336" spans="1:4" x14ac:dyDescent="0.2">
      <c r="A336" s="7" t="s">
        <v>142</v>
      </c>
      <c r="B336" s="7" t="s">
        <v>11</v>
      </c>
      <c r="C336" s="7">
        <f t="shared" si="28"/>
        <v>2</v>
      </c>
      <c r="D336" s="7">
        <f t="shared" si="29"/>
        <v>-0.69763884351164995</v>
      </c>
    </row>
    <row r="337" spans="1:4" x14ac:dyDescent="0.2">
      <c r="A337" s="7" t="s">
        <v>453</v>
      </c>
      <c r="B337" s="7" t="s">
        <v>11</v>
      </c>
      <c r="C337" s="7">
        <f t="shared" si="28"/>
        <v>2</v>
      </c>
      <c r="D337" s="7">
        <f t="shared" si="29"/>
        <v>-0.69763884351164995</v>
      </c>
    </row>
    <row r="338" spans="1:4" x14ac:dyDescent="0.2">
      <c r="A338" s="7" t="s">
        <v>454</v>
      </c>
      <c r="B338" s="7" t="s">
        <v>11</v>
      </c>
      <c r="C338" s="7">
        <f t="shared" si="28"/>
        <v>2</v>
      </c>
      <c r="D338" s="7">
        <f t="shared" si="29"/>
        <v>-0.69763884351164995</v>
      </c>
    </row>
    <row r="339" spans="1:4" x14ac:dyDescent="0.2">
      <c r="A339" s="7" t="s">
        <v>455</v>
      </c>
      <c r="B339" s="7" t="s">
        <v>11</v>
      </c>
      <c r="C339" s="7">
        <f t="shared" si="28"/>
        <v>2</v>
      </c>
      <c r="D339" s="7">
        <f t="shared" si="29"/>
        <v>-0.69763884351164995</v>
      </c>
    </row>
    <row r="340" spans="1:4" x14ac:dyDescent="0.2">
      <c r="A340" s="7" t="s">
        <v>456</v>
      </c>
      <c r="B340" s="7" t="s">
        <v>11</v>
      </c>
      <c r="C340" s="7">
        <f t="shared" si="28"/>
        <v>2</v>
      </c>
      <c r="D340" s="7">
        <f t="shared" si="29"/>
        <v>-0.69763884351164995</v>
      </c>
    </row>
    <row r="341" spans="1:4" x14ac:dyDescent="0.2">
      <c r="A341" s="7" t="s">
        <v>457</v>
      </c>
      <c r="B341" s="7" t="s">
        <v>11</v>
      </c>
      <c r="C341" s="7">
        <f t="shared" si="28"/>
        <v>2</v>
      </c>
      <c r="D341" s="7">
        <f t="shared" si="29"/>
        <v>-0.69763884351164995</v>
      </c>
    </row>
    <row r="342" spans="1:4" x14ac:dyDescent="0.2">
      <c r="A342" s="7" t="s">
        <v>712</v>
      </c>
      <c r="B342" s="7" t="s">
        <v>11</v>
      </c>
      <c r="C342" s="7">
        <f t="shared" si="28"/>
        <v>2</v>
      </c>
      <c r="D342" s="7">
        <f t="shared" si="29"/>
        <v>-0.69763884351164995</v>
      </c>
    </row>
    <row r="343" spans="1:4" x14ac:dyDescent="0.2">
      <c r="A343" s="7" t="s">
        <v>458</v>
      </c>
      <c r="B343" s="7" t="s">
        <v>11</v>
      </c>
      <c r="C343" s="7">
        <f t="shared" si="28"/>
        <v>2</v>
      </c>
      <c r="D343" s="7">
        <f t="shared" si="29"/>
        <v>-0.69763884351164995</v>
      </c>
    </row>
    <row r="344" spans="1:4" x14ac:dyDescent="0.2">
      <c r="A344" s="7" t="s">
        <v>459</v>
      </c>
      <c r="B344" s="7" t="s">
        <v>11</v>
      </c>
      <c r="C344" s="7">
        <f t="shared" si="28"/>
        <v>2</v>
      </c>
      <c r="D344" s="7">
        <f t="shared" si="29"/>
        <v>-0.69763884351164995</v>
      </c>
    </row>
    <row r="345" spans="1:4" x14ac:dyDescent="0.2">
      <c r="A345" s="7" t="s">
        <v>460</v>
      </c>
      <c r="B345" s="7" t="s">
        <v>11</v>
      </c>
      <c r="C345" s="7">
        <f t="shared" si="28"/>
        <v>2</v>
      </c>
      <c r="D345" s="7">
        <f t="shared" si="29"/>
        <v>-0.69763884351164995</v>
      </c>
    </row>
    <row r="346" spans="1:4" x14ac:dyDescent="0.2">
      <c r="A346" s="7" t="s">
        <v>461</v>
      </c>
      <c r="B346" s="7" t="s">
        <v>11</v>
      </c>
      <c r="C346" s="7">
        <f t="shared" si="28"/>
        <v>2</v>
      </c>
      <c r="D346" s="7">
        <f t="shared" si="29"/>
        <v>-0.69763884351164995</v>
      </c>
    </row>
    <row r="347" spans="1:4" x14ac:dyDescent="0.2">
      <c r="A347" s="7" t="s">
        <v>462</v>
      </c>
      <c r="B347" s="7" t="s">
        <v>11</v>
      </c>
      <c r="C347" s="7">
        <f t="shared" si="28"/>
        <v>2</v>
      </c>
      <c r="D347" s="7">
        <f t="shared" si="29"/>
        <v>-0.69763884351164995</v>
      </c>
    </row>
    <row r="348" spans="1:4" x14ac:dyDescent="0.2">
      <c r="A348" s="7" t="s">
        <v>464</v>
      </c>
      <c r="B348" s="7" t="s">
        <v>11</v>
      </c>
      <c r="C348" s="7">
        <f t="shared" si="28"/>
        <v>2</v>
      </c>
      <c r="D348" s="7">
        <f t="shared" si="29"/>
        <v>-0.69763884351164995</v>
      </c>
    </row>
    <row r="349" spans="1:4" x14ac:dyDescent="0.2">
      <c r="A349" s="7" t="s">
        <v>713</v>
      </c>
      <c r="B349" s="7" t="s">
        <v>11</v>
      </c>
      <c r="C349" s="7">
        <f t="shared" si="28"/>
        <v>2</v>
      </c>
      <c r="D349" s="7">
        <f t="shared" si="29"/>
        <v>-0.69763884351164995</v>
      </c>
    </row>
    <row r="350" spans="1:4" x14ac:dyDescent="0.2">
      <c r="A350" s="7" t="s">
        <v>465</v>
      </c>
      <c r="B350" s="7" t="s">
        <v>11</v>
      </c>
      <c r="C350" s="7">
        <f t="shared" si="28"/>
        <v>2</v>
      </c>
      <c r="D350" s="7">
        <f t="shared" si="29"/>
        <v>-0.69763884351164995</v>
      </c>
    </row>
    <row r="351" spans="1:4" x14ac:dyDescent="0.2">
      <c r="A351" s="7" t="s">
        <v>466</v>
      </c>
      <c r="B351" s="7" t="s">
        <v>11</v>
      </c>
      <c r="C351" s="7">
        <f t="shared" si="28"/>
        <v>2</v>
      </c>
      <c r="D351" s="7">
        <f t="shared" si="29"/>
        <v>-0.69763884351164995</v>
      </c>
    </row>
    <row r="352" spans="1:4" x14ac:dyDescent="0.2">
      <c r="A352" s="7" t="s">
        <v>467</v>
      </c>
      <c r="B352" s="7" t="s">
        <v>11</v>
      </c>
      <c r="C352" s="7">
        <f t="shared" si="28"/>
        <v>2</v>
      </c>
      <c r="D352" s="7">
        <f t="shared" si="29"/>
        <v>-0.69763884351164995</v>
      </c>
    </row>
    <row r="353" spans="1:4" x14ac:dyDescent="0.2">
      <c r="A353" s="7" t="s">
        <v>714</v>
      </c>
      <c r="B353" s="7" t="s">
        <v>11</v>
      </c>
      <c r="C353" s="7">
        <f t="shared" si="28"/>
        <v>2</v>
      </c>
      <c r="D353" s="7">
        <f t="shared" si="29"/>
        <v>-0.69763884351164995</v>
      </c>
    </row>
    <row r="354" spans="1:4" x14ac:dyDescent="0.2">
      <c r="A354" s="7" t="s">
        <v>468</v>
      </c>
      <c r="B354" s="7" t="s">
        <v>11</v>
      </c>
      <c r="C354" s="7">
        <f t="shared" si="28"/>
        <v>2</v>
      </c>
      <c r="D354" s="7">
        <f t="shared" si="29"/>
        <v>-0.69763884351164995</v>
      </c>
    </row>
    <row r="355" spans="1:4" x14ac:dyDescent="0.2">
      <c r="A355" s="7" t="s">
        <v>469</v>
      </c>
      <c r="B355" s="7" t="s">
        <v>11</v>
      </c>
      <c r="C355" s="7">
        <f t="shared" si="28"/>
        <v>2</v>
      </c>
      <c r="D355" s="7">
        <f t="shared" si="29"/>
        <v>-0.69763884351164995</v>
      </c>
    </row>
    <row r="356" spans="1:4" x14ac:dyDescent="0.2">
      <c r="A356" s="7" t="s">
        <v>715</v>
      </c>
      <c r="B356" s="7" t="s">
        <v>11</v>
      </c>
      <c r="C356" s="7">
        <f t="shared" si="28"/>
        <v>2</v>
      </c>
      <c r="D356" s="7">
        <f t="shared" si="29"/>
        <v>-0.69763884351164995</v>
      </c>
    </row>
    <row r="357" spans="1:4" x14ac:dyDescent="0.2">
      <c r="A357" s="7" t="s">
        <v>470</v>
      </c>
      <c r="B357" s="7" t="s">
        <v>11</v>
      </c>
      <c r="C357" s="7">
        <f t="shared" si="28"/>
        <v>2</v>
      </c>
      <c r="D357" s="7">
        <f t="shared" si="29"/>
        <v>-0.69763884351164995</v>
      </c>
    </row>
    <row r="358" spans="1:4" x14ac:dyDescent="0.2">
      <c r="A358" s="7" t="s">
        <v>471</v>
      </c>
      <c r="B358" s="7" t="s">
        <v>11</v>
      </c>
      <c r="C358" s="7">
        <f t="shared" si="28"/>
        <v>2</v>
      </c>
      <c r="D358" s="7">
        <f t="shared" si="29"/>
        <v>-0.69763884351164995</v>
      </c>
    </row>
    <row r="359" spans="1:4" x14ac:dyDescent="0.2">
      <c r="A359" s="7" t="s">
        <v>472</v>
      </c>
      <c r="B359" s="7" t="s">
        <v>11</v>
      </c>
      <c r="C359" s="7">
        <f t="shared" si="28"/>
        <v>2</v>
      </c>
      <c r="D359" s="7">
        <f t="shared" si="29"/>
        <v>-0.69763884351164995</v>
      </c>
    </row>
    <row r="360" spans="1:4" x14ac:dyDescent="0.2">
      <c r="A360" s="7" t="s">
        <v>473</v>
      </c>
      <c r="B360" s="7" t="s">
        <v>11</v>
      </c>
      <c r="C360" s="7">
        <f t="shared" si="28"/>
        <v>2</v>
      </c>
      <c r="D360" s="7">
        <f t="shared" si="29"/>
        <v>-0.69763884351164995</v>
      </c>
    </row>
    <row r="361" spans="1:4" x14ac:dyDescent="0.2">
      <c r="A361" s="7" t="s">
        <v>474</v>
      </c>
      <c r="B361" s="7" t="s">
        <v>11</v>
      </c>
      <c r="C361" s="7">
        <f t="shared" si="28"/>
        <v>2</v>
      </c>
      <c r="D361" s="7">
        <f t="shared" si="29"/>
        <v>-0.69763884351164995</v>
      </c>
    </row>
    <row r="362" spans="1:4" x14ac:dyDescent="0.2">
      <c r="A362" s="7" t="s">
        <v>475</v>
      </c>
      <c r="B362" s="7" t="s">
        <v>11</v>
      </c>
      <c r="C362" s="7">
        <f t="shared" si="28"/>
        <v>2</v>
      </c>
      <c r="D362" s="7">
        <f t="shared" si="29"/>
        <v>-0.69763884351164995</v>
      </c>
    </row>
    <row r="363" spans="1:4" x14ac:dyDescent="0.2">
      <c r="A363" s="7" t="s">
        <v>476</v>
      </c>
      <c r="B363" s="7" t="s">
        <v>11</v>
      </c>
      <c r="C363" s="7">
        <f t="shared" si="28"/>
        <v>2</v>
      </c>
      <c r="D363" s="7">
        <f t="shared" si="29"/>
        <v>-0.69763884351164995</v>
      </c>
    </row>
    <row r="364" spans="1:4" x14ac:dyDescent="0.2">
      <c r="A364" s="7" t="s">
        <v>477</v>
      </c>
      <c r="B364" s="7" t="s">
        <v>11</v>
      </c>
      <c r="C364" s="7">
        <f t="shared" si="28"/>
        <v>2</v>
      </c>
      <c r="D364" s="7">
        <f t="shared" si="29"/>
        <v>-0.69763884351164995</v>
      </c>
    </row>
    <row r="365" spans="1:4" x14ac:dyDescent="0.2">
      <c r="A365" s="7" t="s">
        <v>716</v>
      </c>
      <c r="B365" s="7" t="s">
        <v>11</v>
      </c>
      <c r="C365" s="7">
        <f t="shared" si="28"/>
        <v>2</v>
      </c>
      <c r="D365" s="7">
        <f t="shared" si="29"/>
        <v>-0.69763884351164995</v>
      </c>
    </row>
    <row r="366" spans="1:4" x14ac:dyDescent="0.2">
      <c r="A366" s="7" t="s">
        <v>478</v>
      </c>
      <c r="B366" s="7" t="s">
        <v>11</v>
      </c>
      <c r="C366" s="7">
        <f t="shared" si="28"/>
        <v>2</v>
      </c>
      <c r="D366" s="7">
        <f t="shared" si="29"/>
        <v>-0.69763884351164995</v>
      </c>
    </row>
    <row r="367" spans="1:4" x14ac:dyDescent="0.2">
      <c r="A367" s="7" t="s">
        <v>479</v>
      </c>
      <c r="B367" s="7" t="s">
        <v>11</v>
      </c>
      <c r="C367" s="7">
        <f t="shared" si="28"/>
        <v>2</v>
      </c>
      <c r="D367" s="7">
        <f t="shared" si="29"/>
        <v>-0.69763884351164995</v>
      </c>
    </row>
    <row r="368" spans="1:4" x14ac:dyDescent="0.2">
      <c r="A368" s="7" t="s">
        <v>480</v>
      </c>
      <c r="B368" s="7" t="s">
        <v>11</v>
      </c>
      <c r="C368" s="7">
        <f t="shared" si="28"/>
        <v>2</v>
      </c>
      <c r="D368" s="7">
        <f t="shared" si="29"/>
        <v>-0.69763884351164995</v>
      </c>
    </row>
    <row r="369" spans="1:4" x14ac:dyDescent="0.2">
      <c r="A369" s="7" t="s">
        <v>481</v>
      </c>
      <c r="B369" s="7" t="s">
        <v>11</v>
      </c>
      <c r="C369" s="7">
        <f t="shared" si="28"/>
        <v>2</v>
      </c>
      <c r="D369" s="7">
        <f t="shared" si="29"/>
        <v>-0.69763884351164995</v>
      </c>
    </row>
    <row r="370" spans="1:4" x14ac:dyDescent="0.2">
      <c r="A370" s="7" t="s">
        <v>482</v>
      </c>
      <c r="B370" s="7" t="s">
        <v>11</v>
      </c>
      <c r="C370" s="7">
        <f t="shared" si="28"/>
        <v>2</v>
      </c>
      <c r="D370" s="7">
        <f t="shared" si="29"/>
        <v>-0.69763884351164995</v>
      </c>
    </row>
    <row r="371" spans="1:4" x14ac:dyDescent="0.2">
      <c r="A371" s="7" t="s">
        <v>483</v>
      </c>
      <c r="B371" s="7" t="s">
        <v>11</v>
      </c>
      <c r="C371" s="7">
        <f t="shared" si="28"/>
        <v>2</v>
      </c>
      <c r="D371" s="7">
        <f t="shared" si="29"/>
        <v>-0.69763884351164995</v>
      </c>
    </row>
    <row r="372" spans="1:4" x14ac:dyDescent="0.2">
      <c r="A372" s="7" t="s">
        <v>484</v>
      </c>
      <c r="B372" s="7" t="s">
        <v>11</v>
      </c>
      <c r="C372" s="7">
        <f t="shared" si="28"/>
        <v>2</v>
      </c>
      <c r="D372" s="7">
        <f t="shared" si="29"/>
        <v>-0.69763884351164995</v>
      </c>
    </row>
    <row r="373" spans="1:4" x14ac:dyDescent="0.2">
      <c r="A373" s="7" t="s">
        <v>485</v>
      </c>
      <c r="B373" s="7" t="s">
        <v>11</v>
      </c>
      <c r="C373" s="7">
        <f t="shared" si="28"/>
        <v>2</v>
      </c>
      <c r="D373" s="7">
        <f t="shared" si="29"/>
        <v>-0.69763884351164995</v>
      </c>
    </row>
    <row r="374" spans="1:4" x14ac:dyDescent="0.2">
      <c r="A374" s="7" t="s">
        <v>463</v>
      </c>
      <c r="B374" s="7" t="s">
        <v>11</v>
      </c>
      <c r="C374" s="7">
        <f t="shared" si="28"/>
        <v>2</v>
      </c>
      <c r="D374" s="7">
        <f t="shared" si="29"/>
        <v>-0.69763884351164995</v>
      </c>
    </row>
    <row r="375" spans="1:4" x14ac:dyDescent="0.2">
      <c r="A375" s="7" t="s">
        <v>486</v>
      </c>
      <c r="B375" s="7" t="s">
        <v>11</v>
      </c>
      <c r="C375" s="7">
        <f t="shared" si="28"/>
        <v>2</v>
      </c>
      <c r="D375" s="7">
        <f t="shared" si="29"/>
        <v>-0.69763884351164995</v>
      </c>
    </row>
    <row r="376" spans="1:4" x14ac:dyDescent="0.2">
      <c r="A376" s="7" t="s">
        <v>231</v>
      </c>
      <c r="B376" s="7" t="s">
        <v>11</v>
      </c>
      <c r="C376" s="7">
        <f t="shared" si="28"/>
        <v>2</v>
      </c>
      <c r="D376" s="7">
        <f t="shared" si="29"/>
        <v>-0.69763884351164995</v>
      </c>
    </row>
    <row r="377" spans="1:4" x14ac:dyDescent="0.2">
      <c r="A377" s="7" t="s">
        <v>487</v>
      </c>
      <c r="B377" s="7" t="s">
        <v>11</v>
      </c>
      <c r="C377" s="7">
        <f t="shared" si="28"/>
        <v>2</v>
      </c>
      <c r="D377" s="7">
        <f t="shared" si="29"/>
        <v>-0.69763884351164995</v>
      </c>
    </row>
    <row r="378" spans="1:4" x14ac:dyDescent="0.2">
      <c r="A378" s="7" t="s">
        <v>717</v>
      </c>
      <c r="B378" s="7" t="s">
        <v>11</v>
      </c>
      <c r="C378" s="7">
        <f t="shared" si="28"/>
        <v>2</v>
      </c>
      <c r="D378" s="7">
        <f t="shared" si="29"/>
        <v>-0.69763884351164995</v>
      </c>
    </row>
    <row r="379" spans="1:4" x14ac:dyDescent="0.2">
      <c r="A379" s="7" t="s">
        <v>488</v>
      </c>
      <c r="B379" s="7" t="s">
        <v>11</v>
      </c>
      <c r="C379" s="7">
        <f t="shared" si="28"/>
        <v>2</v>
      </c>
      <c r="D379" s="7">
        <f t="shared" si="29"/>
        <v>-0.69763884351164995</v>
      </c>
    </row>
    <row r="380" spans="1:4" x14ac:dyDescent="0.2">
      <c r="A380" s="7" t="s">
        <v>489</v>
      </c>
      <c r="B380" s="7" t="s">
        <v>11</v>
      </c>
      <c r="C380" s="7">
        <f t="shared" si="28"/>
        <v>2</v>
      </c>
      <c r="D380" s="7">
        <f t="shared" si="29"/>
        <v>-0.69763884351164995</v>
      </c>
    </row>
    <row r="381" spans="1:4" x14ac:dyDescent="0.2">
      <c r="A381" s="7" t="s">
        <v>490</v>
      </c>
      <c r="B381" s="7" t="s">
        <v>11</v>
      </c>
      <c r="C381" s="7">
        <f t="shared" si="28"/>
        <v>2</v>
      </c>
      <c r="D381" s="7">
        <f t="shared" si="29"/>
        <v>-0.69763884351164995</v>
      </c>
    </row>
    <row r="382" spans="1:4" x14ac:dyDescent="0.2">
      <c r="A382" s="7" t="s">
        <v>491</v>
      </c>
      <c r="B382" s="7" t="s">
        <v>11</v>
      </c>
      <c r="C382" s="7">
        <f t="shared" si="28"/>
        <v>2</v>
      </c>
      <c r="D382" s="7">
        <f t="shared" si="29"/>
        <v>-0.69763884351164995</v>
      </c>
    </row>
    <row r="383" spans="1:4" x14ac:dyDescent="0.2">
      <c r="A383" s="7" t="s">
        <v>718</v>
      </c>
      <c r="B383" s="7" t="s">
        <v>11</v>
      </c>
      <c r="C383" s="7">
        <f t="shared" si="28"/>
        <v>2</v>
      </c>
      <c r="D383" s="7">
        <f t="shared" si="29"/>
        <v>-0.69763884351164995</v>
      </c>
    </row>
    <row r="384" spans="1:4" x14ac:dyDescent="0.2">
      <c r="A384" s="7" t="s">
        <v>492</v>
      </c>
      <c r="B384" s="7" t="s">
        <v>11</v>
      </c>
      <c r="C384" s="7">
        <f t="shared" si="28"/>
        <v>2</v>
      </c>
      <c r="D384" s="7">
        <f t="shared" si="29"/>
        <v>-0.69763884351164995</v>
      </c>
    </row>
    <row r="385" spans="1:4" x14ac:dyDescent="0.2">
      <c r="A385" s="7" t="s">
        <v>493</v>
      </c>
      <c r="B385" s="7" t="s">
        <v>11</v>
      </c>
      <c r="C385" s="7">
        <f t="shared" si="28"/>
        <v>2</v>
      </c>
      <c r="D385" s="7">
        <f t="shared" si="29"/>
        <v>-0.69763884351164995</v>
      </c>
    </row>
    <row r="386" spans="1:4" x14ac:dyDescent="0.2">
      <c r="A386" s="7" t="s">
        <v>494</v>
      </c>
      <c r="B386" s="7" t="s">
        <v>11</v>
      </c>
      <c r="C386" s="7">
        <f t="shared" si="28"/>
        <v>2</v>
      </c>
      <c r="D386" s="7">
        <f t="shared" si="29"/>
        <v>-0.69763884351164995</v>
      </c>
    </row>
    <row r="387" spans="1:4" x14ac:dyDescent="0.2">
      <c r="A387" s="7" t="s">
        <v>495</v>
      </c>
      <c r="B387" s="7" t="s">
        <v>11</v>
      </c>
      <c r="C387" s="7">
        <f t="shared" si="28"/>
        <v>2</v>
      </c>
      <c r="D387" s="7">
        <f t="shared" si="29"/>
        <v>-0.69763884351164995</v>
      </c>
    </row>
    <row r="388" spans="1:4" x14ac:dyDescent="0.2">
      <c r="A388" s="7" t="s">
        <v>496</v>
      </c>
      <c r="B388" s="7" t="s">
        <v>11</v>
      </c>
      <c r="C388" s="7">
        <f t="shared" si="28"/>
        <v>2</v>
      </c>
      <c r="D388" s="7">
        <f t="shared" si="29"/>
        <v>-0.69763884351164995</v>
      </c>
    </row>
    <row r="389" spans="1:4" x14ac:dyDescent="0.2">
      <c r="A389" s="7" t="s">
        <v>497</v>
      </c>
      <c r="B389" s="7" t="s">
        <v>11</v>
      </c>
      <c r="C389" s="7">
        <f t="shared" si="28"/>
        <v>2</v>
      </c>
      <c r="D389" s="7">
        <f t="shared" si="29"/>
        <v>-0.69763884351164995</v>
      </c>
    </row>
    <row r="390" spans="1:4" x14ac:dyDescent="0.2">
      <c r="A390" s="7" t="s">
        <v>498</v>
      </c>
      <c r="B390" s="7" t="s">
        <v>11</v>
      </c>
      <c r="C390" s="7">
        <f t="shared" ref="C390:C447" si="30">INDEX($A$5:$C$11,MATCH(B390,$A$5:$A$11,0),2)</f>
        <v>2</v>
      </c>
      <c r="D390" s="7">
        <f t="shared" ref="D390:D447" si="31">(C390-$B$1)/$B$2</f>
        <v>-0.69763884351164995</v>
      </c>
    </row>
    <row r="391" spans="1:4" x14ac:dyDescent="0.2">
      <c r="A391" s="7" t="s">
        <v>499</v>
      </c>
      <c r="B391" s="7" t="s">
        <v>11</v>
      </c>
      <c r="C391" s="7">
        <f t="shared" si="30"/>
        <v>2</v>
      </c>
      <c r="D391" s="7">
        <f t="shared" si="31"/>
        <v>-0.69763884351164995</v>
      </c>
    </row>
    <row r="392" spans="1:4" x14ac:dyDescent="0.2">
      <c r="A392" s="7" t="s">
        <v>500</v>
      </c>
      <c r="B392" s="7" t="s">
        <v>11</v>
      </c>
      <c r="C392" s="7">
        <f t="shared" si="30"/>
        <v>2</v>
      </c>
      <c r="D392" s="7">
        <f t="shared" si="31"/>
        <v>-0.69763884351164995</v>
      </c>
    </row>
    <row r="393" spans="1:4" x14ac:dyDescent="0.2">
      <c r="A393" s="7" t="s">
        <v>501</v>
      </c>
      <c r="B393" s="7" t="s">
        <v>11</v>
      </c>
      <c r="C393" s="7">
        <f t="shared" si="30"/>
        <v>2</v>
      </c>
      <c r="D393" s="7">
        <f t="shared" si="31"/>
        <v>-0.69763884351164995</v>
      </c>
    </row>
    <row r="394" spans="1:4" x14ac:dyDescent="0.2">
      <c r="A394" s="7" t="s">
        <v>502</v>
      </c>
      <c r="B394" s="7" t="s">
        <v>11</v>
      </c>
      <c r="C394" s="7">
        <f t="shared" si="30"/>
        <v>2</v>
      </c>
      <c r="D394" s="7">
        <f t="shared" si="31"/>
        <v>-0.69763884351164995</v>
      </c>
    </row>
    <row r="395" spans="1:4" x14ac:dyDescent="0.2">
      <c r="A395" s="7" t="s">
        <v>503</v>
      </c>
      <c r="B395" s="7" t="s">
        <v>11</v>
      </c>
      <c r="C395" s="7">
        <f t="shared" si="30"/>
        <v>2</v>
      </c>
      <c r="D395" s="7">
        <f t="shared" si="31"/>
        <v>-0.69763884351164995</v>
      </c>
    </row>
    <row r="396" spans="1:4" x14ac:dyDescent="0.2">
      <c r="A396" s="7" t="s">
        <v>504</v>
      </c>
      <c r="B396" s="7" t="s">
        <v>11</v>
      </c>
      <c r="C396" s="7">
        <f t="shared" si="30"/>
        <v>2</v>
      </c>
      <c r="D396" s="7">
        <f t="shared" si="31"/>
        <v>-0.69763884351164995</v>
      </c>
    </row>
    <row r="397" spans="1:4" x14ac:dyDescent="0.2">
      <c r="A397" s="7" t="s">
        <v>505</v>
      </c>
      <c r="B397" s="7" t="s">
        <v>11</v>
      </c>
      <c r="C397" s="7">
        <f t="shared" si="30"/>
        <v>2</v>
      </c>
      <c r="D397" s="7">
        <f t="shared" si="31"/>
        <v>-0.69763884351164995</v>
      </c>
    </row>
    <row r="398" spans="1:4" x14ac:dyDescent="0.2">
      <c r="A398" s="7" t="s">
        <v>719</v>
      </c>
      <c r="B398" s="7" t="s">
        <v>11</v>
      </c>
      <c r="C398" s="7">
        <f t="shared" si="30"/>
        <v>2</v>
      </c>
      <c r="D398" s="7">
        <f t="shared" si="31"/>
        <v>-0.69763884351164995</v>
      </c>
    </row>
    <row r="399" spans="1:4" x14ac:dyDescent="0.2">
      <c r="A399" s="7" t="s">
        <v>506</v>
      </c>
      <c r="B399" s="7" t="s">
        <v>11</v>
      </c>
      <c r="C399" s="7">
        <f t="shared" si="30"/>
        <v>2</v>
      </c>
      <c r="D399" s="7">
        <f t="shared" si="31"/>
        <v>-0.69763884351164995</v>
      </c>
    </row>
    <row r="400" spans="1:4" x14ac:dyDescent="0.2">
      <c r="A400" s="7" t="s">
        <v>507</v>
      </c>
      <c r="B400" s="7" t="s">
        <v>11</v>
      </c>
      <c r="C400" s="7">
        <f t="shared" si="30"/>
        <v>2</v>
      </c>
      <c r="D400" s="7">
        <f t="shared" si="31"/>
        <v>-0.69763884351164995</v>
      </c>
    </row>
    <row r="401" spans="1:4" x14ac:dyDescent="0.2">
      <c r="A401" s="7" t="s">
        <v>720</v>
      </c>
      <c r="B401" s="7" t="s">
        <v>11</v>
      </c>
      <c r="C401" s="7">
        <f t="shared" si="30"/>
        <v>2</v>
      </c>
      <c r="D401" s="7">
        <f t="shared" si="31"/>
        <v>-0.69763884351164995</v>
      </c>
    </row>
    <row r="402" spans="1:4" x14ac:dyDescent="0.2">
      <c r="A402" s="7" t="s">
        <v>508</v>
      </c>
      <c r="B402" s="7" t="s">
        <v>11</v>
      </c>
      <c r="C402" s="7">
        <f t="shared" si="30"/>
        <v>2</v>
      </c>
      <c r="D402" s="7">
        <f t="shared" si="31"/>
        <v>-0.69763884351164995</v>
      </c>
    </row>
    <row r="403" spans="1:4" x14ac:dyDescent="0.2">
      <c r="A403" s="7" t="s">
        <v>509</v>
      </c>
      <c r="B403" s="7" t="s">
        <v>11</v>
      </c>
      <c r="C403" s="7">
        <f t="shared" si="30"/>
        <v>2</v>
      </c>
      <c r="D403" s="7">
        <f t="shared" si="31"/>
        <v>-0.69763884351164995</v>
      </c>
    </row>
    <row r="404" spans="1:4" x14ac:dyDescent="0.2">
      <c r="A404" s="7" t="s">
        <v>510</v>
      </c>
      <c r="B404" s="7" t="s">
        <v>11</v>
      </c>
      <c r="C404" s="7">
        <f t="shared" si="30"/>
        <v>2</v>
      </c>
      <c r="D404" s="7">
        <f t="shared" si="31"/>
        <v>-0.69763884351164995</v>
      </c>
    </row>
    <row r="405" spans="1:4" x14ac:dyDescent="0.2">
      <c r="A405" s="7" t="s">
        <v>511</v>
      </c>
      <c r="B405" s="7" t="s">
        <v>11</v>
      </c>
      <c r="C405" s="7">
        <f t="shared" si="30"/>
        <v>2</v>
      </c>
      <c r="D405" s="7">
        <f t="shared" si="31"/>
        <v>-0.69763884351164995</v>
      </c>
    </row>
    <row r="406" spans="1:4" x14ac:dyDescent="0.2">
      <c r="A406" s="7" t="s">
        <v>721</v>
      </c>
      <c r="B406" s="7" t="s">
        <v>11</v>
      </c>
      <c r="C406" s="7">
        <f t="shared" si="30"/>
        <v>2</v>
      </c>
      <c r="D406" s="7">
        <f t="shared" si="31"/>
        <v>-0.69763884351164995</v>
      </c>
    </row>
    <row r="407" spans="1:4" x14ac:dyDescent="0.2">
      <c r="A407" s="7" t="s">
        <v>512</v>
      </c>
      <c r="B407" s="7" t="s">
        <v>11</v>
      </c>
      <c r="C407" s="7">
        <f t="shared" si="30"/>
        <v>2</v>
      </c>
      <c r="D407" s="7">
        <f t="shared" si="31"/>
        <v>-0.69763884351164995</v>
      </c>
    </row>
    <row r="408" spans="1:4" x14ac:dyDescent="0.2">
      <c r="A408" s="7" t="s">
        <v>513</v>
      </c>
      <c r="B408" s="7" t="s">
        <v>11</v>
      </c>
      <c r="C408" s="7">
        <f t="shared" si="30"/>
        <v>2</v>
      </c>
      <c r="D408" s="7">
        <f t="shared" si="31"/>
        <v>-0.69763884351164995</v>
      </c>
    </row>
    <row r="409" spans="1:4" x14ac:dyDescent="0.2">
      <c r="A409" s="7" t="s">
        <v>514</v>
      </c>
      <c r="B409" s="7" t="s">
        <v>11</v>
      </c>
      <c r="C409" s="7">
        <f t="shared" si="30"/>
        <v>2</v>
      </c>
      <c r="D409" s="7">
        <f t="shared" si="31"/>
        <v>-0.69763884351164995</v>
      </c>
    </row>
    <row r="410" spans="1:4" x14ac:dyDescent="0.2">
      <c r="A410" s="7" t="s">
        <v>515</v>
      </c>
      <c r="B410" s="7" t="s">
        <v>11</v>
      </c>
      <c r="C410" s="7">
        <f t="shared" si="30"/>
        <v>2</v>
      </c>
      <c r="D410" s="7">
        <f t="shared" si="31"/>
        <v>-0.69763884351164995</v>
      </c>
    </row>
    <row r="411" spans="1:4" x14ac:dyDescent="0.2">
      <c r="A411" s="7" t="s">
        <v>516</v>
      </c>
      <c r="B411" s="7" t="s">
        <v>11</v>
      </c>
      <c r="C411" s="7">
        <f t="shared" si="30"/>
        <v>2</v>
      </c>
      <c r="D411" s="7">
        <f t="shared" si="31"/>
        <v>-0.69763884351164995</v>
      </c>
    </row>
    <row r="412" spans="1:4" x14ac:dyDescent="0.2">
      <c r="A412" s="7" t="s">
        <v>722</v>
      </c>
      <c r="B412" s="7" t="s">
        <v>11</v>
      </c>
      <c r="C412" s="7">
        <f t="shared" si="30"/>
        <v>2</v>
      </c>
      <c r="D412" s="7">
        <f t="shared" si="31"/>
        <v>-0.69763884351164995</v>
      </c>
    </row>
    <row r="413" spans="1:4" x14ac:dyDescent="0.2">
      <c r="A413" s="7" t="s">
        <v>517</v>
      </c>
      <c r="B413" s="7" t="s">
        <v>11</v>
      </c>
      <c r="C413" s="7">
        <f t="shared" si="30"/>
        <v>2</v>
      </c>
      <c r="D413" s="7">
        <f t="shared" si="31"/>
        <v>-0.69763884351164995</v>
      </c>
    </row>
    <row r="414" spans="1:4" x14ac:dyDescent="0.2">
      <c r="A414" s="7" t="s">
        <v>518</v>
      </c>
      <c r="B414" s="7" t="s">
        <v>11</v>
      </c>
      <c r="C414" s="7">
        <f t="shared" si="30"/>
        <v>2</v>
      </c>
      <c r="D414" s="7">
        <f t="shared" si="31"/>
        <v>-0.69763884351164995</v>
      </c>
    </row>
    <row r="415" spans="1:4" x14ac:dyDescent="0.2">
      <c r="A415" s="7" t="s">
        <v>519</v>
      </c>
      <c r="B415" s="7" t="s">
        <v>11</v>
      </c>
      <c r="C415" s="7">
        <f t="shared" si="30"/>
        <v>2</v>
      </c>
      <c r="D415" s="7">
        <f t="shared" si="31"/>
        <v>-0.69763884351164995</v>
      </c>
    </row>
    <row r="416" spans="1:4" x14ac:dyDescent="0.2">
      <c r="A416" s="7" t="s">
        <v>520</v>
      </c>
      <c r="B416" s="7" t="s">
        <v>11</v>
      </c>
      <c r="C416" s="7">
        <f t="shared" si="30"/>
        <v>2</v>
      </c>
      <c r="D416" s="7">
        <f t="shared" si="31"/>
        <v>-0.69763884351164995</v>
      </c>
    </row>
    <row r="417" spans="1:4" x14ac:dyDescent="0.2">
      <c r="A417" s="7" t="s">
        <v>521</v>
      </c>
      <c r="B417" s="7" t="s">
        <v>11</v>
      </c>
      <c r="C417" s="7">
        <f t="shared" si="30"/>
        <v>2</v>
      </c>
      <c r="D417" s="7">
        <f t="shared" si="31"/>
        <v>-0.69763884351164995</v>
      </c>
    </row>
    <row r="418" spans="1:4" x14ac:dyDescent="0.2">
      <c r="A418" s="7" t="s">
        <v>522</v>
      </c>
      <c r="B418" s="7" t="s">
        <v>11</v>
      </c>
      <c r="C418" s="7">
        <f t="shared" si="30"/>
        <v>2</v>
      </c>
      <c r="D418" s="7">
        <f t="shared" si="31"/>
        <v>-0.69763884351164995</v>
      </c>
    </row>
    <row r="419" spans="1:4" x14ac:dyDescent="0.2">
      <c r="A419" s="7" t="s">
        <v>723</v>
      </c>
      <c r="B419" s="7" t="s">
        <v>11</v>
      </c>
      <c r="C419" s="7">
        <f t="shared" si="30"/>
        <v>2</v>
      </c>
      <c r="D419" s="7">
        <f t="shared" si="31"/>
        <v>-0.69763884351164995</v>
      </c>
    </row>
    <row r="420" spans="1:4" x14ac:dyDescent="0.2">
      <c r="A420" s="7" t="s">
        <v>523</v>
      </c>
      <c r="B420" s="7" t="s">
        <v>11</v>
      </c>
      <c r="C420" s="7">
        <f t="shared" si="30"/>
        <v>2</v>
      </c>
      <c r="D420" s="7">
        <f t="shared" si="31"/>
        <v>-0.69763884351164995</v>
      </c>
    </row>
    <row r="421" spans="1:4" x14ac:dyDescent="0.2">
      <c r="A421" s="7" t="s">
        <v>524</v>
      </c>
      <c r="B421" s="7" t="s">
        <v>11</v>
      </c>
      <c r="C421" s="7">
        <f t="shared" si="30"/>
        <v>2</v>
      </c>
      <c r="D421" s="7">
        <f t="shared" si="31"/>
        <v>-0.69763884351164995</v>
      </c>
    </row>
    <row r="422" spans="1:4" x14ac:dyDescent="0.2">
      <c r="A422" s="7" t="s">
        <v>525</v>
      </c>
      <c r="B422" s="7" t="s">
        <v>11</v>
      </c>
      <c r="C422" s="7">
        <f t="shared" si="30"/>
        <v>2</v>
      </c>
      <c r="D422" s="7">
        <f t="shared" si="31"/>
        <v>-0.69763884351164995</v>
      </c>
    </row>
    <row r="423" spans="1:4" x14ac:dyDescent="0.2">
      <c r="A423" s="7" t="s">
        <v>526</v>
      </c>
      <c r="B423" s="7" t="s">
        <v>11</v>
      </c>
      <c r="C423" s="7">
        <f t="shared" si="30"/>
        <v>2</v>
      </c>
      <c r="D423" s="7">
        <f t="shared" si="31"/>
        <v>-0.69763884351164995</v>
      </c>
    </row>
    <row r="424" spans="1:4" x14ac:dyDescent="0.2">
      <c r="A424" s="7" t="s">
        <v>527</v>
      </c>
      <c r="B424" s="7" t="s">
        <v>11</v>
      </c>
      <c r="C424" s="7">
        <f t="shared" si="30"/>
        <v>2</v>
      </c>
      <c r="D424" s="7">
        <f t="shared" si="31"/>
        <v>-0.69763884351164995</v>
      </c>
    </row>
    <row r="425" spans="1:4" x14ac:dyDescent="0.2">
      <c r="A425" s="7" t="s">
        <v>528</v>
      </c>
      <c r="B425" s="7" t="s">
        <v>11</v>
      </c>
      <c r="C425" s="7">
        <f t="shared" si="30"/>
        <v>2</v>
      </c>
      <c r="D425" s="7">
        <f t="shared" si="31"/>
        <v>-0.69763884351164995</v>
      </c>
    </row>
    <row r="426" spans="1:4" x14ac:dyDescent="0.2">
      <c r="A426" s="7" t="s">
        <v>529</v>
      </c>
      <c r="B426" s="7" t="s">
        <v>11</v>
      </c>
      <c r="C426" s="7">
        <f t="shared" si="30"/>
        <v>2</v>
      </c>
      <c r="D426" s="7">
        <f t="shared" si="31"/>
        <v>-0.69763884351164995</v>
      </c>
    </row>
    <row r="427" spans="1:4" x14ac:dyDescent="0.2">
      <c r="A427" s="7" t="s">
        <v>530</v>
      </c>
      <c r="B427" s="7" t="s">
        <v>11</v>
      </c>
      <c r="C427" s="7">
        <f t="shared" si="30"/>
        <v>2</v>
      </c>
      <c r="D427" s="7">
        <f t="shared" si="31"/>
        <v>-0.69763884351164995</v>
      </c>
    </row>
    <row r="428" spans="1:4" x14ac:dyDescent="0.2">
      <c r="A428" s="7" t="s">
        <v>531</v>
      </c>
      <c r="B428" s="7" t="s">
        <v>11</v>
      </c>
      <c r="C428" s="7">
        <f t="shared" si="30"/>
        <v>2</v>
      </c>
      <c r="D428" s="7">
        <f t="shared" si="31"/>
        <v>-0.69763884351164995</v>
      </c>
    </row>
    <row r="429" spans="1:4" x14ac:dyDescent="0.2">
      <c r="A429" s="7" t="s">
        <v>532</v>
      </c>
      <c r="B429" s="7" t="s">
        <v>11</v>
      </c>
      <c r="C429" s="7">
        <f t="shared" si="30"/>
        <v>2</v>
      </c>
      <c r="D429" s="7">
        <f t="shared" si="31"/>
        <v>-0.69763884351164995</v>
      </c>
    </row>
    <row r="430" spans="1:4" x14ac:dyDescent="0.2">
      <c r="A430" s="7" t="s">
        <v>533</v>
      </c>
      <c r="B430" s="7" t="s">
        <v>11</v>
      </c>
      <c r="C430" s="7">
        <f t="shared" si="30"/>
        <v>2</v>
      </c>
      <c r="D430" s="7">
        <f t="shared" si="31"/>
        <v>-0.69763884351164995</v>
      </c>
    </row>
    <row r="431" spans="1:4" x14ac:dyDescent="0.2">
      <c r="A431" s="7" t="s">
        <v>534</v>
      </c>
      <c r="B431" s="7" t="s">
        <v>11</v>
      </c>
      <c r="C431" s="7">
        <f t="shared" si="30"/>
        <v>2</v>
      </c>
      <c r="D431" s="7">
        <f t="shared" si="31"/>
        <v>-0.69763884351164995</v>
      </c>
    </row>
    <row r="432" spans="1:4" x14ac:dyDescent="0.2">
      <c r="A432" s="7" t="s">
        <v>535</v>
      </c>
      <c r="B432" s="7" t="s">
        <v>11</v>
      </c>
      <c r="C432" s="7">
        <f t="shared" si="30"/>
        <v>2</v>
      </c>
      <c r="D432" s="7">
        <f t="shared" si="31"/>
        <v>-0.69763884351164995</v>
      </c>
    </row>
    <row r="433" spans="1:4" x14ac:dyDescent="0.2">
      <c r="A433" s="7" t="s">
        <v>536</v>
      </c>
      <c r="B433" s="7" t="s">
        <v>11</v>
      </c>
      <c r="C433" s="7">
        <f t="shared" si="30"/>
        <v>2</v>
      </c>
      <c r="D433" s="7">
        <f t="shared" si="31"/>
        <v>-0.69763884351164995</v>
      </c>
    </row>
    <row r="434" spans="1:4" x14ac:dyDescent="0.2">
      <c r="A434" s="7" t="s">
        <v>537</v>
      </c>
      <c r="B434" s="7" t="s">
        <v>11</v>
      </c>
      <c r="C434" s="7">
        <f t="shared" si="30"/>
        <v>2</v>
      </c>
      <c r="D434" s="7">
        <f t="shared" si="31"/>
        <v>-0.69763884351164995</v>
      </c>
    </row>
    <row r="435" spans="1:4" x14ac:dyDescent="0.2">
      <c r="A435" s="7" t="s">
        <v>538</v>
      </c>
      <c r="B435" s="7" t="s">
        <v>11</v>
      </c>
      <c r="C435" s="7">
        <f t="shared" si="30"/>
        <v>2</v>
      </c>
      <c r="D435" s="7">
        <f t="shared" si="31"/>
        <v>-0.69763884351164995</v>
      </c>
    </row>
    <row r="436" spans="1:4" x14ac:dyDescent="0.2">
      <c r="A436" s="7" t="s">
        <v>539</v>
      </c>
      <c r="B436" s="7" t="s">
        <v>11</v>
      </c>
      <c r="C436" s="7">
        <f t="shared" si="30"/>
        <v>2</v>
      </c>
      <c r="D436" s="7">
        <f t="shared" si="31"/>
        <v>-0.69763884351164995</v>
      </c>
    </row>
    <row r="437" spans="1:4" x14ac:dyDescent="0.2">
      <c r="A437" s="7" t="s">
        <v>540</v>
      </c>
      <c r="B437" s="7" t="s">
        <v>11</v>
      </c>
      <c r="C437" s="7">
        <f t="shared" si="30"/>
        <v>2</v>
      </c>
      <c r="D437" s="7">
        <f t="shared" si="31"/>
        <v>-0.69763884351164995</v>
      </c>
    </row>
    <row r="438" spans="1:4" x14ac:dyDescent="0.2">
      <c r="A438" s="7" t="s">
        <v>541</v>
      </c>
      <c r="B438" s="7" t="s">
        <v>11</v>
      </c>
      <c r="C438" s="7">
        <f t="shared" si="30"/>
        <v>2</v>
      </c>
      <c r="D438" s="7">
        <f t="shared" si="31"/>
        <v>-0.69763884351164995</v>
      </c>
    </row>
    <row r="439" spans="1:4" x14ac:dyDescent="0.2">
      <c r="A439" s="7" t="s">
        <v>542</v>
      </c>
      <c r="B439" s="7" t="s">
        <v>11</v>
      </c>
      <c r="C439" s="7">
        <f t="shared" si="30"/>
        <v>2</v>
      </c>
      <c r="D439" s="7">
        <f t="shared" si="31"/>
        <v>-0.69763884351164995</v>
      </c>
    </row>
    <row r="440" spans="1:4" x14ac:dyDescent="0.2">
      <c r="A440" s="7" t="s">
        <v>543</v>
      </c>
      <c r="B440" s="7" t="s">
        <v>11</v>
      </c>
      <c r="C440" s="7">
        <f t="shared" si="30"/>
        <v>2</v>
      </c>
      <c r="D440" s="7">
        <f t="shared" si="31"/>
        <v>-0.69763884351164995</v>
      </c>
    </row>
    <row r="441" spans="1:4" x14ac:dyDescent="0.2">
      <c r="A441" s="7" t="s">
        <v>724</v>
      </c>
      <c r="B441" s="7" t="s">
        <v>11</v>
      </c>
      <c r="C441" s="7">
        <f t="shared" si="30"/>
        <v>2</v>
      </c>
      <c r="D441" s="7">
        <f t="shared" si="31"/>
        <v>-0.69763884351164995</v>
      </c>
    </row>
    <row r="442" spans="1:4" x14ac:dyDescent="0.2">
      <c r="A442" s="7" t="s">
        <v>611</v>
      </c>
      <c r="B442" s="7" t="s">
        <v>22</v>
      </c>
      <c r="C442" s="7">
        <f t="shared" si="30"/>
        <v>5</v>
      </c>
      <c r="D442" s="7">
        <f t="shared" si="31"/>
        <v>2.5170207195762053</v>
      </c>
    </row>
    <row r="443" spans="1:4" x14ac:dyDescent="0.2">
      <c r="A443" s="7" t="s">
        <v>609</v>
      </c>
      <c r="B443" s="7" t="s">
        <v>11</v>
      </c>
      <c r="C443" s="7">
        <f t="shared" si="30"/>
        <v>2</v>
      </c>
      <c r="D443" s="7">
        <f t="shared" si="31"/>
        <v>-0.69763884351164995</v>
      </c>
    </row>
    <row r="444" spans="1:4" x14ac:dyDescent="0.2">
      <c r="A444" s="7" t="s">
        <v>68</v>
      </c>
      <c r="B444" s="7" t="s">
        <v>11</v>
      </c>
      <c r="C444" s="7">
        <f t="shared" si="30"/>
        <v>2</v>
      </c>
      <c r="D444" s="7">
        <f t="shared" si="31"/>
        <v>-0.69763884351164995</v>
      </c>
    </row>
    <row r="445" spans="1:4" x14ac:dyDescent="0.2">
      <c r="A445" s="7" t="s">
        <v>71</v>
      </c>
      <c r="B445" s="7" t="s">
        <v>11</v>
      </c>
      <c r="C445" s="7">
        <f t="shared" si="30"/>
        <v>2</v>
      </c>
      <c r="D445" s="7">
        <f t="shared" si="31"/>
        <v>-0.69763884351164995</v>
      </c>
    </row>
    <row r="446" spans="1:4" x14ac:dyDescent="0.2">
      <c r="A446" s="7" t="s">
        <v>70</v>
      </c>
      <c r="B446" s="7" t="s">
        <v>11</v>
      </c>
      <c r="C446" s="7">
        <f t="shared" si="30"/>
        <v>2</v>
      </c>
      <c r="D446" s="7">
        <f t="shared" si="31"/>
        <v>-0.69763884351164995</v>
      </c>
    </row>
    <row r="447" spans="1:4" x14ac:dyDescent="0.2">
      <c r="A447" s="7" t="s">
        <v>614</v>
      </c>
      <c r="B447" s="7" t="s">
        <v>11</v>
      </c>
      <c r="C447" s="7">
        <f t="shared" si="30"/>
        <v>2</v>
      </c>
      <c r="D447" s="7">
        <f t="shared" si="31"/>
        <v>-0.69763884351164995</v>
      </c>
    </row>
    <row r="452" spans="19:22" x14ac:dyDescent="0.2">
      <c r="S452"/>
      <c r="T452"/>
      <c r="U452"/>
      <c r="V452"/>
    </row>
    <row r="453" spans="19:22" x14ac:dyDescent="0.2">
      <c r="S453"/>
      <c r="T453"/>
      <c r="U453"/>
      <c r="V45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Roman,obyčejné"&amp;12&amp;A</oddHeader>
    <oddFooter>&amp;C&amp;"Times New Roman,obyčejné"&amp;12Page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pane xSplit="1" topLeftCell="F1" activePane="topRight" state="frozen"/>
      <selection pane="topRight" activeCell="V6" sqref="V6"/>
    </sheetView>
  </sheetViews>
  <sheetFormatPr defaultColWidth="11.42578125" defaultRowHeight="12.75" x14ac:dyDescent="0.2"/>
  <cols>
    <col min="1" max="1" width="15.85546875" bestFit="1" customWidth="1"/>
    <col min="4" max="4" width="12.7109375" customWidth="1"/>
    <col min="5" max="5" width="14.5703125" bestFit="1" customWidth="1"/>
    <col min="6" max="6" width="13.140625" customWidth="1"/>
    <col min="9" max="9" width="15.28515625" bestFit="1" customWidth="1"/>
    <col min="19" max="19" width="15.28515625" bestFit="1" customWidth="1"/>
    <col min="20" max="20" width="11.85546875" bestFit="1" customWidth="1"/>
    <col min="22" max="22" width="14.85546875" customWidth="1"/>
  </cols>
  <sheetData>
    <row r="1" spans="1:25" x14ac:dyDescent="0.2">
      <c r="A1" s="26"/>
      <c r="B1" s="43" t="s">
        <v>7</v>
      </c>
      <c r="C1" s="43" t="s">
        <v>257</v>
      </c>
      <c r="D1" s="43" t="s">
        <v>258</v>
      </c>
      <c r="E1" s="43" t="s">
        <v>259</v>
      </c>
      <c r="F1" s="43" t="s">
        <v>260</v>
      </c>
      <c r="G1" s="43" t="s">
        <v>261</v>
      </c>
      <c r="H1" s="43" t="s">
        <v>262</v>
      </c>
      <c r="I1" s="43" t="s">
        <v>263</v>
      </c>
      <c r="J1" s="44" t="s">
        <v>264</v>
      </c>
      <c r="L1" s="63" t="str">
        <f t="shared" ref="L1:T1" si="0">B1</f>
        <v>ICODrops</v>
      </c>
      <c r="M1" s="43" t="str">
        <f t="shared" si="0"/>
        <v>OhHeyMatty</v>
      </c>
      <c r="N1" s="43" t="str">
        <f t="shared" si="0"/>
        <v>CryptoBriefing</v>
      </c>
      <c r="O1" s="43" t="str">
        <f t="shared" si="0"/>
        <v>CrushCrypto</v>
      </c>
      <c r="P1" s="43" t="str">
        <f t="shared" si="0"/>
        <v>Hacked</v>
      </c>
      <c r="Q1" s="43" t="str">
        <f t="shared" si="0"/>
        <v>ICOPantera</v>
      </c>
      <c r="R1" s="43" t="str">
        <f t="shared" si="0"/>
        <v>Bulk</v>
      </c>
      <c r="S1" s="43" t="str">
        <f t="shared" si="0"/>
        <v>SmartAvg</v>
      </c>
      <c r="T1" s="44" t="str">
        <f t="shared" si="0"/>
        <v>Smart Rating</v>
      </c>
      <c r="V1" s="28" t="s">
        <v>265</v>
      </c>
      <c r="W1" s="29"/>
      <c r="X1" s="29"/>
      <c r="Y1" s="30"/>
    </row>
    <row r="2" spans="1:25" x14ac:dyDescent="0.2">
      <c r="A2" s="27" t="s">
        <v>266</v>
      </c>
      <c r="B2" s="45">
        <v>0.25</v>
      </c>
      <c r="C2" s="45">
        <v>0.125</v>
      </c>
      <c r="D2" s="45">
        <v>0.125</v>
      </c>
      <c r="E2" s="45">
        <v>0.125</v>
      </c>
      <c r="F2" s="45">
        <v>0.125</v>
      </c>
      <c r="G2" s="45">
        <v>0.125</v>
      </c>
      <c r="H2" s="45">
        <v>0.125</v>
      </c>
      <c r="I2" s="45"/>
      <c r="J2" s="46"/>
      <c r="L2" s="64">
        <f t="shared" ref="L2:R2" si="1">B2</f>
        <v>0.25</v>
      </c>
      <c r="M2" s="65">
        <f t="shared" si="1"/>
        <v>0.125</v>
      </c>
      <c r="N2" s="65">
        <f t="shared" si="1"/>
        <v>0.125</v>
      </c>
      <c r="O2" s="65">
        <f t="shared" si="1"/>
        <v>0.125</v>
      </c>
      <c r="P2" s="65">
        <f t="shared" si="1"/>
        <v>0.125</v>
      </c>
      <c r="Q2" s="65">
        <f t="shared" si="1"/>
        <v>0.125</v>
      </c>
      <c r="R2" s="65">
        <f t="shared" si="1"/>
        <v>0.125</v>
      </c>
      <c r="S2" s="45"/>
      <c r="T2" s="46"/>
      <c r="V2" s="31"/>
      <c r="W2" s="32"/>
      <c r="X2" s="32"/>
      <c r="Y2" s="33"/>
    </row>
    <row r="3" spans="1:25" ht="13.5" thickBot="1" x14ac:dyDescent="0.25">
      <c r="B3" s="47"/>
      <c r="C3" s="47"/>
      <c r="D3" s="47"/>
      <c r="E3" s="47"/>
      <c r="F3" s="47"/>
      <c r="G3" s="47"/>
      <c r="H3" s="47"/>
      <c r="I3" s="47"/>
      <c r="J3" s="47"/>
      <c r="V3" s="34" t="s">
        <v>267</v>
      </c>
      <c r="W3" s="35" t="s">
        <v>268</v>
      </c>
      <c r="X3" s="35" t="s">
        <v>28</v>
      </c>
      <c r="Y3" s="36" t="s">
        <v>610</v>
      </c>
    </row>
    <row r="4" spans="1:25" x14ac:dyDescent="0.2">
      <c r="A4" s="23" t="s">
        <v>34</v>
      </c>
      <c r="B4" s="48" t="str">
        <f>IF(ISERROR(INDEX(kalibrace!$A$21:$C$478,MATCH($A4,kalibrace!$A$21:$A$478,0),2)),"",INDEX(kalibrace!$A$21:$C$478,MATCH($A4,kalibrace!$A$21:$A$478,0),2))</f>
        <v>Very High</v>
      </c>
      <c r="C4" s="49">
        <f>IF(ISERROR(INDEX(kalibrace!$F$21:$H$478,MATCH($A4,kalibrace!$F$21:$F$478,0),2)),"",INDEX(kalibrace!$F$21:$H$478,MATCH($A4,kalibrace!$F$21:$F$478,0),2))</f>
        <v>70</v>
      </c>
      <c r="D4" s="48">
        <f>IF(ISERROR(INDEX(kalibrace!$O$21:$Q$478,MATCH($A4,kalibrace!$O$21:$O$478,0),2)),"",INDEX(kalibrace!$O$21:$Q$478,MATCH($A4,kalibrace!$O$21:$O$478,0),2))</f>
        <v>0.78</v>
      </c>
      <c r="E4" s="48" t="str">
        <f>IF(ISERROR(INDEX(kalibrace!$J$21:$M$478,MATCH($A4,kalibrace!$J$21:$J$478,0),2)),"",INDEX(kalibrace!$J$21:$M$478,MATCH($A4,kalibrace!$J$21:$J$478,0),2))</f>
        <v>Good / Neutral</v>
      </c>
      <c r="F4" s="49">
        <f>IF(ISERROR(INDEX(kalibrace!$S$21:$U$478,MATCH($A4,kalibrace!$S$21:$S$478,0),2)),"",INDEX(kalibrace!$S$21:$U$478,MATCH($A4,kalibrace!$S$21:$S$478,0),2))</f>
        <v>7.25</v>
      </c>
      <c r="G4" s="48" t="str">
        <f>IF(ISERROR(INDEX(kalibrace!$X$21:$AA$478,MATCH($A4,kalibrace!$X$21:$X$478,0),2)),"",INDEX(kalibrace!$X$21:$AA$478,MATCH($A4,kalibrace!$X$21:$X$478,0),2))</f>
        <v/>
      </c>
      <c r="H4" s="49">
        <f>IF(ISERROR(INDEX(kalibrace!$AC$21:$AE$478,MATCH($A4,kalibrace!$AC$21:$AC$478,0),2)),"",INDEX(kalibrace!$AC$21:$AE$478,MATCH($A4,kalibrace!$AC$21:$AC$478,0),2))</f>
        <v>85.4</v>
      </c>
      <c r="I4" s="50">
        <f t="shared" ref="I4:I35" si="2">SUMPRODUCT($L$2:$R$2,L4:R4)/SUMPRODUCT( (1-(L4:R4="")),$L$2:$R$2)</f>
        <v>0.73528055020647931</v>
      </c>
      <c r="J4" s="51" t="str">
        <f t="shared" ref="J4:J35" si="3">IF(I4&gt;=$V$4,$Y$4,  IF(I4 &gt;=$V$5,   $Y$5,   IF(I4 &gt;=$V$6,  $Y$6,   IF(I4 &gt;=$V$7,   $Y$7,  IF(I4 &gt;=$V$8,   $Y$8,   IF(I4 &gt;=$V$9,   $Y$9, IF(I4 &gt;=$V$10,   $Y$10,  IF(I4 &gt;=$V$11,   $Y$11,   IF(I4 &gt;=$V$12,   $Y$12,     $Y$13)))))))))</f>
        <v>B</v>
      </c>
      <c r="L4" s="60">
        <f>IF(ISERROR(INDEX(kalibrace!$A$21:$D$478,MATCH($A4,kalibrace!$A$21:$A$478,0),4)),"",INDEX(kalibrace!$A$21:$D$478,MATCH($A4,kalibrace!$A$21:$A$478,0),4))</f>
        <v>2.5170207195762053</v>
      </c>
      <c r="M4" s="50">
        <f>IF(ISERROR(INDEX(kalibrace!$F$21:$H$478,MATCH($A4,kalibrace!$F$21:$F$478,0),3)),"",INDEX(kalibrace!$F$21:$H$478,MATCH($A4,kalibrace!$F$21:$F$478,0),3))</f>
        <v>-1.5489529974434759</v>
      </c>
      <c r="N4" s="50">
        <f>IF(ISERROR(INDEX(kalibrace!$O$21:$Q$478,MATCH($A4,kalibrace!$O$21:$O$478,0),3)),"",INDEX(kalibrace!$O$21:$Q$478,MATCH($A4,kalibrace!$O$21:$O$478,0),3))</f>
        <v>0.23664849587398537</v>
      </c>
      <c r="O4" s="50">
        <f>IF(ISERROR(INDEX(kalibrace!$J$21:$M$478,MATCH($A4,kalibrace!$J$21:$J$478,0),4)),"",INDEX(kalibrace!$J$21:$M$478,MATCH($A4,kalibrace!$J$21:$J$478,0),4))</f>
        <v>0</v>
      </c>
      <c r="P4" s="50">
        <f>IF(ISERROR(INDEX(kalibrace!$S$21:$U$478,MATCH($A4,kalibrace!$S$21:$S$478,0),3)),"",INDEX(kalibrace!$S$21:$U$478,MATCH($A4,kalibrace!$S$21:$S$478,0),3))</f>
        <v>0.90399046223570589</v>
      </c>
      <c r="Q4" s="50" t="str">
        <f>IF(ISERROR(INDEX(kalibrace!$X$21:$AA$478,MATCH($A4,kalibrace!$X$21:$X$478,0),4)),"",INDEX(kalibrace!$X$21:$AA$478,MATCH($A4,kalibrace!$X$21:$X$478,0),4))</f>
        <v/>
      </c>
      <c r="R4" s="50">
        <f>IF(ISERROR(INDEX(kalibrace!$AC$21:$AE$478,MATCH($A4,kalibrace!$AC$21:$AC$478,0),3)),"",INDEX(kalibrace!$AC$21:$AE$478,MATCH($A4,kalibrace!$AC$21:$AC$478,0),3))</f>
        <v>0.52123645162672949</v>
      </c>
      <c r="S4" s="50">
        <f>I4</f>
        <v>0.73528055020647931</v>
      </c>
      <c r="T4" s="40" t="str">
        <f>J4</f>
        <v>B</v>
      </c>
      <c r="V4" s="31">
        <v>1.645</v>
      </c>
      <c r="W4" s="32">
        <f>-V13</f>
        <v>1000000</v>
      </c>
      <c r="X4" s="32">
        <v>1</v>
      </c>
      <c r="Y4" s="33" t="s">
        <v>6</v>
      </c>
    </row>
    <row r="5" spans="1:25" x14ac:dyDescent="0.2">
      <c r="A5" s="24" t="s">
        <v>35</v>
      </c>
      <c r="B5" s="52" t="str">
        <f>IF(ISERROR(INDEX(kalibrace!$A$21:$C$478,MATCH($A5,kalibrace!$A$21:$A$478,0),2)),"",INDEX(kalibrace!$A$21:$C$478,MATCH($A5,kalibrace!$A$21:$A$478,0),2))</f>
        <v>Very High</v>
      </c>
      <c r="C5" s="53">
        <f>IF(ISERROR(INDEX(kalibrace!$F$21:$H$111,MATCH($A5,kalibrace!$F$21:$F$111,0),2)),"",INDEX(kalibrace!$F$21:$H$111,MATCH($A5,kalibrace!$F$21:$F$111,0),2))</f>
        <v>97</v>
      </c>
      <c r="D5" s="52">
        <f>IF(ISERROR(INDEX(kalibrace!$O$21:$Q$478,MATCH($A5,kalibrace!$O$21:$O$478,0),2)),"",INDEX(kalibrace!$O$21:$Q$478,MATCH($A5,kalibrace!$O$21:$O$478,0),2))</f>
        <v>0.92</v>
      </c>
      <c r="E5" s="52" t="str">
        <f>IF(ISERROR(INDEX(kalibrace!$J$21:$M$478,MATCH($A5,kalibrace!$J$21:$J$478,0),2)),"",INDEX(kalibrace!$J$21:$M$478,MATCH($A5,kalibrace!$J$21:$J$478,0),2))</f>
        <v>Good / Good</v>
      </c>
      <c r="F5" s="53" t="str">
        <f>IF(ISERROR(INDEX(kalibrace!$S$21:$U$478,MATCH($A5,kalibrace!$S$21:$S$478,0),2)),"",INDEX(kalibrace!$S$21:$U$478,MATCH($A5,kalibrace!$S$21:$S$478,0),2))</f>
        <v/>
      </c>
      <c r="G5" s="52" t="str">
        <f>IF(ISERROR(INDEX(kalibrace!$X$21:$AA$478,MATCH($A5,kalibrace!$X$21:$X$478,0),2)),"",INDEX(kalibrace!$X$21:$AA$478,MATCH($A5,kalibrace!$X$21:$X$478,0),2))</f>
        <v/>
      </c>
      <c r="H5" s="53">
        <f>IF(ISERROR(INDEX(kalibrace!$AC$21:$AE$478,MATCH($A5,kalibrace!$AC$21:$AC$478,0),2)),"",INDEX(kalibrace!$AC$21:$AE$478,MATCH($A5,kalibrace!$AC$21:$AC$478,0),2))</f>
        <v>84.4</v>
      </c>
      <c r="I5" s="54">
        <f t="shared" si="2"/>
        <v>1.6877954943642679</v>
      </c>
      <c r="J5" s="55" t="str">
        <f t="shared" si="3"/>
        <v>A+</v>
      </c>
      <c r="L5" s="61">
        <f>IF(ISERROR(INDEX(kalibrace!$A$21:$D$478,MATCH($A5,kalibrace!$A$21:$A$478,0),4)),"",INDEX(kalibrace!$A$21:$D$478,MATCH($A5,kalibrace!$A$21:$A$478,0),4))</f>
        <v>2.5170207195762053</v>
      </c>
      <c r="M5" s="54">
        <f>IF(ISERROR(INDEX(kalibrace!$F$21:$H$478,MATCH($A5,kalibrace!$F$21:$F$478,0),3)),"",INDEX(kalibrace!$F$21:$H$478,MATCH($A5,kalibrace!$F$21:$F$478,0),3))</f>
        <v>2.2349178963113006</v>
      </c>
      <c r="N5" s="54">
        <f>IF(ISERROR(INDEX(kalibrace!$O$21:$Q$478,MATCH($A5,kalibrace!$O$21:$O$478,0),3)),"",INDEX(kalibrace!$O$21:$Q$478,MATCH($A5,kalibrace!$O$21:$O$478,0),3))</f>
        <v>1.31033148641335</v>
      </c>
      <c r="O5" s="54">
        <f>IF(ISERROR(INDEX(kalibrace!$J$21:$M$478,MATCH($A5,kalibrace!$J$21:$J$478,0),4)),"",INDEX(kalibrace!$J$21:$M$478,MATCH($A5,kalibrace!$J$21:$J$478,0),4))</f>
        <v>1.1371470653683551</v>
      </c>
      <c r="P5" s="54" t="str">
        <f>IF(ISERROR(INDEX(kalibrace!$S$21:$U$478,MATCH($A5,kalibrace!$S$21:$S$478,0),3)),"",INDEX(kalibrace!$S$21:$U$478,MATCH($A5,kalibrace!$S$21:$S$478,0),3))</f>
        <v/>
      </c>
      <c r="Q5" s="54" t="str">
        <f>IF(ISERROR(INDEX(kalibrace!$X$21:$AA$478,MATCH($A5,kalibrace!$X$21:$X$478,0),4)),"",INDEX(kalibrace!$X$21:$AA$478,MATCH($A5,kalibrace!$X$21:$X$478,0),4))</f>
        <v/>
      </c>
      <c r="R5" s="54">
        <f>IF(ISERROR(INDEX(kalibrace!$AC$21:$AE$478,MATCH($A5,kalibrace!$AC$21:$AC$478,0),3)),"",INDEX(kalibrace!$AC$21:$AE$478,MATCH($A5,kalibrace!$AC$21:$AC$478,0),3))</f>
        <v>0.41033507894019167</v>
      </c>
      <c r="S5" s="54">
        <f>I5</f>
        <v>1.6877954943642679</v>
      </c>
      <c r="T5" s="41" t="str">
        <f>J5</f>
        <v>A+</v>
      </c>
      <c r="V5" s="31">
        <v>1.1000000000000001</v>
      </c>
      <c r="W5" s="32">
        <f>V4</f>
        <v>1.645</v>
      </c>
      <c r="X5" s="32">
        <v>2</v>
      </c>
      <c r="Y5" s="33" t="s">
        <v>10</v>
      </c>
    </row>
    <row r="6" spans="1:25" x14ac:dyDescent="0.2">
      <c r="A6" s="24" t="s">
        <v>45</v>
      </c>
      <c r="B6" s="52" t="str">
        <f>IF(ISERROR(INDEX(kalibrace!$A$21:$C$478,MATCH($A6,kalibrace!$A$21:$A$478,0),2)),"",INDEX(kalibrace!$A$21:$C$478,MATCH($A6,kalibrace!$A$21:$A$478,0),2))</f>
        <v>High</v>
      </c>
      <c r="C6" s="53" t="str">
        <f>IF(ISERROR(INDEX(kalibrace!$F$21:$H$111,MATCH($A6,kalibrace!$F$21:$F$111,0),2)),"",INDEX(kalibrace!$F$21:$H$111,MATCH($A6,kalibrace!$F$21:$F$111,0),2))</f>
        <v/>
      </c>
      <c r="D6" s="52" t="str">
        <f>IF(ISERROR(INDEX(kalibrace!$O$21:$Q$478,MATCH($A6,kalibrace!$O$21:$O$478,0),2)),"",INDEX(kalibrace!$O$21:$Q$478,MATCH($A6,kalibrace!$O$21:$O$478,0),2))</f>
        <v/>
      </c>
      <c r="E6" s="52" t="str">
        <f>IF(ISERROR(INDEX(kalibrace!$J$21:$M$478,MATCH($A6,kalibrace!$J$21:$J$478,0),2)),"",INDEX(kalibrace!$J$21:$M$478,MATCH($A6,kalibrace!$J$21:$J$478,0),2))</f>
        <v/>
      </c>
      <c r="F6" s="53">
        <f>IF(ISERROR(INDEX(kalibrace!$S$21:$U$478,MATCH($A6,kalibrace!$S$21:$S$478,0),2)),"",INDEX(kalibrace!$S$21:$U$478,MATCH($A6,kalibrace!$S$21:$S$478,0),2))</f>
        <v>7</v>
      </c>
      <c r="G6" s="52" t="str">
        <f>IF(ISERROR(INDEX(kalibrace!$X$21:$AA$478,MATCH($A6,kalibrace!$X$21:$X$478,0),2)),"",INDEX(kalibrace!$X$21:$AA$478,MATCH($A6,kalibrace!$X$21:$X$478,0),2))</f>
        <v/>
      </c>
      <c r="H6" s="53">
        <f>IF(ISERROR(INDEX(kalibrace!$AC$21:$AE$478,MATCH($A6,kalibrace!$AC$21:$AC$478,0),2)),"",INDEX(kalibrace!$AC$21:$AE$478,MATCH($A6,kalibrace!$AC$21:$AC$478,0),2))</f>
        <v>76.599999999999994</v>
      </c>
      <c r="I6" s="54">
        <f t="shared" si="2"/>
        <v>0.79192815854899223</v>
      </c>
      <c r="J6" s="55" t="str">
        <f t="shared" si="3"/>
        <v>B</v>
      </c>
      <c r="L6" s="61">
        <f>IF(ISERROR(INDEX(kalibrace!$A$21:$D$478,MATCH($A6,kalibrace!$A$21:$A$478,0),4)),"",INDEX(kalibrace!$A$21:$D$478,MATCH($A6,kalibrace!$A$21:$A$478,0),4))</f>
        <v>1.4454675318802537</v>
      </c>
      <c r="M6" s="54" t="str">
        <f>IF(ISERROR(INDEX(kalibrace!$F$21:$H$478,MATCH($A6,kalibrace!$F$21:$F$478,0),3)),"",INDEX(kalibrace!$F$21:$H$478,MATCH($A6,kalibrace!$F$21:$F$478,0),3))</f>
        <v/>
      </c>
      <c r="N6" s="54" t="str">
        <f>IF(ISERROR(INDEX(kalibrace!$O$21:$Q$478,MATCH($A6,kalibrace!$O$21:$O$478,0),3)),"",INDEX(kalibrace!$O$21:$Q$478,MATCH($A6,kalibrace!$O$21:$O$478,0),3))</f>
        <v/>
      </c>
      <c r="O6" s="54" t="str">
        <f>IF(ISERROR(INDEX(kalibrace!$J$21:$M$478,MATCH($A6,kalibrace!$J$21:$J$478,0),4)),"",INDEX(kalibrace!$J$21:$M$478,MATCH($A6,kalibrace!$J$21:$J$478,0),4))</f>
        <v/>
      </c>
      <c r="P6" s="54">
        <f>IF(ISERROR(INDEX(kalibrace!$S$21:$U$478,MATCH($A6,kalibrace!$S$21:$S$478,0),3)),"",INDEX(kalibrace!$S$21:$U$478,MATCH($A6,kalibrace!$S$21:$S$478,0),3))</f>
        <v>0.73147319845026593</v>
      </c>
      <c r="Q6" s="54" t="str">
        <f>IF(ISERROR(INDEX(kalibrace!$X$21:$AA$478,MATCH($A6,kalibrace!$X$21:$X$478,0),4)),"",INDEX(kalibrace!$X$21:$AA$478,MATCH($A6,kalibrace!$X$21:$X$478,0),4))</f>
        <v/>
      </c>
      <c r="R6" s="54">
        <f>IF(ISERROR(INDEX(kalibrace!$AC$21:$AE$478,MATCH($A6,kalibrace!$AC$21:$AC$478,0),3)),"",INDEX(kalibrace!$AC$21:$AE$478,MATCH($A6,kalibrace!$AC$21:$AC$478,0),3))</f>
        <v>-0.45469562801480429</v>
      </c>
      <c r="S6" s="54">
        <f t="shared" ref="S6:S55" si="4">I6</f>
        <v>0.79192815854899223</v>
      </c>
      <c r="T6" s="41" t="str">
        <f t="shared" ref="T6:T55" si="5">J6</f>
        <v>B</v>
      </c>
      <c r="V6" s="31">
        <v>1</v>
      </c>
      <c r="W6" s="32">
        <v>1.1000000000000001</v>
      </c>
      <c r="X6" s="32">
        <v>3</v>
      </c>
      <c r="Y6" s="33" t="s">
        <v>13</v>
      </c>
    </row>
    <row r="7" spans="1:25" x14ac:dyDescent="0.2">
      <c r="A7" s="24" t="s">
        <v>587</v>
      </c>
      <c r="B7" s="52" t="str">
        <f>IF(ISERROR(INDEX(kalibrace!$A$21:$C$478,MATCH($A7,kalibrace!$A$21:$A$478,0),2)),"",INDEX(kalibrace!$A$21:$C$478,MATCH($A7,kalibrace!$A$21:$A$478,0),2))</f>
        <v>High</v>
      </c>
      <c r="C7" s="53" t="str">
        <f>IF(ISERROR(INDEX(kalibrace!$F$21:$H$111,MATCH($A7,kalibrace!$F$21:$F$111,0),2)),"",INDEX(kalibrace!$F$21:$H$111,MATCH($A7,kalibrace!$F$21:$F$111,0),2))</f>
        <v/>
      </c>
      <c r="D7" s="52" t="str">
        <f>IF(ISERROR(INDEX(kalibrace!$O$21:$Q$478,MATCH($A7,kalibrace!$O$21:$O$478,0),2)),"",INDEX(kalibrace!$O$21:$Q$478,MATCH($A7,kalibrace!$O$21:$O$478,0),2))</f>
        <v/>
      </c>
      <c r="E7" s="52" t="str">
        <f>IF(ISERROR(INDEX(kalibrace!$J$21:$M$478,MATCH($A7,kalibrace!$J$21:$J$478,0),2)),"",INDEX(kalibrace!$J$21:$M$478,MATCH($A7,kalibrace!$J$21:$J$478,0),2))</f>
        <v/>
      </c>
      <c r="F7" s="53" t="str">
        <f>IF(ISERROR(INDEX(kalibrace!$S$21:$U$478,MATCH($A7,kalibrace!$S$21:$S$478,0),2)),"",INDEX(kalibrace!$S$21:$U$478,MATCH($A7,kalibrace!$S$21:$S$478,0),2))</f>
        <v/>
      </c>
      <c r="G7" s="52" t="str">
        <f>IF(ISERROR(INDEX(kalibrace!$X$21:$AA$478,MATCH($A7,kalibrace!$X$21:$X$478,0),2)),"",INDEX(kalibrace!$X$21:$AA$478,MATCH($A7,kalibrace!$X$21:$X$478,0),2))</f>
        <v>A</v>
      </c>
      <c r="H7" s="53" t="str">
        <f>IF(ISERROR(INDEX(kalibrace!$AC$21:$AE$478,MATCH($A7,kalibrace!$AC$21:$AC$478,0),2)),"",INDEX(kalibrace!$AC$21:$AE$478,MATCH($A7,kalibrace!$AC$21:$AC$478,0),2))</f>
        <v/>
      </c>
      <c r="I7" s="54">
        <f t="shared" si="2"/>
        <v>1.1754318051403925</v>
      </c>
      <c r="J7" s="55" t="str">
        <f t="shared" si="3"/>
        <v>A</v>
      </c>
      <c r="L7" s="61">
        <f>IF(ISERROR(INDEX(kalibrace!$A$21:$D$478,MATCH($A7,kalibrace!$A$21:$A$478,0),4)),"",INDEX(kalibrace!$A$21:$D$478,MATCH($A7,kalibrace!$A$21:$A$478,0),4))</f>
        <v>1.4454675318802537</v>
      </c>
      <c r="M7" s="54" t="str">
        <f>IF(ISERROR(INDEX(kalibrace!$F$21:$H$478,MATCH($A7,kalibrace!$F$21:$F$478,0),3)),"",INDEX(kalibrace!$F$21:$H$478,MATCH($A7,kalibrace!$F$21:$F$478,0),3))</f>
        <v/>
      </c>
      <c r="N7" s="54" t="str">
        <f>IF(ISERROR(INDEX(kalibrace!$O$21:$Q$478,MATCH($A7,kalibrace!$O$21:$O$478,0),3)),"",INDEX(kalibrace!$O$21:$Q$478,MATCH($A7,kalibrace!$O$21:$O$478,0),3))</f>
        <v/>
      </c>
      <c r="O7" s="54" t="str">
        <f>IF(ISERROR(INDEX(kalibrace!$J$21:$M$478,MATCH($A7,kalibrace!$J$21:$J$478,0),4)),"",INDEX(kalibrace!$J$21:$M$478,MATCH($A7,kalibrace!$J$21:$J$478,0),4))</f>
        <v/>
      </c>
      <c r="P7" s="54" t="str">
        <f>IF(ISERROR(INDEX(kalibrace!$S$21:$U$478,MATCH($A7,kalibrace!$S$21:$S$478,0),3)),"",INDEX(kalibrace!$S$21:$U$478,MATCH($A7,kalibrace!$S$21:$S$478,0),3))</f>
        <v/>
      </c>
      <c r="Q7" s="54">
        <f>IF(ISERROR(INDEX(kalibrace!$X$21:$AA$478,MATCH($A7,kalibrace!$X$21:$X$478,0),4)),"",INDEX(kalibrace!$X$21:$AA$478,MATCH($A7,kalibrace!$X$21:$X$478,0),4))</f>
        <v>0.63536035166067029</v>
      </c>
      <c r="R7" s="54" t="str">
        <f>IF(ISERROR(INDEX(kalibrace!$AC$21:$AE$478,MATCH($A7,kalibrace!$AC$21:$AC$478,0),3)),"",INDEX(kalibrace!$AC$21:$AE$478,MATCH($A7,kalibrace!$AC$21:$AC$478,0),3))</f>
        <v/>
      </c>
      <c r="S7" s="54">
        <f t="shared" si="4"/>
        <v>1.1754318051403925</v>
      </c>
      <c r="T7" s="41" t="str">
        <f t="shared" si="5"/>
        <v>A</v>
      </c>
      <c r="V7" s="31">
        <v>0.9</v>
      </c>
      <c r="W7" s="32">
        <f>V6</f>
        <v>1</v>
      </c>
      <c r="X7" s="32">
        <v>4</v>
      </c>
      <c r="Y7" s="33" t="s">
        <v>16</v>
      </c>
    </row>
    <row r="8" spans="1:25" x14ac:dyDescent="0.2">
      <c r="A8" s="24" t="s">
        <v>547</v>
      </c>
      <c r="B8" s="52" t="str">
        <f>IF(ISERROR(INDEX(kalibrace!$A$21:$C$478,MATCH($A8,kalibrace!$A$21:$A$478,0),2)),"",INDEX(kalibrace!$A$21:$C$478,MATCH($A8,kalibrace!$A$21:$A$478,0),2))</f>
        <v>High</v>
      </c>
      <c r="C8" s="53" t="str">
        <f>IF(ISERROR(INDEX(kalibrace!$F$21:$H$111,MATCH($A8,kalibrace!$F$21:$F$111,0),2)),"",INDEX(kalibrace!$F$21:$H$111,MATCH($A8,kalibrace!$F$21:$F$111,0),2))</f>
        <v/>
      </c>
      <c r="D8" s="52" t="str">
        <f>IF(ISERROR(INDEX(kalibrace!$O$21:$Q$478,MATCH($A8,kalibrace!$O$21:$O$478,0),2)),"",INDEX(kalibrace!$O$21:$Q$478,MATCH($A8,kalibrace!$O$21:$O$478,0),2))</f>
        <v/>
      </c>
      <c r="E8" s="52" t="str">
        <f>IF(ISERROR(INDEX(kalibrace!$J$21:$M$478,MATCH($A8,kalibrace!$J$21:$J$478,0),2)),"",INDEX(kalibrace!$J$21:$M$478,MATCH($A8,kalibrace!$J$21:$J$478,0),2))</f>
        <v/>
      </c>
      <c r="F8" s="53" t="str">
        <f>IF(ISERROR(INDEX(kalibrace!$S$21:$U$478,MATCH($A8,kalibrace!$S$21:$S$478,0),2)),"",INDEX(kalibrace!$S$21:$U$478,MATCH($A8,kalibrace!$S$21:$S$478,0),2))</f>
        <v/>
      </c>
      <c r="G8" s="52" t="str">
        <f>IF(ISERROR(INDEX(kalibrace!$X$21:$AA$478,MATCH($A8,kalibrace!$X$21:$X$478,0),2)),"",INDEX(kalibrace!$X$21:$AA$478,MATCH($A8,kalibrace!$X$21:$X$478,0),2))</f>
        <v>A+</v>
      </c>
      <c r="H8" s="53">
        <f>IF(ISERROR(INDEX(kalibrace!$AC$21:$AE$478,MATCH($A8,kalibrace!$AC$21:$AC$478,0),2)),"",INDEX(kalibrace!$AC$21:$AE$478,MATCH($A8,kalibrace!$AC$21:$AC$478,0),2))</f>
        <v>87.4</v>
      </c>
      <c r="I8" s="54">
        <f t="shared" si="2"/>
        <v>1.1464750302419258</v>
      </c>
      <c r="J8" s="55" t="str">
        <f t="shared" si="3"/>
        <v>A</v>
      </c>
      <c r="L8" s="61">
        <f>IF(ISERROR(INDEX(kalibrace!$A$21:$D$478,MATCH($A8,kalibrace!$A$21:$A$478,0),4)),"",INDEX(kalibrace!$A$21:$D$478,MATCH($A8,kalibrace!$A$21:$A$478,0),4))</f>
        <v>1.4454675318802537</v>
      </c>
      <c r="M8" s="54" t="str">
        <f>IF(ISERROR(INDEX(kalibrace!$F$21:$H$478,MATCH($A8,kalibrace!$F$21:$F$478,0),3)),"",INDEX(kalibrace!$F$21:$H$478,MATCH($A8,kalibrace!$F$21:$F$478,0),3))</f>
        <v/>
      </c>
      <c r="N8" s="54" t="str">
        <f>IF(ISERROR(INDEX(kalibrace!$O$21:$Q$478,MATCH($A8,kalibrace!$O$21:$O$478,0),3)),"",INDEX(kalibrace!$O$21:$Q$478,MATCH($A8,kalibrace!$O$21:$O$478,0),3))</f>
        <v/>
      </c>
      <c r="O8" s="54" t="str">
        <f>IF(ISERROR(INDEX(kalibrace!$J$21:$M$478,MATCH($A8,kalibrace!$J$21:$J$478,0),4)),"",INDEX(kalibrace!$J$21:$M$478,MATCH($A8,kalibrace!$J$21:$J$478,0),4))</f>
        <v/>
      </c>
      <c r="P8" s="54" t="str">
        <f>IF(ISERROR(INDEX(kalibrace!$S$21:$U$478,MATCH($A8,kalibrace!$S$21:$S$478,0),3)),"",INDEX(kalibrace!$S$21:$U$478,MATCH($A8,kalibrace!$S$21:$S$478,0),3))</f>
        <v/>
      </c>
      <c r="Q8" s="54">
        <f>IF(ISERROR(INDEX(kalibrace!$X$21:$AA$478,MATCH($A8,kalibrace!$X$21:$X$478,0),4)),"",INDEX(kalibrace!$X$21:$AA$478,MATCH($A8,kalibrace!$X$21:$X$478,0),4))</f>
        <v>0.95192586020739023</v>
      </c>
      <c r="R8" s="54">
        <f>IF(ISERROR(INDEX(kalibrace!$AC$21:$AE$478,MATCH($A8,kalibrace!$AC$21:$AC$478,0),3)),"",INDEX(kalibrace!$AC$21:$AE$478,MATCH($A8,kalibrace!$AC$21:$AC$478,0),3))</f>
        <v>0.74303919699980503</v>
      </c>
      <c r="S8" s="54">
        <f t="shared" si="4"/>
        <v>1.1464750302419258</v>
      </c>
      <c r="T8" s="41" t="str">
        <f t="shared" si="5"/>
        <v>A</v>
      </c>
      <c r="V8" s="31">
        <v>0.55000000000000004</v>
      </c>
      <c r="W8" s="32">
        <f>V7</f>
        <v>0.9</v>
      </c>
      <c r="X8" s="32">
        <v>5</v>
      </c>
      <c r="Y8" s="33" t="s">
        <v>19</v>
      </c>
    </row>
    <row r="9" spans="1:25" x14ac:dyDescent="0.2">
      <c r="A9" s="24" t="s">
        <v>58</v>
      </c>
      <c r="B9" s="52" t="str">
        <f>IF(ISERROR(INDEX(kalibrace!$A$21:$C$478,MATCH($A9,kalibrace!$A$21:$A$478,0),2)),"",INDEX(kalibrace!$A$21:$C$478,MATCH($A9,kalibrace!$A$21:$A$478,0),2))</f>
        <v>High</v>
      </c>
      <c r="C9" s="53" t="str">
        <f>IF(ISERROR(INDEX(kalibrace!$F$21:$H$111,MATCH($A9,kalibrace!$F$21:$F$111,0),2)),"",INDEX(kalibrace!$F$21:$H$111,MATCH($A9,kalibrace!$F$21:$F$111,0),2))</f>
        <v/>
      </c>
      <c r="D9" s="52" t="str">
        <f>IF(ISERROR(INDEX(kalibrace!$O$21:$Q$478,MATCH($A9,kalibrace!$O$21:$O$478,0),2)),"",INDEX(kalibrace!$O$21:$Q$478,MATCH($A9,kalibrace!$O$21:$O$478,0),2))</f>
        <v/>
      </c>
      <c r="E9" s="52" t="str">
        <f>IF(ISERROR(INDEX(kalibrace!$J$21:$M$478,MATCH($A9,kalibrace!$J$21:$J$478,0),2)),"",INDEX(kalibrace!$J$21:$M$478,MATCH($A9,kalibrace!$J$21:$J$478,0),2))</f>
        <v/>
      </c>
      <c r="F9" s="53">
        <f>IF(ISERROR(INDEX(kalibrace!$S$21:$U$478,MATCH($A9,kalibrace!$S$21:$S$478,0),2)),"",INDEX(kalibrace!$S$21:$U$478,MATCH($A9,kalibrace!$S$21:$S$478,0),2))</f>
        <v>5</v>
      </c>
      <c r="G9" s="52" t="str">
        <f>IF(ISERROR(INDEX(kalibrace!$X$21:$AA$478,MATCH($A9,kalibrace!$X$21:$X$478,0),2)),"",INDEX(kalibrace!$X$21:$AA$478,MATCH($A9,kalibrace!$X$21:$X$478,0),2))</f>
        <v/>
      </c>
      <c r="H9" s="53" t="str">
        <f>IF(ISERROR(INDEX(kalibrace!$AC$21:$AE$478,MATCH($A9,kalibrace!$AC$21:$AC$478,0),2)),"",INDEX(kalibrace!$AC$21:$AE$478,MATCH($A9,kalibrace!$AC$21:$AC$478,0),2))</f>
        <v/>
      </c>
      <c r="I9" s="54">
        <f t="shared" si="2"/>
        <v>0.74742338397575114</v>
      </c>
      <c r="J9" s="55" t="str">
        <f t="shared" si="3"/>
        <v>B</v>
      </c>
      <c r="L9" s="61">
        <f>IF(ISERROR(INDEX(kalibrace!$A$21:$D$478,MATCH($A9,kalibrace!$A$21:$A$478,0),4)),"",INDEX(kalibrace!$A$21:$D$478,MATCH($A9,kalibrace!$A$21:$A$478,0),4))</f>
        <v>1.4454675318802537</v>
      </c>
      <c r="M9" s="54" t="str">
        <f>IF(ISERROR(INDEX(kalibrace!$F$21:$H$478,MATCH($A9,kalibrace!$F$21:$F$478,0),3)),"",INDEX(kalibrace!$F$21:$H$478,MATCH($A9,kalibrace!$F$21:$F$478,0),3))</f>
        <v/>
      </c>
      <c r="N9" s="54" t="str">
        <f>IF(ISERROR(INDEX(kalibrace!$O$21:$Q$478,MATCH($A9,kalibrace!$O$21:$O$478,0),3)),"",INDEX(kalibrace!$O$21:$Q$478,MATCH($A9,kalibrace!$O$21:$O$478,0),3))</f>
        <v/>
      </c>
      <c r="O9" s="54" t="str">
        <f>IF(ISERROR(INDEX(kalibrace!$J$21:$M$478,MATCH($A9,kalibrace!$J$21:$J$478,0),4)),"",INDEX(kalibrace!$J$21:$M$478,MATCH($A9,kalibrace!$J$21:$J$478,0),4))</f>
        <v/>
      </c>
      <c r="P9" s="54">
        <f>IF(ISERROR(INDEX(kalibrace!$S$21:$U$478,MATCH($A9,kalibrace!$S$21:$S$478,0),3)),"",INDEX(kalibrace!$S$21:$U$478,MATCH($A9,kalibrace!$S$21:$S$478,0),3))</f>
        <v>-0.64866491183325403</v>
      </c>
      <c r="Q9" s="54" t="str">
        <f>IF(ISERROR(INDEX(kalibrace!$X$21:$AA$478,MATCH($A9,kalibrace!$X$21:$X$478,0),4)),"",INDEX(kalibrace!$X$21:$AA$478,MATCH($A9,kalibrace!$X$21:$X$478,0),4))</f>
        <v/>
      </c>
      <c r="R9" s="54" t="str">
        <f>IF(ISERROR(INDEX(kalibrace!$AC$21:$AE$478,MATCH($A9,kalibrace!$AC$21:$AC$478,0),3)),"",INDEX(kalibrace!$AC$21:$AE$478,MATCH($A9,kalibrace!$AC$21:$AC$478,0),3))</f>
        <v/>
      </c>
      <c r="S9" s="54">
        <f t="shared" si="4"/>
        <v>0.74742338397575114</v>
      </c>
      <c r="T9" s="41" t="str">
        <f t="shared" si="5"/>
        <v>B</v>
      </c>
      <c r="V9" s="31">
        <v>0.45</v>
      </c>
      <c r="W9" s="32">
        <f>V8</f>
        <v>0.55000000000000004</v>
      </c>
      <c r="X9" s="32">
        <v>6</v>
      </c>
      <c r="Y9" s="33" t="s">
        <v>21</v>
      </c>
    </row>
    <row r="10" spans="1:25" x14ac:dyDescent="0.2">
      <c r="A10" s="24" t="s">
        <v>38</v>
      </c>
      <c r="B10" s="52" t="str">
        <f>IF(ISERROR(INDEX(kalibrace!$A$21:$C$478,MATCH($A10,kalibrace!$A$21:$A$478,0),2)),"",INDEX(kalibrace!$A$21:$C$478,MATCH($A10,kalibrace!$A$21:$A$478,0),2))</f>
        <v>High</v>
      </c>
      <c r="C10" s="53" t="str">
        <f>IF(ISERROR(INDEX(kalibrace!$F$21:$H$111,MATCH($A10,kalibrace!$F$21:$F$111,0),2)),"",INDEX(kalibrace!$F$21:$H$111,MATCH($A10,kalibrace!$F$21:$F$111,0),2))</f>
        <v/>
      </c>
      <c r="D10" s="52">
        <f>IF(ISERROR(INDEX(kalibrace!$O$21:$Q$478,MATCH($A10,kalibrace!$O$21:$O$478,0),2)),"",INDEX(kalibrace!$O$21:$Q$478,MATCH($A10,kalibrace!$O$21:$O$478,0),2))</f>
        <v>0.77</v>
      </c>
      <c r="E10" s="52" t="str">
        <f>IF(ISERROR(INDEX(kalibrace!$J$21:$M$478,MATCH($A10,kalibrace!$J$21:$J$478,0),2)),"",INDEX(kalibrace!$J$21:$M$478,MATCH($A10,kalibrace!$J$21:$J$478,0),2))</f>
        <v/>
      </c>
      <c r="F10" s="53" t="str">
        <f>IF(ISERROR(INDEX(kalibrace!$S$21:$U$478,MATCH($A10,kalibrace!$S$21:$S$478,0),2)),"",INDEX(kalibrace!$S$21:$U$478,MATCH($A10,kalibrace!$S$21:$S$478,0),2))</f>
        <v/>
      </c>
      <c r="G10" s="52" t="str">
        <f>IF(ISERROR(INDEX(kalibrace!$X$21:$AA$478,MATCH($A10,kalibrace!$X$21:$X$478,0),2)),"",INDEX(kalibrace!$X$21:$AA$478,MATCH($A10,kalibrace!$X$21:$X$478,0),2))</f>
        <v>S</v>
      </c>
      <c r="H10" s="53">
        <f>IF(ISERROR(INDEX(kalibrace!$AC$21:$AE$478,MATCH($A10,kalibrace!$AC$21:$AC$478,0),2)),"",INDEX(kalibrace!$AC$21:$AE$478,MATCH($A10,kalibrace!$AC$21:$AC$478,0),2))</f>
        <v>95</v>
      </c>
      <c r="I10" s="54">
        <f t="shared" si="2"/>
        <v>1.1810545831249422</v>
      </c>
      <c r="J10" s="55" t="str">
        <f t="shared" si="3"/>
        <v>A</v>
      </c>
      <c r="L10" s="61">
        <f>IF(ISERROR(INDEX(kalibrace!$A$21:$D$478,MATCH($A10,kalibrace!$A$21:$A$478,0),4)),"",INDEX(kalibrace!$A$21:$D$478,MATCH($A10,kalibrace!$A$21:$A$478,0),4))</f>
        <v>1.4454675318802537</v>
      </c>
      <c r="M10" s="54" t="str">
        <f>IF(ISERROR(INDEX(kalibrace!$F$21:$H$478,MATCH($A10,kalibrace!$F$21:$F$478,0),3)),"",INDEX(kalibrace!$F$21:$H$478,MATCH($A10,kalibrace!$F$21:$F$478,0),3))</f>
        <v/>
      </c>
      <c r="N10" s="54">
        <f>IF(ISERROR(INDEX(kalibrace!$O$21:$Q$478,MATCH($A10,kalibrace!$O$21:$O$478,0),3)),"",INDEX(kalibrace!$O$21:$Q$478,MATCH($A10,kalibrace!$O$21:$O$478,0),3))</f>
        <v>0.15995685369260212</v>
      </c>
      <c r="O10" s="54" t="str">
        <f>IF(ISERROR(INDEX(kalibrace!$J$21:$M$478,MATCH($A10,kalibrace!$J$21:$J$478,0),4)),"",INDEX(kalibrace!$J$21:$M$478,MATCH($A10,kalibrace!$J$21:$J$478,0),4))</f>
        <v/>
      </c>
      <c r="P10" s="54" t="str">
        <f>IF(ISERROR(INDEX(kalibrace!$S$21:$U$478,MATCH($A10,kalibrace!$S$21:$S$478,0),3)),"",INDEX(kalibrace!$S$21:$U$478,MATCH($A10,kalibrace!$S$21:$S$478,0),3))</f>
        <v/>
      </c>
      <c r="Q10" s="54">
        <f>IF(ISERROR(INDEX(kalibrace!$X$21:$AA$478,MATCH($A10,kalibrace!$X$21:$X$478,0),4)),"",INDEX(kalibrace!$X$21:$AA$478,MATCH($A10,kalibrace!$X$21:$X$478,0),4))</f>
        <v>1.2684913687541104</v>
      </c>
      <c r="R10" s="54">
        <f>IF(ISERROR(INDEX(kalibrace!$AC$21:$AE$478,MATCH($A10,kalibrace!$AC$21:$AC$478,0),3)),"",INDEX(kalibrace!$AC$21:$AE$478,MATCH($A10,kalibrace!$AC$21:$AC$478,0),3))</f>
        <v>1.5858896294174916</v>
      </c>
      <c r="S10" s="54">
        <f t="shared" si="4"/>
        <v>1.1810545831249422</v>
      </c>
      <c r="T10" s="41" t="str">
        <f t="shared" si="5"/>
        <v>A</v>
      </c>
      <c r="V10" s="31">
        <v>0.35</v>
      </c>
      <c r="W10" s="32">
        <f>V9</f>
        <v>0.45</v>
      </c>
      <c r="X10" s="32">
        <v>7</v>
      </c>
      <c r="Y10" s="33" t="s">
        <v>23</v>
      </c>
    </row>
    <row r="11" spans="1:25" x14ac:dyDescent="0.2">
      <c r="A11" s="24" t="s">
        <v>618</v>
      </c>
      <c r="B11" s="52" t="str">
        <f>IF(ISERROR(INDEX(kalibrace!$A$21:$C$478,MATCH($A11,kalibrace!$A$21:$A$478,0),2)),"",INDEX(kalibrace!$A$21:$C$478,MATCH($A11,kalibrace!$A$21:$A$478,0),2))</f>
        <v>High</v>
      </c>
      <c r="C11" s="53" t="str">
        <f>IF(ISERROR(INDEX(kalibrace!$F$21:$H$111,MATCH($A11,kalibrace!$F$21:$F$111,0),2)),"",INDEX(kalibrace!$F$21:$H$111,MATCH($A11,kalibrace!$F$21:$F$111,0),2))</f>
        <v/>
      </c>
      <c r="D11" s="52" t="str">
        <f>IF(ISERROR(INDEX(kalibrace!$O$21:$Q$478,MATCH($A11,kalibrace!$O$21:$O$478,0),2)),"",INDEX(kalibrace!$O$21:$Q$478,MATCH($A11,kalibrace!$O$21:$O$478,0),2))</f>
        <v/>
      </c>
      <c r="E11" s="52" t="str">
        <f>IF(ISERROR(INDEX(kalibrace!$J$21:$M$478,MATCH($A11,kalibrace!$J$21:$J$478,0),2)),"",INDEX(kalibrace!$J$21:$M$478,MATCH($A11,kalibrace!$J$21:$J$478,0),2))</f>
        <v/>
      </c>
      <c r="F11" s="53" t="str">
        <f>IF(ISERROR(INDEX(kalibrace!$S$21:$U$478,MATCH($A11,kalibrace!$S$21:$S$478,0),2)),"",INDEX(kalibrace!$S$21:$U$478,MATCH($A11,kalibrace!$S$21:$S$478,0),2))</f>
        <v/>
      </c>
      <c r="G11" s="52" t="str">
        <f>IF(ISERROR(INDEX(kalibrace!$X$21:$AA$478,MATCH($A11,kalibrace!$X$21:$X$478,0),2)),"",INDEX(kalibrace!$X$21:$AA$478,MATCH($A11,kalibrace!$X$21:$X$478,0),2))</f>
        <v/>
      </c>
      <c r="H11" s="53" t="str">
        <f>IF(ISERROR(INDEX(kalibrace!$AC$21:$AE$478,MATCH($A11,kalibrace!$AC$21:$AC$478,0),2)),"",INDEX(kalibrace!$AC$21:$AE$478,MATCH($A11,kalibrace!$AC$21:$AC$478,0),2))</f>
        <v/>
      </c>
      <c r="I11" s="54">
        <f t="shared" si="2"/>
        <v>1.4454675318802537</v>
      </c>
      <c r="J11" s="55" t="str">
        <f t="shared" si="3"/>
        <v>A</v>
      </c>
      <c r="L11" s="61">
        <f>IF(ISERROR(INDEX(kalibrace!$A$21:$D$478,MATCH($A11,kalibrace!$A$21:$A$478,0),4)),"",INDEX(kalibrace!$A$21:$D$478,MATCH($A11,kalibrace!$A$21:$A$478,0),4))</f>
        <v>1.4454675318802537</v>
      </c>
      <c r="M11" s="54" t="str">
        <f>IF(ISERROR(INDEX(kalibrace!$F$21:$H$478,MATCH($A11,kalibrace!$F$21:$F$478,0),3)),"",INDEX(kalibrace!$F$21:$H$478,MATCH($A11,kalibrace!$F$21:$F$478,0),3))</f>
        <v/>
      </c>
      <c r="N11" s="54" t="str">
        <f>IF(ISERROR(INDEX(kalibrace!$O$21:$Q$478,MATCH($A11,kalibrace!$O$21:$O$478,0),3)),"",INDEX(kalibrace!$O$21:$Q$478,MATCH($A11,kalibrace!$O$21:$O$478,0),3))</f>
        <v/>
      </c>
      <c r="O11" s="54" t="str">
        <f>IF(ISERROR(INDEX(kalibrace!$J$21:$M$478,MATCH($A11,kalibrace!$J$21:$J$478,0),4)),"",INDEX(kalibrace!$J$21:$M$478,MATCH($A11,kalibrace!$J$21:$J$478,0),4))</f>
        <v/>
      </c>
      <c r="P11" s="54" t="str">
        <f>IF(ISERROR(INDEX(kalibrace!$S$21:$U$478,MATCH($A11,kalibrace!$S$21:$S$478,0),3)),"",INDEX(kalibrace!$S$21:$U$478,MATCH($A11,kalibrace!$S$21:$S$478,0),3))</f>
        <v/>
      </c>
      <c r="Q11" s="54" t="str">
        <f>IF(ISERROR(INDEX(kalibrace!$X$21:$AA$478,MATCH($A11,kalibrace!$X$21:$X$478,0),4)),"",INDEX(kalibrace!$X$21:$AA$478,MATCH($A11,kalibrace!$X$21:$X$478,0),4))</f>
        <v/>
      </c>
      <c r="R11" s="54" t="str">
        <f>IF(ISERROR(INDEX(kalibrace!$AC$21:$AE$478,MATCH($A11,kalibrace!$AC$21:$AC$478,0),3)),"",INDEX(kalibrace!$AC$21:$AE$478,MATCH($A11,kalibrace!$AC$21:$AC$478,0),3))</f>
        <v/>
      </c>
      <c r="S11" s="54">
        <f t="shared" si="4"/>
        <v>1.4454675318802537</v>
      </c>
      <c r="T11" s="41" t="str">
        <f t="shared" si="5"/>
        <v>A</v>
      </c>
      <c r="V11" s="31">
        <v>-0.35</v>
      </c>
      <c r="W11" s="32">
        <f>V10</f>
        <v>0.35</v>
      </c>
      <c r="X11" s="32">
        <v>8</v>
      </c>
      <c r="Y11" s="33" t="s">
        <v>24</v>
      </c>
    </row>
    <row r="12" spans="1:25" x14ac:dyDescent="0.2">
      <c r="A12" s="24" t="s">
        <v>617</v>
      </c>
      <c r="B12" s="52" t="str">
        <f>IF(ISERROR(INDEX(kalibrace!$A$21:$C$478,MATCH($A12,kalibrace!$A$21:$A$478,0),2)),"",INDEX(kalibrace!$A$21:$C$478,MATCH($A12,kalibrace!$A$21:$A$478,0),2))</f>
        <v>High</v>
      </c>
      <c r="C12" s="53" t="str">
        <f>IF(ISERROR(INDEX(kalibrace!$F$21:$H$111,MATCH($A12,kalibrace!$F$21:$F$111,0),2)),"",INDEX(kalibrace!$F$21:$H$111,MATCH($A12,kalibrace!$F$21:$F$111,0),2))</f>
        <v/>
      </c>
      <c r="D12" s="52" t="str">
        <f>IF(ISERROR(INDEX(kalibrace!$O$21:$Q$478,MATCH($A12,kalibrace!$O$21:$O$478,0),2)),"",INDEX(kalibrace!$O$21:$Q$478,MATCH($A12,kalibrace!$O$21:$O$478,0),2))</f>
        <v/>
      </c>
      <c r="E12" s="52" t="str">
        <f>IF(ISERROR(INDEX(kalibrace!$J$21:$M$478,MATCH($A12,kalibrace!$J$21:$J$478,0),2)),"",INDEX(kalibrace!$J$21:$M$478,MATCH($A12,kalibrace!$J$21:$J$478,0),2))</f>
        <v>Neutral / Good</v>
      </c>
      <c r="F12" s="53" t="str">
        <f>IF(ISERROR(INDEX(kalibrace!$S$21:$U$478,MATCH($A12,kalibrace!$S$21:$S$478,0),2)),"",INDEX(kalibrace!$S$21:$U$478,MATCH($A12,kalibrace!$S$21:$S$478,0),2))</f>
        <v/>
      </c>
      <c r="G12" s="52" t="str">
        <f>IF(ISERROR(INDEX(kalibrace!$X$21:$AA$478,MATCH($A12,kalibrace!$X$21:$X$478,0),2)),"",INDEX(kalibrace!$X$21:$AA$478,MATCH($A12,kalibrace!$X$21:$X$478,0),2))</f>
        <v>A+</v>
      </c>
      <c r="H12" s="53" t="str">
        <f>IF(ISERROR(INDEX(kalibrace!$AC$21:$AE$478,MATCH($A12,kalibrace!$AC$21:$AC$478,0),2)),"",INDEX(kalibrace!$AC$21:$AE$478,MATCH($A12,kalibrace!$AC$21:$AC$478,0),2))</f>
        <v/>
      </c>
      <c r="I12" s="54">
        <f t="shared" si="2"/>
        <v>0.96071523099197442</v>
      </c>
      <c r="J12" s="55" t="str">
        <f t="shared" si="3"/>
        <v>B+</v>
      </c>
      <c r="L12" s="61">
        <f>IF(ISERROR(INDEX(kalibrace!$A$21:$D$478,MATCH($A12,kalibrace!$A$21:$A$478,0),4)),"",INDEX(kalibrace!$A$21:$D$478,MATCH($A12,kalibrace!$A$21:$A$478,0),4))</f>
        <v>1.4454675318802537</v>
      </c>
      <c r="M12" s="54" t="str">
        <f>IF(ISERROR(INDEX(kalibrace!$F$21:$H$478,MATCH($A12,kalibrace!$F$21:$F$478,0),3)),"",INDEX(kalibrace!$F$21:$H$478,MATCH($A12,kalibrace!$F$21:$F$478,0),3))</f>
        <v/>
      </c>
      <c r="N12" s="54" t="str">
        <f>IF(ISERROR(INDEX(kalibrace!$O$21:$Q$478,MATCH($A12,kalibrace!$O$21:$O$478,0),3)),"",INDEX(kalibrace!$O$21:$Q$478,MATCH($A12,kalibrace!$O$21:$O$478,0),3))</f>
        <v/>
      </c>
      <c r="O12" s="54">
        <f>IF(ISERROR(INDEX(kalibrace!$J$21:$M$478,MATCH($A12,kalibrace!$J$21:$J$478,0),4)),"",INDEX(kalibrace!$J$21:$M$478,MATCH($A12,kalibrace!$J$21:$J$478,0),4))</f>
        <v>0</v>
      </c>
      <c r="P12" s="54" t="str">
        <f>IF(ISERROR(INDEX(kalibrace!$S$21:$U$478,MATCH($A12,kalibrace!$S$21:$S$478,0),3)),"",INDEX(kalibrace!$S$21:$U$478,MATCH($A12,kalibrace!$S$21:$S$478,0),3))</f>
        <v/>
      </c>
      <c r="Q12" s="54">
        <f>IF(ISERROR(INDEX(kalibrace!$X$21:$AA$478,MATCH($A12,kalibrace!$X$21:$X$478,0),4)),"",INDEX(kalibrace!$X$21:$AA$478,MATCH($A12,kalibrace!$X$21:$X$478,0),4))</f>
        <v>0.95192586020739023</v>
      </c>
      <c r="R12" s="54" t="str">
        <f>IF(ISERROR(INDEX(kalibrace!$AC$21:$AE$478,MATCH($A12,kalibrace!$AC$21:$AC$478,0),3)),"",INDEX(kalibrace!$AC$21:$AE$478,MATCH($A12,kalibrace!$AC$21:$AC$478,0),3))</f>
        <v/>
      </c>
      <c r="S12" s="54">
        <f t="shared" si="4"/>
        <v>0.96071523099197442</v>
      </c>
      <c r="T12" s="41" t="str">
        <f t="shared" si="5"/>
        <v>B+</v>
      </c>
      <c r="V12" s="31">
        <v>-0.45</v>
      </c>
      <c r="W12" s="32">
        <v>-0.35</v>
      </c>
      <c r="X12" s="32">
        <v>9</v>
      </c>
      <c r="Y12" s="33" t="s">
        <v>32</v>
      </c>
    </row>
    <row r="13" spans="1:25" x14ac:dyDescent="0.2">
      <c r="A13" s="24" t="s">
        <v>72</v>
      </c>
      <c r="B13" s="52" t="str">
        <f>IF(ISERROR(INDEX(kalibrace!$A$21:$C$478,MATCH($A13,kalibrace!$A$21:$A$478,0),2)),"",INDEX(kalibrace!$A$21:$C$478,MATCH($A13,kalibrace!$A$21:$A$478,0),2))</f>
        <v>High</v>
      </c>
      <c r="C13" s="53" t="str">
        <f>IF(ISERROR(INDEX(kalibrace!$F$21:$H$111,MATCH($A13,kalibrace!$F$21:$F$111,0),2)),"",INDEX(kalibrace!$F$21:$H$111,MATCH($A13,kalibrace!$F$21:$F$111,0),2))</f>
        <v/>
      </c>
      <c r="D13" s="52" t="str">
        <f>IF(ISERROR(INDEX(kalibrace!$O$21:$Q$478,MATCH($A13,kalibrace!$O$21:$O$478,0),2)),"",INDEX(kalibrace!$O$21:$Q$478,MATCH($A13,kalibrace!$O$21:$O$478,0),2))</f>
        <v/>
      </c>
      <c r="E13" s="52" t="str">
        <f>IF(ISERROR(INDEX(kalibrace!$J$21:$M$478,MATCH($A13,kalibrace!$J$21:$J$478,0),2)),"",INDEX(kalibrace!$J$21:$M$478,MATCH($A13,kalibrace!$J$21:$J$478,0),2))</f>
        <v/>
      </c>
      <c r="F13" s="53" t="str">
        <f>IF(ISERROR(INDEX(kalibrace!$S$21:$U$478,MATCH($A13,kalibrace!$S$21:$S$478,0),2)),"",INDEX(kalibrace!$S$21:$U$478,MATCH($A13,kalibrace!$S$21:$S$478,0),2))</f>
        <v/>
      </c>
      <c r="G13" s="52" t="str">
        <f>IF(ISERROR(INDEX(kalibrace!$X$21:$AA$478,MATCH($A13,kalibrace!$X$21:$X$478,0),2)),"",INDEX(kalibrace!$X$21:$AA$478,MATCH($A13,kalibrace!$X$21:$X$478,0),2))</f>
        <v/>
      </c>
      <c r="H13" s="53" t="str">
        <f>IF(ISERROR(INDEX(kalibrace!$AC$21:$AE$478,MATCH($A13,kalibrace!$AC$21:$AC$478,0),2)),"",INDEX(kalibrace!$AC$21:$AE$478,MATCH($A13,kalibrace!$AC$21:$AC$478,0),2))</f>
        <v/>
      </c>
      <c r="I13" s="54">
        <f t="shared" si="2"/>
        <v>1.4454675318802537</v>
      </c>
      <c r="J13" s="55" t="str">
        <f t="shared" si="3"/>
        <v>A</v>
      </c>
      <c r="L13" s="61">
        <f>IF(ISERROR(INDEX(kalibrace!$A$21:$D$478,MATCH($A13,kalibrace!$A$21:$A$478,0),4)),"",INDEX(kalibrace!$A$21:$D$478,MATCH($A13,kalibrace!$A$21:$A$478,0),4))</f>
        <v>1.4454675318802537</v>
      </c>
      <c r="M13" s="54" t="str">
        <f>IF(ISERROR(INDEX(kalibrace!$F$21:$H$478,MATCH($A13,kalibrace!$F$21:$F$478,0),3)),"",INDEX(kalibrace!$F$21:$H$478,MATCH($A13,kalibrace!$F$21:$F$478,0),3))</f>
        <v/>
      </c>
      <c r="N13" s="54" t="str">
        <f>IF(ISERROR(INDEX(kalibrace!$O$21:$Q$478,MATCH($A13,kalibrace!$O$21:$O$478,0),3)),"",INDEX(kalibrace!$O$21:$Q$478,MATCH($A13,kalibrace!$O$21:$O$478,0),3))</f>
        <v/>
      </c>
      <c r="O13" s="54" t="str">
        <f>IF(ISERROR(INDEX(kalibrace!$J$21:$M$478,MATCH($A13,kalibrace!$J$21:$J$478,0),4)),"",INDEX(kalibrace!$J$21:$M$478,MATCH($A13,kalibrace!$J$21:$J$478,0),4))</f>
        <v/>
      </c>
      <c r="P13" s="54" t="str">
        <f>IF(ISERROR(INDEX(kalibrace!$S$21:$U$478,MATCH($A13,kalibrace!$S$21:$S$478,0),3)),"",INDEX(kalibrace!$S$21:$U$478,MATCH($A13,kalibrace!$S$21:$S$478,0),3))</f>
        <v/>
      </c>
      <c r="Q13" s="54" t="str">
        <f>IF(ISERROR(INDEX(kalibrace!$X$21:$AA$478,MATCH($A13,kalibrace!$X$21:$X$478,0),4)),"",INDEX(kalibrace!$X$21:$AA$478,MATCH($A13,kalibrace!$X$21:$X$478,0),4))</f>
        <v/>
      </c>
      <c r="R13" s="54" t="str">
        <f>IF(ISERROR(INDEX(kalibrace!$AC$21:$AE$478,MATCH($A13,kalibrace!$AC$21:$AC$478,0),3)),"",INDEX(kalibrace!$AC$21:$AE$478,MATCH($A13,kalibrace!$AC$21:$AC$478,0),3))</f>
        <v/>
      </c>
      <c r="S13" s="54">
        <f t="shared" si="4"/>
        <v>1.4454675318802537</v>
      </c>
      <c r="T13" s="41" t="str">
        <f t="shared" si="5"/>
        <v>A</v>
      </c>
      <c r="V13" s="37">
        <v>-1000000</v>
      </c>
      <c r="W13" s="38">
        <v>-0.45</v>
      </c>
      <c r="X13" s="38">
        <v>10</v>
      </c>
      <c r="Y13" s="39" t="s">
        <v>54</v>
      </c>
    </row>
    <row r="14" spans="1:25" x14ac:dyDescent="0.2">
      <c r="A14" s="24" t="s">
        <v>50</v>
      </c>
      <c r="B14" s="52" t="str">
        <f>IF(ISERROR(INDEX(kalibrace!$A$21:$C$478,MATCH($A14,kalibrace!$A$21:$A$478,0),2)),"",INDEX(kalibrace!$A$21:$C$478,MATCH($A14,kalibrace!$A$21:$A$478,0),2))</f>
        <v>High</v>
      </c>
      <c r="C14" s="53">
        <f>IF(ISERROR(INDEX(kalibrace!$F$21:$H$111,MATCH($A14,kalibrace!$F$21:$F$111,0),2)),"",INDEX(kalibrace!$F$21:$H$111,MATCH($A14,kalibrace!$F$21:$F$111,0),2))</f>
        <v>89</v>
      </c>
      <c r="D14" s="52" t="str">
        <f>IF(ISERROR(INDEX(kalibrace!$O$21:$Q$478,MATCH($A14,kalibrace!$O$21:$O$478,0),2)),"",INDEX(kalibrace!$O$21:$Q$478,MATCH($A14,kalibrace!$O$21:$O$478,0),2))</f>
        <v/>
      </c>
      <c r="E14" s="52" t="str">
        <f>IF(ISERROR(INDEX(kalibrace!$J$21:$M$478,MATCH($A14,kalibrace!$J$21:$J$478,0),2)),"",INDEX(kalibrace!$J$21:$M$478,MATCH($A14,kalibrace!$J$21:$J$478,0),2))</f>
        <v/>
      </c>
      <c r="F14" s="53" t="str">
        <f>IF(ISERROR(INDEX(kalibrace!$S$21:$U$478,MATCH($A14,kalibrace!$S$21:$S$478,0),2)),"",INDEX(kalibrace!$S$21:$U$478,MATCH($A14,kalibrace!$S$21:$S$478,0),2))</f>
        <v/>
      </c>
      <c r="G14" s="52" t="str">
        <f>IF(ISERROR(INDEX(kalibrace!$X$21:$AA$478,MATCH($A14,kalibrace!$X$21:$X$478,0),2)),"",INDEX(kalibrace!$X$21:$AA$478,MATCH($A14,kalibrace!$X$21:$X$478,0),2))</f>
        <v>A+</v>
      </c>
      <c r="H14" s="53" t="str">
        <f>IF(ISERROR(INDEX(kalibrace!$AC$21:$AE$478,MATCH($A14,kalibrace!$AC$21:$AC$478,0),2)),"",INDEX(kalibrace!$AC$21:$AE$478,MATCH($A14,kalibrace!$AC$21:$AC$478,0),2))</f>
        <v/>
      </c>
      <c r="I14" s="54">
        <f t="shared" si="2"/>
        <v>1.2391579721990753</v>
      </c>
      <c r="J14" s="55" t="str">
        <f t="shared" si="3"/>
        <v>A</v>
      </c>
      <c r="L14" s="61">
        <f>IF(ISERROR(INDEX(kalibrace!$A$21:$D$478,MATCH($A14,kalibrace!$A$21:$A$478,0),4)),"",INDEX(kalibrace!$A$21:$D$478,MATCH($A14,kalibrace!$A$21:$A$478,0),4))</f>
        <v>1.4454675318802537</v>
      </c>
      <c r="M14" s="54">
        <f>IF(ISERROR(INDEX(kalibrace!$F$21:$H$478,MATCH($A14,kalibrace!$F$21:$F$478,0),3)),"",INDEX(kalibrace!$F$21:$H$478,MATCH($A14,kalibrace!$F$21:$F$478,0),3))</f>
        <v>1.1137709648284038</v>
      </c>
      <c r="N14" s="54" t="str">
        <f>IF(ISERROR(INDEX(kalibrace!$O$21:$Q$478,MATCH($A14,kalibrace!$O$21:$O$478,0),3)),"",INDEX(kalibrace!$O$21:$Q$478,MATCH($A14,kalibrace!$O$21:$O$478,0),3))</f>
        <v/>
      </c>
      <c r="O14" s="54" t="str">
        <f>IF(ISERROR(INDEX(kalibrace!$J$21:$M$478,MATCH($A14,kalibrace!$J$21:$J$478,0),4)),"",INDEX(kalibrace!$J$21:$M$478,MATCH($A14,kalibrace!$J$21:$J$478,0),4))</f>
        <v/>
      </c>
      <c r="P14" s="54" t="str">
        <f>IF(ISERROR(INDEX(kalibrace!$S$21:$U$478,MATCH($A14,kalibrace!$S$21:$S$478,0),3)),"",INDEX(kalibrace!$S$21:$U$478,MATCH($A14,kalibrace!$S$21:$S$478,0),3))</f>
        <v/>
      </c>
      <c r="Q14" s="54">
        <f>IF(ISERROR(INDEX(kalibrace!$X$21:$AA$478,MATCH($A14,kalibrace!$X$21:$X$478,0),4)),"",INDEX(kalibrace!$X$21:$AA$478,MATCH($A14,kalibrace!$X$21:$X$478,0),4))</f>
        <v>0.95192586020739023</v>
      </c>
      <c r="R14" s="54" t="str">
        <f>IF(ISERROR(INDEX(kalibrace!$AC$21:$AE$478,MATCH($A14,kalibrace!$AC$21:$AC$478,0),3)),"",INDEX(kalibrace!$AC$21:$AE$478,MATCH($A14,kalibrace!$AC$21:$AC$478,0),3))</f>
        <v/>
      </c>
      <c r="S14" s="54">
        <f t="shared" si="4"/>
        <v>1.2391579721990753</v>
      </c>
      <c r="T14" s="41" t="str">
        <f t="shared" si="5"/>
        <v>A</v>
      </c>
    </row>
    <row r="15" spans="1:25" x14ac:dyDescent="0.2">
      <c r="A15" s="24" t="s">
        <v>79</v>
      </c>
      <c r="B15" s="52" t="str">
        <f>IF(ISERROR(INDEX(kalibrace!$A$21:$C$478,MATCH($A15,kalibrace!$A$21:$A$478,0),2)),"",INDEX(kalibrace!$A$21:$C$478,MATCH($A15,kalibrace!$A$21:$A$478,0),2))</f>
        <v>Medium</v>
      </c>
      <c r="C15" s="53" t="str">
        <f>IF(ISERROR(INDEX(kalibrace!$F$21:$H$111,MATCH($A15,kalibrace!$F$21:$F$111,0),2)),"",INDEX(kalibrace!$F$21:$H$111,MATCH($A15,kalibrace!$F$21:$F$111,0),2))</f>
        <v/>
      </c>
      <c r="D15" s="52" t="str">
        <f>IF(ISERROR(INDEX(kalibrace!$O$21:$Q$478,MATCH($A15,kalibrace!$O$21:$O$478,0),2)),"",INDEX(kalibrace!$O$21:$Q$478,MATCH($A15,kalibrace!$O$21:$O$478,0),2))</f>
        <v/>
      </c>
      <c r="E15" s="52" t="str">
        <f>IF(ISERROR(INDEX(kalibrace!$J$21:$M$478,MATCH($A15,kalibrace!$J$21:$J$478,0),2)),"",INDEX(kalibrace!$J$21:$M$478,MATCH($A15,kalibrace!$J$21:$J$478,0),2))</f>
        <v/>
      </c>
      <c r="F15" s="53" t="str">
        <f>IF(ISERROR(INDEX(kalibrace!$S$21:$U$478,MATCH($A15,kalibrace!$S$21:$S$478,0),2)),"",INDEX(kalibrace!$S$21:$U$478,MATCH($A15,kalibrace!$S$21:$S$478,0),2))</f>
        <v/>
      </c>
      <c r="G15" s="52" t="str">
        <f>IF(ISERROR(INDEX(kalibrace!$X$21:$AA$478,MATCH($A15,kalibrace!$X$21:$X$478,0),2)),"",INDEX(kalibrace!$X$21:$AA$478,MATCH($A15,kalibrace!$X$21:$X$478,0),2))</f>
        <v/>
      </c>
      <c r="H15" s="53" t="str">
        <f>IF(ISERROR(INDEX(kalibrace!$AC$21:$AE$478,MATCH($A15,kalibrace!$AC$21:$AC$478,0),2)),"",INDEX(kalibrace!$AC$21:$AE$478,MATCH($A15,kalibrace!$AC$21:$AC$478,0),2))</f>
        <v/>
      </c>
      <c r="I15" s="54">
        <f t="shared" si="2"/>
        <v>0.37391434418430186</v>
      </c>
      <c r="J15" s="55" t="str">
        <f t="shared" si="3"/>
        <v>C+</v>
      </c>
      <c r="L15" s="61">
        <f>IF(ISERROR(INDEX(kalibrace!$A$21:$D$478,MATCH($A15,kalibrace!$A$21:$A$478,0),4)),"",INDEX(kalibrace!$A$21:$D$478,MATCH($A15,kalibrace!$A$21:$A$478,0),4))</f>
        <v>0.37391434418430186</v>
      </c>
      <c r="M15" s="54" t="str">
        <f>IF(ISERROR(INDEX(kalibrace!$F$21:$H$478,MATCH($A15,kalibrace!$F$21:$F$478,0),3)),"",INDEX(kalibrace!$F$21:$H$478,MATCH($A15,kalibrace!$F$21:$F$478,0),3))</f>
        <v/>
      </c>
      <c r="N15" s="54" t="str">
        <f>IF(ISERROR(INDEX(kalibrace!$O$21:$Q$478,MATCH($A15,kalibrace!$O$21:$O$478,0),3)),"",INDEX(kalibrace!$O$21:$Q$478,MATCH($A15,kalibrace!$O$21:$O$478,0),3))</f>
        <v/>
      </c>
      <c r="O15" s="54" t="str">
        <f>IF(ISERROR(INDEX(kalibrace!$J$21:$M$478,MATCH($A15,kalibrace!$J$21:$J$478,0),4)),"",INDEX(kalibrace!$J$21:$M$478,MATCH($A15,kalibrace!$J$21:$J$478,0),4))</f>
        <v/>
      </c>
      <c r="P15" s="54" t="str">
        <f>IF(ISERROR(INDEX(kalibrace!$S$21:$U$478,MATCH($A15,kalibrace!$S$21:$S$478,0),3)),"",INDEX(kalibrace!$S$21:$U$478,MATCH($A15,kalibrace!$S$21:$S$478,0),3))</f>
        <v/>
      </c>
      <c r="Q15" s="54" t="str">
        <f>IF(ISERROR(INDEX(kalibrace!$X$21:$AA$478,MATCH($A15,kalibrace!$X$21:$X$478,0),4)),"",INDEX(kalibrace!$X$21:$AA$478,MATCH($A15,kalibrace!$X$21:$X$478,0),4))</f>
        <v/>
      </c>
      <c r="R15" s="54" t="str">
        <f>IF(ISERROR(INDEX(kalibrace!$AC$21:$AE$478,MATCH($A15,kalibrace!$AC$21:$AC$478,0),3)),"",INDEX(kalibrace!$AC$21:$AE$478,MATCH($A15,kalibrace!$AC$21:$AC$478,0),3))</f>
        <v/>
      </c>
      <c r="S15" s="54">
        <f t="shared" si="4"/>
        <v>0.37391434418430186</v>
      </c>
      <c r="T15" s="41" t="str">
        <f t="shared" si="5"/>
        <v>C+</v>
      </c>
    </row>
    <row r="16" spans="1:25" x14ac:dyDescent="0.2">
      <c r="A16" s="24" t="s">
        <v>82</v>
      </c>
      <c r="B16" s="52" t="str">
        <f>IF(ISERROR(INDEX(kalibrace!$A$21:$C$478,MATCH($A16,kalibrace!$A$21:$A$478,0),2)),"",INDEX(kalibrace!$A$21:$C$478,MATCH($A16,kalibrace!$A$21:$A$478,0),2))</f>
        <v>Medium</v>
      </c>
      <c r="C16" s="53" t="str">
        <f>IF(ISERROR(INDEX(kalibrace!$F$21:$H$111,MATCH($A16,kalibrace!$F$21:$F$111,0),2)),"",INDEX(kalibrace!$F$21:$H$111,MATCH($A16,kalibrace!$F$21:$F$111,0),2))</f>
        <v/>
      </c>
      <c r="D16" s="52" t="str">
        <f>IF(ISERROR(INDEX(kalibrace!$O$21:$Q$478,MATCH($A16,kalibrace!$O$21:$O$478,0),2)),"",INDEX(kalibrace!$O$21:$Q$478,MATCH($A16,kalibrace!$O$21:$O$478,0),2))</f>
        <v/>
      </c>
      <c r="E16" s="52" t="str">
        <f>IF(ISERROR(INDEX(kalibrace!$J$21:$M$478,MATCH($A16,kalibrace!$J$21:$J$478,0),2)),"",INDEX(kalibrace!$J$21:$M$478,MATCH($A16,kalibrace!$J$21:$J$478,0),2))</f>
        <v/>
      </c>
      <c r="F16" s="53" t="str">
        <f>IF(ISERROR(INDEX(kalibrace!$S$21:$U$478,MATCH($A16,kalibrace!$S$21:$S$478,0),2)),"",INDEX(kalibrace!$S$21:$U$478,MATCH($A16,kalibrace!$S$21:$S$478,0),2))</f>
        <v/>
      </c>
      <c r="G16" s="52" t="str">
        <f>IF(ISERROR(INDEX(kalibrace!$X$21:$AA$478,MATCH($A16,kalibrace!$X$21:$X$478,0),2)),"",INDEX(kalibrace!$X$21:$AA$478,MATCH($A16,kalibrace!$X$21:$X$478,0),2))</f>
        <v/>
      </c>
      <c r="H16" s="53" t="str">
        <f>IF(ISERROR(INDEX(kalibrace!$AC$21:$AE$478,MATCH($A16,kalibrace!$AC$21:$AC$478,0),2)),"",INDEX(kalibrace!$AC$21:$AE$478,MATCH($A16,kalibrace!$AC$21:$AC$478,0),2))</f>
        <v/>
      </c>
      <c r="I16" s="54">
        <f t="shared" si="2"/>
        <v>0.37391434418430186</v>
      </c>
      <c r="J16" s="55" t="str">
        <f t="shared" si="3"/>
        <v>C+</v>
      </c>
      <c r="L16" s="61">
        <f>IF(ISERROR(INDEX(kalibrace!$A$21:$D$478,MATCH($A16,kalibrace!$A$21:$A$478,0),4)),"",INDEX(kalibrace!$A$21:$D$478,MATCH($A16,kalibrace!$A$21:$A$478,0),4))</f>
        <v>0.37391434418430186</v>
      </c>
      <c r="M16" s="54" t="str">
        <f>IF(ISERROR(INDEX(kalibrace!$F$21:$H$478,MATCH($A16,kalibrace!$F$21:$F$478,0),3)),"",INDEX(kalibrace!$F$21:$H$478,MATCH($A16,kalibrace!$F$21:$F$478,0),3))</f>
        <v/>
      </c>
      <c r="N16" s="54" t="str">
        <f>IF(ISERROR(INDEX(kalibrace!$O$21:$Q$478,MATCH($A16,kalibrace!$O$21:$O$478,0),3)),"",INDEX(kalibrace!$O$21:$Q$478,MATCH($A16,kalibrace!$O$21:$O$478,0),3))</f>
        <v/>
      </c>
      <c r="O16" s="54" t="str">
        <f>IF(ISERROR(INDEX(kalibrace!$J$21:$M$478,MATCH($A16,kalibrace!$J$21:$J$478,0),4)),"",INDEX(kalibrace!$J$21:$M$478,MATCH($A16,kalibrace!$J$21:$J$478,0),4))</f>
        <v/>
      </c>
      <c r="P16" s="54" t="str">
        <f>IF(ISERROR(INDEX(kalibrace!$S$21:$U$478,MATCH($A16,kalibrace!$S$21:$S$478,0),3)),"",INDEX(kalibrace!$S$21:$U$478,MATCH($A16,kalibrace!$S$21:$S$478,0),3))</f>
        <v/>
      </c>
      <c r="Q16" s="54" t="str">
        <f>IF(ISERROR(INDEX(kalibrace!$X$21:$AA$478,MATCH($A16,kalibrace!$X$21:$X$478,0),4)),"",INDEX(kalibrace!$X$21:$AA$478,MATCH($A16,kalibrace!$X$21:$X$478,0),4))</f>
        <v/>
      </c>
      <c r="R16" s="54" t="str">
        <f>IF(ISERROR(INDEX(kalibrace!$AC$21:$AE$478,MATCH($A16,kalibrace!$AC$21:$AC$478,0),3)),"",INDEX(kalibrace!$AC$21:$AE$478,MATCH($A16,kalibrace!$AC$21:$AC$478,0),3))</f>
        <v/>
      </c>
      <c r="S16" s="54">
        <f t="shared" si="4"/>
        <v>0.37391434418430186</v>
      </c>
      <c r="T16" s="41" t="str">
        <f t="shared" si="5"/>
        <v>C+</v>
      </c>
    </row>
    <row r="17" spans="1:20" x14ac:dyDescent="0.2">
      <c r="A17" s="24" t="s">
        <v>47</v>
      </c>
      <c r="B17" s="52" t="str">
        <f>IF(ISERROR(INDEX(kalibrace!$A$21:$C$478,MATCH($A17,kalibrace!$A$21:$A$478,0),2)),"",INDEX(kalibrace!$A$21:$C$478,MATCH($A17,kalibrace!$A$21:$A$478,0),2))</f>
        <v>Medium</v>
      </c>
      <c r="C17" s="53">
        <f>IF(ISERROR(INDEX(kalibrace!$F$21:$H$111,MATCH($A17,kalibrace!$F$21:$F$111,0),2)),"",INDEX(kalibrace!$F$21:$H$111,MATCH($A17,kalibrace!$F$21:$F$111,0),2))</f>
        <v>83</v>
      </c>
      <c r="D17" s="52">
        <f>IF(ISERROR(INDEX(kalibrace!$O$21:$Q$478,MATCH($A17,kalibrace!$O$21:$O$478,0),2)),"",INDEX(kalibrace!$O$21:$Q$478,MATCH($A17,kalibrace!$O$21:$O$478,0),2))</f>
        <v>0.68</v>
      </c>
      <c r="E17" s="52" t="str">
        <f>IF(ISERROR(INDEX(kalibrace!$J$21:$M$478,MATCH($A17,kalibrace!$J$21:$J$478,0),2)),"",INDEX(kalibrace!$J$21:$M$478,MATCH($A17,kalibrace!$J$21:$J$478,0),2))</f>
        <v>Good / Neutral</v>
      </c>
      <c r="F17" s="53" t="str">
        <f>IF(ISERROR(INDEX(kalibrace!$S$21:$U$478,MATCH($A17,kalibrace!$S$21:$S$478,0),2)),"",INDEX(kalibrace!$S$21:$U$478,MATCH($A17,kalibrace!$S$21:$S$478,0),2))</f>
        <v/>
      </c>
      <c r="G17" s="52" t="str">
        <f>IF(ISERROR(INDEX(kalibrace!$X$21:$AA$478,MATCH($A17,kalibrace!$X$21:$X$478,0),2)),"",INDEX(kalibrace!$X$21:$AA$478,MATCH($A17,kalibrace!$X$21:$X$478,0),2))</f>
        <v>A</v>
      </c>
      <c r="H17" s="53">
        <f>IF(ISERROR(INDEX(kalibrace!$AC$21:$AE$478,MATCH($A17,kalibrace!$AC$21:$AC$478,0),2)),"",INDEX(kalibrace!$AC$21:$AE$478,MATCH($A17,kalibrace!$AC$21:$AC$478,0),2))</f>
        <v>88.5</v>
      </c>
      <c r="I17" s="54">
        <f t="shared" si="2"/>
        <v>0.28440894103723646</v>
      </c>
      <c r="J17" s="55" t="str">
        <f t="shared" si="3"/>
        <v>C</v>
      </c>
      <c r="L17" s="61">
        <f>IF(ISERROR(INDEX(kalibrace!$A$21:$D$478,MATCH($A17,kalibrace!$A$21:$A$478,0),4)),"",INDEX(kalibrace!$A$21:$D$478,MATCH($A17,kalibrace!$A$21:$A$478,0),4))</f>
        <v>0.37391434418430186</v>
      </c>
      <c r="M17" s="54">
        <f>IF(ISERROR(INDEX(kalibrace!$F$21:$H$478,MATCH($A17,kalibrace!$F$21:$F$478,0),3)),"",INDEX(kalibrace!$F$21:$H$478,MATCH($A17,kalibrace!$F$21:$F$478,0),3))</f>
        <v>0.27291076621623123</v>
      </c>
      <c r="N17" s="54">
        <f>IF(ISERROR(INDEX(kalibrace!$O$21:$Q$478,MATCH($A17,kalibrace!$O$21:$O$478,0),3)),"",INDEX(kalibrace!$O$21:$Q$478,MATCH($A17,kalibrace!$O$21:$O$478,0),3))</f>
        <v>-0.53026792593984617</v>
      </c>
      <c r="O17" s="54">
        <f>IF(ISERROR(INDEX(kalibrace!$J$21:$M$478,MATCH($A17,kalibrace!$J$21:$J$478,0),4)),"",INDEX(kalibrace!$J$21:$M$478,MATCH($A17,kalibrace!$J$21:$J$478,0),4))</f>
        <v>0</v>
      </c>
      <c r="P17" s="54" t="str">
        <f>IF(ISERROR(INDEX(kalibrace!$S$21:$U$478,MATCH($A17,kalibrace!$S$21:$S$478,0),3)),"",INDEX(kalibrace!$S$21:$U$478,MATCH($A17,kalibrace!$S$21:$S$478,0),3))</f>
        <v/>
      </c>
      <c r="Q17" s="54">
        <f>IF(ISERROR(INDEX(kalibrace!$X$21:$AA$478,MATCH($A17,kalibrace!$X$21:$X$478,0),4)),"",INDEX(kalibrace!$X$21:$AA$478,MATCH($A17,kalibrace!$X$21:$X$478,0),4))</f>
        <v>0.63536035166067029</v>
      </c>
      <c r="R17" s="54">
        <f>IF(ISERROR(INDEX(kalibrace!$AC$21:$AE$478,MATCH($A17,kalibrace!$AC$21:$AC$478,0),3)),"",INDEX(kalibrace!$AC$21:$AE$478,MATCH($A17,kalibrace!$AC$21:$AC$478,0),3))</f>
        <v>0.86503070695499595</v>
      </c>
      <c r="S17" s="54">
        <f t="shared" si="4"/>
        <v>0.28440894103723646</v>
      </c>
      <c r="T17" s="41" t="str">
        <f t="shared" si="5"/>
        <v>C</v>
      </c>
    </row>
    <row r="18" spans="1:20" x14ac:dyDescent="0.2">
      <c r="A18" s="24" t="s">
        <v>40</v>
      </c>
      <c r="B18" s="52" t="str">
        <f>IF(ISERROR(INDEX(kalibrace!$A$21:$C$478,MATCH($A18,kalibrace!$A$21:$A$478,0),2)),"",INDEX(kalibrace!$A$21:$C$478,MATCH($A18,kalibrace!$A$21:$A$478,0),2))</f>
        <v/>
      </c>
      <c r="C18" s="53">
        <f>IF(ISERROR(INDEX(kalibrace!$F$21:$H$111,MATCH($A18,kalibrace!$F$21:$F$111,0),2)),"",INDEX(kalibrace!$F$21:$H$111,MATCH($A18,kalibrace!$F$21:$F$111,0),2))</f>
        <v>90</v>
      </c>
      <c r="D18" s="52" t="str">
        <f>IF(ISERROR(INDEX(kalibrace!$O$21:$Q$478,MATCH($A18,kalibrace!$O$21:$O$478,0),2)),"",INDEX(kalibrace!$O$21:$Q$478,MATCH($A18,kalibrace!$O$21:$O$478,0),2))</f>
        <v/>
      </c>
      <c r="E18" s="52" t="str">
        <f>IF(ISERROR(INDEX(kalibrace!$J$21:$M$478,MATCH($A18,kalibrace!$J$21:$J$478,0),2)),"",INDEX(kalibrace!$J$21:$M$478,MATCH($A18,kalibrace!$J$21:$J$478,0),2))</f>
        <v/>
      </c>
      <c r="F18" s="53" t="str">
        <f>IF(ISERROR(INDEX(kalibrace!$S$21:$U$478,MATCH($A18,kalibrace!$S$21:$S$478,0),2)),"",INDEX(kalibrace!$S$21:$U$478,MATCH($A18,kalibrace!$S$21:$S$478,0),2))</f>
        <v/>
      </c>
      <c r="G18" s="52" t="str">
        <f>IF(ISERROR(INDEX(kalibrace!$X$21:$AA$478,MATCH($A18,kalibrace!$X$21:$X$478,0),2)),"",INDEX(kalibrace!$X$21:$AA$478,MATCH($A18,kalibrace!$X$21:$X$478,0),2))</f>
        <v/>
      </c>
      <c r="H18" s="53" t="str">
        <f>IF(ISERROR(INDEX(kalibrace!$AC$21:$AE$478,MATCH($A18,kalibrace!$AC$21:$AC$478,0),2)),"",INDEX(kalibrace!$AC$21:$AE$478,MATCH($A18,kalibrace!$AC$21:$AC$478,0),2))</f>
        <v/>
      </c>
      <c r="I18" s="54">
        <f t="shared" si="2"/>
        <v>1.2539143312637657</v>
      </c>
      <c r="J18" s="55" t="str">
        <f t="shared" si="3"/>
        <v>A</v>
      </c>
      <c r="L18" s="61" t="str">
        <f>IF(ISERROR(INDEX(kalibrace!$A$21:$D$478,MATCH($A18,kalibrace!$A$21:$A$478,0),4)),"",INDEX(kalibrace!$A$21:$D$478,MATCH($A18,kalibrace!$A$21:$A$478,0),4))</f>
        <v/>
      </c>
      <c r="M18" s="54">
        <f>IF(ISERROR(INDEX(kalibrace!$F$21:$H$478,MATCH($A18,kalibrace!$F$21:$F$478,0),3)),"",INDEX(kalibrace!$F$21:$H$478,MATCH($A18,kalibrace!$F$21:$F$478,0),3))</f>
        <v>1.2539143312637657</v>
      </c>
      <c r="N18" s="54" t="str">
        <f>IF(ISERROR(INDEX(kalibrace!$O$21:$Q$478,MATCH($A18,kalibrace!$O$21:$O$478,0),3)),"",INDEX(kalibrace!$O$21:$Q$478,MATCH($A18,kalibrace!$O$21:$O$478,0),3))</f>
        <v/>
      </c>
      <c r="O18" s="54" t="str">
        <f>IF(ISERROR(INDEX(kalibrace!$J$21:$M$478,MATCH($A18,kalibrace!$J$21:$J$478,0),4)),"",INDEX(kalibrace!$J$21:$M$478,MATCH($A18,kalibrace!$J$21:$J$478,0),4))</f>
        <v/>
      </c>
      <c r="P18" s="54" t="str">
        <f>IF(ISERROR(INDEX(kalibrace!$S$21:$U$478,MATCH($A18,kalibrace!$S$21:$S$478,0),3)),"",INDEX(kalibrace!$S$21:$U$478,MATCH($A18,kalibrace!$S$21:$S$478,0),3))</f>
        <v/>
      </c>
      <c r="Q18" s="54" t="str">
        <f>IF(ISERROR(INDEX(kalibrace!$X$21:$AA$478,MATCH($A18,kalibrace!$X$21:$X$478,0),4)),"",INDEX(kalibrace!$X$21:$AA$478,MATCH($A18,kalibrace!$X$21:$X$478,0),4))</f>
        <v/>
      </c>
      <c r="R18" s="54" t="str">
        <f>IF(ISERROR(INDEX(kalibrace!$AC$21:$AE$478,MATCH($A18,kalibrace!$AC$21:$AC$478,0),3)),"",INDEX(kalibrace!$AC$21:$AE$478,MATCH($A18,kalibrace!$AC$21:$AC$478,0),3))</f>
        <v/>
      </c>
      <c r="S18" s="54">
        <f t="shared" si="4"/>
        <v>1.2539143312637657</v>
      </c>
      <c r="T18" s="41" t="str">
        <f t="shared" si="5"/>
        <v>A</v>
      </c>
    </row>
    <row r="19" spans="1:20" x14ac:dyDescent="0.2">
      <c r="A19" s="24" t="s">
        <v>614</v>
      </c>
      <c r="B19" s="52" t="str">
        <f>IF(ISERROR(INDEX(kalibrace!$A$21:$C$478,MATCH($A19,kalibrace!$A$21:$A$478,0),2)),"",INDEX(kalibrace!$A$21:$C$478,MATCH($A19,kalibrace!$A$21:$A$478,0),2))</f>
        <v>Not Rated</v>
      </c>
      <c r="C19" s="53">
        <f>IF(ISERROR(INDEX(kalibrace!$F$21:$H$111,MATCH($A19,kalibrace!$F$21:$F$111,0),2)),"",INDEX(kalibrace!$F$21:$H$111,MATCH($A19,kalibrace!$F$21:$F$111,0),2))</f>
        <v>79</v>
      </c>
      <c r="D19" s="52" t="str">
        <f>IF(ISERROR(INDEX(kalibrace!$O$21:$Q$478,MATCH($A19,kalibrace!$O$21:$O$478,0),2)),"",INDEX(kalibrace!$O$21:$Q$478,MATCH($A19,kalibrace!$O$21:$O$478,0),2))</f>
        <v/>
      </c>
      <c r="E19" s="52" t="str">
        <f>IF(ISERROR(INDEX(kalibrace!$J$21:$M$478,MATCH($A19,kalibrace!$J$21:$J$478,0),2)),"",INDEX(kalibrace!$J$21:$M$478,MATCH($A19,kalibrace!$J$21:$J$478,0),2))</f>
        <v>Neutral / Good</v>
      </c>
      <c r="F19" s="53" t="str">
        <f>IF(ISERROR(INDEX(kalibrace!$S$21:$U$478,MATCH($A19,kalibrace!$S$21:$S$478,0),2)),"",INDEX(kalibrace!$S$21:$U$478,MATCH($A19,kalibrace!$S$21:$S$478,0),2))</f>
        <v/>
      </c>
      <c r="G19" s="52" t="str">
        <f>IF(ISERROR(INDEX(kalibrace!$X$21:$AA$478,MATCH($A19,kalibrace!$X$21:$X$478,0),2)),"",INDEX(kalibrace!$X$21:$AA$478,MATCH($A19,kalibrace!$X$21:$X$478,0),2))</f>
        <v>A</v>
      </c>
      <c r="H19" s="53">
        <f>IF(ISERROR(INDEX(kalibrace!$AC$21:$AE$478,MATCH($A19,kalibrace!$AC$21:$AC$478,0),2)),"",INDEX(kalibrace!$AC$21:$AE$478,MATCH($A19,kalibrace!$AC$21:$AC$478,0),2))</f>
        <v>84.2</v>
      </c>
      <c r="I19" s="54">
        <f t="shared" si="2"/>
        <v>-0.10990420508082717</v>
      </c>
      <c r="J19" s="55" t="str">
        <f t="shared" si="3"/>
        <v>C</v>
      </c>
      <c r="L19" s="61">
        <f>IF(ISERROR(INDEX(kalibrace!$A$21:$D$478,MATCH($A19,kalibrace!$A$21:$A$478,0),4)),"",INDEX(kalibrace!$A$21:$D$478,MATCH($A19,kalibrace!$A$21:$A$478,0),4))</f>
        <v>-0.69763884351164995</v>
      </c>
      <c r="M19" s="54">
        <f>IF(ISERROR(INDEX(kalibrace!$F$21:$H$478,MATCH($A19,kalibrace!$F$21:$F$478,0),3)),"",INDEX(kalibrace!$F$21:$H$478,MATCH($A19,kalibrace!$F$21:$F$478,0),3))</f>
        <v>-0.28766269952521711</v>
      </c>
      <c r="N19" s="54" t="str">
        <f>IF(ISERROR(INDEX(kalibrace!$O$21:$Q$478,MATCH($A19,kalibrace!$O$21:$O$478,0),3)),"",INDEX(kalibrace!$O$21:$Q$478,MATCH($A19,kalibrace!$O$21:$O$478,0),3))</f>
        <v/>
      </c>
      <c r="O19" s="54">
        <f>IF(ISERROR(INDEX(kalibrace!$J$21:$M$478,MATCH($A19,kalibrace!$J$21:$J$478,0),4)),"",INDEX(kalibrace!$J$21:$M$478,MATCH($A19,kalibrace!$J$21:$J$478,0),4))</f>
        <v>0</v>
      </c>
      <c r="P19" s="54" t="str">
        <f>IF(ISERROR(INDEX(kalibrace!$S$21:$U$478,MATCH($A19,kalibrace!$S$21:$S$478,0),3)),"",INDEX(kalibrace!$S$21:$U$478,MATCH($A19,kalibrace!$S$21:$S$478,0),3))</f>
        <v/>
      </c>
      <c r="Q19" s="54">
        <f>IF(ISERROR(INDEX(kalibrace!$X$21:$AA$478,MATCH($A19,kalibrace!$X$21:$X$478,0),4)),"",INDEX(kalibrace!$X$21:$AA$478,MATCH($A19,kalibrace!$X$21:$X$478,0),4))</f>
        <v>0.63536035166067029</v>
      </c>
      <c r="R19" s="54">
        <f>IF(ISERROR(INDEX(kalibrace!$AC$21:$AE$478,MATCH($A19,kalibrace!$AC$21:$AC$478,0),3)),"",INDEX(kalibrace!$AC$21:$AE$478,MATCH($A19,kalibrace!$AC$21:$AC$478,0),3))</f>
        <v>0.3881548044028838</v>
      </c>
      <c r="S19" s="54">
        <f t="shared" si="4"/>
        <v>-0.10990420508082717</v>
      </c>
      <c r="T19" s="41" t="str">
        <f t="shared" si="5"/>
        <v>C</v>
      </c>
    </row>
    <row r="20" spans="1:20" x14ac:dyDescent="0.2">
      <c r="A20" s="24" t="s">
        <v>70</v>
      </c>
      <c r="B20" s="52" t="str">
        <f>IF(ISERROR(INDEX(kalibrace!$A$21:$C$478,MATCH($A20,kalibrace!$A$21:$A$478,0),2)),"",INDEX(kalibrace!$A$21:$C$478,MATCH($A20,kalibrace!$A$21:$A$478,0),2))</f>
        <v>Not Rated</v>
      </c>
      <c r="C20" s="53">
        <f>IF(ISERROR(INDEX(kalibrace!$F$21:$H$111,MATCH($A20,kalibrace!$F$21:$F$111,0),2)),"",INDEX(kalibrace!$F$21:$H$111,MATCH($A20,kalibrace!$F$21:$F$111,0),2))</f>
        <v>78</v>
      </c>
      <c r="D20" s="52" t="str">
        <f>IF(ISERROR(INDEX(kalibrace!$O$21:$Q$478,MATCH($A20,kalibrace!$O$21:$O$478,0),2)),"",INDEX(kalibrace!$O$21:$Q$478,MATCH($A20,kalibrace!$O$21:$O$478,0),2))</f>
        <v/>
      </c>
      <c r="E20" s="52" t="str">
        <f>IF(ISERROR(INDEX(kalibrace!$J$21:$M$478,MATCH($A20,kalibrace!$J$21:$J$478,0),2)),"",INDEX(kalibrace!$J$21:$M$478,MATCH($A20,kalibrace!$J$21:$J$478,0),2))</f>
        <v>Neutral / Neutral</v>
      </c>
      <c r="F20" s="53" t="str">
        <f>IF(ISERROR(INDEX(kalibrace!$S$21:$U$478,MATCH($A20,kalibrace!$S$21:$S$478,0),2)),"",INDEX(kalibrace!$S$21:$U$478,MATCH($A20,kalibrace!$S$21:$S$478,0),2))</f>
        <v/>
      </c>
      <c r="G20" s="52" t="str">
        <f>IF(ISERROR(INDEX(kalibrace!$X$21:$AA$478,MATCH($A20,kalibrace!$X$21:$X$478,0),2)),"",INDEX(kalibrace!$X$21:$AA$478,MATCH($A20,kalibrace!$X$21:$X$478,0),2))</f>
        <v>B+</v>
      </c>
      <c r="H20" s="53">
        <f>IF(ISERROR(INDEX(kalibrace!$AC$21:$AE$478,MATCH($A20,kalibrace!$AC$21:$AC$478,0),2)),"",INDEX(kalibrace!$AC$21:$AE$478,MATCH($A20,kalibrace!$AC$21:$AC$478,0),2))</f>
        <v>80.099999999999994</v>
      </c>
      <c r="I20" s="54">
        <f t="shared" si="2"/>
        <v>-0.50409038456615429</v>
      </c>
      <c r="J20" s="55" t="str">
        <f t="shared" si="3"/>
        <v>F</v>
      </c>
      <c r="L20" s="61">
        <f>IF(ISERROR(INDEX(kalibrace!$A$21:$D$478,MATCH($A20,kalibrace!$A$21:$A$478,0),4)),"",INDEX(kalibrace!$A$21:$D$478,MATCH($A20,kalibrace!$A$21:$A$478,0),4))</f>
        <v>-0.69763884351164995</v>
      </c>
      <c r="M20" s="54">
        <f>IF(ISERROR(INDEX(kalibrace!$F$21:$H$478,MATCH($A20,kalibrace!$F$21:$F$478,0),3)),"",INDEX(kalibrace!$F$21:$H$478,MATCH($A20,kalibrace!$F$21:$F$478,0),3))</f>
        <v>-0.42780606596057918</v>
      </c>
      <c r="N20" s="54" t="str">
        <f>IF(ISERROR(INDEX(kalibrace!$O$21:$Q$478,MATCH($A20,kalibrace!$O$21:$O$478,0),3)),"",INDEX(kalibrace!$O$21:$Q$478,MATCH($A20,kalibrace!$O$21:$O$478,0),3))</f>
        <v/>
      </c>
      <c r="O20" s="54">
        <f>IF(ISERROR(INDEX(kalibrace!$J$21:$M$478,MATCH($A20,kalibrace!$J$21:$J$478,0),4)),"",INDEX(kalibrace!$J$21:$M$478,MATCH($A20,kalibrace!$J$21:$J$478,0),4))</f>
        <v>-1.1371470653683551</v>
      </c>
      <c r="P20" s="54" t="str">
        <f>IF(ISERROR(INDEX(kalibrace!$S$21:$U$478,MATCH($A20,kalibrace!$S$21:$S$478,0),3)),"",INDEX(kalibrace!$S$21:$U$478,MATCH($A20,kalibrace!$S$21:$S$478,0),3))</f>
        <v/>
      </c>
      <c r="Q20" s="54">
        <f>IF(ISERROR(INDEX(kalibrace!$X$21:$AA$478,MATCH($A20,kalibrace!$X$21:$X$478,0),4)),"",INDEX(kalibrace!$X$21:$AA$478,MATCH($A20,kalibrace!$X$21:$X$478,0),4))</f>
        <v>2.2293345672302089E-3</v>
      </c>
      <c r="R20" s="54">
        <f>IF(ISERROR(INDEX(kalibrace!$AC$21:$AE$478,MATCH($A20,kalibrace!$AC$21:$AC$478,0),3)),"",INDEX(kalibrace!$AC$21:$AE$478,MATCH($A20,kalibrace!$AC$21:$AC$478,0),3))</f>
        <v>-6.654082361192204E-2</v>
      </c>
      <c r="S20" s="54">
        <f t="shared" si="4"/>
        <v>-0.50409038456615429</v>
      </c>
      <c r="T20" s="41" t="str">
        <f t="shared" si="5"/>
        <v>F</v>
      </c>
    </row>
    <row r="21" spans="1:20" x14ac:dyDescent="0.2">
      <c r="A21" s="24" t="s">
        <v>71</v>
      </c>
      <c r="B21" s="52" t="str">
        <f>IF(ISERROR(INDEX(kalibrace!$A$21:$C$478,MATCH($A21,kalibrace!$A$21:$A$478,0),2)),"",INDEX(kalibrace!$A$21:$C$478,MATCH($A21,kalibrace!$A$21:$A$478,0),2))</f>
        <v>Not Rated</v>
      </c>
      <c r="C21" s="53">
        <f>IF(ISERROR(INDEX(kalibrace!$F$21:$H$111,MATCH($A21,kalibrace!$F$21:$F$111,0),2)),"",INDEX(kalibrace!$F$21:$H$111,MATCH($A21,kalibrace!$F$21:$F$111,0),2))</f>
        <v>83</v>
      </c>
      <c r="D21" s="52" t="str">
        <f>IF(ISERROR(INDEX(kalibrace!$O$21:$Q$478,MATCH($A21,kalibrace!$O$21:$O$478,0),2)),"",INDEX(kalibrace!$O$21:$Q$478,MATCH($A21,kalibrace!$O$21:$O$478,0),2))</f>
        <v/>
      </c>
      <c r="E21" s="52" t="str">
        <f>IF(ISERROR(INDEX(kalibrace!$J$21:$M$478,MATCH($A21,kalibrace!$J$21:$J$478,0),2)),"",INDEX(kalibrace!$J$21:$M$478,MATCH($A21,kalibrace!$J$21:$J$478,0),2))</f>
        <v/>
      </c>
      <c r="F21" s="53" t="str">
        <f>IF(ISERROR(INDEX(kalibrace!$S$21:$U$478,MATCH($A21,kalibrace!$S$21:$S$478,0),2)),"",INDEX(kalibrace!$S$21:$U$478,MATCH($A21,kalibrace!$S$21:$S$478,0),2))</f>
        <v/>
      </c>
      <c r="G21" s="52" t="str">
        <f>IF(ISERROR(INDEX(kalibrace!$X$21:$AA$478,MATCH($A21,kalibrace!$X$21:$X$478,0),2)),"",INDEX(kalibrace!$X$21:$AA$478,MATCH($A21,kalibrace!$X$21:$X$478,0),2))</f>
        <v/>
      </c>
      <c r="H21" s="53">
        <f>IF(ISERROR(INDEX(kalibrace!$AC$21:$AE$478,MATCH($A21,kalibrace!$AC$21:$AC$478,0),2)),"",INDEX(kalibrace!$AC$21:$AE$478,MATCH($A21,kalibrace!$AC$21:$AC$478,0),2))</f>
        <v>77.099999999999994</v>
      </c>
      <c r="I21" s="54">
        <f t="shared" si="2"/>
        <v>-0.38040296561965103</v>
      </c>
      <c r="J21" s="55" t="str">
        <f t="shared" si="3"/>
        <v>C-</v>
      </c>
      <c r="L21" s="61">
        <f>IF(ISERROR(INDEX(kalibrace!$A$21:$D$478,MATCH($A21,kalibrace!$A$21:$A$478,0),4)),"",INDEX(kalibrace!$A$21:$D$478,MATCH($A21,kalibrace!$A$21:$A$478,0),4))</f>
        <v>-0.69763884351164995</v>
      </c>
      <c r="M21" s="54">
        <f>IF(ISERROR(INDEX(kalibrace!$F$21:$H$478,MATCH($A21,kalibrace!$F$21:$F$478,0),3)),"",INDEX(kalibrace!$F$21:$H$478,MATCH($A21,kalibrace!$F$21:$F$478,0),3))</f>
        <v>0.27291076621623123</v>
      </c>
      <c r="N21" s="54" t="str">
        <f>IF(ISERROR(INDEX(kalibrace!$O$21:$Q$478,MATCH($A21,kalibrace!$O$21:$O$478,0),3)),"",INDEX(kalibrace!$O$21:$Q$478,MATCH($A21,kalibrace!$O$21:$O$478,0),3))</f>
        <v/>
      </c>
      <c r="O21" s="54" t="str">
        <f>IF(ISERROR(INDEX(kalibrace!$J$21:$M$478,MATCH($A21,kalibrace!$J$21:$J$478,0),4)),"",INDEX(kalibrace!$J$21:$M$478,MATCH($A21,kalibrace!$J$21:$J$478,0),4))</f>
        <v/>
      </c>
      <c r="P21" s="54" t="str">
        <f>IF(ISERROR(INDEX(kalibrace!$S$21:$U$478,MATCH($A21,kalibrace!$S$21:$S$478,0),3)),"",INDEX(kalibrace!$S$21:$U$478,MATCH($A21,kalibrace!$S$21:$S$478,0),3))</f>
        <v/>
      </c>
      <c r="Q21" s="54" t="str">
        <f>IF(ISERROR(INDEX(kalibrace!$X$21:$AA$478,MATCH($A21,kalibrace!$X$21:$X$478,0),4)),"",INDEX(kalibrace!$X$21:$AA$478,MATCH($A21,kalibrace!$X$21:$X$478,0),4))</f>
        <v/>
      </c>
      <c r="R21" s="54">
        <f>IF(ISERROR(INDEX(kalibrace!$AC$21:$AE$478,MATCH($A21,kalibrace!$AC$21:$AC$478,0),3)),"",INDEX(kalibrace!$AC$21:$AE$478,MATCH($A21,kalibrace!$AC$21:$AC$478,0),3))</f>
        <v>-0.3992449416715354</v>
      </c>
      <c r="S21" s="54">
        <f t="shared" si="4"/>
        <v>-0.38040296561965103</v>
      </c>
      <c r="T21" s="41" t="str">
        <f t="shared" si="5"/>
        <v>C-</v>
      </c>
    </row>
    <row r="22" spans="1:20" x14ac:dyDescent="0.2">
      <c r="A22" s="24" t="s">
        <v>74</v>
      </c>
      <c r="B22" s="52" t="str">
        <f>IF(ISERROR(INDEX(kalibrace!$A$21:$C$478,MATCH($A22,kalibrace!$A$21:$A$478,0),2)),"",INDEX(kalibrace!$A$21:$C$478,MATCH($A22,kalibrace!$A$21:$A$478,0),2))</f>
        <v>Medium</v>
      </c>
      <c r="C22" s="53">
        <f>IF(ISERROR(INDEX(kalibrace!$F$21:$H$111,MATCH($A22,kalibrace!$F$21:$F$111,0),2)),"",INDEX(kalibrace!$F$21:$H$111,MATCH($A22,kalibrace!$F$21:$F$111,0),2))</f>
        <v>83</v>
      </c>
      <c r="D22" s="52" t="str">
        <f>IF(ISERROR(INDEX(kalibrace!$O$21:$Q$478,MATCH($A22,kalibrace!$O$21:$O$478,0),2)),"",INDEX(kalibrace!$O$21:$Q$478,MATCH($A22,kalibrace!$O$21:$O$478,0),2))</f>
        <v/>
      </c>
      <c r="E22" s="52" t="str">
        <f>IF(ISERROR(INDEX(kalibrace!$J$21:$M$478,MATCH($A22,kalibrace!$J$21:$J$478,0),2)),"",INDEX(kalibrace!$J$21:$M$478,MATCH($A22,kalibrace!$J$21:$J$478,0),2))</f>
        <v/>
      </c>
      <c r="F22" s="53" t="str">
        <f>IF(ISERROR(INDEX(kalibrace!$S$21:$U$478,MATCH($A22,kalibrace!$S$21:$S$478,0),2)),"",INDEX(kalibrace!$S$21:$U$478,MATCH($A22,kalibrace!$S$21:$S$478,0),2))</f>
        <v/>
      </c>
      <c r="G22" s="52" t="str">
        <f>IF(ISERROR(INDEX(kalibrace!$X$21:$AA$478,MATCH($A22,kalibrace!$X$21:$X$478,0),2)),"",INDEX(kalibrace!$X$21:$AA$478,MATCH($A22,kalibrace!$X$21:$X$478,0),2))</f>
        <v>A</v>
      </c>
      <c r="H22" s="53" t="str">
        <f>IF(ISERROR(INDEX(kalibrace!$AC$21:$AE$478,MATCH($A22,kalibrace!$AC$21:$AC$478,0),2)),"",INDEX(kalibrace!$AC$21:$AE$478,MATCH($A22,kalibrace!$AC$21:$AC$478,0),2))</f>
        <v/>
      </c>
      <c r="I22" s="54">
        <f t="shared" si="2"/>
        <v>0.41402495156137631</v>
      </c>
      <c r="J22" s="55" t="str">
        <f t="shared" si="3"/>
        <v>C+</v>
      </c>
      <c r="L22" s="61">
        <f>IF(ISERROR(INDEX(kalibrace!$A$21:$D$478,MATCH($A22,kalibrace!$A$21:$A$478,0),4)),"",INDEX(kalibrace!$A$21:$D$478,MATCH($A22,kalibrace!$A$21:$A$478,0),4))</f>
        <v>0.37391434418430186</v>
      </c>
      <c r="M22" s="54">
        <f>IF(ISERROR(INDEX(kalibrace!$F$21:$H$478,MATCH($A22,kalibrace!$F$21:$F$478,0),3)),"",INDEX(kalibrace!$F$21:$H$478,MATCH($A22,kalibrace!$F$21:$F$478,0),3))</f>
        <v>0.27291076621623123</v>
      </c>
      <c r="N22" s="54" t="str">
        <f>IF(ISERROR(INDEX(kalibrace!$O$21:$Q$478,MATCH($A22,kalibrace!$O$21:$O$478,0),3)),"",INDEX(kalibrace!$O$21:$Q$478,MATCH($A22,kalibrace!$O$21:$O$478,0),3))</f>
        <v/>
      </c>
      <c r="O22" s="54" t="str">
        <f>IF(ISERROR(INDEX(kalibrace!$J$21:$M$478,MATCH($A22,kalibrace!$J$21:$J$478,0),4)),"",INDEX(kalibrace!$J$21:$M$478,MATCH($A22,kalibrace!$J$21:$J$478,0),4))</f>
        <v/>
      </c>
      <c r="P22" s="54" t="str">
        <f>IF(ISERROR(INDEX(kalibrace!$S$21:$U$478,MATCH($A22,kalibrace!$S$21:$S$478,0),3)),"",INDEX(kalibrace!$S$21:$U$478,MATCH($A22,kalibrace!$S$21:$S$478,0),3))</f>
        <v/>
      </c>
      <c r="Q22" s="54">
        <f>IF(ISERROR(INDEX(kalibrace!$X$21:$AA$478,MATCH($A22,kalibrace!$X$21:$X$478,0),4)),"",INDEX(kalibrace!$X$21:$AA$478,MATCH($A22,kalibrace!$X$21:$X$478,0),4))</f>
        <v>0.63536035166067029</v>
      </c>
      <c r="R22" s="54" t="str">
        <f>IF(ISERROR(INDEX(kalibrace!$AC$21:$AE$478,MATCH($A22,kalibrace!$AC$21:$AC$478,0),3)),"",INDEX(kalibrace!$AC$21:$AE$478,MATCH($A22,kalibrace!$AC$21:$AC$478,0),3))</f>
        <v/>
      </c>
      <c r="S22" s="54">
        <f t="shared" si="4"/>
        <v>0.41402495156137631</v>
      </c>
      <c r="T22" s="41" t="str">
        <f t="shared" si="5"/>
        <v>C+</v>
      </c>
    </row>
    <row r="23" spans="1:20" x14ac:dyDescent="0.2">
      <c r="A23" s="24" t="s">
        <v>68</v>
      </c>
      <c r="B23" s="52" t="str">
        <f>IF(ISERROR(INDEX(kalibrace!$A$21:$C$478,MATCH($A23,kalibrace!$A$21:$A$478,0),2)),"",INDEX(kalibrace!$A$21:$C$478,MATCH($A23,kalibrace!$A$21:$A$478,0),2))</f>
        <v>Not Rated</v>
      </c>
      <c r="C23" s="53">
        <f>IF(ISERROR(INDEX(kalibrace!$F$21:$H$111,MATCH($A23,kalibrace!$F$21:$F$111,0),2)),"",INDEX(kalibrace!$F$21:$H$111,MATCH($A23,kalibrace!$F$21:$F$111,0),2))</f>
        <v>84</v>
      </c>
      <c r="D23" s="52" t="str">
        <f>IF(ISERROR(INDEX(kalibrace!$O$21:$Q$478,MATCH($A23,kalibrace!$O$21:$O$478,0),2)),"",INDEX(kalibrace!$O$21:$Q$478,MATCH($A23,kalibrace!$O$21:$O$478,0),2))</f>
        <v/>
      </c>
      <c r="E23" s="52" t="str">
        <f>IF(ISERROR(INDEX(kalibrace!$J$21:$M$478,MATCH($A23,kalibrace!$J$21:$J$478,0),2)),"",INDEX(kalibrace!$J$21:$M$478,MATCH($A23,kalibrace!$J$21:$J$478,0),2))</f>
        <v/>
      </c>
      <c r="F23" s="53" t="str">
        <f>IF(ISERROR(INDEX(kalibrace!$S$21:$U$478,MATCH($A23,kalibrace!$S$21:$S$478,0),2)),"",INDEX(kalibrace!$S$21:$U$478,MATCH($A23,kalibrace!$S$21:$S$478,0),2))</f>
        <v/>
      </c>
      <c r="G23" s="52" t="str">
        <f>IF(ISERROR(INDEX(kalibrace!$X$21:$AA$478,MATCH($A23,kalibrace!$X$21:$X$478,0),2)),"",INDEX(kalibrace!$X$21:$AA$478,MATCH($A23,kalibrace!$X$21:$X$478,0),2))</f>
        <v/>
      </c>
      <c r="H23" s="53" t="str">
        <f>IF(ISERROR(INDEX(kalibrace!$AC$21:$AE$478,MATCH($A23,kalibrace!$AC$21:$AC$478,0),2)),"",INDEX(kalibrace!$AC$21:$AE$478,MATCH($A23,kalibrace!$AC$21:$AC$478,0),2))</f>
        <v/>
      </c>
      <c r="I23" s="54">
        <f t="shared" si="2"/>
        <v>-0.32740785145723555</v>
      </c>
      <c r="J23" s="55" t="str">
        <f t="shared" si="3"/>
        <v>C</v>
      </c>
      <c r="L23" s="61">
        <f>IF(ISERROR(INDEX(kalibrace!$A$21:$D$478,MATCH($A23,kalibrace!$A$21:$A$478,0),4)),"",INDEX(kalibrace!$A$21:$D$478,MATCH($A23,kalibrace!$A$21:$A$478,0),4))</f>
        <v>-0.69763884351164995</v>
      </c>
      <c r="M23" s="54">
        <f>IF(ISERROR(INDEX(kalibrace!$F$21:$H$478,MATCH($A23,kalibrace!$F$21:$F$478,0),3)),"",INDEX(kalibrace!$F$21:$H$478,MATCH($A23,kalibrace!$F$21:$F$478,0),3))</f>
        <v>0.4130541326515933</v>
      </c>
      <c r="N23" s="54" t="str">
        <f>IF(ISERROR(INDEX(kalibrace!$O$21:$Q$478,MATCH($A23,kalibrace!$O$21:$O$478,0),3)),"",INDEX(kalibrace!$O$21:$Q$478,MATCH($A23,kalibrace!$O$21:$O$478,0),3))</f>
        <v/>
      </c>
      <c r="O23" s="54" t="str">
        <f>IF(ISERROR(INDEX(kalibrace!$J$21:$M$478,MATCH($A23,kalibrace!$J$21:$J$478,0),4)),"",INDEX(kalibrace!$J$21:$M$478,MATCH($A23,kalibrace!$J$21:$J$478,0),4))</f>
        <v/>
      </c>
      <c r="P23" s="54" t="str">
        <f>IF(ISERROR(INDEX(kalibrace!$S$21:$U$478,MATCH($A23,kalibrace!$S$21:$S$478,0),3)),"",INDEX(kalibrace!$S$21:$U$478,MATCH($A23,kalibrace!$S$21:$S$478,0),3))</f>
        <v/>
      </c>
      <c r="Q23" s="54" t="str">
        <f>IF(ISERROR(INDEX(kalibrace!$X$21:$AA$478,MATCH($A23,kalibrace!$X$21:$X$478,0),4)),"",INDEX(kalibrace!$X$21:$AA$478,MATCH($A23,kalibrace!$X$21:$X$478,0),4))</f>
        <v/>
      </c>
      <c r="R23" s="54" t="str">
        <f>IF(ISERROR(INDEX(kalibrace!$AC$21:$AE$478,MATCH($A23,kalibrace!$AC$21:$AC$478,0),3)),"",INDEX(kalibrace!$AC$21:$AE$478,MATCH($A23,kalibrace!$AC$21:$AC$478,0),3))</f>
        <v/>
      </c>
      <c r="S23" s="54">
        <f t="shared" si="4"/>
        <v>-0.32740785145723555</v>
      </c>
      <c r="T23" s="41" t="str">
        <f t="shared" si="5"/>
        <v>C</v>
      </c>
    </row>
    <row r="24" spans="1:20" x14ac:dyDescent="0.2">
      <c r="A24" s="24" t="s">
        <v>606</v>
      </c>
      <c r="B24" s="52" t="str">
        <f>IF(ISERROR(INDEX(kalibrace!$A$21:$C$478,MATCH($A24,kalibrace!$A$21:$A$478,0),2)),"",INDEX(kalibrace!$A$21:$C$478,MATCH($A24,kalibrace!$A$21:$A$478,0),2))</f>
        <v>High</v>
      </c>
      <c r="C24" s="53" t="str">
        <f>IF(ISERROR(INDEX(kalibrace!$F$21:$H$111,MATCH($A24,kalibrace!$F$21:$F$111,0),2)),"",INDEX(kalibrace!$F$21:$H$111,MATCH($A24,kalibrace!$F$21:$F$111,0),2))</f>
        <v/>
      </c>
      <c r="D24" s="52" t="str">
        <f>IF(ISERROR(INDEX(kalibrace!$O$21:$Q$478,MATCH($A24,kalibrace!$O$21:$O$478,0),2)),"",INDEX(kalibrace!$O$21:$Q$478,MATCH($A24,kalibrace!$O$21:$O$478,0),2))</f>
        <v/>
      </c>
      <c r="E24" s="52" t="str">
        <f>IF(ISERROR(INDEX(kalibrace!$J$21:$M$478,MATCH($A24,kalibrace!$J$21:$J$478,0),2)),"",INDEX(kalibrace!$J$21:$M$478,MATCH($A24,kalibrace!$J$21:$J$478,0),2))</f>
        <v/>
      </c>
      <c r="F24" s="53" t="str">
        <f>IF(ISERROR(INDEX(kalibrace!$S$21:$U$478,MATCH($A24,kalibrace!$S$21:$S$478,0),2)),"",INDEX(kalibrace!$S$21:$U$478,MATCH($A24,kalibrace!$S$21:$S$478,0),2))</f>
        <v/>
      </c>
      <c r="G24" s="52" t="str">
        <f>IF(ISERROR(INDEX(kalibrace!$X$21:$AA$478,MATCH($A24,kalibrace!$X$21:$X$478,0),2)),"",INDEX(kalibrace!$X$21:$AA$478,MATCH($A24,kalibrace!$X$21:$X$478,0),2))</f>
        <v>A+</v>
      </c>
      <c r="H24" s="53" t="str">
        <f>IF(ISERROR(INDEX(kalibrace!$AC$21:$AE$478,MATCH($A24,kalibrace!$AC$21:$AC$478,0),2)),"",INDEX(kalibrace!$AC$21:$AE$478,MATCH($A24,kalibrace!$AC$21:$AC$478,0),2))</f>
        <v/>
      </c>
      <c r="I24" s="54">
        <f t="shared" si="2"/>
        <v>1.2809536413226326</v>
      </c>
      <c r="J24" s="55" t="str">
        <f t="shared" si="3"/>
        <v>A</v>
      </c>
      <c r="L24" s="61">
        <f>IF(ISERROR(INDEX(kalibrace!$A$21:$D$478,MATCH($A24,kalibrace!$A$21:$A$478,0),4)),"",INDEX(kalibrace!$A$21:$D$478,MATCH($A24,kalibrace!$A$21:$A$478,0),4))</f>
        <v>1.4454675318802537</v>
      </c>
      <c r="M24" s="54" t="str">
        <f>IF(ISERROR(INDEX(kalibrace!$F$21:$H$478,MATCH($A24,kalibrace!$F$21:$F$478,0),3)),"",INDEX(kalibrace!$F$21:$H$478,MATCH($A24,kalibrace!$F$21:$F$478,0),3))</f>
        <v/>
      </c>
      <c r="N24" s="54" t="str">
        <f>IF(ISERROR(INDEX(kalibrace!$O$21:$Q$478,MATCH($A24,kalibrace!$O$21:$O$478,0),3)),"",INDEX(kalibrace!$O$21:$Q$478,MATCH($A24,kalibrace!$O$21:$O$478,0),3))</f>
        <v/>
      </c>
      <c r="O24" s="54" t="str">
        <f>IF(ISERROR(INDEX(kalibrace!$J$21:$M$478,MATCH($A24,kalibrace!$J$21:$J$478,0),4)),"",INDEX(kalibrace!$J$21:$M$478,MATCH($A24,kalibrace!$J$21:$J$478,0),4))</f>
        <v/>
      </c>
      <c r="P24" s="54" t="str">
        <f>IF(ISERROR(INDEX(kalibrace!$S$21:$U$478,MATCH($A24,kalibrace!$S$21:$S$478,0),3)),"",INDEX(kalibrace!$S$21:$U$478,MATCH($A24,kalibrace!$S$21:$S$478,0),3))</f>
        <v/>
      </c>
      <c r="Q24" s="54">
        <f>IF(ISERROR(INDEX(kalibrace!$X$21:$AA$478,MATCH($A24,kalibrace!$X$21:$X$478,0),4)),"",INDEX(kalibrace!$X$21:$AA$478,MATCH($A24,kalibrace!$X$21:$X$478,0),4))</f>
        <v>0.95192586020739023</v>
      </c>
      <c r="R24" s="54" t="str">
        <f>IF(ISERROR(INDEX(kalibrace!$AC$21:$AE$478,MATCH($A24,kalibrace!$AC$21:$AC$478,0),3)),"",INDEX(kalibrace!$AC$21:$AE$478,MATCH($A24,kalibrace!$AC$21:$AC$478,0),3))</f>
        <v/>
      </c>
      <c r="S24" s="54">
        <f t="shared" si="4"/>
        <v>1.2809536413226326</v>
      </c>
      <c r="T24" s="41" t="str">
        <f t="shared" si="5"/>
        <v>A</v>
      </c>
    </row>
    <row r="25" spans="1:20" x14ac:dyDescent="0.2">
      <c r="A25" s="24" t="s">
        <v>78</v>
      </c>
      <c r="B25" s="52" t="str">
        <f>IF(ISERROR(INDEX(kalibrace!$A$21:$C$478,MATCH($A25,kalibrace!$A$21:$A$478,0),2)),"",INDEX(kalibrace!$A$21:$C$478,MATCH($A25,kalibrace!$A$21:$A$478,0),2))</f>
        <v>High</v>
      </c>
      <c r="C25" s="53">
        <f>IF(ISERROR(INDEX(kalibrace!$F$21:$H$111,MATCH($A25,kalibrace!$F$21:$F$111,0),2)),"",INDEX(kalibrace!$F$21:$H$111,MATCH($A25,kalibrace!$F$21:$F$111,0),2))</f>
        <v>85</v>
      </c>
      <c r="D25" s="52">
        <f>IF(ISERROR(INDEX(kalibrace!$O$21:$Q$478,MATCH($A25,kalibrace!$O$21:$O$478,0),2)),"",INDEX(kalibrace!$O$21:$Q$478,MATCH($A25,kalibrace!$O$21:$O$478,0),2))</f>
        <v>0.82</v>
      </c>
      <c r="E25" s="52" t="str">
        <f>IF(ISERROR(INDEX(kalibrace!$J$21:$M$478,MATCH($A25,kalibrace!$J$21:$J$478,0),2)),"",INDEX(kalibrace!$J$21:$M$478,MATCH($A25,kalibrace!$J$21:$J$478,0),2))</f>
        <v>Good / Good</v>
      </c>
      <c r="F25" s="53" t="str">
        <f>IF(ISERROR(INDEX(kalibrace!$S$21:$U$478,MATCH($A25,kalibrace!$S$21:$S$478,0),2)),"",INDEX(kalibrace!$S$21:$U$478,MATCH($A25,kalibrace!$S$21:$S$478,0),2))</f>
        <v/>
      </c>
      <c r="G25" s="52" t="str">
        <f>IF(ISERROR(INDEX(kalibrace!$X$21:$AA$478,MATCH($A25,kalibrace!$X$21:$X$478,0),2)),"",INDEX(kalibrace!$X$21:$AA$478,MATCH($A25,kalibrace!$X$21:$X$478,0),2))</f>
        <v>A+</v>
      </c>
      <c r="H25" s="53">
        <f>IF(ISERROR(INDEX(kalibrace!$AC$21:$AE$478,MATCH($A25,kalibrace!$AC$21:$AC$478,0),2)),"",INDEX(kalibrace!$AC$21:$AE$478,MATCH($A25,kalibrace!$AC$21:$AC$478,0),2))</f>
        <v>90.1</v>
      </c>
      <c r="I25" s="54">
        <f t="shared" si="2"/>
        <v>1.0170133508965973</v>
      </c>
      <c r="J25" s="55" t="str">
        <f t="shared" si="3"/>
        <v>A-</v>
      </c>
      <c r="L25" s="61">
        <f>IF(ISERROR(INDEX(kalibrace!$A$21:$D$478,MATCH($A25,kalibrace!$A$21:$A$478,0),4)),"",INDEX(kalibrace!$A$21:$D$478,MATCH($A25,kalibrace!$A$21:$A$478,0),4))</f>
        <v>1.4454675318802537</v>
      </c>
      <c r="M25" s="54">
        <f>IF(ISERROR(INDEX(kalibrace!$F$21:$H$478,MATCH($A25,kalibrace!$F$21:$F$478,0),3)),"",INDEX(kalibrace!$F$21:$H$478,MATCH($A25,kalibrace!$F$21:$F$478,0),3))</f>
        <v>0.55319749908695537</v>
      </c>
      <c r="N25" s="54">
        <f>IF(ISERROR(INDEX(kalibrace!$O$21:$Q$478,MATCH($A25,kalibrace!$O$21:$O$478,0),3)),"",INDEX(kalibrace!$O$21:$Q$478,MATCH($A25,kalibrace!$O$21:$O$478,0),3))</f>
        <v>0.54341506459951749</v>
      </c>
      <c r="O25" s="54">
        <f>IF(ISERROR(INDEX(kalibrace!$J$21:$M$478,MATCH($A25,kalibrace!$J$21:$J$478,0),4)),"",INDEX(kalibrace!$J$21:$M$478,MATCH($A25,kalibrace!$J$21:$J$478,0),4))</f>
        <v>1.1371470653683551</v>
      </c>
      <c r="P25" s="54" t="str">
        <f>IF(ISERROR(INDEX(kalibrace!$S$21:$U$478,MATCH($A25,kalibrace!$S$21:$S$478,0),3)),"",INDEX(kalibrace!$S$21:$U$478,MATCH($A25,kalibrace!$S$21:$S$478,0),3))</f>
        <v/>
      </c>
      <c r="Q25" s="54">
        <f>IF(ISERROR(INDEX(kalibrace!$X$21:$AA$478,MATCH($A25,kalibrace!$X$21:$X$478,0),4)),"",INDEX(kalibrace!$X$21:$AA$478,MATCH($A25,kalibrace!$X$21:$X$478,0),4))</f>
        <v>0.95192586020739023</v>
      </c>
      <c r="R25" s="54">
        <f>IF(ISERROR(INDEX(kalibrace!$AC$21:$AE$478,MATCH($A25,kalibrace!$AC$21:$AC$478,0),3)),"",INDEX(kalibrace!$AC$21:$AE$478,MATCH($A25,kalibrace!$AC$21:$AC$478,0),3))</f>
        <v>1.0424729032534559</v>
      </c>
      <c r="S25" s="54">
        <f t="shared" si="4"/>
        <v>1.0170133508965973</v>
      </c>
      <c r="T25" s="41" t="str">
        <f t="shared" si="5"/>
        <v>A-</v>
      </c>
    </row>
    <row r="26" spans="1:20" x14ac:dyDescent="0.2">
      <c r="A26" s="24" t="s">
        <v>92</v>
      </c>
      <c r="B26" s="52" t="str">
        <f>IF(ISERROR(INDEX(kalibrace!$A$21:$C$478,MATCH($A26,kalibrace!$A$21:$A$478,0),2)),"",INDEX(kalibrace!$A$21:$C$478,MATCH($A26,kalibrace!$A$21:$A$478,0),2))</f>
        <v>Not Rated</v>
      </c>
      <c r="C26" s="53" t="str">
        <f>IF(ISERROR(INDEX(kalibrace!$F$21:$H$111,MATCH($A26,kalibrace!$F$21:$F$111,0),2)),"",INDEX(kalibrace!$F$21:$H$111,MATCH($A26,kalibrace!$F$21:$F$111,0),2))</f>
        <v/>
      </c>
      <c r="D26" s="52">
        <f>IF(ISERROR(INDEX(kalibrace!$O$21:$Q$478,MATCH($A26,kalibrace!$O$21:$O$478,0),2)),"",INDEX(kalibrace!$O$21:$Q$478,MATCH($A26,kalibrace!$O$21:$O$478,0),2))</f>
        <v>0.77</v>
      </c>
      <c r="E26" s="52" t="str">
        <f>IF(ISERROR(INDEX(kalibrace!$J$21:$M$478,MATCH($A26,kalibrace!$J$21:$J$478,0),2)),"",INDEX(kalibrace!$J$21:$M$478,MATCH($A26,kalibrace!$J$21:$J$478,0),2))</f>
        <v/>
      </c>
      <c r="F26" s="53" t="str">
        <f>IF(ISERROR(INDEX(kalibrace!$S$21:$U$478,MATCH($A26,kalibrace!$S$21:$S$478,0),2)),"",INDEX(kalibrace!$S$21:$U$478,MATCH($A26,kalibrace!$S$21:$S$478,0),2))</f>
        <v/>
      </c>
      <c r="G26" s="52" t="str">
        <f>IF(ISERROR(INDEX(kalibrace!$X$21:$AA$478,MATCH($A26,kalibrace!$X$21:$X$478,0),2)),"",INDEX(kalibrace!$X$21:$AA$478,MATCH($A26,kalibrace!$X$21:$X$478,0),2))</f>
        <v>A</v>
      </c>
      <c r="H26" s="53" t="str">
        <f>IF(ISERROR(INDEX(kalibrace!$AC$21:$AE$478,MATCH($A26,kalibrace!$AC$21:$AC$478,0),2)),"",INDEX(kalibrace!$AC$21:$AE$478,MATCH($A26,kalibrace!$AC$21:$AC$478,0),2))</f>
        <v/>
      </c>
      <c r="I26" s="54">
        <f t="shared" si="2"/>
        <v>-0.14999012041750687</v>
      </c>
      <c r="J26" s="55" t="str">
        <f t="shared" si="3"/>
        <v>C</v>
      </c>
      <c r="L26" s="61">
        <f>IF(ISERROR(INDEX(kalibrace!$A$21:$D$478,MATCH($A26,kalibrace!$A$21:$A$478,0),4)),"",INDEX(kalibrace!$A$21:$D$478,MATCH($A26,kalibrace!$A$21:$A$478,0),4))</f>
        <v>-0.69763884351164995</v>
      </c>
      <c r="M26" s="54" t="str">
        <f>IF(ISERROR(INDEX(kalibrace!$F$21:$H$478,MATCH($A26,kalibrace!$F$21:$F$478,0),3)),"",INDEX(kalibrace!$F$21:$H$478,MATCH($A26,kalibrace!$F$21:$F$478,0),3))</f>
        <v/>
      </c>
      <c r="N26" s="54">
        <f>IF(ISERROR(INDEX(kalibrace!$O$21:$Q$478,MATCH($A26,kalibrace!$O$21:$O$478,0),3)),"",INDEX(kalibrace!$O$21:$Q$478,MATCH($A26,kalibrace!$O$21:$O$478,0),3))</f>
        <v>0.15995685369260212</v>
      </c>
      <c r="O26" s="54" t="str">
        <f>IF(ISERROR(INDEX(kalibrace!$J$21:$M$478,MATCH($A26,kalibrace!$J$21:$J$478,0),4)),"",INDEX(kalibrace!$J$21:$M$478,MATCH($A26,kalibrace!$J$21:$J$478,0),4))</f>
        <v/>
      </c>
      <c r="P26" s="54" t="str">
        <f>IF(ISERROR(INDEX(kalibrace!$S$21:$U$478,MATCH($A26,kalibrace!$S$21:$S$478,0),3)),"",INDEX(kalibrace!$S$21:$U$478,MATCH($A26,kalibrace!$S$21:$S$478,0),3))</f>
        <v/>
      </c>
      <c r="Q26" s="54">
        <f>IF(ISERROR(INDEX(kalibrace!$X$21:$AA$478,MATCH($A26,kalibrace!$X$21:$X$478,0),4)),"",INDEX(kalibrace!$X$21:$AA$478,MATCH($A26,kalibrace!$X$21:$X$478,0),4))</f>
        <v>0.63536035166067029</v>
      </c>
      <c r="R26" s="54" t="str">
        <f>IF(ISERROR(INDEX(kalibrace!$AC$21:$AE$478,MATCH($A26,kalibrace!$AC$21:$AC$478,0),3)),"",INDEX(kalibrace!$AC$21:$AE$478,MATCH($A26,kalibrace!$AC$21:$AC$478,0),3))</f>
        <v/>
      </c>
      <c r="S26" s="54">
        <f t="shared" si="4"/>
        <v>-0.14999012041750687</v>
      </c>
      <c r="T26" s="41" t="str">
        <f t="shared" si="5"/>
        <v>C</v>
      </c>
    </row>
    <row r="27" spans="1:20" x14ac:dyDescent="0.2">
      <c r="A27" s="24" t="s">
        <v>102</v>
      </c>
      <c r="B27" s="52" t="str">
        <f>IF(ISERROR(INDEX(kalibrace!$A$21:$C$478,MATCH($A27,kalibrace!$A$21:$A$478,0),2)),"",INDEX(kalibrace!$A$21:$C$478,MATCH($A27,kalibrace!$A$21:$A$478,0),2))</f>
        <v>Very High</v>
      </c>
      <c r="C27" s="53">
        <f>IF(ISERROR(INDEX(kalibrace!$F$21:$H$111,MATCH($A27,kalibrace!$F$21:$F$111,0),2)),"",INDEX(kalibrace!$F$21:$H$111,MATCH($A27,kalibrace!$F$21:$F$111,0),2))</f>
        <v>88</v>
      </c>
      <c r="D27" s="52" t="str">
        <f>IF(ISERROR(INDEX(kalibrace!$O$21:$Q$478,MATCH($A27,kalibrace!$O$21:$O$478,0),2)),"",INDEX(kalibrace!$O$21:$Q$478,MATCH($A27,kalibrace!$O$21:$O$478,0),2))</f>
        <v/>
      </c>
      <c r="E27" s="52" t="str">
        <f>IF(ISERROR(INDEX(kalibrace!$J$21:$M$478,MATCH($A27,kalibrace!$J$21:$J$478,0),2)),"",INDEX(kalibrace!$J$21:$M$478,MATCH($A27,kalibrace!$J$21:$J$478,0),2))</f>
        <v>Good / Good</v>
      </c>
      <c r="F27" s="53" t="str">
        <f>IF(ISERROR(INDEX(kalibrace!$S$21:$U$478,MATCH($A27,kalibrace!$S$21:$S$478,0),2)),"",INDEX(kalibrace!$S$21:$U$478,MATCH($A27,kalibrace!$S$21:$S$478,0),2))</f>
        <v/>
      </c>
      <c r="G27" s="52" t="str">
        <f>IF(ISERROR(INDEX(kalibrace!$X$21:$AA$478,MATCH($A27,kalibrace!$X$21:$X$478,0),2)),"",INDEX(kalibrace!$X$21:$AA$478,MATCH($A27,kalibrace!$X$21:$X$478,0),2))</f>
        <v>S</v>
      </c>
      <c r="H27" s="53">
        <f>IF(ISERROR(INDEX(kalibrace!$AC$21:$AE$478,MATCH($A27,kalibrace!$AC$21:$AC$478,0),2)),"",INDEX(kalibrace!$AC$21:$AE$478,MATCH($A27,kalibrace!$AC$21:$AC$478,0),2))</f>
        <v>92</v>
      </c>
      <c r="I27" s="54">
        <f t="shared" si="2"/>
        <v>1.6110821638376327</v>
      </c>
      <c r="J27" s="55" t="str">
        <f t="shared" si="3"/>
        <v>A</v>
      </c>
      <c r="L27" s="61">
        <f>IF(ISERROR(INDEX(kalibrace!$A$21:$D$478,MATCH($A27,kalibrace!$A$21:$A$478,0),4)),"",INDEX(kalibrace!$A$21:$D$478,MATCH($A27,kalibrace!$A$21:$A$478,0),4))</f>
        <v>2.5170207195762053</v>
      </c>
      <c r="M27" s="54">
        <f>IF(ISERROR(INDEX(kalibrace!$F$21:$H$478,MATCH($A27,kalibrace!$F$21:$F$478,0),3)),"",INDEX(kalibrace!$F$21:$H$478,MATCH($A27,kalibrace!$F$21:$F$478,0),3))</f>
        <v>0.97362759839304158</v>
      </c>
      <c r="N27" s="54" t="str">
        <f>IF(ISERROR(INDEX(kalibrace!$O$21:$Q$478,MATCH($A27,kalibrace!$O$21:$O$478,0),3)),"",INDEX(kalibrace!$O$21:$Q$478,MATCH($A27,kalibrace!$O$21:$O$478,0),3))</f>
        <v/>
      </c>
      <c r="O27" s="54">
        <f>IF(ISERROR(INDEX(kalibrace!$J$21:$M$478,MATCH($A27,kalibrace!$J$21:$J$478,0),4)),"",INDEX(kalibrace!$J$21:$M$478,MATCH($A27,kalibrace!$J$21:$J$478,0),4))</f>
        <v>1.1371470653683551</v>
      </c>
      <c r="P27" s="54" t="str">
        <f>IF(ISERROR(INDEX(kalibrace!$S$21:$U$478,MATCH($A27,kalibrace!$S$21:$S$478,0),3)),"",INDEX(kalibrace!$S$21:$U$478,MATCH($A27,kalibrace!$S$21:$S$478,0),3))</f>
        <v/>
      </c>
      <c r="Q27" s="54">
        <f>IF(ISERROR(INDEX(kalibrace!$X$21:$AA$478,MATCH($A27,kalibrace!$X$21:$X$478,0),4)),"",INDEX(kalibrace!$X$21:$AA$478,MATCH($A27,kalibrace!$X$21:$X$478,0),4))</f>
        <v>1.2684913687541104</v>
      </c>
      <c r="R27" s="54">
        <f>IF(ISERROR(INDEX(kalibrace!$AC$21:$AE$478,MATCH($A27,kalibrace!$AC$21:$AC$478,0),3)),"",INDEX(kalibrace!$AC$21:$AE$478,MATCH($A27,kalibrace!$AC$21:$AC$478,0),3))</f>
        <v>1.2531855113578783</v>
      </c>
      <c r="S27" s="54">
        <f t="shared" si="4"/>
        <v>1.6110821638376327</v>
      </c>
      <c r="T27" s="41" t="str">
        <f t="shared" si="5"/>
        <v>A</v>
      </c>
    </row>
    <row r="28" spans="1:20" x14ac:dyDescent="0.2">
      <c r="A28" s="24" t="s">
        <v>609</v>
      </c>
      <c r="B28" s="52" t="str">
        <f>IF(ISERROR(INDEX(kalibrace!$A$21:$C$478,MATCH($A28,kalibrace!$A$21:$A$478,0),2)),"",INDEX(kalibrace!$A$21:$C$478,MATCH($A28,kalibrace!$A$21:$A$478,0),2))</f>
        <v>Not Rated</v>
      </c>
      <c r="C28" s="53">
        <f>IF(ISERROR(INDEX(kalibrace!$F$21:$H$111,MATCH($A28,kalibrace!$F$21:$F$111,0),2)),"",INDEX(kalibrace!$F$21:$H$111,MATCH($A28,kalibrace!$F$21:$F$111,0),2))</f>
        <v>67</v>
      </c>
      <c r="D28" s="52" t="str">
        <f>IF(ISERROR(INDEX(kalibrace!$O$21:$Q$478,MATCH($A28,kalibrace!$O$21:$O$478,0),2)),"",INDEX(kalibrace!$O$21:$Q$478,MATCH($A28,kalibrace!$O$21:$O$478,0),2))</f>
        <v/>
      </c>
      <c r="E28" s="52" t="str">
        <f>IF(ISERROR(INDEX(kalibrace!$J$21:$M$478,MATCH($A28,kalibrace!$J$21:$J$478,0),2)),"",INDEX(kalibrace!$J$21:$M$478,MATCH($A28,kalibrace!$J$21:$J$478,0),2))</f>
        <v/>
      </c>
      <c r="F28" s="53" t="str">
        <f>IF(ISERROR(INDEX(kalibrace!$S$21:$U$478,MATCH($A28,kalibrace!$S$21:$S$478,0),2)),"",INDEX(kalibrace!$S$21:$U$478,MATCH($A28,kalibrace!$S$21:$S$478,0),2))</f>
        <v/>
      </c>
      <c r="G28" s="52" t="str">
        <f>IF(ISERROR(INDEX(kalibrace!$X$21:$AA$478,MATCH($A28,kalibrace!$X$21:$X$478,0),2)),"",INDEX(kalibrace!$X$21:$AA$478,MATCH($A28,kalibrace!$X$21:$X$478,0),2))</f>
        <v/>
      </c>
      <c r="H28" s="53" t="str">
        <f>IF(ISERROR(INDEX(kalibrace!$AC$21:$AE$478,MATCH($A28,kalibrace!$AC$21:$AC$478,0),2)),"",INDEX(kalibrace!$AC$21:$AE$478,MATCH($A28,kalibrace!$AC$21:$AC$478,0),2))</f>
        <v/>
      </c>
      <c r="I28" s="54">
        <f t="shared" si="2"/>
        <v>-1.1215535945909541</v>
      </c>
      <c r="J28" s="55" t="str">
        <f t="shared" si="3"/>
        <v>F</v>
      </c>
      <c r="L28" s="61">
        <f>IF(ISERROR(INDEX(kalibrace!$A$21:$D$478,MATCH($A28,kalibrace!$A$21:$A$478,0),4)),"",INDEX(kalibrace!$A$21:$D$478,MATCH($A28,kalibrace!$A$21:$A$478,0),4))</f>
        <v>-0.69763884351164995</v>
      </c>
      <c r="M28" s="54">
        <f>IF(ISERROR(INDEX(kalibrace!$F$21:$H$478,MATCH($A28,kalibrace!$F$21:$F$478,0),3)),"",INDEX(kalibrace!$F$21:$H$478,MATCH($A28,kalibrace!$F$21:$F$478,0),3))</f>
        <v>-1.969383096749562</v>
      </c>
      <c r="N28" s="54" t="str">
        <f>IF(ISERROR(INDEX(kalibrace!$O$21:$Q$478,MATCH($A28,kalibrace!$O$21:$O$478,0),3)),"",INDEX(kalibrace!$O$21:$Q$478,MATCH($A28,kalibrace!$O$21:$O$478,0),3))</f>
        <v/>
      </c>
      <c r="O28" s="54" t="str">
        <f>IF(ISERROR(INDEX(kalibrace!$J$21:$M$478,MATCH($A28,kalibrace!$J$21:$J$478,0),4)),"",INDEX(kalibrace!$J$21:$M$478,MATCH($A28,kalibrace!$J$21:$J$478,0),4))</f>
        <v/>
      </c>
      <c r="P28" s="54" t="str">
        <f>IF(ISERROR(INDEX(kalibrace!$S$21:$U$478,MATCH($A28,kalibrace!$S$21:$S$478,0),3)),"",INDEX(kalibrace!$S$21:$U$478,MATCH($A28,kalibrace!$S$21:$S$478,0),3))</f>
        <v/>
      </c>
      <c r="Q28" s="54" t="str">
        <f>IF(ISERROR(INDEX(kalibrace!$X$21:$AA$478,MATCH($A28,kalibrace!$X$21:$X$478,0),4)),"",INDEX(kalibrace!$X$21:$AA$478,MATCH($A28,kalibrace!$X$21:$X$478,0),4))</f>
        <v/>
      </c>
      <c r="R28" s="54" t="str">
        <f>IF(ISERROR(INDEX(kalibrace!$AC$21:$AE$478,MATCH($A28,kalibrace!$AC$21:$AC$478,0),3)),"",INDEX(kalibrace!$AC$21:$AE$478,MATCH($A28,kalibrace!$AC$21:$AC$478,0),3))</f>
        <v/>
      </c>
      <c r="S28" s="54">
        <f t="shared" si="4"/>
        <v>-1.1215535945909541</v>
      </c>
      <c r="T28" s="41" t="str">
        <f t="shared" si="5"/>
        <v>F</v>
      </c>
    </row>
    <row r="29" spans="1:20" x14ac:dyDescent="0.2">
      <c r="A29" s="24" t="s">
        <v>613</v>
      </c>
      <c r="B29" s="52" t="str">
        <f>IF(ISERROR(INDEX(kalibrace!$A$21:$C$478,MATCH($A29,kalibrace!$A$21:$A$478,0),2)),"",INDEX(kalibrace!$A$21:$C$478,MATCH($A29,kalibrace!$A$21:$A$478,0),2))</f>
        <v>Medium</v>
      </c>
      <c r="C29" s="53">
        <f>IF(ISERROR(INDEX(kalibrace!$F$21:$H$111,MATCH($A29,kalibrace!$F$21:$F$111,0),2)),"",INDEX(kalibrace!$F$21:$H$111,MATCH($A29,kalibrace!$F$21:$F$111,0),2))</f>
        <v>73</v>
      </c>
      <c r="D29" s="52">
        <f>IF(ISERROR(INDEX(kalibrace!$O$21:$Q$478,MATCH($A29,kalibrace!$O$21:$O$478,0),2)),"",INDEX(kalibrace!$O$21:$Q$478,MATCH($A29,kalibrace!$O$21:$O$478,0),2))</f>
        <v>0.61</v>
      </c>
      <c r="E29" s="52" t="str">
        <f>IF(ISERROR(INDEX(kalibrace!$J$21:$M$478,MATCH($A29,kalibrace!$J$21:$J$478,0),2)),"",INDEX(kalibrace!$J$21:$M$478,MATCH($A29,kalibrace!$J$21:$J$478,0),2))</f>
        <v/>
      </c>
      <c r="F29" s="53" t="str">
        <f>IF(ISERROR(INDEX(kalibrace!$S$21:$U$478,MATCH($A29,kalibrace!$S$21:$S$478,0),2)),"",INDEX(kalibrace!$S$21:$U$478,MATCH($A29,kalibrace!$S$21:$S$478,0),2))</f>
        <v/>
      </c>
      <c r="G29" s="52" t="str">
        <f>IF(ISERROR(INDEX(kalibrace!$X$21:$AA$478,MATCH($A29,kalibrace!$X$21:$X$478,0),2)),"",INDEX(kalibrace!$X$21:$AA$478,MATCH($A29,kalibrace!$X$21:$X$478,0),2))</f>
        <v>A+</v>
      </c>
      <c r="H29" s="53">
        <f>IF(ISERROR(INDEX(kalibrace!$AC$21:$AE$478,MATCH($A29,kalibrace!$AC$21:$AC$478,0),2)),"",INDEX(kalibrace!$AC$21:$AE$478,MATCH($A29,kalibrace!$AC$21:$AC$478,0),2))</f>
        <v>81</v>
      </c>
      <c r="I29" s="54">
        <f t="shared" si="2"/>
        <v>-7.7101226494160346E-2</v>
      </c>
      <c r="J29" s="55" t="str">
        <f t="shared" si="3"/>
        <v>C</v>
      </c>
      <c r="L29" s="61">
        <f>IF(ISERROR(INDEX(kalibrace!$A$21:$D$478,MATCH($A29,kalibrace!$A$21:$A$478,0),4)),"",INDEX(kalibrace!$A$21:$D$478,MATCH($A29,kalibrace!$A$21:$A$478,0),4))</f>
        <v>0.37391434418430186</v>
      </c>
      <c r="M29" s="54">
        <f>IF(ISERROR(INDEX(kalibrace!$F$21:$H$478,MATCH($A29,kalibrace!$F$21:$F$478,0),3)),"",INDEX(kalibrace!$F$21:$H$478,MATCH($A29,kalibrace!$F$21:$F$478,0),3))</f>
        <v>-1.1285228981373896</v>
      </c>
      <c r="N29" s="54">
        <f>IF(ISERROR(INDEX(kalibrace!$O$21:$Q$478,MATCH($A29,kalibrace!$O$21:$O$478,0),3)),"",INDEX(kalibrace!$O$21:$Q$478,MATCH($A29,kalibrace!$O$21:$O$478,0),3))</f>
        <v>-1.0671094212095289</v>
      </c>
      <c r="O29" s="54" t="str">
        <f>IF(ISERROR(INDEX(kalibrace!$J$21:$M$478,MATCH($A29,kalibrace!$J$21:$J$478,0),4)),"",INDEX(kalibrace!$J$21:$M$478,MATCH($A29,kalibrace!$J$21:$J$478,0),4))</f>
        <v/>
      </c>
      <c r="P29" s="54" t="str">
        <f>IF(ISERROR(INDEX(kalibrace!$S$21:$U$478,MATCH($A29,kalibrace!$S$21:$S$478,0),3)),"",INDEX(kalibrace!$S$21:$U$478,MATCH($A29,kalibrace!$S$21:$S$478,0),3))</f>
        <v/>
      </c>
      <c r="Q29" s="54">
        <f>IF(ISERROR(INDEX(kalibrace!$X$21:$AA$478,MATCH($A29,kalibrace!$X$21:$X$478,0),4)),"",INDEX(kalibrace!$X$21:$AA$478,MATCH($A29,kalibrace!$X$21:$X$478,0),4))</f>
        <v>0.95192586020739023</v>
      </c>
      <c r="R29" s="54">
        <f>IF(ISERROR(INDEX(kalibrace!$AC$21:$AE$478,MATCH($A29,kalibrace!$AC$21:$AC$478,0),3)),"",INDEX(kalibrace!$AC$21:$AE$478,MATCH($A29,kalibrace!$AC$21:$AC$478,0),3))</f>
        <v>3.3270411805962595E-2</v>
      </c>
      <c r="S29" s="54">
        <f t="shared" si="4"/>
        <v>-7.7101226494160346E-2</v>
      </c>
      <c r="T29" s="41" t="str">
        <f t="shared" si="5"/>
        <v>C</v>
      </c>
    </row>
    <row r="30" spans="1:20" x14ac:dyDescent="0.2">
      <c r="A30" s="24" t="s">
        <v>125</v>
      </c>
      <c r="B30" s="52" t="str">
        <f>IF(ISERROR(INDEX(kalibrace!$A$21:$C$478,MATCH($A30,kalibrace!$A$21:$A$478,0),2)),"",INDEX(kalibrace!$A$21:$C$478,MATCH($A30,kalibrace!$A$21:$A$478,0),2))</f>
        <v>Very High</v>
      </c>
      <c r="C30" s="53">
        <f>IF(ISERROR(INDEX(kalibrace!$F$21:$H$111,MATCH($A30,kalibrace!$F$21:$F$111,0),2)),"",INDEX(kalibrace!$F$21:$H$111,MATCH($A30,kalibrace!$F$21:$F$111,0),2))</f>
        <v>81</v>
      </c>
      <c r="D30" s="52" t="str">
        <f>IF(ISERROR(INDEX(kalibrace!$O$21:$Q$478,MATCH($A30,kalibrace!$O$21:$O$478,0),2)),"",INDEX(kalibrace!$O$21:$Q$478,MATCH($A30,kalibrace!$O$21:$O$478,0),2))</f>
        <v/>
      </c>
      <c r="E30" s="52" t="str">
        <f>IF(ISERROR(INDEX(kalibrace!$J$21:$M$478,MATCH($A30,kalibrace!$J$21:$J$478,0),2)),"",INDEX(kalibrace!$J$21:$M$478,MATCH($A30,kalibrace!$J$21:$J$478,0),2))</f>
        <v/>
      </c>
      <c r="F30" s="53" t="str">
        <f>IF(ISERROR(INDEX(kalibrace!$S$21:$U$478,MATCH($A30,kalibrace!$S$21:$S$478,0),2)),"",INDEX(kalibrace!$S$21:$U$478,MATCH($A30,kalibrace!$S$21:$S$478,0),2))</f>
        <v/>
      </c>
      <c r="G30" s="52" t="str">
        <f>IF(ISERROR(INDEX(kalibrace!$X$21:$AA$478,MATCH($A30,kalibrace!$X$21:$X$478,0),2)),"",INDEX(kalibrace!$X$21:$AA$478,MATCH($A30,kalibrace!$X$21:$X$478,0),2))</f>
        <v/>
      </c>
      <c r="H30" s="53">
        <f>IF(ISERROR(INDEX(kalibrace!$AC$21:$AE$478,MATCH($A30,kalibrace!$AC$21:$AC$478,0),2)),"",INDEX(kalibrace!$AC$21:$AE$478,MATCH($A30,kalibrace!$AC$21:$AC$478,0),2))</f>
        <v>88</v>
      </c>
      <c r="I30" s="54">
        <f t="shared" si="2"/>
        <v>1.4590613732774111</v>
      </c>
      <c r="J30" s="55" t="str">
        <f t="shared" si="3"/>
        <v>A</v>
      </c>
      <c r="L30" s="61">
        <f>IF(ISERROR(INDEX(kalibrace!$A$21:$D$478,MATCH($A30,kalibrace!$A$21:$A$478,0),4)),"",INDEX(kalibrace!$A$21:$D$478,MATCH($A30,kalibrace!$A$21:$A$478,0),4))</f>
        <v>2.5170207195762053</v>
      </c>
      <c r="M30" s="54">
        <f>IF(ISERROR(INDEX(kalibrace!$F$21:$H$478,MATCH($A30,kalibrace!$F$21:$F$478,0),3)),"",INDEX(kalibrace!$F$21:$H$478,MATCH($A30,kalibrace!$F$21:$F$478,0),3))</f>
        <v>-7.3759666544929506E-3</v>
      </c>
      <c r="N30" s="54" t="str">
        <f>IF(ISERROR(INDEX(kalibrace!$O$21:$Q$478,MATCH($A30,kalibrace!$O$21:$O$478,0),3)),"",INDEX(kalibrace!$O$21:$Q$478,MATCH($A30,kalibrace!$O$21:$O$478,0),3))</f>
        <v/>
      </c>
      <c r="O30" s="54" t="str">
        <f>IF(ISERROR(INDEX(kalibrace!$J$21:$M$478,MATCH($A30,kalibrace!$J$21:$J$478,0),4)),"",INDEX(kalibrace!$J$21:$M$478,MATCH($A30,kalibrace!$J$21:$J$478,0),4))</f>
        <v/>
      </c>
      <c r="P30" s="54" t="str">
        <f>IF(ISERROR(INDEX(kalibrace!$S$21:$U$478,MATCH($A30,kalibrace!$S$21:$S$478,0),3)),"",INDEX(kalibrace!$S$21:$U$478,MATCH($A30,kalibrace!$S$21:$S$478,0),3))</f>
        <v/>
      </c>
      <c r="Q30" s="54" t="str">
        <f>IF(ISERROR(INDEX(kalibrace!$X$21:$AA$478,MATCH($A30,kalibrace!$X$21:$X$478,0),4)),"",INDEX(kalibrace!$X$21:$AA$478,MATCH($A30,kalibrace!$X$21:$X$478,0),4))</f>
        <v/>
      </c>
      <c r="R30" s="54">
        <f>IF(ISERROR(INDEX(kalibrace!$AC$21:$AE$478,MATCH($A30,kalibrace!$AC$21:$AC$478,0),3)),"",INDEX(kalibrace!$AC$21:$AE$478,MATCH($A30,kalibrace!$AC$21:$AC$478,0),3))</f>
        <v>0.80958002061172707</v>
      </c>
      <c r="S30" s="54">
        <f t="shared" si="4"/>
        <v>1.4590613732774111</v>
      </c>
      <c r="T30" s="41" t="str">
        <f t="shared" si="5"/>
        <v>A</v>
      </c>
    </row>
    <row r="31" spans="1:20" x14ac:dyDescent="0.2">
      <c r="A31" s="24" t="s">
        <v>93</v>
      </c>
      <c r="B31" s="52" t="str">
        <f>IF(ISERROR(INDEX(kalibrace!$A$21:$C$478,MATCH($A31,kalibrace!$A$21:$A$478,0),2)),"",INDEX(kalibrace!$A$21:$C$478,MATCH($A31,kalibrace!$A$21:$A$478,0),2))</f>
        <v>Very High</v>
      </c>
      <c r="C31" s="53" t="str">
        <f>IF(ISERROR(INDEX(kalibrace!$F$21:$H$111,MATCH($A31,kalibrace!$F$21:$F$111,0),2)),"",INDEX(kalibrace!$F$21:$H$111,MATCH($A31,kalibrace!$F$21:$F$111,0),2))</f>
        <v/>
      </c>
      <c r="D31" s="52" t="str">
        <f>IF(ISERROR(INDEX(kalibrace!$O$21:$Q$478,MATCH($A31,kalibrace!$O$21:$O$478,0),2)),"",INDEX(kalibrace!$O$21:$Q$478,MATCH($A31,kalibrace!$O$21:$O$478,0),2))</f>
        <v/>
      </c>
      <c r="E31" s="52" t="str">
        <f>IF(ISERROR(INDEX(kalibrace!$J$21:$M$478,MATCH($A31,kalibrace!$J$21:$J$478,0),2)),"",INDEX(kalibrace!$J$21:$M$478,MATCH($A31,kalibrace!$J$21:$J$478,0),2))</f>
        <v/>
      </c>
      <c r="F31" s="53" t="str">
        <f>IF(ISERROR(INDEX(kalibrace!$S$21:$U$478,MATCH($A31,kalibrace!$S$21:$S$478,0),2)),"",INDEX(kalibrace!$S$21:$U$478,MATCH($A31,kalibrace!$S$21:$S$478,0),2))</f>
        <v/>
      </c>
      <c r="G31" s="52" t="str">
        <f>IF(ISERROR(INDEX(kalibrace!$X$21:$AA$478,MATCH($A31,kalibrace!$X$21:$X$478,0),2)),"",INDEX(kalibrace!$X$21:$AA$478,MATCH($A31,kalibrace!$X$21:$X$478,0),2))</f>
        <v>A-</v>
      </c>
      <c r="H31" s="53" t="str">
        <f>IF(ISERROR(INDEX(kalibrace!$AC$21:$AE$478,MATCH($A31,kalibrace!$AC$21:$AC$478,0),2)),"",INDEX(kalibrace!$AC$21:$AE$478,MATCH($A31,kalibrace!$AC$21:$AC$478,0),2))</f>
        <v/>
      </c>
      <c r="I31" s="54">
        <f t="shared" si="2"/>
        <v>1.7842787607554538</v>
      </c>
      <c r="J31" s="55" t="str">
        <f t="shared" si="3"/>
        <v>A+</v>
      </c>
      <c r="L31" s="61">
        <f>IF(ISERROR(INDEX(kalibrace!$A$21:$D$478,MATCH($A31,kalibrace!$A$21:$A$478,0),4)),"",INDEX(kalibrace!$A$21:$D$478,MATCH($A31,kalibrace!$A$21:$A$478,0),4))</f>
        <v>2.5170207195762053</v>
      </c>
      <c r="M31" s="54" t="str">
        <f>IF(ISERROR(INDEX(kalibrace!$F$21:$H$478,MATCH($A31,kalibrace!$F$21:$F$478,0),3)),"",INDEX(kalibrace!$F$21:$H$478,MATCH($A31,kalibrace!$F$21:$F$478,0),3))</f>
        <v/>
      </c>
      <c r="N31" s="54" t="str">
        <f>IF(ISERROR(INDEX(kalibrace!$O$21:$Q$478,MATCH($A31,kalibrace!$O$21:$O$478,0),3)),"",INDEX(kalibrace!$O$21:$Q$478,MATCH($A31,kalibrace!$O$21:$O$478,0),3))</f>
        <v/>
      </c>
      <c r="O31" s="54" t="str">
        <f>IF(ISERROR(INDEX(kalibrace!$J$21:$M$478,MATCH($A31,kalibrace!$J$21:$J$478,0),4)),"",INDEX(kalibrace!$J$21:$M$478,MATCH($A31,kalibrace!$J$21:$J$478,0),4))</f>
        <v/>
      </c>
      <c r="P31" s="54" t="str">
        <f>IF(ISERROR(INDEX(kalibrace!$S$21:$U$478,MATCH($A31,kalibrace!$S$21:$S$478,0),3)),"",INDEX(kalibrace!$S$21:$U$478,MATCH($A31,kalibrace!$S$21:$S$478,0),3))</f>
        <v/>
      </c>
      <c r="Q31" s="54">
        <f>IF(ISERROR(INDEX(kalibrace!$X$21:$AA$478,MATCH($A31,kalibrace!$X$21:$X$478,0),4)),"",INDEX(kalibrace!$X$21:$AA$478,MATCH($A31,kalibrace!$X$21:$X$478,0),4))</f>
        <v>0.31879484311395023</v>
      </c>
      <c r="R31" s="54" t="str">
        <f>IF(ISERROR(INDEX(kalibrace!$AC$21:$AE$478,MATCH($A31,kalibrace!$AC$21:$AC$478,0),3)),"",INDEX(kalibrace!$AC$21:$AE$478,MATCH($A31,kalibrace!$AC$21:$AC$478,0),3))</f>
        <v/>
      </c>
      <c r="S31" s="54">
        <f t="shared" si="4"/>
        <v>1.7842787607554538</v>
      </c>
      <c r="T31" s="41" t="str">
        <f t="shared" si="5"/>
        <v>A+</v>
      </c>
    </row>
    <row r="32" spans="1:20" x14ac:dyDescent="0.2">
      <c r="A32" s="24" t="s">
        <v>112</v>
      </c>
      <c r="B32" s="52" t="str">
        <f>IF(ISERROR(INDEX(kalibrace!$A$21:$C$478,MATCH($A32,kalibrace!$A$21:$A$478,0),2)),"",INDEX(kalibrace!$A$21:$C$478,MATCH($A32,kalibrace!$A$21:$A$478,0),2))</f>
        <v>High</v>
      </c>
      <c r="C32" s="53">
        <f>IF(ISERROR(INDEX(kalibrace!$F$21:$H$111,MATCH($A32,kalibrace!$F$21:$F$111,0),2)),"",INDEX(kalibrace!$F$21:$H$111,MATCH($A32,kalibrace!$F$21:$F$111,0),2))</f>
        <v>85</v>
      </c>
      <c r="D32" s="52" t="str">
        <f>IF(ISERROR(INDEX(kalibrace!$O$21:$Q$478,MATCH($A32,kalibrace!$O$21:$O$478,0),2)),"",INDEX(kalibrace!$O$21:$Q$478,MATCH($A32,kalibrace!$O$21:$O$478,0),2))</f>
        <v/>
      </c>
      <c r="E32" s="52" t="str">
        <f>IF(ISERROR(INDEX(kalibrace!$J$21:$M$478,MATCH($A32,kalibrace!$J$21:$J$478,0),2)),"",INDEX(kalibrace!$J$21:$M$478,MATCH($A32,kalibrace!$J$21:$J$478,0),2))</f>
        <v/>
      </c>
      <c r="F32" s="53" t="str">
        <f>IF(ISERROR(INDEX(kalibrace!$S$21:$U$478,MATCH($A32,kalibrace!$S$21:$S$478,0),2)),"",INDEX(kalibrace!$S$21:$U$478,MATCH($A32,kalibrace!$S$21:$S$478,0),2))</f>
        <v/>
      </c>
      <c r="G32" s="52" t="str">
        <f>IF(ISERROR(INDEX(kalibrace!$X$21:$AA$478,MATCH($A32,kalibrace!$X$21:$X$478,0),2)),"",INDEX(kalibrace!$X$21:$AA$478,MATCH($A32,kalibrace!$X$21:$X$478,0),2))</f>
        <v/>
      </c>
      <c r="H32" s="53">
        <f>IF(ISERROR(INDEX(kalibrace!$AC$21:$AE$478,MATCH($A32,kalibrace!$AC$21:$AC$478,0),2)),"",INDEX(kalibrace!$AC$21:$AE$478,MATCH($A32,kalibrace!$AC$21:$AC$478,0),2))</f>
        <v>88</v>
      </c>
      <c r="I32" s="54">
        <f t="shared" si="2"/>
        <v>1.0634281458647974</v>
      </c>
      <c r="J32" s="55" t="str">
        <f t="shared" si="3"/>
        <v>A-</v>
      </c>
      <c r="L32" s="61">
        <f>IF(ISERROR(INDEX(kalibrace!$A$21:$D$478,MATCH($A32,kalibrace!$A$21:$A$478,0),4)),"",INDEX(kalibrace!$A$21:$D$478,MATCH($A32,kalibrace!$A$21:$A$478,0),4))</f>
        <v>1.4454675318802537</v>
      </c>
      <c r="M32" s="54">
        <f>IF(ISERROR(INDEX(kalibrace!$F$21:$H$478,MATCH($A32,kalibrace!$F$21:$F$478,0),3)),"",INDEX(kalibrace!$F$21:$H$478,MATCH($A32,kalibrace!$F$21:$F$478,0),3))</f>
        <v>0.55319749908695537</v>
      </c>
      <c r="N32" s="54" t="str">
        <f>IF(ISERROR(INDEX(kalibrace!$O$21:$Q$478,MATCH($A32,kalibrace!$O$21:$O$478,0),3)),"",INDEX(kalibrace!$O$21:$Q$478,MATCH($A32,kalibrace!$O$21:$O$478,0),3))</f>
        <v/>
      </c>
      <c r="O32" s="54" t="str">
        <f>IF(ISERROR(INDEX(kalibrace!$J$21:$M$478,MATCH($A32,kalibrace!$J$21:$J$478,0),4)),"",INDEX(kalibrace!$J$21:$M$478,MATCH($A32,kalibrace!$J$21:$J$478,0),4))</f>
        <v/>
      </c>
      <c r="P32" s="54" t="str">
        <f>IF(ISERROR(INDEX(kalibrace!$S$21:$U$478,MATCH($A32,kalibrace!$S$21:$S$478,0),3)),"",INDEX(kalibrace!$S$21:$U$478,MATCH($A32,kalibrace!$S$21:$S$478,0),3))</f>
        <v/>
      </c>
      <c r="Q32" s="54" t="str">
        <f>IF(ISERROR(INDEX(kalibrace!$X$21:$AA$478,MATCH($A32,kalibrace!$X$21:$X$478,0),4)),"",INDEX(kalibrace!$X$21:$AA$478,MATCH($A32,kalibrace!$X$21:$X$478,0),4))</f>
        <v/>
      </c>
      <c r="R32" s="54">
        <f>IF(ISERROR(INDEX(kalibrace!$AC$21:$AE$478,MATCH($A32,kalibrace!$AC$21:$AC$478,0),3)),"",INDEX(kalibrace!$AC$21:$AE$478,MATCH($A32,kalibrace!$AC$21:$AC$478,0),3))</f>
        <v>0.80958002061172707</v>
      </c>
      <c r="S32" s="54">
        <f t="shared" si="4"/>
        <v>1.0634281458647974</v>
      </c>
      <c r="T32" s="41" t="str">
        <f t="shared" si="5"/>
        <v>A-</v>
      </c>
    </row>
    <row r="33" spans="1:20" x14ac:dyDescent="0.2">
      <c r="A33" s="24" t="s">
        <v>113</v>
      </c>
      <c r="B33" s="52" t="str">
        <f>IF(ISERROR(INDEX(kalibrace!$A$21:$C$478,MATCH($A33,kalibrace!$A$21:$A$478,0),2)),"",INDEX(kalibrace!$A$21:$C$478,MATCH($A33,kalibrace!$A$21:$A$478,0),2))</f>
        <v>High</v>
      </c>
      <c r="C33" s="53" t="str">
        <f>IF(ISERROR(INDEX(kalibrace!$F$21:$H$111,MATCH($A33,kalibrace!$F$21:$F$111,0),2)),"",INDEX(kalibrace!$F$21:$H$111,MATCH($A33,kalibrace!$F$21:$F$111,0),2))</f>
        <v/>
      </c>
      <c r="D33" s="52">
        <f>IF(ISERROR(INDEX(kalibrace!$O$21:$Q$478,MATCH($A33,kalibrace!$O$21:$O$478,0),2)),"",INDEX(kalibrace!$O$21:$Q$478,MATCH($A33,kalibrace!$O$21:$O$478,0),2))</f>
        <v>0.76</v>
      </c>
      <c r="E33" s="52" t="str">
        <f>IF(ISERROR(INDEX(kalibrace!$J$21:$M$478,MATCH($A33,kalibrace!$J$21:$J$478,0),2)),"",INDEX(kalibrace!$J$21:$M$478,MATCH($A33,kalibrace!$J$21:$J$478,0),2))</f>
        <v/>
      </c>
      <c r="F33" s="53" t="str">
        <f>IF(ISERROR(INDEX(kalibrace!$S$21:$U$478,MATCH($A33,kalibrace!$S$21:$S$478,0),2)),"",INDEX(kalibrace!$S$21:$U$478,MATCH($A33,kalibrace!$S$21:$S$478,0),2))</f>
        <v/>
      </c>
      <c r="G33" s="52" t="str">
        <f>IF(ISERROR(INDEX(kalibrace!$X$21:$AA$478,MATCH($A33,kalibrace!$X$21:$X$478,0),2)),"",INDEX(kalibrace!$X$21:$AA$478,MATCH($A33,kalibrace!$X$21:$X$478,0),2))</f>
        <v/>
      </c>
      <c r="H33" s="53" t="str">
        <f>IF(ISERROR(INDEX(kalibrace!$AC$21:$AE$478,MATCH($A33,kalibrace!$AC$21:$AC$478,0),2)),"",INDEX(kalibrace!$AC$21:$AE$478,MATCH($A33,kalibrace!$AC$21:$AC$478,0),2))</f>
        <v/>
      </c>
      <c r="I33" s="54">
        <f t="shared" si="2"/>
        <v>0.99140009175724197</v>
      </c>
      <c r="J33" s="55" t="str">
        <f t="shared" si="3"/>
        <v>B+</v>
      </c>
      <c r="L33" s="61">
        <f>IF(ISERROR(INDEX(kalibrace!$A$21:$D$478,MATCH($A33,kalibrace!$A$21:$A$478,0),4)),"",INDEX(kalibrace!$A$21:$D$478,MATCH($A33,kalibrace!$A$21:$A$478,0),4))</f>
        <v>1.4454675318802537</v>
      </c>
      <c r="M33" s="54" t="str">
        <f>IF(ISERROR(INDEX(kalibrace!$F$21:$H$478,MATCH($A33,kalibrace!$F$21:$F$478,0),3)),"",INDEX(kalibrace!$F$21:$H$478,MATCH($A33,kalibrace!$F$21:$F$478,0),3))</f>
        <v/>
      </c>
      <c r="N33" s="54">
        <f>IF(ISERROR(INDEX(kalibrace!$O$21:$Q$478,MATCH($A33,kalibrace!$O$21:$O$478,0),3)),"",INDEX(kalibrace!$O$21:$Q$478,MATCH($A33,kalibrace!$O$21:$O$478,0),3))</f>
        <v>8.3265211511218892E-2</v>
      </c>
      <c r="O33" s="54" t="str">
        <f>IF(ISERROR(INDEX(kalibrace!$J$21:$M$478,MATCH($A33,kalibrace!$J$21:$J$478,0),4)),"",INDEX(kalibrace!$J$21:$M$478,MATCH($A33,kalibrace!$J$21:$J$478,0),4))</f>
        <v/>
      </c>
      <c r="P33" s="54" t="str">
        <f>IF(ISERROR(INDEX(kalibrace!$S$21:$U$478,MATCH($A33,kalibrace!$S$21:$S$478,0),3)),"",INDEX(kalibrace!$S$21:$U$478,MATCH($A33,kalibrace!$S$21:$S$478,0),3))</f>
        <v/>
      </c>
      <c r="Q33" s="54" t="str">
        <f>IF(ISERROR(INDEX(kalibrace!$X$21:$AA$478,MATCH($A33,kalibrace!$X$21:$X$478,0),4)),"",INDEX(kalibrace!$X$21:$AA$478,MATCH($A33,kalibrace!$X$21:$X$478,0),4))</f>
        <v/>
      </c>
      <c r="R33" s="54" t="str">
        <f>IF(ISERROR(INDEX(kalibrace!$AC$21:$AE$478,MATCH($A33,kalibrace!$AC$21:$AC$478,0),3)),"",INDEX(kalibrace!$AC$21:$AE$478,MATCH($A33,kalibrace!$AC$21:$AC$478,0),3))</f>
        <v/>
      </c>
      <c r="S33" s="54">
        <f t="shared" si="4"/>
        <v>0.99140009175724197</v>
      </c>
      <c r="T33" s="41" t="str">
        <f t="shared" si="5"/>
        <v>B+</v>
      </c>
    </row>
    <row r="34" spans="1:20" x14ac:dyDescent="0.2">
      <c r="A34" s="24" t="s">
        <v>580</v>
      </c>
      <c r="B34" s="52" t="str">
        <f>IF(ISERROR(INDEX(kalibrace!$A$21:$C$478,MATCH($A34,kalibrace!$A$21:$A$478,0),2)),"",INDEX(kalibrace!$A$21:$C$478,MATCH($A34,kalibrace!$A$21:$A$478,0),2))</f>
        <v>High</v>
      </c>
      <c r="C34" s="53" t="str">
        <f>IF(ISERROR(INDEX(kalibrace!$F$21:$H$111,MATCH($A34,kalibrace!$F$21:$F$111,0),2)),"",INDEX(kalibrace!$F$21:$H$111,MATCH($A34,kalibrace!$F$21:$F$111,0),2))</f>
        <v/>
      </c>
      <c r="D34" s="52" t="str">
        <f>IF(ISERROR(INDEX(kalibrace!$O$21:$Q$478,MATCH($A34,kalibrace!$O$21:$O$478,0),2)),"",INDEX(kalibrace!$O$21:$Q$478,MATCH($A34,kalibrace!$O$21:$O$478,0),2))</f>
        <v/>
      </c>
      <c r="E34" s="52" t="str">
        <f>IF(ISERROR(INDEX(kalibrace!$J$21:$M$478,MATCH($A34,kalibrace!$J$21:$J$478,0),2)),"",INDEX(kalibrace!$J$21:$M$478,MATCH($A34,kalibrace!$J$21:$J$478,0),2))</f>
        <v/>
      </c>
      <c r="F34" s="53" t="str">
        <f>IF(ISERROR(INDEX(kalibrace!$S$21:$U$478,MATCH($A34,kalibrace!$S$21:$S$478,0),2)),"",INDEX(kalibrace!$S$21:$U$478,MATCH($A34,kalibrace!$S$21:$S$478,0),2))</f>
        <v/>
      </c>
      <c r="G34" s="52" t="str">
        <f>IF(ISERROR(INDEX(kalibrace!$X$21:$AA$478,MATCH($A34,kalibrace!$X$21:$X$478,0),2)),"",INDEX(kalibrace!$X$21:$AA$478,MATCH($A34,kalibrace!$X$21:$X$478,0),2))</f>
        <v>A+</v>
      </c>
      <c r="H34" s="53">
        <f>IF(ISERROR(INDEX(kalibrace!$AC$21:$AE$478,MATCH($A34,kalibrace!$AC$21:$AC$478,0),2)),"",INDEX(kalibrace!$AC$21:$AE$478,MATCH($A34,kalibrace!$AC$21:$AC$478,0),2))</f>
        <v>77</v>
      </c>
      <c r="I34" s="54">
        <f t="shared" si="2"/>
        <v>0.8581314612569273</v>
      </c>
      <c r="J34" s="55" t="str">
        <f t="shared" si="3"/>
        <v>B</v>
      </c>
      <c r="L34" s="61">
        <f>IF(ISERROR(INDEX(kalibrace!$A$21:$D$478,MATCH($A34,kalibrace!$A$21:$A$478,0),4)),"",INDEX(kalibrace!$A$21:$D$478,MATCH($A34,kalibrace!$A$21:$A$478,0),4))</f>
        <v>1.4454675318802537</v>
      </c>
      <c r="M34" s="54" t="str">
        <f>IF(ISERROR(INDEX(kalibrace!$F$21:$H$478,MATCH($A34,kalibrace!$F$21:$F$478,0),3)),"",INDEX(kalibrace!$F$21:$H$478,MATCH($A34,kalibrace!$F$21:$F$478,0),3))</f>
        <v/>
      </c>
      <c r="N34" s="54" t="str">
        <f>IF(ISERROR(INDEX(kalibrace!$O$21:$Q$478,MATCH($A34,kalibrace!$O$21:$O$478,0),3)),"",INDEX(kalibrace!$O$21:$Q$478,MATCH($A34,kalibrace!$O$21:$O$478,0),3))</f>
        <v/>
      </c>
      <c r="O34" s="54" t="str">
        <f>IF(ISERROR(INDEX(kalibrace!$J$21:$M$478,MATCH($A34,kalibrace!$J$21:$J$478,0),4)),"",INDEX(kalibrace!$J$21:$M$478,MATCH($A34,kalibrace!$J$21:$J$478,0),4))</f>
        <v/>
      </c>
      <c r="P34" s="54" t="str">
        <f>IF(ISERROR(INDEX(kalibrace!$S$21:$U$478,MATCH($A34,kalibrace!$S$21:$S$478,0),3)),"",INDEX(kalibrace!$S$21:$U$478,MATCH($A34,kalibrace!$S$21:$S$478,0),3))</f>
        <v/>
      </c>
      <c r="Q34" s="54">
        <f>IF(ISERROR(INDEX(kalibrace!$X$21:$AA$478,MATCH($A34,kalibrace!$X$21:$X$478,0),4)),"",INDEX(kalibrace!$X$21:$AA$478,MATCH($A34,kalibrace!$X$21:$X$478,0),4))</f>
        <v>0.95192586020739023</v>
      </c>
      <c r="R34" s="54">
        <f>IF(ISERROR(INDEX(kalibrace!$AC$21:$AE$478,MATCH($A34,kalibrace!$AC$21:$AC$478,0),3)),"",INDEX(kalibrace!$AC$21:$AE$478,MATCH($A34,kalibrace!$AC$21:$AC$478,0),3))</f>
        <v>-0.41033507894018856</v>
      </c>
      <c r="S34" s="54">
        <f t="shared" si="4"/>
        <v>0.8581314612569273</v>
      </c>
      <c r="T34" s="41" t="str">
        <f t="shared" si="5"/>
        <v>B</v>
      </c>
    </row>
    <row r="35" spans="1:20" x14ac:dyDescent="0.2">
      <c r="A35" s="24" t="s">
        <v>295</v>
      </c>
      <c r="B35" s="52" t="str">
        <f>IF(ISERROR(INDEX(kalibrace!$A$21:$C$478,MATCH($A35,kalibrace!$A$21:$A$478,0),2)),"",INDEX(kalibrace!$A$21:$C$478,MATCH($A35,kalibrace!$A$21:$A$478,0),2))</f>
        <v>Medium</v>
      </c>
      <c r="C35" s="53" t="str">
        <f>IF(ISERROR(INDEX(kalibrace!$F$21:$H$111,MATCH($A35,kalibrace!$F$21:$F$111,0),2)),"",INDEX(kalibrace!$F$21:$H$111,MATCH($A35,kalibrace!$F$21:$F$111,0),2))</f>
        <v/>
      </c>
      <c r="D35" s="52">
        <f>IF(ISERROR(INDEX(kalibrace!$O$21:$Q$478,MATCH($A35,kalibrace!$O$21:$O$478,0),2)),"",INDEX(kalibrace!$O$21:$Q$478,MATCH($A35,kalibrace!$O$21:$O$478,0),2))</f>
        <v>0.81</v>
      </c>
      <c r="E35" s="52" t="str">
        <f>IF(ISERROR(INDEX(kalibrace!$J$21:$M$478,MATCH($A35,kalibrace!$J$21:$J$478,0),2)),"",INDEX(kalibrace!$J$21:$M$478,MATCH($A35,kalibrace!$J$21:$J$478,0),2))</f>
        <v/>
      </c>
      <c r="F35" s="53" t="str">
        <f>IF(ISERROR(INDEX(kalibrace!$S$21:$U$478,MATCH($A35,kalibrace!$S$21:$S$478,0),2)),"",INDEX(kalibrace!$S$21:$U$478,MATCH($A35,kalibrace!$S$21:$S$478,0),2))</f>
        <v/>
      </c>
      <c r="G35" s="52" t="str">
        <f>IF(ISERROR(INDEX(kalibrace!$X$21:$AA$478,MATCH($A35,kalibrace!$X$21:$X$478,0),2)),"",INDEX(kalibrace!$X$21:$AA$478,MATCH($A35,kalibrace!$X$21:$X$478,0),2))</f>
        <v/>
      </c>
      <c r="H35" s="53">
        <f>IF(ISERROR(INDEX(kalibrace!$AC$21:$AE$478,MATCH($A35,kalibrace!$AC$21:$AC$478,0),2)),"",INDEX(kalibrace!$AC$21:$AE$478,MATCH($A35,kalibrace!$AC$21:$AC$478,0),2))</f>
        <v>90</v>
      </c>
      <c r="I35" s="54">
        <f t="shared" si="2"/>
        <v>0.56148371919288542</v>
      </c>
      <c r="J35" s="55" t="str">
        <f t="shared" si="3"/>
        <v>B</v>
      </c>
      <c r="L35" s="61">
        <f>IF(ISERROR(INDEX(kalibrace!$A$21:$D$478,MATCH($A35,kalibrace!$A$21:$A$478,0),4)),"",INDEX(kalibrace!$A$21:$D$478,MATCH($A35,kalibrace!$A$21:$A$478,0),4))</f>
        <v>0.37391434418430186</v>
      </c>
      <c r="M35" s="54" t="str">
        <f>IF(ISERROR(INDEX(kalibrace!$F$21:$H$478,MATCH($A35,kalibrace!$F$21:$F$478,0),3)),"",INDEX(kalibrace!$F$21:$H$478,MATCH($A35,kalibrace!$F$21:$F$478,0),3))</f>
        <v/>
      </c>
      <c r="N35" s="54">
        <f>IF(ISERROR(INDEX(kalibrace!$O$21:$Q$478,MATCH($A35,kalibrace!$O$21:$O$478,0),3)),"",INDEX(kalibrace!$O$21:$Q$478,MATCH($A35,kalibrace!$O$21:$O$478,0),3))</f>
        <v>0.46672342241813508</v>
      </c>
      <c r="O35" s="54" t="str">
        <f>IF(ISERROR(INDEX(kalibrace!$J$21:$M$478,MATCH($A35,kalibrace!$J$21:$J$478,0),4)),"",INDEX(kalibrace!$J$21:$M$478,MATCH($A35,kalibrace!$J$21:$J$478,0),4))</f>
        <v/>
      </c>
      <c r="P35" s="54" t="str">
        <f>IF(ISERROR(INDEX(kalibrace!$S$21:$U$478,MATCH($A35,kalibrace!$S$21:$S$478,0),3)),"",INDEX(kalibrace!$S$21:$U$478,MATCH($A35,kalibrace!$S$21:$S$478,0),3))</f>
        <v/>
      </c>
      <c r="Q35" s="54" t="str">
        <f>IF(ISERROR(INDEX(kalibrace!$X$21:$AA$478,MATCH($A35,kalibrace!$X$21:$X$478,0),4)),"",INDEX(kalibrace!$X$21:$AA$478,MATCH($A35,kalibrace!$X$21:$X$478,0),4))</f>
        <v/>
      </c>
      <c r="R35" s="54">
        <f>IF(ISERROR(INDEX(kalibrace!$AC$21:$AE$478,MATCH($A35,kalibrace!$AC$21:$AC$478,0),3)),"",INDEX(kalibrace!$AC$21:$AE$478,MATCH($A35,kalibrace!$AC$21:$AC$478,0),3))</f>
        <v>1.0313827659848027</v>
      </c>
      <c r="S35" s="54">
        <f t="shared" si="4"/>
        <v>0.56148371919288542</v>
      </c>
      <c r="T35" s="41" t="str">
        <f t="shared" si="5"/>
        <v>B</v>
      </c>
    </row>
    <row r="36" spans="1:20" x14ac:dyDescent="0.2">
      <c r="A36" s="24" t="s">
        <v>298</v>
      </c>
      <c r="B36" s="52" t="str">
        <f>IF(ISERROR(INDEX(kalibrace!$A$21:$C$478,MATCH($A36,kalibrace!$A$21:$A$478,0),2)),"",INDEX(kalibrace!$A$21:$C$478,MATCH($A36,kalibrace!$A$21:$A$478,0),2))</f>
        <v>Medium</v>
      </c>
      <c r="C36" s="53" t="str">
        <f>IF(ISERROR(INDEX(kalibrace!$F$21:$H$111,MATCH($A36,kalibrace!$F$21:$F$111,0),2)),"",INDEX(kalibrace!$F$21:$H$111,MATCH($A36,kalibrace!$F$21:$F$111,0),2))</f>
        <v/>
      </c>
      <c r="D36" s="52" t="str">
        <f>IF(ISERROR(INDEX(kalibrace!$O$21:$Q$478,MATCH($A36,kalibrace!$O$21:$O$478,0),2)),"",INDEX(kalibrace!$O$21:$Q$478,MATCH($A36,kalibrace!$O$21:$O$478,0),2))</f>
        <v/>
      </c>
      <c r="E36" s="52" t="str">
        <f>IF(ISERROR(INDEX(kalibrace!$J$21:$M$478,MATCH($A36,kalibrace!$J$21:$J$478,0),2)),"",INDEX(kalibrace!$J$21:$M$478,MATCH($A36,kalibrace!$J$21:$J$478,0),2))</f>
        <v>Good / Good</v>
      </c>
      <c r="F36" s="53">
        <f>IF(ISERROR(INDEX(kalibrace!$S$21:$U$478,MATCH($A36,kalibrace!$S$21:$S$478,0),2)),"",INDEX(kalibrace!$S$21:$U$478,MATCH($A36,kalibrace!$S$21:$S$478,0),2))</f>
        <v>5.5</v>
      </c>
      <c r="G36" s="52" t="str">
        <f>IF(ISERROR(INDEX(kalibrace!$X$21:$AA$478,MATCH($A36,kalibrace!$X$21:$X$478,0),2)),"",INDEX(kalibrace!$X$21:$AA$478,MATCH($A36,kalibrace!$X$21:$X$478,0),2))</f>
        <v/>
      </c>
      <c r="H36" s="53">
        <f>IF(ISERROR(INDEX(kalibrace!$AC$21:$AE$478,MATCH($A36,kalibrace!$AC$21:$AC$478,0),2)),"",INDEX(kalibrace!$AC$21:$AE$478,MATCH($A36,kalibrace!$AC$21:$AC$478,0),2))</f>
        <v>81</v>
      </c>
      <c r="I36" s="54">
        <f t="shared" ref="I36:I55" si="6">SUMPRODUCT($L$2:$R$2,L36:R36)/SUMPRODUCT( (1-(L36:R36="")),$L$2:$R$2)</f>
        <v>0.32292315625610951</v>
      </c>
      <c r="J36" s="55" t="str">
        <f t="shared" ref="J36:J55" si="7">IF(I36&gt;=$V$4,$Y$4,  IF(I36 &gt;=$V$5,   $Y$5,   IF(I36 &gt;=$V$6,  $Y$6,   IF(I36 &gt;=$V$7,   $Y$7,  IF(I36 &gt;=$V$8,   $Y$8,   IF(I36 &gt;=$V$9,   $Y$9, IF(I36 &gt;=$V$10,   $Y$10,  IF(I36 &gt;=$V$11,   $Y$11,   IF(I36 &gt;=$V$12,   $Y$12,     $Y$13)))))))))</f>
        <v>C</v>
      </c>
      <c r="L36" s="61">
        <f>IF(ISERROR(INDEX(kalibrace!$A$21:$D$478,MATCH($A36,kalibrace!$A$21:$A$478,0),4)),"",INDEX(kalibrace!$A$21:$D$478,MATCH($A36,kalibrace!$A$21:$A$478,0),4))</f>
        <v>0.37391434418430186</v>
      </c>
      <c r="M36" s="54" t="str">
        <f>IF(ISERROR(INDEX(kalibrace!$F$21:$H$478,MATCH($A36,kalibrace!$F$21:$F$478,0),3)),"",INDEX(kalibrace!$F$21:$H$478,MATCH($A36,kalibrace!$F$21:$F$478,0),3))</f>
        <v/>
      </c>
      <c r="N36" s="54" t="str">
        <f>IF(ISERROR(INDEX(kalibrace!$O$21:$Q$478,MATCH($A36,kalibrace!$O$21:$O$478,0),3)),"",INDEX(kalibrace!$O$21:$Q$478,MATCH($A36,kalibrace!$O$21:$O$478,0),3))</f>
        <v/>
      </c>
      <c r="O36" s="54">
        <f>IF(ISERROR(INDEX(kalibrace!$J$21:$M$478,MATCH($A36,kalibrace!$J$21:$J$478,0),4)),"",INDEX(kalibrace!$J$21:$M$478,MATCH($A36,kalibrace!$J$21:$J$478,0),4))</f>
        <v>1.1371470653683551</v>
      </c>
      <c r="P36" s="54">
        <f>IF(ISERROR(INDEX(kalibrace!$S$21:$U$478,MATCH($A36,kalibrace!$S$21:$S$478,0),3)),"",INDEX(kalibrace!$S$21:$U$478,MATCH($A36,kalibrace!$S$21:$S$478,0),3))</f>
        <v>-0.30363038426237404</v>
      </c>
      <c r="Q36" s="54" t="str">
        <f>IF(ISERROR(INDEX(kalibrace!$X$21:$AA$478,MATCH($A36,kalibrace!$X$21:$X$478,0),4)),"",INDEX(kalibrace!$X$21:$AA$478,MATCH($A36,kalibrace!$X$21:$X$478,0),4))</f>
        <v/>
      </c>
      <c r="R36" s="54">
        <f>IF(ISERROR(INDEX(kalibrace!$AC$21:$AE$478,MATCH($A36,kalibrace!$AC$21:$AC$478,0),3)),"",INDEX(kalibrace!$AC$21:$AE$478,MATCH($A36,kalibrace!$AC$21:$AC$478,0),3))</f>
        <v>3.3270411805962595E-2</v>
      </c>
      <c r="S36" s="54">
        <f t="shared" si="4"/>
        <v>0.32292315625610951</v>
      </c>
      <c r="T36" s="41" t="str">
        <f t="shared" si="5"/>
        <v>C</v>
      </c>
    </row>
    <row r="37" spans="1:20" x14ac:dyDescent="0.2">
      <c r="A37" s="24" t="s">
        <v>299</v>
      </c>
      <c r="B37" s="52" t="str">
        <f>IF(ISERROR(INDEX(kalibrace!$A$21:$C$478,MATCH($A37,kalibrace!$A$21:$A$478,0),2)),"",INDEX(kalibrace!$A$21:$C$478,MATCH($A37,kalibrace!$A$21:$A$478,0),2))</f>
        <v>Medium</v>
      </c>
      <c r="C37" s="53" t="str">
        <f>IF(ISERROR(INDEX(kalibrace!$F$21:$H$111,MATCH($A37,kalibrace!$F$21:$F$111,0),2)),"",INDEX(kalibrace!$F$21:$H$111,MATCH($A37,kalibrace!$F$21:$F$111,0),2))</f>
        <v/>
      </c>
      <c r="D37" s="52" t="str">
        <f>IF(ISERROR(INDEX(kalibrace!$O$21:$Q$478,MATCH($A37,kalibrace!$O$21:$O$478,0),2)),"",INDEX(kalibrace!$O$21:$Q$478,MATCH($A37,kalibrace!$O$21:$O$478,0),2))</f>
        <v/>
      </c>
      <c r="E37" s="52" t="str">
        <f>IF(ISERROR(INDEX(kalibrace!$J$21:$M$478,MATCH($A37,kalibrace!$J$21:$J$478,0),2)),"",INDEX(kalibrace!$J$21:$M$478,MATCH($A37,kalibrace!$J$21:$J$478,0),2))</f>
        <v/>
      </c>
      <c r="F37" s="53" t="str">
        <f>IF(ISERROR(INDEX(kalibrace!$S$21:$U$478,MATCH($A37,kalibrace!$S$21:$S$478,0),2)),"",INDEX(kalibrace!$S$21:$U$478,MATCH($A37,kalibrace!$S$21:$S$478,0),2))</f>
        <v/>
      </c>
      <c r="G37" s="52" t="str">
        <f>IF(ISERROR(INDEX(kalibrace!$X$21:$AA$478,MATCH($A37,kalibrace!$X$21:$X$478,0),2)),"",INDEX(kalibrace!$X$21:$AA$478,MATCH($A37,kalibrace!$X$21:$X$478,0),2))</f>
        <v/>
      </c>
      <c r="H37" s="53" t="str">
        <f>IF(ISERROR(INDEX(kalibrace!$AC$21:$AE$478,MATCH($A37,kalibrace!$AC$21:$AC$478,0),2)),"",INDEX(kalibrace!$AC$21:$AE$478,MATCH($A37,kalibrace!$AC$21:$AC$478,0),2))</f>
        <v/>
      </c>
      <c r="I37" s="54">
        <f t="shared" si="6"/>
        <v>0.37391434418430186</v>
      </c>
      <c r="J37" s="55" t="str">
        <f t="shared" si="7"/>
        <v>C+</v>
      </c>
      <c r="L37" s="61">
        <f>IF(ISERROR(INDEX(kalibrace!$A$21:$D$478,MATCH($A37,kalibrace!$A$21:$A$478,0),4)),"",INDEX(kalibrace!$A$21:$D$478,MATCH($A37,kalibrace!$A$21:$A$478,0),4))</f>
        <v>0.37391434418430186</v>
      </c>
      <c r="M37" s="54" t="str">
        <f>IF(ISERROR(INDEX(kalibrace!$F$21:$H$478,MATCH($A37,kalibrace!$F$21:$F$478,0),3)),"",INDEX(kalibrace!$F$21:$H$478,MATCH($A37,kalibrace!$F$21:$F$478,0),3))</f>
        <v/>
      </c>
      <c r="N37" s="54" t="str">
        <f>IF(ISERROR(INDEX(kalibrace!$O$21:$Q$478,MATCH($A37,kalibrace!$O$21:$O$478,0),3)),"",INDEX(kalibrace!$O$21:$Q$478,MATCH($A37,kalibrace!$O$21:$O$478,0),3))</f>
        <v/>
      </c>
      <c r="O37" s="54" t="str">
        <f>IF(ISERROR(INDEX(kalibrace!$J$21:$M$478,MATCH($A37,kalibrace!$J$21:$J$478,0),4)),"",INDEX(kalibrace!$J$21:$M$478,MATCH($A37,kalibrace!$J$21:$J$478,0),4))</f>
        <v/>
      </c>
      <c r="P37" s="54" t="str">
        <f>IF(ISERROR(INDEX(kalibrace!$S$21:$U$478,MATCH($A37,kalibrace!$S$21:$S$478,0),3)),"",INDEX(kalibrace!$S$21:$U$478,MATCH($A37,kalibrace!$S$21:$S$478,0),3))</f>
        <v/>
      </c>
      <c r="Q37" s="54" t="str">
        <f>IF(ISERROR(INDEX(kalibrace!$X$21:$AA$478,MATCH($A37,kalibrace!$X$21:$X$478,0),4)),"",INDEX(kalibrace!$X$21:$AA$478,MATCH($A37,kalibrace!$X$21:$X$478,0),4))</f>
        <v/>
      </c>
      <c r="R37" s="54" t="str">
        <f>IF(ISERROR(INDEX(kalibrace!$AC$21:$AE$478,MATCH($A37,kalibrace!$AC$21:$AC$478,0),3)),"",INDEX(kalibrace!$AC$21:$AE$478,MATCH($A37,kalibrace!$AC$21:$AC$478,0),3))</f>
        <v/>
      </c>
      <c r="S37" s="54">
        <f t="shared" si="4"/>
        <v>0.37391434418430186</v>
      </c>
      <c r="T37" s="41" t="str">
        <f t="shared" si="5"/>
        <v>C+</v>
      </c>
    </row>
    <row r="38" spans="1:20" x14ac:dyDescent="0.2">
      <c r="A38" s="24" t="s">
        <v>640</v>
      </c>
      <c r="B38" s="52" t="str">
        <f>IF(ISERROR(INDEX(kalibrace!$A$21:$C$478,MATCH($A38,kalibrace!$A$21:$A$478,0),2)),"",INDEX(kalibrace!$A$21:$C$478,MATCH($A38,kalibrace!$A$21:$A$478,0),2))</f>
        <v>Medium</v>
      </c>
      <c r="C38" s="53" t="str">
        <f>IF(ISERROR(INDEX(kalibrace!$F$21:$H$111,MATCH($A38,kalibrace!$F$21:$F$111,0),2)),"",INDEX(kalibrace!$F$21:$H$111,MATCH($A38,kalibrace!$F$21:$F$111,0),2))</f>
        <v/>
      </c>
      <c r="D38" s="52" t="str">
        <f>IF(ISERROR(INDEX(kalibrace!$O$21:$Q$478,MATCH($A38,kalibrace!$O$21:$O$478,0),2)),"",INDEX(kalibrace!$O$21:$Q$478,MATCH($A38,kalibrace!$O$21:$O$478,0),2))</f>
        <v/>
      </c>
      <c r="E38" s="52" t="str">
        <f>IF(ISERROR(INDEX(kalibrace!$J$21:$M$478,MATCH($A38,kalibrace!$J$21:$J$478,0),2)),"",INDEX(kalibrace!$J$21:$M$478,MATCH($A38,kalibrace!$J$21:$J$478,0),2))</f>
        <v>Good / Good</v>
      </c>
      <c r="F38" s="53" t="str">
        <f>IF(ISERROR(INDEX(kalibrace!$S$21:$U$478,MATCH($A38,kalibrace!$S$21:$S$478,0),2)),"",INDEX(kalibrace!$S$21:$U$478,MATCH($A38,kalibrace!$S$21:$S$478,0),2))</f>
        <v/>
      </c>
      <c r="G38" s="52" t="str">
        <f>IF(ISERROR(INDEX(kalibrace!$X$21:$AA$478,MATCH($A38,kalibrace!$X$21:$X$478,0),2)),"",INDEX(kalibrace!$X$21:$AA$478,MATCH($A38,kalibrace!$X$21:$X$478,0),2))</f>
        <v/>
      </c>
      <c r="H38" s="53" t="str">
        <f>IF(ISERROR(INDEX(kalibrace!$AC$21:$AE$478,MATCH($A38,kalibrace!$AC$21:$AC$478,0),2)),"",INDEX(kalibrace!$AC$21:$AE$478,MATCH($A38,kalibrace!$AC$21:$AC$478,0),2))</f>
        <v/>
      </c>
      <c r="I38" s="54">
        <f t="shared" si="6"/>
        <v>0.62832525124565297</v>
      </c>
      <c r="J38" s="55" t="str">
        <f t="shared" si="7"/>
        <v>B</v>
      </c>
      <c r="L38" s="61">
        <f>IF(ISERROR(INDEX(kalibrace!$A$21:$D$478,MATCH($A38,kalibrace!$A$21:$A$478,0),4)),"",INDEX(kalibrace!$A$21:$D$478,MATCH($A38,kalibrace!$A$21:$A$478,0),4))</f>
        <v>0.37391434418430186</v>
      </c>
      <c r="M38" s="54" t="str">
        <f>IF(ISERROR(INDEX(kalibrace!$F$21:$H$478,MATCH($A38,kalibrace!$F$21:$F$478,0),3)),"",INDEX(kalibrace!$F$21:$H$478,MATCH($A38,kalibrace!$F$21:$F$478,0),3))</f>
        <v/>
      </c>
      <c r="N38" s="54" t="str">
        <f>IF(ISERROR(INDEX(kalibrace!$O$21:$Q$478,MATCH($A38,kalibrace!$O$21:$O$478,0),3)),"",INDEX(kalibrace!$O$21:$Q$478,MATCH($A38,kalibrace!$O$21:$O$478,0),3))</f>
        <v/>
      </c>
      <c r="O38" s="54">
        <f>IF(ISERROR(INDEX(kalibrace!$J$21:$M$478,MATCH($A38,kalibrace!$J$21:$J$478,0),4)),"",INDEX(kalibrace!$J$21:$M$478,MATCH($A38,kalibrace!$J$21:$J$478,0),4))</f>
        <v>1.1371470653683551</v>
      </c>
      <c r="P38" s="54" t="str">
        <f>IF(ISERROR(INDEX(kalibrace!$S$21:$U$478,MATCH($A38,kalibrace!$S$21:$S$478,0),3)),"",INDEX(kalibrace!$S$21:$U$478,MATCH($A38,kalibrace!$S$21:$S$478,0),3))</f>
        <v/>
      </c>
      <c r="Q38" s="54" t="str">
        <f>IF(ISERROR(INDEX(kalibrace!$X$21:$AA$478,MATCH($A38,kalibrace!$X$21:$X$478,0),4)),"",INDEX(kalibrace!$X$21:$AA$478,MATCH($A38,kalibrace!$X$21:$X$478,0),4))</f>
        <v/>
      </c>
      <c r="R38" s="54" t="str">
        <f>IF(ISERROR(INDEX(kalibrace!$AC$21:$AE$478,MATCH($A38,kalibrace!$AC$21:$AC$478,0),3)),"",INDEX(kalibrace!$AC$21:$AE$478,MATCH($A38,kalibrace!$AC$21:$AC$478,0),3))</f>
        <v/>
      </c>
      <c r="S38" s="54">
        <f t="shared" si="4"/>
        <v>0.62832525124565297</v>
      </c>
      <c r="T38" s="41" t="str">
        <f t="shared" si="5"/>
        <v>B</v>
      </c>
    </row>
    <row r="39" spans="1:20" x14ac:dyDescent="0.2">
      <c r="A39" s="24" t="s">
        <v>641</v>
      </c>
      <c r="B39" s="52" t="str">
        <f>IF(ISERROR(INDEX(kalibrace!$A$21:$C$478,MATCH($A39,kalibrace!$A$21:$A$478,0),2)),"",INDEX(kalibrace!$A$21:$C$478,MATCH($A39,kalibrace!$A$21:$A$478,0),2))</f>
        <v>Medium</v>
      </c>
      <c r="C39" s="53" t="str">
        <f>IF(ISERROR(INDEX(kalibrace!$F$21:$H$111,MATCH($A39,kalibrace!$F$21:$F$111,0),2)),"",INDEX(kalibrace!$F$21:$H$111,MATCH($A39,kalibrace!$F$21:$F$111,0),2))</f>
        <v/>
      </c>
      <c r="D39" s="52" t="str">
        <f>IF(ISERROR(INDEX(kalibrace!$O$21:$Q$478,MATCH($A39,kalibrace!$O$21:$O$478,0),2)),"",INDEX(kalibrace!$O$21:$Q$478,MATCH($A39,kalibrace!$O$21:$O$478,0),2))</f>
        <v/>
      </c>
      <c r="E39" s="52" t="str">
        <f>IF(ISERROR(INDEX(kalibrace!$J$21:$M$478,MATCH($A39,kalibrace!$J$21:$J$478,0),2)),"",INDEX(kalibrace!$J$21:$M$478,MATCH($A39,kalibrace!$J$21:$J$478,0),2))</f>
        <v>Good / Neutral</v>
      </c>
      <c r="F39" s="53" t="str">
        <f>IF(ISERROR(INDEX(kalibrace!$S$21:$U$478,MATCH($A39,kalibrace!$S$21:$S$478,0),2)),"",INDEX(kalibrace!$S$21:$U$478,MATCH($A39,kalibrace!$S$21:$S$478,0),2))</f>
        <v/>
      </c>
      <c r="G39" s="52" t="str">
        <f>IF(ISERROR(INDEX(kalibrace!$X$21:$AA$478,MATCH($A39,kalibrace!$X$21:$X$478,0),2)),"",INDEX(kalibrace!$X$21:$AA$478,MATCH($A39,kalibrace!$X$21:$X$478,0),2))</f>
        <v/>
      </c>
      <c r="H39" s="53" t="str">
        <f>IF(ISERROR(INDEX(kalibrace!$AC$21:$AE$478,MATCH($A39,kalibrace!$AC$21:$AC$478,0),2)),"",INDEX(kalibrace!$AC$21:$AE$478,MATCH($A39,kalibrace!$AC$21:$AC$478,0),2))</f>
        <v/>
      </c>
      <c r="I39" s="54">
        <f t="shared" si="6"/>
        <v>0.24927622945620123</v>
      </c>
      <c r="J39" s="55" t="str">
        <f t="shared" si="7"/>
        <v>C</v>
      </c>
      <c r="L39" s="61">
        <f>IF(ISERROR(INDEX(kalibrace!$A$21:$D$478,MATCH($A39,kalibrace!$A$21:$A$478,0),4)),"",INDEX(kalibrace!$A$21:$D$478,MATCH($A39,kalibrace!$A$21:$A$478,0),4))</f>
        <v>0.37391434418430186</v>
      </c>
      <c r="M39" s="54" t="str">
        <f>IF(ISERROR(INDEX(kalibrace!$F$21:$H$478,MATCH($A39,kalibrace!$F$21:$F$478,0),3)),"",INDEX(kalibrace!$F$21:$H$478,MATCH($A39,kalibrace!$F$21:$F$478,0),3))</f>
        <v/>
      </c>
      <c r="N39" s="54" t="str">
        <f>IF(ISERROR(INDEX(kalibrace!$O$21:$Q$478,MATCH($A39,kalibrace!$O$21:$O$478,0),3)),"",INDEX(kalibrace!$O$21:$Q$478,MATCH($A39,kalibrace!$O$21:$O$478,0),3))</f>
        <v/>
      </c>
      <c r="O39" s="54">
        <f>IF(ISERROR(INDEX(kalibrace!$J$21:$M$478,MATCH($A39,kalibrace!$J$21:$J$478,0),4)),"",INDEX(kalibrace!$J$21:$M$478,MATCH($A39,kalibrace!$J$21:$J$478,0),4))</f>
        <v>0</v>
      </c>
      <c r="P39" s="54" t="str">
        <f>IF(ISERROR(INDEX(kalibrace!$S$21:$U$478,MATCH($A39,kalibrace!$S$21:$S$478,0),3)),"",INDEX(kalibrace!$S$21:$U$478,MATCH($A39,kalibrace!$S$21:$S$478,0),3))</f>
        <v/>
      </c>
      <c r="Q39" s="54" t="str">
        <f>IF(ISERROR(INDEX(kalibrace!$X$21:$AA$478,MATCH($A39,kalibrace!$X$21:$X$478,0),4)),"",INDEX(kalibrace!$X$21:$AA$478,MATCH($A39,kalibrace!$X$21:$X$478,0),4))</f>
        <v/>
      </c>
      <c r="R39" s="54" t="str">
        <f>IF(ISERROR(INDEX(kalibrace!$AC$21:$AE$478,MATCH($A39,kalibrace!$AC$21:$AC$478,0),3)),"",INDEX(kalibrace!$AC$21:$AE$478,MATCH($A39,kalibrace!$AC$21:$AC$478,0),3))</f>
        <v/>
      </c>
      <c r="S39" s="54">
        <f t="shared" si="4"/>
        <v>0.24927622945620123</v>
      </c>
      <c r="T39" s="41" t="str">
        <f t="shared" si="5"/>
        <v>C</v>
      </c>
    </row>
    <row r="40" spans="1:20" x14ac:dyDescent="0.2">
      <c r="A40" s="24" t="s">
        <v>666</v>
      </c>
      <c r="B40" s="52" t="str">
        <f>IF(ISERROR(INDEX(kalibrace!$A$21:$C$478,MATCH($A40,kalibrace!$A$21:$A$478,0),2)),"",INDEX(kalibrace!$A$21:$C$478,MATCH($A40,kalibrace!$A$21:$A$478,0),2))</f>
        <v>High</v>
      </c>
      <c r="C40" s="53" t="str">
        <f>IF(ISERROR(INDEX(kalibrace!$F$21:$H$111,MATCH($A40,kalibrace!$F$21:$F$111,0),2)),"",INDEX(kalibrace!$F$21:$H$111,MATCH($A40,kalibrace!$F$21:$F$111,0),2))</f>
        <v/>
      </c>
      <c r="D40" s="52" t="str">
        <f>IF(ISERROR(INDEX(kalibrace!$O$21:$Q$478,MATCH($A40,kalibrace!$O$21:$O$478,0),2)),"",INDEX(kalibrace!$O$21:$Q$478,MATCH($A40,kalibrace!$O$21:$O$478,0),2))</f>
        <v/>
      </c>
      <c r="E40" s="52" t="str">
        <f>IF(ISERROR(INDEX(kalibrace!$J$21:$M$478,MATCH($A40,kalibrace!$J$21:$J$478,0),2)),"",INDEX(kalibrace!$J$21:$M$478,MATCH($A40,kalibrace!$J$21:$J$478,0),2))</f>
        <v/>
      </c>
      <c r="F40" s="53" t="str">
        <f>IF(ISERROR(INDEX(kalibrace!$S$21:$U$478,MATCH($A40,kalibrace!$S$21:$S$478,0),2)),"",INDEX(kalibrace!$S$21:$U$478,MATCH($A40,kalibrace!$S$21:$S$478,0),2))</f>
        <v/>
      </c>
      <c r="G40" s="52" t="str">
        <f>IF(ISERROR(INDEX(kalibrace!$X$21:$AA$478,MATCH($A40,kalibrace!$X$21:$X$478,0),2)),"",INDEX(kalibrace!$X$21:$AA$478,MATCH($A40,kalibrace!$X$21:$X$478,0),2))</f>
        <v/>
      </c>
      <c r="H40" s="53" t="str">
        <f>IF(ISERROR(INDEX(kalibrace!$AC$21:$AE$478,MATCH($A40,kalibrace!$AC$21:$AC$478,0),2)),"",INDEX(kalibrace!$AC$21:$AE$478,MATCH($A40,kalibrace!$AC$21:$AC$478,0),2))</f>
        <v/>
      </c>
      <c r="I40" s="54">
        <f t="shared" si="6"/>
        <v>1.4454675318802537</v>
      </c>
      <c r="J40" s="55" t="str">
        <f t="shared" si="7"/>
        <v>A</v>
      </c>
      <c r="L40" s="61">
        <f>IF(ISERROR(INDEX(kalibrace!$A$21:$D$478,MATCH($A40,kalibrace!$A$21:$A$478,0),4)),"",INDEX(kalibrace!$A$21:$D$478,MATCH($A40,kalibrace!$A$21:$A$478,0),4))</f>
        <v>1.4454675318802537</v>
      </c>
      <c r="M40" s="54" t="str">
        <f>IF(ISERROR(INDEX(kalibrace!$F$21:$H$478,MATCH($A40,kalibrace!$F$21:$F$478,0),3)),"",INDEX(kalibrace!$F$21:$H$478,MATCH($A40,kalibrace!$F$21:$F$478,0),3))</f>
        <v/>
      </c>
      <c r="N40" s="54" t="str">
        <f>IF(ISERROR(INDEX(kalibrace!$O$21:$Q$478,MATCH($A40,kalibrace!$O$21:$O$478,0),3)),"",INDEX(kalibrace!$O$21:$Q$478,MATCH($A40,kalibrace!$O$21:$O$478,0),3))</f>
        <v/>
      </c>
      <c r="O40" s="54" t="str">
        <f>IF(ISERROR(INDEX(kalibrace!$J$21:$M$478,MATCH($A40,kalibrace!$J$21:$J$478,0),4)),"",INDEX(kalibrace!$J$21:$M$478,MATCH($A40,kalibrace!$J$21:$J$478,0),4))</f>
        <v/>
      </c>
      <c r="P40" s="54" t="str">
        <f>IF(ISERROR(INDEX(kalibrace!$S$21:$U$478,MATCH($A40,kalibrace!$S$21:$S$478,0),3)),"",INDEX(kalibrace!$S$21:$U$478,MATCH($A40,kalibrace!$S$21:$S$478,0),3))</f>
        <v/>
      </c>
      <c r="Q40" s="54" t="str">
        <f>IF(ISERROR(INDEX(kalibrace!$X$21:$AA$478,MATCH($A40,kalibrace!$X$21:$X$478,0),4)),"",INDEX(kalibrace!$X$21:$AA$478,MATCH($A40,kalibrace!$X$21:$X$478,0),4))</f>
        <v/>
      </c>
      <c r="R40" s="54" t="str">
        <f>IF(ISERROR(INDEX(kalibrace!$AC$21:$AE$478,MATCH($A40,kalibrace!$AC$21:$AC$478,0),3)),"",INDEX(kalibrace!$AC$21:$AE$478,MATCH($A40,kalibrace!$AC$21:$AC$478,0),3))</f>
        <v/>
      </c>
      <c r="S40" s="54">
        <f t="shared" si="4"/>
        <v>1.4454675318802537</v>
      </c>
      <c r="T40" s="41" t="str">
        <f t="shared" si="5"/>
        <v>A</v>
      </c>
    </row>
    <row r="41" spans="1:20" x14ac:dyDescent="0.2">
      <c r="A41" s="24" t="s">
        <v>308</v>
      </c>
      <c r="B41" s="52" t="str">
        <f>IF(ISERROR(INDEX(kalibrace!$A$21:$C$478,MATCH($A41,kalibrace!$A$21:$A$478,0),2)),"",INDEX(kalibrace!$A$21:$C$478,MATCH($A41,kalibrace!$A$21:$A$478,0),2))</f>
        <v>High</v>
      </c>
      <c r="C41" s="53" t="str">
        <f>IF(ISERROR(INDEX(kalibrace!$F$21:$H$111,MATCH($A41,kalibrace!$F$21:$F$111,0),2)),"",INDEX(kalibrace!$F$21:$H$111,MATCH($A41,kalibrace!$F$21:$F$111,0),2))</f>
        <v/>
      </c>
      <c r="D41" s="52">
        <f>IF(ISERROR(INDEX(kalibrace!$O$21:$Q$478,MATCH($A41,kalibrace!$O$21:$O$478,0),2)),"",INDEX(kalibrace!$O$21:$Q$478,MATCH($A41,kalibrace!$O$21:$O$478,0),2))</f>
        <v>0.77</v>
      </c>
      <c r="E41" s="52" t="str">
        <f>IF(ISERROR(INDEX(kalibrace!$J$21:$M$478,MATCH($A41,kalibrace!$J$21:$J$478,0),2)),"",INDEX(kalibrace!$J$21:$M$478,MATCH($A41,kalibrace!$J$21:$J$478,0),2))</f>
        <v/>
      </c>
      <c r="F41" s="53">
        <f>IF(ISERROR(INDEX(kalibrace!$S$21:$U$478,MATCH($A41,kalibrace!$S$21:$S$478,0),2)),"",INDEX(kalibrace!$S$21:$U$478,MATCH($A41,kalibrace!$S$21:$S$478,0),2))</f>
        <v>6</v>
      </c>
      <c r="G41" s="52" t="str">
        <f>IF(ISERROR(INDEX(kalibrace!$X$21:$AA$478,MATCH($A41,kalibrace!$X$21:$X$478,0),2)),"",INDEX(kalibrace!$X$21:$AA$478,MATCH($A41,kalibrace!$X$21:$X$478,0),2))</f>
        <v/>
      </c>
      <c r="H41" s="53" t="str">
        <f>IF(ISERROR(INDEX(kalibrace!$AC$21:$AE$478,MATCH($A41,kalibrace!$AC$21:$AC$478,0),2)),"",INDEX(kalibrace!$AC$21:$AE$478,MATCH($A41,kalibrace!$AC$21:$AC$478,0),2))</f>
        <v/>
      </c>
      <c r="I41" s="54">
        <f t="shared" si="6"/>
        <v>0.77307401519040386</v>
      </c>
      <c r="J41" s="55" t="str">
        <f t="shared" si="7"/>
        <v>B</v>
      </c>
      <c r="L41" s="61">
        <f>IF(ISERROR(INDEX(kalibrace!$A$21:$D$478,MATCH($A41,kalibrace!$A$21:$A$478,0),4)),"",INDEX(kalibrace!$A$21:$D$478,MATCH($A41,kalibrace!$A$21:$A$478,0),4))</f>
        <v>1.4454675318802537</v>
      </c>
      <c r="M41" s="54" t="str">
        <f>IF(ISERROR(INDEX(kalibrace!$F$21:$H$478,MATCH($A41,kalibrace!$F$21:$F$478,0),3)),"",INDEX(kalibrace!$F$21:$H$478,MATCH($A41,kalibrace!$F$21:$F$478,0),3))</f>
        <v/>
      </c>
      <c r="N41" s="54">
        <f>IF(ISERROR(INDEX(kalibrace!$O$21:$Q$478,MATCH($A41,kalibrace!$O$21:$O$478,0),3)),"",INDEX(kalibrace!$O$21:$Q$478,MATCH($A41,kalibrace!$O$21:$O$478,0),3))</f>
        <v>0.15995685369260212</v>
      </c>
      <c r="O41" s="54" t="str">
        <f>IF(ISERROR(INDEX(kalibrace!$J$21:$M$478,MATCH($A41,kalibrace!$J$21:$J$478,0),4)),"",INDEX(kalibrace!$J$21:$M$478,MATCH($A41,kalibrace!$J$21:$J$478,0),4))</f>
        <v/>
      </c>
      <c r="P41" s="54">
        <f>IF(ISERROR(INDEX(kalibrace!$S$21:$U$478,MATCH($A41,kalibrace!$S$21:$S$478,0),3)),"",INDEX(kalibrace!$S$21:$U$478,MATCH($A41,kalibrace!$S$21:$S$478,0),3))</f>
        <v>4.140414330850594E-2</v>
      </c>
      <c r="Q41" s="54" t="str">
        <f>IF(ISERROR(INDEX(kalibrace!$X$21:$AA$478,MATCH($A41,kalibrace!$X$21:$X$478,0),4)),"",INDEX(kalibrace!$X$21:$AA$478,MATCH($A41,kalibrace!$X$21:$X$478,0),4))</f>
        <v/>
      </c>
      <c r="R41" s="54" t="str">
        <f>IF(ISERROR(INDEX(kalibrace!$AC$21:$AE$478,MATCH($A41,kalibrace!$AC$21:$AC$478,0),3)),"",INDEX(kalibrace!$AC$21:$AE$478,MATCH($A41,kalibrace!$AC$21:$AC$478,0),3))</f>
        <v/>
      </c>
      <c r="S41" s="54">
        <f t="shared" si="4"/>
        <v>0.77307401519040386</v>
      </c>
      <c r="T41" s="41" t="str">
        <f t="shared" si="5"/>
        <v>B</v>
      </c>
    </row>
    <row r="42" spans="1:20" x14ac:dyDescent="0.2">
      <c r="A42" s="24" t="s">
        <v>154</v>
      </c>
      <c r="B42" s="52" t="str">
        <f>IF(ISERROR(INDEX(kalibrace!$A$21:$C$478,MATCH($A42,kalibrace!$A$21:$A$478,0),2)),"",INDEX(kalibrace!$A$21:$C$478,MATCH($A42,kalibrace!$A$21:$A$478,0),2))</f>
        <v>High</v>
      </c>
      <c r="C42" s="53" t="str">
        <f>IF(ISERROR(INDEX(kalibrace!$F$21:$H$111,MATCH($A42,kalibrace!$F$21:$F$111,0),2)),"",INDEX(kalibrace!$F$21:$H$111,MATCH($A42,kalibrace!$F$21:$F$111,0),2))</f>
        <v/>
      </c>
      <c r="D42" s="52">
        <f>IF(ISERROR(INDEX(kalibrace!$O$21:$Q$478,MATCH($A42,kalibrace!$O$21:$O$478,0),2)),"",INDEX(kalibrace!$O$21:$Q$478,MATCH($A42,kalibrace!$O$21:$O$478,0),2))</f>
        <v>0.83</v>
      </c>
      <c r="E42" s="52" t="str">
        <f>IF(ISERROR(INDEX(kalibrace!$J$21:$M$478,MATCH($A42,kalibrace!$J$21:$J$478,0),2)),"",INDEX(kalibrace!$J$21:$M$478,MATCH($A42,kalibrace!$J$21:$J$478,0),2))</f>
        <v>Good / Neutral</v>
      </c>
      <c r="F42" s="53" t="str">
        <f>IF(ISERROR(INDEX(kalibrace!$S$21:$U$478,MATCH($A42,kalibrace!$S$21:$S$478,0),2)),"",INDEX(kalibrace!$S$21:$U$478,MATCH($A42,kalibrace!$S$21:$S$478,0),2))</f>
        <v/>
      </c>
      <c r="G42" s="52" t="str">
        <f>IF(ISERROR(INDEX(kalibrace!$X$21:$AA$478,MATCH($A42,kalibrace!$X$21:$X$478,0),2)),"",INDEX(kalibrace!$X$21:$AA$478,MATCH($A42,kalibrace!$X$21:$X$478,0),2))</f>
        <v/>
      </c>
      <c r="H42" s="53">
        <f>IF(ISERROR(INDEX(kalibrace!$AC$21:$AE$478,MATCH($A42,kalibrace!$AC$21:$AC$478,0),2)),"",INDEX(kalibrace!$AC$21:$AE$478,MATCH($A42,kalibrace!$AC$21:$AC$478,0),2))</f>
        <v>83</v>
      </c>
      <c r="I42" s="54">
        <f t="shared" si="6"/>
        <v>0.75322298554408929</v>
      </c>
      <c r="J42" s="55" t="str">
        <f t="shared" si="7"/>
        <v>B</v>
      </c>
      <c r="L42" s="61">
        <f>IF(ISERROR(INDEX(kalibrace!$A$21:$D$478,MATCH($A42,kalibrace!$A$21:$A$478,0),4)),"",INDEX(kalibrace!$A$21:$D$478,MATCH($A42,kalibrace!$A$21:$A$478,0),4))</f>
        <v>1.4454675318802537</v>
      </c>
      <c r="M42" s="54" t="str">
        <f>IF(ISERROR(INDEX(kalibrace!$F$21:$H$478,MATCH($A42,kalibrace!$F$21:$F$478,0),3)),"",INDEX(kalibrace!$F$21:$H$478,MATCH($A42,kalibrace!$F$21:$F$478,0),3))</f>
        <v/>
      </c>
      <c r="N42" s="54">
        <f>IF(ISERROR(INDEX(kalibrace!$O$21:$Q$478,MATCH($A42,kalibrace!$O$21:$O$478,0),3)),"",INDEX(kalibrace!$O$21:$Q$478,MATCH($A42,kalibrace!$O$21:$O$478,0),3))</f>
        <v>0.62010670678090074</v>
      </c>
      <c r="O42" s="54">
        <f>IF(ISERROR(INDEX(kalibrace!$J$21:$M$478,MATCH($A42,kalibrace!$J$21:$J$478,0),4)),"",INDEX(kalibrace!$J$21:$M$478,MATCH($A42,kalibrace!$J$21:$J$478,0),4))</f>
        <v>0</v>
      </c>
      <c r="P42" s="54" t="str">
        <f>IF(ISERROR(INDEX(kalibrace!$S$21:$U$478,MATCH($A42,kalibrace!$S$21:$S$478,0),3)),"",INDEX(kalibrace!$S$21:$U$478,MATCH($A42,kalibrace!$S$21:$S$478,0),3))</f>
        <v/>
      </c>
      <c r="Q42" s="54" t="str">
        <f>IF(ISERROR(INDEX(kalibrace!$X$21:$AA$478,MATCH($A42,kalibrace!$X$21:$X$478,0),4)),"",INDEX(kalibrace!$X$21:$AA$478,MATCH($A42,kalibrace!$X$21:$X$478,0),4))</f>
        <v/>
      </c>
      <c r="R42" s="54">
        <f>IF(ISERROR(INDEX(kalibrace!$AC$21:$AE$478,MATCH($A42,kalibrace!$AC$21:$AC$478,0),3)),"",INDEX(kalibrace!$AC$21:$AE$478,MATCH($A42,kalibrace!$AC$21:$AC$478,0),3))</f>
        <v>0.25507315717903817</v>
      </c>
      <c r="S42" s="54">
        <f t="shared" si="4"/>
        <v>0.75322298554408929</v>
      </c>
      <c r="T42" s="41" t="str">
        <f t="shared" si="5"/>
        <v>B</v>
      </c>
    </row>
    <row r="43" spans="1:20" x14ac:dyDescent="0.2">
      <c r="A43" s="24" t="s">
        <v>311</v>
      </c>
      <c r="B43" s="52" t="str">
        <f>IF(ISERROR(INDEX(kalibrace!$A$21:$C$478,MATCH($A43,kalibrace!$A$21:$A$478,0),2)),"",INDEX(kalibrace!$A$21:$C$478,MATCH($A43,kalibrace!$A$21:$A$478,0),2))</f>
        <v>High</v>
      </c>
      <c r="C43" s="53" t="str">
        <f>IF(ISERROR(INDEX(kalibrace!$F$21:$H$111,MATCH($A43,kalibrace!$F$21:$F$111,0),2)),"",INDEX(kalibrace!$F$21:$H$111,MATCH($A43,kalibrace!$F$21:$F$111,0),2))</f>
        <v/>
      </c>
      <c r="D43" s="52">
        <f>IF(ISERROR(INDEX(kalibrace!$O$21:$Q$478,MATCH($A43,kalibrace!$O$21:$O$478,0),2)),"",INDEX(kalibrace!$O$21:$Q$478,MATCH($A43,kalibrace!$O$21:$O$478,0),2))</f>
        <v>0.84</v>
      </c>
      <c r="E43" s="52" t="str">
        <f>IF(ISERROR(INDEX(kalibrace!$J$21:$M$478,MATCH($A43,kalibrace!$J$21:$J$478,0),2)),"",INDEX(kalibrace!$J$21:$M$478,MATCH($A43,kalibrace!$J$21:$J$478,0),2))</f>
        <v/>
      </c>
      <c r="F43" s="53" t="str">
        <f>IF(ISERROR(INDEX(kalibrace!$S$21:$U$478,MATCH($A43,kalibrace!$S$21:$S$478,0),2)),"",INDEX(kalibrace!$S$21:$U$478,MATCH($A43,kalibrace!$S$21:$S$478,0),2))</f>
        <v/>
      </c>
      <c r="G43" s="52" t="str">
        <f>IF(ISERROR(INDEX(kalibrace!$X$21:$AA$478,MATCH($A43,kalibrace!$X$21:$X$478,0),2)),"",INDEX(kalibrace!$X$21:$AA$478,MATCH($A43,kalibrace!$X$21:$X$478,0),2))</f>
        <v/>
      </c>
      <c r="H43" s="53">
        <f>IF(ISERROR(INDEX(kalibrace!$AC$21:$AE$478,MATCH($A43,kalibrace!$AC$21:$AC$478,0),2)),"",INDEX(kalibrace!$AC$21:$AE$478,MATCH($A43,kalibrace!$AC$21:$AC$478,0),2))</f>
        <v>71</v>
      </c>
      <c r="I43" s="54">
        <f t="shared" si="6"/>
        <v>0.627997524415844</v>
      </c>
      <c r="J43" s="55" t="str">
        <f t="shared" si="7"/>
        <v>B</v>
      </c>
      <c r="L43" s="61">
        <f>IF(ISERROR(INDEX(kalibrace!$A$21:$D$478,MATCH($A43,kalibrace!$A$21:$A$478,0),4)),"",INDEX(kalibrace!$A$21:$D$478,MATCH($A43,kalibrace!$A$21:$A$478,0),4))</f>
        <v>1.4454675318802537</v>
      </c>
      <c r="M43" s="54" t="str">
        <f>IF(ISERROR(INDEX(kalibrace!$F$21:$H$478,MATCH($A43,kalibrace!$F$21:$F$478,0),3)),"",INDEX(kalibrace!$F$21:$H$478,MATCH($A43,kalibrace!$F$21:$F$478,0),3))</f>
        <v/>
      </c>
      <c r="N43" s="54">
        <f>IF(ISERROR(INDEX(kalibrace!$O$21:$Q$478,MATCH($A43,kalibrace!$O$21:$O$478,0),3)),"",INDEX(kalibrace!$O$21:$Q$478,MATCH($A43,kalibrace!$O$21:$O$478,0),3))</f>
        <v>0.69679834896228399</v>
      </c>
      <c r="O43" s="54" t="str">
        <f>IF(ISERROR(INDEX(kalibrace!$J$21:$M$478,MATCH($A43,kalibrace!$J$21:$J$478,0),4)),"",INDEX(kalibrace!$J$21:$M$478,MATCH($A43,kalibrace!$J$21:$J$478,0),4))</f>
        <v/>
      </c>
      <c r="P43" s="54" t="str">
        <f>IF(ISERROR(INDEX(kalibrace!$S$21:$U$478,MATCH($A43,kalibrace!$S$21:$S$478,0),3)),"",INDEX(kalibrace!$S$21:$U$478,MATCH($A43,kalibrace!$S$21:$S$478,0),3))</f>
        <v/>
      </c>
      <c r="Q43" s="54" t="str">
        <f>IF(ISERROR(INDEX(kalibrace!$X$21:$AA$478,MATCH($A43,kalibrace!$X$21:$X$478,0),4)),"",INDEX(kalibrace!$X$21:$AA$478,MATCH($A43,kalibrace!$X$21:$X$478,0),4))</f>
        <v/>
      </c>
      <c r="R43" s="54">
        <f>IF(ISERROR(INDEX(kalibrace!$AC$21:$AE$478,MATCH($A43,kalibrace!$AC$21:$AC$478,0),3)),"",INDEX(kalibrace!$AC$21:$AE$478,MATCH($A43,kalibrace!$AC$21:$AC$478,0),3))</f>
        <v>-1.0757433150594153</v>
      </c>
      <c r="S43" s="54">
        <f t="shared" si="4"/>
        <v>0.627997524415844</v>
      </c>
      <c r="T43" s="41" t="str">
        <f t="shared" si="5"/>
        <v>B</v>
      </c>
    </row>
    <row r="44" spans="1:20" x14ac:dyDescent="0.2">
      <c r="A44" s="24" t="s">
        <v>169</v>
      </c>
      <c r="B44" s="52" t="str">
        <f>IF(ISERROR(INDEX(kalibrace!$A$21:$C$478,MATCH($A44,kalibrace!$A$21:$A$478,0),2)),"",INDEX(kalibrace!$A$21:$C$478,MATCH($A44,kalibrace!$A$21:$A$478,0),2))</f>
        <v>Very High</v>
      </c>
      <c r="C44" s="53" t="str">
        <f>IF(ISERROR(INDEX(kalibrace!$F$21:$H$111,MATCH($A44,kalibrace!$F$21:$F$111,0),2)),"",INDEX(kalibrace!$F$21:$H$111,MATCH($A44,kalibrace!$F$21:$F$111,0),2))</f>
        <v/>
      </c>
      <c r="D44" s="52">
        <f>IF(ISERROR(INDEX(kalibrace!$O$21:$Q$478,MATCH($A44,kalibrace!$O$21:$O$478,0),2)),"",INDEX(kalibrace!$O$21:$Q$478,MATCH($A44,kalibrace!$O$21:$O$478,0),2))</f>
        <v>0.84</v>
      </c>
      <c r="E44" s="52" t="str">
        <f>IF(ISERROR(INDEX(kalibrace!$J$21:$M$478,MATCH($A44,kalibrace!$J$21:$J$478,0),2)),"",INDEX(kalibrace!$J$21:$M$478,MATCH($A44,kalibrace!$J$21:$J$478,0),2))</f>
        <v>Good / Good</v>
      </c>
      <c r="F44" s="53" t="str">
        <f>IF(ISERROR(INDEX(kalibrace!$S$21:$U$478,MATCH($A44,kalibrace!$S$21:$S$478,0),2)),"",INDEX(kalibrace!$S$21:$U$478,MATCH($A44,kalibrace!$S$21:$S$478,0),2))</f>
        <v/>
      </c>
      <c r="G44" s="52" t="str">
        <f>IF(ISERROR(INDEX(kalibrace!$X$21:$AA$478,MATCH($A44,kalibrace!$X$21:$X$478,0),2)),"",INDEX(kalibrace!$X$21:$AA$478,MATCH($A44,kalibrace!$X$21:$X$478,0),2))</f>
        <v/>
      </c>
      <c r="H44" s="53">
        <f>IF(ISERROR(INDEX(kalibrace!$AC$21:$AE$478,MATCH($A44,kalibrace!$AC$21:$AC$478,0),2)),"",INDEX(kalibrace!$AC$21:$AE$478,MATCH($A44,kalibrace!$AC$21:$AC$478,0),2))</f>
        <v>91</v>
      </c>
      <c r="I44" s="54">
        <f t="shared" si="6"/>
        <v>1.6020541984308783</v>
      </c>
      <c r="J44" s="55" t="str">
        <f t="shared" si="7"/>
        <v>A</v>
      </c>
      <c r="L44" s="61">
        <f>IF(ISERROR(INDEX(kalibrace!$A$21:$D$478,MATCH($A44,kalibrace!$A$21:$A$478,0),4)),"",INDEX(kalibrace!$A$21:$D$478,MATCH($A44,kalibrace!$A$21:$A$478,0),4))</f>
        <v>2.5170207195762053</v>
      </c>
      <c r="M44" s="54" t="str">
        <f>IF(ISERROR(INDEX(kalibrace!$F$21:$H$478,MATCH($A44,kalibrace!$F$21:$F$478,0),3)),"",INDEX(kalibrace!$F$21:$H$478,MATCH($A44,kalibrace!$F$21:$F$478,0),3))</f>
        <v/>
      </c>
      <c r="N44" s="54">
        <f>IF(ISERROR(INDEX(kalibrace!$O$21:$Q$478,MATCH($A44,kalibrace!$O$21:$O$478,0),3)),"",INDEX(kalibrace!$O$21:$Q$478,MATCH($A44,kalibrace!$O$21:$O$478,0),3))</f>
        <v>0.69679834896228399</v>
      </c>
      <c r="O44" s="54">
        <f>IF(ISERROR(INDEX(kalibrace!$J$21:$M$478,MATCH($A44,kalibrace!$J$21:$J$478,0),4)),"",INDEX(kalibrace!$J$21:$M$478,MATCH($A44,kalibrace!$J$21:$J$478,0),4))</f>
        <v>1.1371470653683551</v>
      </c>
      <c r="P44" s="54" t="str">
        <f>IF(ISERROR(INDEX(kalibrace!$S$21:$U$478,MATCH($A44,kalibrace!$S$21:$S$478,0),3)),"",INDEX(kalibrace!$S$21:$U$478,MATCH($A44,kalibrace!$S$21:$S$478,0),3))</f>
        <v/>
      </c>
      <c r="Q44" s="54" t="str">
        <f>IF(ISERROR(INDEX(kalibrace!$X$21:$AA$478,MATCH($A44,kalibrace!$X$21:$X$478,0),4)),"",INDEX(kalibrace!$X$21:$AA$478,MATCH($A44,kalibrace!$X$21:$X$478,0),4))</f>
        <v/>
      </c>
      <c r="R44" s="54">
        <f>IF(ISERROR(INDEX(kalibrace!$AC$21:$AE$478,MATCH($A44,kalibrace!$AC$21:$AC$478,0),3)),"",INDEX(kalibrace!$AC$21:$AE$478,MATCH($A44,kalibrace!$AC$21:$AC$478,0),3))</f>
        <v>1.1422841386713405</v>
      </c>
      <c r="S44" s="54">
        <f t="shared" si="4"/>
        <v>1.6020541984308783</v>
      </c>
      <c r="T44" s="41" t="str">
        <f t="shared" si="5"/>
        <v>A</v>
      </c>
    </row>
    <row r="45" spans="1:20" x14ac:dyDescent="0.2">
      <c r="A45" s="24" t="s">
        <v>166</v>
      </c>
      <c r="B45" s="52" t="str">
        <f>IF(ISERROR(INDEX(kalibrace!$A$21:$C$478,MATCH($A45,kalibrace!$A$21:$A$478,0),2)),"",INDEX(kalibrace!$A$21:$C$478,MATCH($A45,kalibrace!$A$21:$A$478,0),2))</f>
        <v>Very High</v>
      </c>
      <c r="C45" s="53">
        <f>IF(ISERROR(INDEX(kalibrace!$F$21:$H$111,MATCH($A45,kalibrace!$F$21:$F$111,0),2)),"",INDEX(kalibrace!$F$21:$H$111,MATCH($A45,kalibrace!$F$21:$F$111,0),2))</f>
        <v>77</v>
      </c>
      <c r="D45" s="52">
        <f>IF(ISERROR(INDEX(kalibrace!$O$21:$Q$478,MATCH($A45,kalibrace!$O$21:$O$478,0),2)),"",INDEX(kalibrace!$O$21:$Q$478,MATCH($A45,kalibrace!$O$21:$O$478,0),2))</f>
        <v>0.91</v>
      </c>
      <c r="E45" s="52" t="str">
        <f>IF(ISERROR(INDEX(kalibrace!$J$21:$M$478,MATCH($A45,kalibrace!$J$21:$J$478,0),2)),"",INDEX(kalibrace!$J$21:$M$478,MATCH($A45,kalibrace!$J$21:$J$478,0),2))</f>
        <v/>
      </c>
      <c r="F45" s="53" t="str">
        <f>IF(ISERROR(INDEX(kalibrace!$S$21:$U$478,MATCH($A45,kalibrace!$S$21:$S$478,0),2)),"",INDEX(kalibrace!$S$21:$U$478,MATCH($A45,kalibrace!$S$21:$S$478,0),2))</f>
        <v/>
      </c>
      <c r="G45" s="52" t="str">
        <f>IF(ISERROR(INDEX(kalibrace!$X$21:$AA$478,MATCH($A45,kalibrace!$X$21:$X$478,0),2)),"",INDEX(kalibrace!$X$21:$AA$478,MATCH($A45,kalibrace!$X$21:$X$478,0),2))</f>
        <v/>
      </c>
      <c r="H45" s="53" t="str">
        <f>IF(ISERROR(INDEX(kalibrace!$AC$21:$AE$478,MATCH($A45,kalibrace!$AC$21:$AC$478,0),2)),"",INDEX(kalibrace!$AC$21:$AE$478,MATCH($A45,kalibrace!$AC$21:$AC$478,0),2))</f>
        <v/>
      </c>
      <c r="I45" s="54">
        <f t="shared" si="6"/>
        <v>1.4249329627471088</v>
      </c>
      <c r="J45" s="55" t="str">
        <f t="shared" si="7"/>
        <v>A</v>
      </c>
      <c r="L45" s="61">
        <f>IF(ISERROR(INDEX(kalibrace!$A$21:$D$478,MATCH($A45,kalibrace!$A$21:$A$478,0),4)),"",INDEX(kalibrace!$A$21:$D$478,MATCH($A45,kalibrace!$A$21:$A$478,0),4))</f>
        <v>2.5170207195762053</v>
      </c>
      <c r="M45" s="54">
        <f>IF(ISERROR(INDEX(kalibrace!$F$21:$H$478,MATCH($A45,kalibrace!$F$21:$F$478,0),3)),"",INDEX(kalibrace!$F$21:$H$478,MATCH($A45,kalibrace!$F$21:$F$478,0),3))</f>
        <v>-0.56794943239594131</v>
      </c>
      <c r="N45" s="54">
        <f>IF(ISERROR(INDEX(kalibrace!$O$21:$Q$478,MATCH($A45,kalibrace!$O$21:$O$478,0),3)),"",INDEX(kalibrace!$O$21:$Q$478,MATCH($A45,kalibrace!$O$21:$O$478,0),3))</f>
        <v>1.2336398442319667</v>
      </c>
      <c r="O45" s="54" t="str">
        <f>IF(ISERROR(INDEX(kalibrace!$J$21:$M$478,MATCH($A45,kalibrace!$J$21:$J$478,0),4)),"",INDEX(kalibrace!$J$21:$M$478,MATCH($A45,kalibrace!$J$21:$J$478,0),4))</f>
        <v/>
      </c>
      <c r="P45" s="54" t="str">
        <f>IF(ISERROR(INDEX(kalibrace!$S$21:$U$478,MATCH($A45,kalibrace!$S$21:$S$478,0),3)),"",INDEX(kalibrace!$S$21:$U$478,MATCH($A45,kalibrace!$S$21:$S$478,0),3))</f>
        <v/>
      </c>
      <c r="Q45" s="54" t="str">
        <f>IF(ISERROR(INDEX(kalibrace!$X$21:$AA$478,MATCH($A45,kalibrace!$X$21:$X$478,0),4)),"",INDEX(kalibrace!$X$21:$AA$478,MATCH($A45,kalibrace!$X$21:$X$478,0),4))</f>
        <v/>
      </c>
      <c r="R45" s="54" t="str">
        <f>IF(ISERROR(INDEX(kalibrace!$AC$21:$AE$478,MATCH($A45,kalibrace!$AC$21:$AC$478,0),3)),"",INDEX(kalibrace!$AC$21:$AE$478,MATCH($A45,kalibrace!$AC$21:$AC$478,0),3))</f>
        <v/>
      </c>
      <c r="S45" s="54">
        <f t="shared" si="4"/>
        <v>1.4249329627471088</v>
      </c>
      <c r="T45" s="41" t="str">
        <f t="shared" si="5"/>
        <v>A</v>
      </c>
    </row>
    <row r="46" spans="1:20" x14ac:dyDescent="0.2">
      <c r="A46" s="24" t="s">
        <v>323</v>
      </c>
      <c r="B46" s="52" t="str">
        <f>IF(ISERROR(INDEX(kalibrace!$A$21:$C$478,MATCH($A46,kalibrace!$A$21:$A$478,0),2)),"",INDEX(kalibrace!$A$21:$C$478,MATCH($A46,kalibrace!$A$21:$A$478,0),2))</f>
        <v>High</v>
      </c>
      <c r="C46" s="53" t="str">
        <f>IF(ISERROR(INDEX(kalibrace!$F$21:$H$111,MATCH($A46,kalibrace!$F$21:$F$111,0),2)),"",INDEX(kalibrace!$F$21:$H$111,MATCH($A46,kalibrace!$F$21:$F$111,0),2))</f>
        <v/>
      </c>
      <c r="D46" s="52" t="str">
        <f>IF(ISERROR(INDEX(kalibrace!$O$21:$Q$478,MATCH($A46,kalibrace!$O$21:$O$478,0),2)),"",INDEX(kalibrace!$O$21:$Q$478,MATCH($A46,kalibrace!$O$21:$O$478,0),2))</f>
        <v/>
      </c>
      <c r="E46" s="52" t="str">
        <f>IF(ISERROR(INDEX(kalibrace!$J$21:$M$478,MATCH($A46,kalibrace!$J$21:$J$478,0),2)),"",INDEX(kalibrace!$J$21:$M$478,MATCH($A46,kalibrace!$J$21:$J$478,0),2))</f>
        <v>Good / Good</v>
      </c>
      <c r="F46" s="53" t="str">
        <f>IF(ISERROR(INDEX(kalibrace!$S$21:$U$478,MATCH($A46,kalibrace!$S$21:$S$478,0),2)),"",INDEX(kalibrace!$S$21:$U$478,MATCH($A46,kalibrace!$S$21:$S$478,0),2))</f>
        <v/>
      </c>
      <c r="G46" s="52" t="str">
        <f>IF(ISERROR(INDEX(kalibrace!$X$21:$AA$478,MATCH($A46,kalibrace!$X$21:$X$478,0),2)),"",INDEX(kalibrace!$X$21:$AA$478,MATCH($A46,kalibrace!$X$21:$X$478,0),2))</f>
        <v>B+</v>
      </c>
      <c r="H46" s="53" t="str">
        <f>IF(ISERROR(INDEX(kalibrace!$AC$21:$AE$478,MATCH($A46,kalibrace!$AC$21:$AC$478,0),2)),"",INDEX(kalibrace!$AC$21:$AE$478,MATCH($A46,kalibrace!$AC$21:$AC$478,0),2))</f>
        <v/>
      </c>
      <c r="I46" s="54">
        <f t="shared" si="6"/>
        <v>1.0075778659240233</v>
      </c>
      <c r="J46" s="55" t="str">
        <f t="shared" si="7"/>
        <v>A-</v>
      </c>
      <c r="L46" s="61">
        <f>IF(ISERROR(INDEX(kalibrace!$A$21:$D$478,MATCH($A46,kalibrace!$A$21:$A$478,0),4)),"",INDEX(kalibrace!$A$21:$D$478,MATCH($A46,kalibrace!$A$21:$A$478,0),4))</f>
        <v>1.4454675318802537</v>
      </c>
      <c r="M46" s="54" t="str">
        <f>IF(ISERROR(INDEX(kalibrace!$F$21:$H$478,MATCH($A46,kalibrace!$F$21:$F$478,0),3)),"",INDEX(kalibrace!$F$21:$H$478,MATCH($A46,kalibrace!$F$21:$F$478,0),3))</f>
        <v/>
      </c>
      <c r="N46" s="54" t="str">
        <f>IF(ISERROR(INDEX(kalibrace!$O$21:$Q$478,MATCH($A46,kalibrace!$O$21:$O$478,0),3)),"",INDEX(kalibrace!$O$21:$Q$478,MATCH($A46,kalibrace!$O$21:$O$478,0),3))</f>
        <v/>
      </c>
      <c r="O46" s="54">
        <f>IF(ISERROR(INDEX(kalibrace!$J$21:$M$478,MATCH($A46,kalibrace!$J$21:$J$478,0),4)),"",INDEX(kalibrace!$J$21:$M$478,MATCH($A46,kalibrace!$J$21:$J$478,0),4))</f>
        <v>1.1371470653683551</v>
      </c>
      <c r="P46" s="54" t="str">
        <f>IF(ISERROR(INDEX(kalibrace!$S$21:$U$478,MATCH($A46,kalibrace!$S$21:$S$478,0),3)),"",INDEX(kalibrace!$S$21:$U$478,MATCH($A46,kalibrace!$S$21:$S$478,0),3))</f>
        <v/>
      </c>
      <c r="Q46" s="54">
        <f>IF(ISERROR(INDEX(kalibrace!$X$21:$AA$478,MATCH($A46,kalibrace!$X$21:$X$478,0),4)),"",INDEX(kalibrace!$X$21:$AA$478,MATCH($A46,kalibrace!$X$21:$X$478,0),4))</f>
        <v>2.2293345672302089E-3</v>
      </c>
      <c r="R46" s="54" t="str">
        <f>IF(ISERROR(INDEX(kalibrace!$AC$21:$AE$478,MATCH($A46,kalibrace!$AC$21:$AC$478,0),3)),"",INDEX(kalibrace!$AC$21:$AE$478,MATCH($A46,kalibrace!$AC$21:$AC$478,0),3))</f>
        <v/>
      </c>
      <c r="S46" s="54">
        <f t="shared" si="4"/>
        <v>1.0075778659240233</v>
      </c>
      <c r="T46" s="41" t="str">
        <f t="shared" si="5"/>
        <v>A-</v>
      </c>
    </row>
    <row r="47" spans="1:20" x14ac:dyDescent="0.2">
      <c r="A47" s="24" t="s">
        <v>164</v>
      </c>
      <c r="B47" s="52" t="str">
        <f>IF(ISERROR(INDEX(kalibrace!$A$21:$C$478,MATCH($A47,kalibrace!$A$21:$A$478,0),2)),"",INDEX(kalibrace!$A$21:$C$478,MATCH($A47,kalibrace!$A$21:$A$478,0),2))</f>
        <v>Very High</v>
      </c>
      <c r="C47" s="53" t="str">
        <f>IF(ISERROR(INDEX(kalibrace!$F$21:$H$111,MATCH($A47,kalibrace!$F$21:$F$111,0),2)),"",INDEX(kalibrace!$F$21:$H$111,MATCH($A47,kalibrace!$F$21:$F$111,0),2))</f>
        <v/>
      </c>
      <c r="D47" s="52">
        <f>IF(ISERROR(INDEX(kalibrace!$O$21:$Q$478,MATCH($A47,kalibrace!$O$21:$O$478,0),2)),"",INDEX(kalibrace!$O$21:$Q$478,MATCH($A47,kalibrace!$O$21:$O$478,0),2))</f>
        <v>0.9</v>
      </c>
      <c r="E47" s="52" t="str">
        <f>IF(ISERROR(INDEX(kalibrace!$J$21:$M$478,MATCH($A47,kalibrace!$J$21:$J$478,0),2)),"",INDEX(kalibrace!$J$21:$M$478,MATCH($A47,kalibrace!$J$21:$J$478,0),2))</f>
        <v/>
      </c>
      <c r="F47" s="53" t="str">
        <f>IF(ISERROR(INDEX(kalibrace!$S$21:$U$478,MATCH($A47,kalibrace!$S$21:$S$478,0),2)),"",INDEX(kalibrace!$S$21:$U$478,MATCH($A47,kalibrace!$S$21:$S$478,0),2))</f>
        <v/>
      </c>
      <c r="G47" s="52" t="str">
        <f>IF(ISERROR(INDEX(kalibrace!$X$21:$AA$478,MATCH($A47,kalibrace!$X$21:$X$478,0),2)),"",INDEX(kalibrace!$X$21:$AA$478,MATCH($A47,kalibrace!$X$21:$X$478,0),2))</f>
        <v/>
      </c>
      <c r="H47" s="53" t="str">
        <f>IF(ISERROR(INDEX(kalibrace!$AC$21:$AE$478,MATCH($A47,kalibrace!$AC$21:$AC$478,0),2)),"",INDEX(kalibrace!$AC$21:$AE$478,MATCH($A47,kalibrace!$AC$21:$AC$478,0),2))</f>
        <v/>
      </c>
      <c r="I47" s="54">
        <f t="shared" si="6"/>
        <v>2.0636632137343311</v>
      </c>
      <c r="J47" s="55" t="str">
        <f t="shared" si="7"/>
        <v>A+</v>
      </c>
      <c r="L47" s="61">
        <f>IF(ISERROR(INDEX(kalibrace!$A$21:$D$478,MATCH($A47,kalibrace!$A$21:$A$478,0),4)),"",INDEX(kalibrace!$A$21:$D$478,MATCH($A47,kalibrace!$A$21:$A$478,0),4))</f>
        <v>2.5170207195762053</v>
      </c>
      <c r="M47" s="54" t="str">
        <f>IF(ISERROR(INDEX(kalibrace!$F$21:$H$478,MATCH($A47,kalibrace!$F$21:$F$478,0),3)),"",INDEX(kalibrace!$F$21:$H$478,MATCH($A47,kalibrace!$F$21:$F$478,0),3))</f>
        <v/>
      </c>
      <c r="N47" s="54">
        <f>IF(ISERROR(INDEX(kalibrace!$O$21:$Q$478,MATCH($A47,kalibrace!$O$21:$O$478,0),3)),"",INDEX(kalibrace!$O$21:$Q$478,MATCH($A47,kalibrace!$O$21:$O$478,0),3))</f>
        <v>1.1569482020505835</v>
      </c>
      <c r="O47" s="54" t="str">
        <f>IF(ISERROR(INDEX(kalibrace!$J$21:$M$478,MATCH($A47,kalibrace!$J$21:$J$478,0),4)),"",INDEX(kalibrace!$J$21:$M$478,MATCH($A47,kalibrace!$J$21:$J$478,0),4))</f>
        <v/>
      </c>
      <c r="P47" s="54" t="str">
        <f>IF(ISERROR(INDEX(kalibrace!$S$21:$U$478,MATCH($A47,kalibrace!$S$21:$S$478,0),3)),"",INDEX(kalibrace!$S$21:$U$478,MATCH($A47,kalibrace!$S$21:$S$478,0),3))</f>
        <v/>
      </c>
      <c r="Q47" s="54" t="str">
        <f>IF(ISERROR(INDEX(kalibrace!$X$21:$AA$478,MATCH($A47,kalibrace!$X$21:$X$478,0),4)),"",INDEX(kalibrace!$X$21:$AA$478,MATCH($A47,kalibrace!$X$21:$X$478,0),4))</f>
        <v/>
      </c>
      <c r="R47" s="54" t="str">
        <f>IF(ISERROR(INDEX(kalibrace!$AC$21:$AE$478,MATCH($A47,kalibrace!$AC$21:$AC$478,0),3)),"",INDEX(kalibrace!$AC$21:$AE$478,MATCH($A47,kalibrace!$AC$21:$AC$478,0),3))</f>
        <v/>
      </c>
      <c r="S47" s="54">
        <f t="shared" si="4"/>
        <v>2.0636632137343311</v>
      </c>
      <c r="T47" s="41" t="str">
        <f t="shared" si="5"/>
        <v>A+</v>
      </c>
    </row>
    <row r="48" spans="1:20" x14ac:dyDescent="0.2">
      <c r="A48" s="24" t="s">
        <v>177</v>
      </c>
      <c r="B48" s="52" t="str">
        <f>IF(ISERROR(INDEX(kalibrace!$A$21:$C$478,MATCH($A48,kalibrace!$A$21:$A$478,0),2)),"",INDEX(kalibrace!$A$21:$C$478,MATCH($A48,kalibrace!$A$21:$A$478,0),2))</f>
        <v>High</v>
      </c>
      <c r="C48" s="53" t="str">
        <f>IF(ISERROR(INDEX(kalibrace!$F$21:$H$111,MATCH($A48,kalibrace!$F$21:$F$111,0),2)),"",INDEX(kalibrace!$F$21:$H$111,MATCH($A48,kalibrace!$F$21:$F$111,0),2))</f>
        <v/>
      </c>
      <c r="D48" s="52">
        <f>IF(ISERROR(INDEX(kalibrace!$O$21:$Q$478,MATCH($A48,kalibrace!$O$21:$O$478,0),2)),"",INDEX(kalibrace!$O$21:$Q$478,MATCH($A48,kalibrace!$O$21:$O$478,0),2))</f>
        <v>0.8</v>
      </c>
      <c r="E48" s="52" t="str">
        <f>IF(ISERROR(INDEX(kalibrace!$J$21:$M$478,MATCH($A48,kalibrace!$J$21:$J$478,0),2)),"",INDEX(kalibrace!$J$21:$M$478,MATCH($A48,kalibrace!$J$21:$J$478,0),2))</f>
        <v>Neutral / Neutral</v>
      </c>
      <c r="F48" s="53" t="str">
        <f>IF(ISERROR(INDEX(kalibrace!$S$21:$U$478,MATCH($A48,kalibrace!$S$21:$S$478,0),2)),"",INDEX(kalibrace!$S$21:$U$478,MATCH($A48,kalibrace!$S$21:$S$478,0),2))</f>
        <v/>
      </c>
      <c r="G48" s="52" t="str">
        <f>IF(ISERROR(INDEX(kalibrace!$X$21:$AA$478,MATCH($A48,kalibrace!$X$21:$X$478,0),2)),"",INDEX(kalibrace!$X$21:$AA$478,MATCH($A48,kalibrace!$X$21:$X$478,0),2))</f>
        <v/>
      </c>
      <c r="H48" s="53" t="str">
        <f>IF(ISERROR(INDEX(kalibrace!$AC$21:$AE$478,MATCH($A48,kalibrace!$AC$21:$AC$478,0),2)),"",INDEX(kalibrace!$AC$21:$AE$478,MATCH($A48,kalibrace!$AC$21:$AC$478,0),2))</f>
        <v/>
      </c>
      <c r="I48" s="54">
        <f t="shared" si="6"/>
        <v>0.53595494465722604</v>
      </c>
      <c r="J48" s="55" t="str">
        <f t="shared" si="7"/>
        <v>B-</v>
      </c>
      <c r="L48" s="61">
        <f>IF(ISERROR(INDEX(kalibrace!$A$21:$D$478,MATCH($A48,kalibrace!$A$21:$A$478,0),4)),"",INDEX(kalibrace!$A$21:$D$478,MATCH($A48,kalibrace!$A$21:$A$478,0),4))</f>
        <v>1.4454675318802537</v>
      </c>
      <c r="M48" s="54" t="str">
        <f>IF(ISERROR(INDEX(kalibrace!$F$21:$H$478,MATCH($A48,kalibrace!$F$21:$F$478,0),3)),"",INDEX(kalibrace!$F$21:$H$478,MATCH($A48,kalibrace!$F$21:$F$478,0),3))</f>
        <v/>
      </c>
      <c r="N48" s="54">
        <f>IF(ISERROR(INDEX(kalibrace!$O$21:$Q$478,MATCH($A48,kalibrace!$O$21:$O$478,0),3)),"",INDEX(kalibrace!$O$21:$Q$478,MATCH($A48,kalibrace!$O$21:$O$478,0),3))</f>
        <v>0.39003178023675183</v>
      </c>
      <c r="O48" s="54">
        <f>IF(ISERROR(INDEX(kalibrace!$J$21:$M$478,MATCH($A48,kalibrace!$J$21:$J$478,0),4)),"",INDEX(kalibrace!$J$21:$M$478,MATCH($A48,kalibrace!$J$21:$J$478,0),4))</f>
        <v>-1.1371470653683551</v>
      </c>
      <c r="P48" s="54" t="str">
        <f>IF(ISERROR(INDEX(kalibrace!$S$21:$U$478,MATCH($A48,kalibrace!$S$21:$S$478,0),3)),"",INDEX(kalibrace!$S$21:$U$478,MATCH($A48,kalibrace!$S$21:$S$478,0),3))</f>
        <v/>
      </c>
      <c r="Q48" s="54" t="str">
        <f>IF(ISERROR(INDEX(kalibrace!$X$21:$AA$478,MATCH($A48,kalibrace!$X$21:$X$478,0),4)),"",INDEX(kalibrace!$X$21:$AA$478,MATCH($A48,kalibrace!$X$21:$X$478,0),4))</f>
        <v/>
      </c>
      <c r="R48" s="54" t="str">
        <f>IF(ISERROR(INDEX(kalibrace!$AC$21:$AE$478,MATCH($A48,kalibrace!$AC$21:$AC$478,0),3)),"",INDEX(kalibrace!$AC$21:$AE$478,MATCH($A48,kalibrace!$AC$21:$AC$478,0),3))</f>
        <v/>
      </c>
      <c r="S48" s="54">
        <f t="shared" si="4"/>
        <v>0.53595494465722604</v>
      </c>
      <c r="T48" s="41" t="str">
        <f t="shared" si="5"/>
        <v>B-</v>
      </c>
    </row>
    <row r="49" spans="1:20" x14ac:dyDescent="0.2">
      <c r="A49" s="24" t="s">
        <v>344</v>
      </c>
      <c r="B49" s="52" t="str">
        <f>IF(ISERROR(INDEX(kalibrace!$A$21:$C$478,MATCH($A49,kalibrace!$A$21:$A$478,0),2)),"",INDEX(kalibrace!$A$21:$C$478,MATCH($A49,kalibrace!$A$21:$A$478,0),2))</f>
        <v>High</v>
      </c>
      <c r="C49" s="53" t="str">
        <f>IF(ISERROR(INDEX(kalibrace!$F$21:$H$111,MATCH($A49,kalibrace!$F$21:$F$111,0),2)),"",INDEX(kalibrace!$F$21:$H$111,MATCH($A49,kalibrace!$F$21:$F$111,0),2))</f>
        <v/>
      </c>
      <c r="D49" s="52" t="str">
        <f>IF(ISERROR(INDEX(kalibrace!$O$21:$Q$478,MATCH($A49,kalibrace!$O$21:$O$478,0),2)),"",INDEX(kalibrace!$O$21:$Q$478,MATCH($A49,kalibrace!$O$21:$O$478,0),2))</f>
        <v/>
      </c>
      <c r="E49" s="52" t="str">
        <f>IF(ISERROR(INDEX(kalibrace!$J$21:$M$478,MATCH($A49,kalibrace!$J$21:$J$478,0),2)),"",INDEX(kalibrace!$J$21:$M$478,MATCH($A49,kalibrace!$J$21:$J$478,0),2))</f>
        <v/>
      </c>
      <c r="F49" s="53" t="str">
        <f>IF(ISERROR(INDEX(kalibrace!$S$21:$U$478,MATCH($A49,kalibrace!$S$21:$S$478,0),2)),"",INDEX(kalibrace!$S$21:$U$478,MATCH($A49,kalibrace!$S$21:$S$478,0),2))</f>
        <v/>
      </c>
      <c r="G49" s="52" t="str">
        <f>IF(ISERROR(INDEX(kalibrace!$X$21:$AA$478,MATCH($A49,kalibrace!$X$21:$X$478,0),2)),"",INDEX(kalibrace!$X$21:$AA$478,MATCH($A49,kalibrace!$X$21:$X$478,0),2))</f>
        <v/>
      </c>
      <c r="H49" s="53" t="str">
        <f>IF(ISERROR(INDEX(kalibrace!$AC$21:$AE$478,MATCH($A49,kalibrace!$AC$21:$AC$478,0),2)),"",INDEX(kalibrace!$AC$21:$AE$478,MATCH($A49,kalibrace!$AC$21:$AC$478,0),2))</f>
        <v/>
      </c>
      <c r="I49" s="54">
        <f t="shared" si="6"/>
        <v>1.4454675318802537</v>
      </c>
      <c r="J49" s="55" t="str">
        <f t="shared" si="7"/>
        <v>A</v>
      </c>
      <c r="L49" s="61">
        <f>IF(ISERROR(INDEX(kalibrace!$A$21:$D$478,MATCH($A49,kalibrace!$A$21:$A$478,0),4)),"",INDEX(kalibrace!$A$21:$D$478,MATCH($A49,kalibrace!$A$21:$A$478,0),4))</f>
        <v>1.4454675318802537</v>
      </c>
      <c r="M49" s="54" t="str">
        <f>IF(ISERROR(INDEX(kalibrace!$F$21:$H$478,MATCH($A49,kalibrace!$F$21:$F$478,0),3)),"",INDEX(kalibrace!$F$21:$H$478,MATCH($A49,kalibrace!$F$21:$F$478,0),3))</f>
        <v/>
      </c>
      <c r="N49" s="54" t="str">
        <f>IF(ISERROR(INDEX(kalibrace!$O$21:$Q$478,MATCH($A49,kalibrace!$O$21:$O$478,0),3)),"",INDEX(kalibrace!$O$21:$Q$478,MATCH($A49,kalibrace!$O$21:$O$478,0),3))</f>
        <v/>
      </c>
      <c r="O49" s="54" t="str">
        <f>IF(ISERROR(INDEX(kalibrace!$J$21:$M$478,MATCH($A49,kalibrace!$J$21:$J$478,0),4)),"",INDEX(kalibrace!$J$21:$M$478,MATCH($A49,kalibrace!$J$21:$J$478,0),4))</f>
        <v/>
      </c>
      <c r="P49" s="54" t="str">
        <f>IF(ISERROR(INDEX(kalibrace!$S$21:$U$478,MATCH($A49,kalibrace!$S$21:$S$478,0),3)),"",INDEX(kalibrace!$S$21:$U$478,MATCH($A49,kalibrace!$S$21:$S$478,0),3))</f>
        <v/>
      </c>
      <c r="Q49" s="54" t="str">
        <f>IF(ISERROR(INDEX(kalibrace!$X$21:$AA$478,MATCH($A49,kalibrace!$X$21:$X$478,0),4)),"",INDEX(kalibrace!$X$21:$AA$478,MATCH($A49,kalibrace!$X$21:$X$478,0),4))</f>
        <v/>
      </c>
      <c r="R49" s="54" t="str">
        <f>IF(ISERROR(INDEX(kalibrace!$AC$21:$AE$478,MATCH($A49,kalibrace!$AC$21:$AC$478,0),3)),"",INDEX(kalibrace!$AC$21:$AE$478,MATCH($A49,kalibrace!$AC$21:$AC$478,0),3))</f>
        <v/>
      </c>
      <c r="S49" s="54">
        <f t="shared" si="4"/>
        <v>1.4454675318802537</v>
      </c>
      <c r="T49" s="41" t="str">
        <f t="shared" si="5"/>
        <v>A</v>
      </c>
    </row>
    <row r="50" spans="1:20" x14ac:dyDescent="0.2">
      <c r="A50" s="24" t="s">
        <v>203</v>
      </c>
      <c r="B50" s="52" t="str">
        <f>IF(ISERROR(INDEX(kalibrace!$A$21:$C$478,MATCH($A50,kalibrace!$A$21:$A$478,0),2)),"",INDEX(kalibrace!$A$21:$C$478,MATCH($A50,kalibrace!$A$21:$A$478,0),2))</f>
        <v>High</v>
      </c>
      <c r="C50" s="53" t="str">
        <f>IF(ISERROR(INDEX(kalibrace!$F$21:$H$111,MATCH($A50,kalibrace!$F$21:$F$111,0),2)),"",INDEX(kalibrace!$F$21:$H$111,MATCH($A50,kalibrace!$F$21:$F$111,0),2))</f>
        <v/>
      </c>
      <c r="D50" s="52" t="str">
        <f>IF(ISERROR(INDEX(kalibrace!$O$21:$Q$478,MATCH($A50,kalibrace!$O$21:$O$478,0),2)),"",INDEX(kalibrace!$O$21:$Q$478,MATCH($A50,kalibrace!$O$21:$O$478,0),2))</f>
        <v/>
      </c>
      <c r="E50" s="52" t="str">
        <f>IF(ISERROR(INDEX(kalibrace!$J$21:$M$478,MATCH($A50,kalibrace!$J$21:$J$478,0),2)),"",INDEX(kalibrace!$J$21:$M$478,MATCH($A50,kalibrace!$J$21:$J$478,0),2))</f>
        <v>Good / Good</v>
      </c>
      <c r="F50" s="53" t="str">
        <f>IF(ISERROR(INDEX(kalibrace!$S$21:$U$478,MATCH($A50,kalibrace!$S$21:$S$478,0),2)),"",INDEX(kalibrace!$S$21:$U$478,MATCH($A50,kalibrace!$S$21:$S$478,0),2))</f>
        <v/>
      </c>
      <c r="G50" s="52" t="str">
        <f>IF(ISERROR(INDEX(kalibrace!$X$21:$AA$478,MATCH($A50,kalibrace!$X$21:$X$478,0),2)),"",INDEX(kalibrace!$X$21:$AA$478,MATCH($A50,kalibrace!$X$21:$X$478,0),2))</f>
        <v/>
      </c>
      <c r="H50" s="53" t="str">
        <f>IF(ISERROR(INDEX(kalibrace!$AC$21:$AE$478,MATCH($A50,kalibrace!$AC$21:$AC$478,0),2)),"",INDEX(kalibrace!$AC$21:$AE$478,MATCH($A50,kalibrace!$AC$21:$AC$478,0),2))</f>
        <v/>
      </c>
      <c r="I50" s="54">
        <f t="shared" si="6"/>
        <v>1.3426940430429541</v>
      </c>
      <c r="J50" s="55" t="str">
        <f t="shared" si="7"/>
        <v>A</v>
      </c>
      <c r="L50" s="61">
        <f>IF(ISERROR(INDEX(kalibrace!$A$21:$D$478,MATCH($A50,kalibrace!$A$21:$A$478,0),4)),"",INDEX(kalibrace!$A$21:$D$478,MATCH($A50,kalibrace!$A$21:$A$478,0),4))</f>
        <v>1.4454675318802537</v>
      </c>
      <c r="M50" s="54" t="str">
        <f>IF(ISERROR(INDEX(kalibrace!$F$21:$H$478,MATCH($A50,kalibrace!$F$21:$F$478,0),3)),"",INDEX(kalibrace!$F$21:$H$478,MATCH($A50,kalibrace!$F$21:$F$478,0),3))</f>
        <v/>
      </c>
      <c r="N50" s="54" t="str">
        <f>IF(ISERROR(INDEX(kalibrace!$O$21:$Q$478,MATCH($A50,kalibrace!$O$21:$O$478,0),3)),"",INDEX(kalibrace!$O$21:$Q$478,MATCH($A50,kalibrace!$O$21:$O$478,0),3))</f>
        <v/>
      </c>
      <c r="O50" s="54">
        <f>IF(ISERROR(INDEX(kalibrace!$J$21:$M$478,MATCH($A50,kalibrace!$J$21:$J$478,0),4)),"",INDEX(kalibrace!$J$21:$M$478,MATCH($A50,kalibrace!$J$21:$J$478,0),4))</f>
        <v>1.1371470653683551</v>
      </c>
      <c r="P50" s="54" t="str">
        <f>IF(ISERROR(INDEX(kalibrace!$S$21:$U$478,MATCH($A50,kalibrace!$S$21:$S$478,0),3)),"",INDEX(kalibrace!$S$21:$U$478,MATCH($A50,kalibrace!$S$21:$S$478,0),3))</f>
        <v/>
      </c>
      <c r="Q50" s="54" t="str">
        <f>IF(ISERROR(INDEX(kalibrace!$X$21:$AA$478,MATCH($A50,kalibrace!$X$21:$X$478,0),4)),"",INDEX(kalibrace!$X$21:$AA$478,MATCH($A50,kalibrace!$X$21:$X$478,0),4))</f>
        <v/>
      </c>
      <c r="R50" s="54" t="str">
        <f>IF(ISERROR(INDEX(kalibrace!$AC$21:$AE$478,MATCH($A50,kalibrace!$AC$21:$AC$478,0),3)),"",INDEX(kalibrace!$AC$21:$AE$478,MATCH($A50,kalibrace!$AC$21:$AC$478,0),3))</f>
        <v/>
      </c>
      <c r="S50" s="54">
        <f t="shared" si="4"/>
        <v>1.3426940430429541</v>
      </c>
      <c r="T50" s="41" t="str">
        <f t="shared" si="5"/>
        <v>A</v>
      </c>
    </row>
    <row r="51" spans="1:20" x14ac:dyDescent="0.2">
      <c r="A51" s="24" t="s">
        <v>409</v>
      </c>
      <c r="B51" s="52" t="str">
        <f>IF(ISERROR(INDEX(kalibrace!$A$21:$C$478,MATCH($A51,kalibrace!$A$21:$A$478,0),2)),"",INDEX(kalibrace!$A$21:$C$478,MATCH($A51,kalibrace!$A$21:$A$478,0),2))</f>
        <v>High</v>
      </c>
      <c r="C51" s="53" t="str">
        <f>IF(ISERROR(INDEX(kalibrace!$F$21:$H$111,MATCH($A51,kalibrace!$F$21:$F$111,0),2)),"",INDEX(kalibrace!$F$21:$H$111,MATCH($A51,kalibrace!$F$21:$F$111,0),2))</f>
        <v/>
      </c>
      <c r="D51" s="52" t="str">
        <f>IF(ISERROR(INDEX(kalibrace!$O$21:$Q$478,MATCH($A51,kalibrace!$O$21:$O$478,0),2)),"",INDEX(kalibrace!$O$21:$Q$478,MATCH($A51,kalibrace!$O$21:$O$478,0),2))</f>
        <v/>
      </c>
      <c r="E51" s="52" t="str">
        <f>IF(ISERROR(INDEX(kalibrace!$J$21:$M$478,MATCH($A51,kalibrace!$J$21:$J$478,0),2)),"",INDEX(kalibrace!$J$21:$M$478,MATCH($A51,kalibrace!$J$21:$J$478,0),2))</f>
        <v>Good / Good</v>
      </c>
      <c r="F51" s="53" t="str">
        <f>IF(ISERROR(INDEX(kalibrace!$S$21:$U$478,MATCH($A51,kalibrace!$S$21:$S$478,0),2)),"",INDEX(kalibrace!$S$21:$U$478,MATCH($A51,kalibrace!$S$21:$S$478,0),2))</f>
        <v/>
      </c>
      <c r="G51" s="52" t="str">
        <f>IF(ISERROR(INDEX(kalibrace!$X$21:$AA$478,MATCH($A51,kalibrace!$X$21:$X$478,0),2)),"",INDEX(kalibrace!$X$21:$AA$478,MATCH($A51,kalibrace!$X$21:$X$478,0),2))</f>
        <v/>
      </c>
      <c r="H51" s="53" t="str">
        <f>IF(ISERROR(INDEX(kalibrace!$AC$21:$AE$478,MATCH($A51,kalibrace!$AC$21:$AC$478,0),2)),"",INDEX(kalibrace!$AC$21:$AE$478,MATCH($A51,kalibrace!$AC$21:$AC$478,0),2))</f>
        <v/>
      </c>
      <c r="I51" s="54">
        <f t="shared" si="6"/>
        <v>1.3426940430429541</v>
      </c>
      <c r="J51" s="55" t="str">
        <f t="shared" si="7"/>
        <v>A</v>
      </c>
      <c r="L51" s="61">
        <f>IF(ISERROR(INDEX(kalibrace!$A$21:$D$478,MATCH($A51,kalibrace!$A$21:$A$478,0),4)),"",INDEX(kalibrace!$A$21:$D$478,MATCH($A51,kalibrace!$A$21:$A$478,0),4))</f>
        <v>1.4454675318802537</v>
      </c>
      <c r="M51" s="54" t="str">
        <f>IF(ISERROR(INDEX(kalibrace!$F$21:$H$478,MATCH($A51,kalibrace!$F$21:$F$478,0),3)),"",INDEX(kalibrace!$F$21:$H$478,MATCH($A51,kalibrace!$F$21:$F$478,0),3))</f>
        <v/>
      </c>
      <c r="N51" s="54" t="str">
        <f>IF(ISERROR(INDEX(kalibrace!$O$21:$Q$478,MATCH($A51,kalibrace!$O$21:$O$478,0),3)),"",INDEX(kalibrace!$O$21:$Q$478,MATCH($A51,kalibrace!$O$21:$O$478,0),3))</f>
        <v/>
      </c>
      <c r="O51" s="54">
        <f>IF(ISERROR(INDEX(kalibrace!$J$21:$M$478,MATCH($A51,kalibrace!$J$21:$J$478,0),4)),"",INDEX(kalibrace!$J$21:$M$478,MATCH($A51,kalibrace!$J$21:$J$478,0),4))</f>
        <v>1.1371470653683551</v>
      </c>
      <c r="P51" s="54" t="str">
        <f>IF(ISERROR(INDEX(kalibrace!$S$21:$U$478,MATCH($A51,kalibrace!$S$21:$S$478,0),3)),"",INDEX(kalibrace!$S$21:$U$478,MATCH($A51,kalibrace!$S$21:$S$478,0),3))</f>
        <v/>
      </c>
      <c r="Q51" s="54" t="str">
        <f>IF(ISERROR(INDEX(kalibrace!$X$21:$AA$478,MATCH($A51,kalibrace!$X$21:$X$478,0),4)),"",INDEX(kalibrace!$X$21:$AA$478,MATCH($A51,kalibrace!$X$21:$X$478,0),4))</f>
        <v/>
      </c>
      <c r="R51" s="54" t="str">
        <f>IF(ISERROR(INDEX(kalibrace!$AC$21:$AE$478,MATCH($A51,kalibrace!$AC$21:$AC$478,0),3)),"",INDEX(kalibrace!$AC$21:$AE$478,MATCH($A51,kalibrace!$AC$21:$AC$478,0),3))</f>
        <v/>
      </c>
      <c r="S51" s="54">
        <f t="shared" si="4"/>
        <v>1.3426940430429541</v>
      </c>
      <c r="T51" s="41" t="str">
        <f t="shared" si="5"/>
        <v>A</v>
      </c>
    </row>
    <row r="52" spans="1:20" x14ac:dyDescent="0.2">
      <c r="A52" s="24" t="s">
        <v>408</v>
      </c>
      <c r="B52" s="52" t="str">
        <f>IF(ISERROR(INDEX(kalibrace!$A$21:$C$478,MATCH($A52,kalibrace!$A$21:$A$478,0),2)),"",INDEX(kalibrace!$A$21:$C$478,MATCH($A52,kalibrace!$A$21:$A$478,0),2))</f>
        <v>Very High</v>
      </c>
      <c r="C52" s="53" t="str">
        <f>IF(ISERROR(INDEX(kalibrace!$F$21:$H$111,MATCH($A52,kalibrace!$F$21:$F$111,0),2)),"",INDEX(kalibrace!$F$21:$H$111,MATCH($A52,kalibrace!$F$21:$F$111,0),2))</f>
        <v/>
      </c>
      <c r="D52" s="52" t="str">
        <f>IF(ISERROR(INDEX(kalibrace!$O$21:$Q$478,MATCH($A52,kalibrace!$O$21:$O$478,0),2)),"",INDEX(kalibrace!$O$21:$Q$478,MATCH($A52,kalibrace!$O$21:$O$478,0),2))</f>
        <v/>
      </c>
      <c r="E52" s="52" t="str">
        <f>IF(ISERROR(INDEX(kalibrace!$J$21:$M$478,MATCH($A52,kalibrace!$J$21:$J$478,0),2)),"",INDEX(kalibrace!$J$21:$M$478,MATCH($A52,kalibrace!$J$21:$J$478,0),2))</f>
        <v>Good / Good</v>
      </c>
      <c r="F52" s="53" t="str">
        <f>IF(ISERROR(INDEX(kalibrace!$S$21:$U$478,MATCH($A52,kalibrace!$S$21:$S$478,0),2)),"",INDEX(kalibrace!$S$21:$U$478,MATCH($A52,kalibrace!$S$21:$S$478,0),2))</f>
        <v/>
      </c>
      <c r="G52" s="52" t="str">
        <f>IF(ISERROR(INDEX(kalibrace!$X$21:$AA$478,MATCH($A52,kalibrace!$X$21:$X$478,0),2)),"",INDEX(kalibrace!$X$21:$AA$478,MATCH($A52,kalibrace!$X$21:$X$478,0),2))</f>
        <v/>
      </c>
      <c r="H52" s="53" t="str">
        <f>IF(ISERROR(INDEX(kalibrace!$AC$21:$AE$478,MATCH($A52,kalibrace!$AC$21:$AC$478,0),2)),"",INDEX(kalibrace!$AC$21:$AE$478,MATCH($A52,kalibrace!$AC$21:$AC$478,0),2))</f>
        <v/>
      </c>
      <c r="I52" s="54">
        <f t="shared" si="6"/>
        <v>2.0570628348402553</v>
      </c>
      <c r="J52" s="55" t="str">
        <f t="shared" si="7"/>
        <v>A+</v>
      </c>
      <c r="L52" s="61">
        <f>IF(ISERROR(INDEX(kalibrace!$A$21:$D$478,MATCH($A52,kalibrace!$A$21:$A$478,0),4)),"",INDEX(kalibrace!$A$21:$D$478,MATCH($A52,kalibrace!$A$21:$A$478,0),4))</f>
        <v>2.5170207195762053</v>
      </c>
      <c r="M52" s="54" t="str">
        <f>IF(ISERROR(INDEX(kalibrace!$F$21:$H$478,MATCH($A52,kalibrace!$F$21:$F$478,0),3)),"",INDEX(kalibrace!$F$21:$H$478,MATCH($A52,kalibrace!$F$21:$F$478,0),3))</f>
        <v/>
      </c>
      <c r="N52" s="54" t="str">
        <f>IF(ISERROR(INDEX(kalibrace!$O$21:$Q$478,MATCH($A52,kalibrace!$O$21:$O$478,0),3)),"",INDEX(kalibrace!$O$21:$Q$478,MATCH($A52,kalibrace!$O$21:$O$478,0),3))</f>
        <v/>
      </c>
      <c r="O52" s="54">
        <f>IF(ISERROR(INDEX(kalibrace!$J$21:$M$478,MATCH($A52,kalibrace!$J$21:$J$478,0),4)),"",INDEX(kalibrace!$J$21:$M$478,MATCH($A52,kalibrace!$J$21:$J$478,0),4))</f>
        <v>1.1371470653683551</v>
      </c>
      <c r="P52" s="54" t="str">
        <f>IF(ISERROR(INDEX(kalibrace!$S$21:$U$478,MATCH($A52,kalibrace!$S$21:$S$478,0),3)),"",INDEX(kalibrace!$S$21:$U$478,MATCH($A52,kalibrace!$S$21:$S$478,0),3))</f>
        <v/>
      </c>
      <c r="Q52" s="54" t="str">
        <f>IF(ISERROR(INDEX(kalibrace!$X$21:$AA$478,MATCH($A52,kalibrace!$X$21:$X$478,0),4)),"",INDEX(kalibrace!$X$21:$AA$478,MATCH($A52,kalibrace!$X$21:$X$478,0),4))</f>
        <v/>
      </c>
      <c r="R52" s="54" t="str">
        <f>IF(ISERROR(INDEX(kalibrace!$AC$21:$AE$478,MATCH($A52,kalibrace!$AC$21:$AC$478,0),3)),"",INDEX(kalibrace!$AC$21:$AE$478,MATCH($A52,kalibrace!$AC$21:$AC$478,0),3))</f>
        <v/>
      </c>
      <c r="S52" s="54">
        <f t="shared" si="4"/>
        <v>2.0570628348402553</v>
      </c>
      <c r="T52" s="41" t="str">
        <f t="shared" si="5"/>
        <v>A+</v>
      </c>
    </row>
    <row r="53" spans="1:20" x14ac:dyDescent="0.2">
      <c r="A53" s="24" t="s">
        <v>691</v>
      </c>
      <c r="B53" s="52" t="str">
        <f>IF(ISERROR(INDEX(kalibrace!$A$21:$C$478,MATCH($A53,kalibrace!$A$21:$A$478,0),2)),"",INDEX(kalibrace!$A$21:$C$478,MATCH($A53,kalibrace!$A$21:$A$478,0),2))</f>
        <v>Very High</v>
      </c>
      <c r="C53" s="53" t="str">
        <f>IF(ISERROR(INDEX(kalibrace!$F$21:$H$111,MATCH($A53,kalibrace!$F$21:$F$111,0),2)),"",INDEX(kalibrace!$F$21:$H$111,MATCH($A53,kalibrace!$F$21:$F$111,0),2))</f>
        <v/>
      </c>
      <c r="D53" s="52" t="str">
        <f>IF(ISERROR(INDEX(kalibrace!$O$21:$Q$478,MATCH($A53,kalibrace!$O$21:$O$478,0),2)),"",INDEX(kalibrace!$O$21:$Q$478,MATCH($A53,kalibrace!$O$21:$O$478,0),2))</f>
        <v/>
      </c>
      <c r="E53" s="52" t="str">
        <f>IF(ISERROR(INDEX(kalibrace!$J$21:$M$478,MATCH($A53,kalibrace!$J$21:$J$478,0),2)),"",INDEX(kalibrace!$J$21:$M$478,MATCH($A53,kalibrace!$J$21:$J$478,0),2))</f>
        <v/>
      </c>
      <c r="F53" s="53" t="str">
        <f>IF(ISERROR(INDEX(kalibrace!$S$21:$U$478,MATCH($A53,kalibrace!$S$21:$S$478,0),2)),"",INDEX(kalibrace!$S$21:$U$478,MATCH($A53,kalibrace!$S$21:$S$478,0),2))</f>
        <v/>
      </c>
      <c r="G53" s="52" t="str">
        <f>IF(ISERROR(INDEX(kalibrace!$X$21:$AA$478,MATCH($A53,kalibrace!$X$21:$X$478,0),2)),"",INDEX(kalibrace!$X$21:$AA$478,MATCH($A53,kalibrace!$X$21:$X$478,0),2))</f>
        <v/>
      </c>
      <c r="H53" s="53" t="str">
        <f>IF(ISERROR(INDEX(kalibrace!$AC$21:$AE$478,MATCH($A53,kalibrace!$AC$21:$AC$478,0),2)),"",INDEX(kalibrace!$AC$21:$AE$478,MATCH($A53,kalibrace!$AC$21:$AC$478,0),2))</f>
        <v/>
      </c>
      <c r="I53" s="54">
        <f t="shared" si="6"/>
        <v>2.5170207195762053</v>
      </c>
      <c r="J53" s="55" t="str">
        <f t="shared" si="7"/>
        <v>A+</v>
      </c>
      <c r="L53" s="61">
        <f>IF(ISERROR(INDEX(kalibrace!$A$21:$D$478,MATCH($A53,kalibrace!$A$21:$A$478,0),4)),"",INDEX(kalibrace!$A$21:$D$478,MATCH($A53,kalibrace!$A$21:$A$478,0),4))</f>
        <v>2.5170207195762053</v>
      </c>
      <c r="M53" s="54" t="str">
        <f>IF(ISERROR(INDEX(kalibrace!$F$21:$H$478,MATCH($A53,kalibrace!$F$21:$F$478,0),3)),"",INDEX(kalibrace!$F$21:$H$478,MATCH($A53,kalibrace!$F$21:$F$478,0),3))</f>
        <v/>
      </c>
      <c r="N53" s="54" t="str">
        <f>IF(ISERROR(INDEX(kalibrace!$O$21:$Q$478,MATCH($A53,kalibrace!$O$21:$O$478,0),3)),"",INDEX(kalibrace!$O$21:$Q$478,MATCH($A53,kalibrace!$O$21:$O$478,0),3))</f>
        <v/>
      </c>
      <c r="O53" s="54" t="str">
        <f>IF(ISERROR(INDEX(kalibrace!$J$21:$M$478,MATCH($A53,kalibrace!$J$21:$J$478,0),4)),"",INDEX(kalibrace!$J$21:$M$478,MATCH($A53,kalibrace!$J$21:$J$478,0),4))</f>
        <v/>
      </c>
      <c r="P53" s="54" t="str">
        <f>IF(ISERROR(INDEX(kalibrace!$S$21:$U$478,MATCH($A53,kalibrace!$S$21:$S$478,0),3)),"",INDEX(kalibrace!$S$21:$U$478,MATCH($A53,kalibrace!$S$21:$S$478,0),3))</f>
        <v/>
      </c>
      <c r="Q53" s="54" t="str">
        <f>IF(ISERROR(INDEX(kalibrace!$X$21:$AA$478,MATCH($A53,kalibrace!$X$21:$X$478,0),4)),"",INDEX(kalibrace!$X$21:$AA$478,MATCH($A53,kalibrace!$X$21:$X$478,0),4))</f>
        <v/>
      </c>
      <c r="R53" s="54" t="str">
        <f>IF(ISERROR(INDEX(kalibrace!$AC$21:$AE$478,MATCH($A53,kalibrace!$AC$21:$AC$478,0),3)),"",INDEX(kalibrace!$AC$21:$AE$478,MATCH($A53,kalibrace!$AC$21:$AC$478,0),3))</f>
        <v/>
      </c>
      <c r="S53" s="54">
        <f t="shared" si="4"/>
        <v>2.5170207195762053</v>
      </c>
      <c r="T53" s="41" t="str">
        <f t="shared" si="5"/>
        <v>A+</v>
      </c>
    </row>
    <row r="54" spans="1:20" x14ac:dyDescent="0.2">
      <c r="A54" s="24" t="s">
        <v>375</v>
      </c>
      <c r="B54" s="52" t="str">
        <f>IF(ISERROR(INDEX(kalibrace!$A$21:$C$478,MATCH($A54,kalibrace!$A$21:$A$478,0),2)),"",INDEX(kalibrace!$A$21:$C$478,MATCH($A54,kalibrace!$A$21:$A$478,0),2))</f>
        <v>Very High</v>
      </c>
      <c r="C54" s="53" t="str">
        <f>IF(ISERROR(INDEX(kalibrace!$F$21:$H$111,MATCH($A54,kalibrace!$F$21:$F$111,0),2)),"",INDEX(kalibrace!$F$21:$H$111,MATCH($A54,kalibrace!$F$21:$F$111,0),2))</f>
        <v/>
      </c>
      <c r="D54" s="52" t="str">
        <f>IF(ISERROR(INDEX(kalibrace!$O$21:$Q$478,MATCH($A54,kalibrace!$O$21:$O$478,0),2)),"",INDEX(kalibrace!$O$21:$Q$478,MATCH($A54,kalibrace!$O$21:$O$478,0),2))</f>
        <v/>
      </c>
      <c r="E54" s="52" t="str">
        <f>IF(ISERROR(INDEX(kalibrace!$J$21:$M$478,MATCH($A54,kalibrace!$J$21:$J$478,0),2)),"",INDEX(kalibrace!$J$21:$M$478,MATCH($A54,kalibrace!$J$21:$J$478,0),2))</f>
        <v/>
      </c>
      <c r="F54" s="53" t="str">
        <f>IF(ISERROR(INDEX(kalibrace!$S$21:$U$478,MATCH($A54,kalibrace!$S$21:$S$478,0),2)),"",INDEX(kalibrace!$S$21:$U$478,MATCH($A54,kalibrace!$S$21:$S$478,0),2))</f>
        <v/>
      </c>
      <c r="G54" s="52" t="str">
        <f>IF(ISERROR(INDEX(kalibrace!$X$21:$AA$478,MATCH($A54,kalibrace!$X$21:$X$478,0),2)),"",INDEX(kalibrace!$X$21:$AA$478,MATCH($A54,kalibrace!$X$21:$X$478,0),2))</f>
        <v/>
      </c>
      <c r="H54" s="53" t="str">
        <f>IF(ISERROR(INDEX(kalibrace!$AC$21:$AE$478,MATCH($A54,kalibrace!$AC$21:$AC$478,0),2)),"",INDEX(kalibrace!$AC$21:$AE$478,MATCH($A54,kalibrace!$AC$21:$AC$478,0),2))</f>
        <v/>
      </c>
      <c r="I54" s="54">
        <f t="shared" si="6"/>
        <v>2.5170207195762053</v>
      </c>
      <c r="J54" s="55" t="str">
        <f t="shared" si="7"/>
        <v>A+</v>
      </c>
      <c r="L54" s="61">
        <f>IF(ISERROR(INDEX(kalibrace!$A$21:$D$478,MATCH($A54,kalibrace!$A$21:$A$478,0),4)),"",INDEX(kalibrace!$A$21:$D$478,MATCH($A54,kalibrace!$A$21:$A$478,0),4))</f>
        <v>2.5170207195762053</v>
      </c>
      <c r="M54" s="54" t="str">
        <f>IF(ISERROR(INDEX(kalibrace!$F$21:$H$478,MATCH($A54,kalibrace!$F$21:$F$478,0),3)),"",INDEX(kalibrace!$F$21:$H$478,MATCH($A54,kalibrace!$F$21:$F$478,0),3))</f>
        <v/>
      </c>
      <c r="N54" s="54" t="str">
        <f>IF(ISERROR(INDEX(kalibrace!$O$21:$Q$478,MATCH($A54,kalibrace!$O$21:$O$478,0),3)),"",INDEX(kalibrace!$O$21:$Q$478,MATCH($A54,kalibrace!$O$21:$O$478,0),3))</f>
        <v/>
      </c>
      <c r="O54" s="54" t="str">
        <f>IF(ISERROR(INDEX(kalibrace!$J$21:$M$478,MATCH($A54,kalibrace!$J$21:$J$478,0),4)),"",INDEX(kalibrace!$J$21:$M$478,MATCH($A54,kalibrace!$J$21:$J$478,0),4))</f>
        <v/>
      </c>
      <c r="P54" s="54" t="str">
        <f>IF(ISERROR(INDEX(kalibrace!$S$21:$U$478,MATCH($A54,kalibrace!$S$21:$S$478,0),3)),"",INDEX(kalibrace!$S$21:$U$478,MATCH($A54,kalibrace!$S$21:$S$478,0),3))</f>
        <v/>
      </c>
      <c r="Q54" s="54" t="str">
        <f>IF(ISERROR(INDEX(kalibrace!$X$21:$AA$478,MATCH($A54,kalibrace!$X$21:$X$478,0),4)),"",INDEX(kalibrace!$X$21:$AA$478,MATCH($A54,kalibrace!$X$21:$X$478,0),4))</f>
        <v/>
      </c>
      <c r="R54" s="54" t="str">
        <f>IF(ISERROR(INDEX(kalibrace!$AC$21:$AE$478,MATCH($A54,kalibrace!$AC$21:$AC$478,0),3)),"",INDEX(kalibrace!$AC$21:$AE$478,MATCH($A54,kalibrace!$AC$21:$AC$478,0),3))</f>
        <v/>
      </c>
      <c r="S54" s="54">
        <f t="shared" si="4"/>
        <v>2.5170207195762053</v>
      </c>
      <c r="T54" s="41" t="str">
        <f t="shared" si="5"/>
        <v>A+</v>
      </c>
    </row>
    <row r="55" spans="1:20" ht="13.5" thickBot="1" x14ac:dyDescent="0.25">
      <c r="A55" s="25" t="s">
        <v>608</v>
      </c>
      <c r="B55" s="56" t="str">
        <f>IF(ISERROR(INDEX(kalibrace!$A$21:$C$478,MATCH($A55,kalibrace!$A$21:$A$478,0),2)),"",INDEX(kalibrace!$A$21:$C$478,MATCH($A55,kalibrace!$A$21:$A$478,0),2))</f>
        <v>Very High</v>
      </c>
      <c r="C55" s="57">
        <f>IF(ISERROR(INDEX(kalibrace!$F$21:$H$111,MATCH($A55,kalibrace!$F$21:$F$111,0),2)),"",INDEX(kalibrace!$F$21:$H$111,MATCH($A55,kalibrace!$F$21:$F$111,0),2))</f>
        <v>89</v>
      </c>
      <c r="D55" s="56" t="str">
        <f>IF(ISERROR(INDEX(kalibrace!$O$21:$Q$478,MATCH($A55,kalibrace!$O$21:$O$478,0),2)),"",INDEX(kalibrace!$O$21:$Q$478,MATCH($A55,kalibrace!$O$21:$O$478,0),2))</f>
        <v/>
      </c>
      <c r="E55" s="56" t="str">
        <f>IF(ISERROR(INDEX(kalibrace!$J$21:$M$478,MATCH($A55,kalibrace!$J$21:$J$478,0),2)),"",INDEX(kalibrace!$J$21:$M$478,MATCH($A55,kalibrace!$J$21:$J$478,0),2))</f>
        <v>Good / Good</v>
      </c>
      <c r="F55" s="56" t="str">
        <f>IF(ISERROR(INDEX(kalibrace!$S$21:$U$478,MATCH($A55,kalibrace!$S$21:$S$478,0),2)),"",INDEX(kalibrace!$S$21:$U$478,MATCH($A55,kalibrace!$S$21:$S$478,0),2))</f>
        <v/>
      </c>
      <c r="G55" s="56" t="str">
        <f>IF(ISERROR(INDEX(kalibrace!$X$21:$AA$478,MATCH($A55,kalibrace!$X$21:$X$478,0),2)),"",INDEX(kalibrace!$X$21:$AA$478,MATCH($A55,kalibrace!$X$21:$X$478,0),2))</f>
        <v/>
      </c>
      <c r="H55" s="57" t="str">
        <f>IF(ISERROR(INDEX(kalibrace!$AC$21:$AE$478,MATCH($A55,kalibrace!$AC$21:$AC$478,0),2)),"",INDEX(kalibrace!$AC$21:$AE$478,MATCH($A55,kalibrace!$AC$21:$AC$478,0),2))</f>
        <v/>
      </c>
      <c r="I55" s="58">
        <f t="shared" si="6"/>
        <v>1.8212398673372923</v>
      </c>
      <c r="J55" s="59" t="str">
        <f t="shared" si="7"/>
        <v>A+</v>
      </c>
      <c r="L55" s="62">
        <f>IF(ISERROR(INDEX(kalibrace!$A$21:$D$478,MATCH($A55,kalibrace!$A$21:$A$478,0),4)),"",INDEX(kalibrace!$A$21:$D$478,MATCH($A55,kalibrace!$A$21:$A$478,0),4))</f>
        <v>2.5170207195762053</v>
      </c>
      <c r="M55" s="58">
        <f>IF(ISERROR(INDEX(kalibrace!$F$21:$H$478,MATCH($A55,kalibrace!$F$21:$F$478,0),3)),"",INDEX(kalibrace!$F$21:$H$478,MATCH($A55,kalibrace!$F$21:$F$478,0),3))</f>
        <v>1.1137709648284038</v>
      </c>
      <c r="N55" s="58" t="str">
        <f>IF(ISERROR(INDEX(kalibrace!$O$21:$Q$478,MATCH($A55,kalibrace!$O$21:$O$478,0),3)),"",INDEX(kalibrace!$O$21:$Q$478,MATCH($A55,kalibrace!$O$21:$O$478,0),3))</f>
        <v/>
      </c>
      <c r="O55" s="58">
        <f>IF(ISERROR(INDEX(kalibrace!$J$21:$M$478,MATCH($A55,kalibrace!$J$21:$J$478,0),4)),"",INDEX(kalibrace!$J$21:$M$478,MATCH($A55,kalibrace!$J$21:$J$478,0),4))</f>
        <v>1.1371470653683551</v>
      </c>
      <c r="P55" s="58" t="str">
        <f>IF(ISERROR(INDEX(kalibrace!$S$21:$U$478,MATCH($A55,kalibrace!$S$21:$S$478,0),3)),"",INDEX(kalibrace!$S$21:$U$478,MATCH($A55,kalibrace!$S$21:$S$478,0),3))</f>
        <v/>
      </c>
      <c r="Q55" s="58" t="str">
        <f>IF(ISERROR(INDEX(kalibrace!$X$21:$AA$478,MATCH($A55,kalibrace!$X$21:$X$478,0),4)),"",INDEX(kalibrace!$X$21:$AA$478,MATCH($A55,kalibrace!$X$21:$X$478,0),4))</f>
        <v/>
      </c>
      <c r="R55" s="58" t="str">
        <f>IF(ISERROR(INDEX(kalibrace!$AC$21:$AE$478,MATCH($A55,kalibrace!$AC$21:$AC$478,0),3)),"",INDEX(kalibrace!$AC$21:$AE$478,MATCH($A55,kalibrace!$AC$21:$AC$478,0),3))</f>
        <v/>
      </c>
      <c r="S55" s="58">
        <f t="shared" si="4"/>
        <v>1.8212398673372923</v>
      </c>
      <c r="T55" s="42" t="str">
        <f t="shared" si="5"/>
        <v>A+</v>
      </c>
    </row>
    <row r="62" spans="1:20" x14ac:dyDescent="0.2">
      <c r="C62" s="12"/>
      <c r="I62" s="12"/>
      <c r="L62" s="12"/>
      <c r="M62" s="12"/>
      <c r="Q62" s="12"/>
    </row>
    <row r="63" spans="1:20" x14ac:dyDescent="0.2">
      <c r="C63" s="12"/>
      <c r="I63" s="12"/>
      <c r="L63" s="12"/>
      <c r="M63" s="12"/>
      <c r="Q63" s="12"/>
    </row>
    <row r="64" spans="1:20" x14ac:dyDescent="0.2">
      <c r="C64" s="12"/>
      <c r="I64" s="12"/>
      <c r="L64" s="12"/>
      <c r="M64" s="12"/>
      <c r="Q64" s="12"/>
    </row>
    <row r="65" spans="3:17" x14ac:dyDescent="0.2">
      <c r="C65" s="12"/>
      <c r="I65" s="12"/>
      <c r="L65" s="12"/>
      <c r="M65" s="12"/>
      <c r="Q65" s="12"/>
    </row>
    <row r="66" spans="3:17" x14ac:dyDescent="0.2">
      <c r="C66" s="12"/>
      <c r="I66" s="12"/>
      <c r="L66" s="12"/>
      <c r="M66" s="12"/>
      <c r="Q66" s="12"/>
    </row>
    <row r="67" spans="3:17" x14ac:dyDescent="0.2">
      <c r="C67" s="12"/>
      <c r="I67" s="12"/>
      <c r="L67" s="12"/>
      <c r="M67" s="12"/>
      <c r="Q67" s="12"/>
    </row>
    <row r="68" spans="3:17" x14ac:dyDescent="0.2">
      <c r="C68" s="12"/>
      <c r="I68" s="12"/>
      <c r="L68" s="12"/>
      <c r="M68" s="12"/>
      <c r="Q68" s="12"/>
    </row>
    <row r="69" spans="3:17" x14ac:dyDescent="0.2">
      <c r="C69" s="12"/>
      <c r="I69" s="12"/>
      <c r="L69" s="12"/>
      <c r="M69" s="12"/>
      <c r="Q69" s="12"/>
    </row>
    <row r="70" spans="3:17" x14ac:dyDescent="0.2">
      <c r="C70" s="12"/>
      <c r="I70" s="12"/>
      <c r="L70" s="12"/>
      <c r="M70" s="12"/>
      <c r="Q70" s="12"/>
    </row>
    <row r="71" spans="3:17" x14ac:dyDescent="0.2">
      <c r="C71" s="12"/>
      <c r="I71" s="12"/>
      <c r="L71" s="12"/>
      <c r="M71" s="12"/>
      <c r="Q71" s="12"/>
    </row>
    <row r="72" spans="3:17" x14ac:dyDescent="0.2">
      <c r="C72" s="12"/>
      <c r="I72" s="12"/>
      <c r="L72" s="12"/>
      <c r="M72" s="12"/>
      <c r="Q72" s="12"/>
    </row>
    <row r="73" spans="3:17" x14ac:dyDescent="0.2">
      <c r="C73" s="12"/>
      <c r="I73" s="12"/>
      <c r="L73" s="12"/>
      <c r="M73" s="12"/>
      <c r="Q73" s="12"/>
    </row>
    <row r="74" spans="3:17" x14ac:dyDescent="0.2">
      <c r="C74" s="12"/>
      <c r="I74" s="12"/>
      <c r="L74" s="12"/>
      <c r="M74" s="12"/>
      <c r="Q74" s="12"/>
    </row>
    <row r="75" spans="3:17" x14ac:dyDescent="0.2">
      <c r="C75" s="12"/>
      <c r="I75" s="12"/>
      <c r="L75" s="12"/>
      <c r="M75" s="12"/>
      <c r="Q75" s="12"/>
    </row>
    <row r="76" spans="3:17" x14ac:dyDescent="0.2">
      <c r="C76" s="12"/>
      <c r="I76" s="12"/>
      <c r="L76" s="12"/>
      <c r="M76" s="12"/>
      <c r="Q76" s="12"/>
    </row>
    <row r="77" spans="3:17" x14ac:dyDescent="0.2">
      <c r="C77" s="12"/>
      <c r="I77" s="12"/>
      <c r="L77" s="12"/>
      <c r="M77" s="12"/>
      <c r="Q77" s="12"/>
    </row>
    <row r="78" spans="3:17" x14ac:dyDescent="0.2">
      <c r="C78" s="12"/>
      <c r="I78" s="12"/>
      <c r="L78" s="12"/>
      <c r="M78" s="12"/>
      <c r="Q78" s="12"/>
    </row>
    <row r="79" spans="3:17" x14ac:dyDescent="0.2">
      <c r="C79" s="12"/>
      <c r="I79" s="12"/>
      <c r="L79" s="12"/>
      <c r="M79" s="12"/>
      <c r="Q79" s="12"/>
    </row>
    <row r="80" spans="3:17" x14ac:dyDescent="0.2">
      <c r="C80" s="12"/>
      <c r="I80" s="12"/>
      <c r="L80" s="12"/>
      <c r="M80" s="12"/>
      <c r="Q80" s="12"/>
    </row>
    <row r="81" spans="3:17" x14ac:dyDescent="0.2">
      <c r="C81" s="12"/>
      <c r="I81" s="12"/>
      <c r="L81" s="12"/>
      <c r="M81" s="12"/>
      <c r="Q81" s="12"/>
    </row>
    <row r="82" spans="3:17" x14ac:dyDescent="0.2">
      <c r="C82" s="12"/>
      <c r="I82" s="12"/>
      <c r="L82" s="12"/>
      <c r="M82" s="12"/>
      <c r="Q82" s="12"/>
    </row>
    <row r="83" spans="3:17" x14ac:dyDescent="0.2">
      <c r="C83" s="12"/>
      <c r="I83" s="12"/>
      <c r="L83" s="12"/>
      <c r="M83" s="12"/>
      <c r="Q83" s="12"/>
    </row>
    <row r="84" spans="3:17" x14ac:dyDescent="0.2">
      <c r="C84" s="12"/>
      <c r="I84" s="12"/>
      <c r="L84" s="12"/>
      <c r="M84" s="12"/>
      <c r="Q84" s="12"/>
    </row>
    <row r="85" spans="3:17" x14ac:dyDescent="0.2">
      <c r="C85" s="12"/>
      <c r="I85" s="12"/>
      <c r="L85" s="12"/>
      <c r="M85" s="12"/>
      <c r="Q85" s="12"/>
    </row>
    <row r="86" spans="3:17" x14ac:dyDescent="0.2">
      <c r="C86" s="12"/>
      <c r="I86" s="12"/>
      <c r="L86" s="12"/>
      <c r="M86" s="12"/>
      <c r="Q86" s="12"/>
    </row>
    <row r="87" spans="3:17" x14ac:dyDescent="0.2">
      <c r="C87" s="12"/>
      <c r="I87" s="12"/>
      <c r="L87" s="12"/>
      <c r="M87" s="12"/>
      <c r="Q87" s="12"/>
    </row>
    <row r="88" spans="3:17" x14ac:dyDescent="0.2">
      <c r="C88" s="12"/>
      <c r="I88" s="12"/>
      <c r="L88" s="12"/>
      <c r="M88" s="12"/>
      <c r="Q88" s="12"/>
    </row>
    <row r="89" spans="3:17" x14ac:dyDescent="0.2">
      <c r="C89" s="12"/>
      <c r="I89" s="12"/>
      <c r="L89" s="12"/>
      <c r="M89" s="12"/>
      <c r="Q89" s="12"/>
    </row>
    <row r="90" spans="3:17" x14ac:dyDescent="0.2">
      <c r="C90" s="12"/>
      <c r="I90" s="12"/>
      <c r="L90" s="12"/>
      <c r="M90" s="12"/>
      <c r="Q90" s="12"/>
    </row>
    <row r="91" spans="3:17" x14ac:dyDescent="0.2">
      <c r="C91" s="12"/>
      <c r="I91" s="12"/>
      <c r="L91" s="12"/>
      <c r="M91" s="12"/>
      <c r="Q91" s="12"/>
    </row>
    <row r="92" spans="3:17" x14ac:dyDescent="0.2">
      <c r="C92" s="12"/>
      <c r="I92" s="12"/>
      <c r="L92" s="12"/>
      <c r="M92" s="12"/>
      <c r="Q92" s="12"/>
    </row>
    <row r="93" spans="3:17" x14ac:dyDescent="0.2">
      <c r="C93" s="12"/>
      <c r="I93" s="12"/>
      <c r="L93" s="12"/>
      <c r="M93" s="12"/>
      <c r="Q93" s="12"/>
    </row>
    <row r="94" spans="3:17" x14ac:dyDescent="0.2">
      <c r="C94" s="12"/>
      <c r="I94" s="12"/>
      <c r="L94" s="12"/>
      <c r="M94" s="12"/>
      <c r="Q94" s="12"/>
    </row>
    <row r="95" spans="3:17" x14ac:dyDescent="0.2">
      <c r="C95" s="12"/>
      <c r="I95" s="12"/>
      <c r="L95" s="12"/>
      <c r="M95" s="12"/>
      <c r="Q95" s="12"/>
    </row>
    <row r="96" spans="3:17" x14ac:dyDescent="0.2">
      <c r="C96" s="12"/>
      <c r="I96" s="12"/>
      <c r="L96" s="12"/>
      <c r="M96" s="12"/>
      <c r="Q96" s="12"/>
    </row>
    <row r="97" spans="3:17" x14ac:dyDescent="0.2">
      <c r="C97" s="12"/>
      <c r="I97" s="12"/>
      <c r="L97" s="12"/>
      <c r="M97" s="12"/>
      <c r="Q97" s="12"/>
    </row>
    <row r="98" spans="3:17" x14ac:dyDescent="0.2">
      <c r="C98" s="12"/>
      <c r="I98" s="12"/>
      <c r="L98" s="12"/>
      <c r="M98" s="12"/>
      <c r="Q98" s="12"/>
    </row>
    <row r="99" spans="3:17" x14ac:dyDescent="0.2">
      <c r="C99" s="12"/>
      <c r="I99" s="12"/>
      <c r="L99" s="12"/>
      <c r="M99" s="12"/>
      <c r="Q99" s="12"/>
    </row>
    <row r="100" spans="3:17" x14ac:dyDescent="0.2">
      <c r="C100" s="12"/>
      <c r="I100" s="12"/>
      <c r="L100" s="12"/>
      <c r="M100" s="12"/>
      <c r="Q100" s="12"/>
    </row>
    <row r="101" spans="3:17" x14ac:dyDescent="0.2">
      <c r="C101" s="12"/>
      <c r="I101" s="12"/>
      <c r="L101" s="12"/>
      <c r="M101" s="12"/>
      <c r="Q101" s="12"/>
    </row>
    <row r="102" spans="3:17" x14ac:dyDescent="0.2">
      <c r="C102" s="12"/>
      <c r="I102" s="12"/>
      <c r="L102" s="12"/>
      <c r="M102" s="12"/>
      <c r="Q102" s="12"/>
    </row>
  </sheetData>
  <sheetProtection selectLockedCells="1" selectUnlockedCells="1"/>
  <hyperlinks>
    <hyperlink ref="A26" r:id="rId1" display="https://www.youtube.com/watch?v=p-oFH3kMzVI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kalibrace</vt:lpstr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Hába</dc:creator>
  <cp:lastModifiedBy>Jiri Uherek</cp:lastModifiedBy>
  <dcterms:created xsi:type="dcterms:W3CDTF">2018-06-10T15:44:37Z</dcterms:created>
  <dcterms:modified xsi:type="dcterms:W3CDTF">2018-06-15T20:12:46Z</dcterms:modified>
</cp:coreProperties>
</file>