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24226"/>
  <mc:AlternateContent xmlns:mc="http://schemas.openxmlformats.org/markup-compatibility/2006">
    <mc:Choice Requires="x15">
      <x15ac:absPath xmlns:x15ac="http://schemas.microsoft.com/office/spreadsheetml/2010/11/ac" url="C:\Users\Jimmy Castro\Desktop\"/>
    </mc:Choice>
  </mc:AlternateContent>
  <xr:revisionPtr revIDLastSave="0" documentId="13_ncr:1_{1BFDB30E-A987-4F58-8F4E-74DC508B1EC6}" xr6:coauthVersionLast="36" xr6:coauthVersionMax="36" xr10:uidLastSave="{00000000-0000-0000-0000-000000000000}"/>
  <bookViews>
    <workbookView xWindow="0" yWindow="0" windowWidth="14370" windowHeight="7425" tabRatio="603" activeTab="1" xr2:uid="{00000000-000D-0000-FFFF-FFFF00000000}"/>
  </bookViews>
  <sheets>
    <sheet name="Sign In" sheetId="12" r:id="rId1"/>
    <sheet name="GRADES" sheetId="16" r:id="rId2"/>
    <sheet name="Attendance" sheetId="2" r:id="rId3"/>
    <sheet name="Paper Assignments" sheetId="3" r:id="rId4"/>
    <sheet name="Quizzes" sheetId="8" r:id="rId5"/>
    <sheet name="Test" sheetId="4" r:id="rId6"/>
    <sheet name="Final Grades" sheetId="10" r:id="rId7"/>
    <sheet name="Midterm" sheetId="14" r:id="rId8"/>
    <sheet name="Charts" sheetId="15" r:id="rId9"/>
  </sheets>
  <definedNames>
    <definedName name="_xlchart.v1.0" hidden="1">Charts!$C$5:$C$25</definedName>
    <definedName name="_xlcn.WorksheetConnection_GRADEBOOK.xlsxTable11" hidden="1">Table1[]</definedName>
    <definedName name="_xlcn.WorksheetConnection_Playaroundwiththis.xlsxAttendance1" hidden="1">Attendance[]</definedName>
    <definedName name="_xlcn.WorksheetConnection_Playaroundwiththis.xlsxHW1" hidden="1">HW[]</definedName>
    <definedName name="_xlcn.WorksheetConnection_Playaroundwiththis.xlsxQuizzes1" hidden="1">Quizzes[]</definedName>
    <definedName name="_xlcn.WorksheetConnection_Playaroundwiththis.xlsxTests1" hidden="1">Tests[]</definedName>
    <definedName name="grades">#REF!</definedName>
    <definedName name="Slicer_Name">#N/A</definedName>
  </definedNames>
  <calcPr calcId="191029"/>
  <pivotCaches>
    <pivotCache cacheId="1" r:id="rId10"/>
    <pivotCache cacheId="75" r:id="rId11"/>
  </pivotCaches>
  <extLst>
    <ext xmlns:x14="http://schemas.microsoft.com/office/spreadsheetml/2009/9/main" uri="{876F7934-8845-4945-9796-88D515C7AA90}">
      <x14:pivotCaches>
        <pivotCache cacheId="50"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ests" name="Tests" connection="WorksheetConnection_Play around with this.xlsx!Tests"/>
          <x15:modelTable id="Quizzes" name="Quizzes" connection="WorksheetConnection_Play around with this.xlsx!Quizzes"/>
          <x15:modelTable id="HW" name="HW" connection="WorksheetConnection_Play around with this.xlsx!HW"/>
          <x15:modelTable id="Attendance" name="Attendance" connection="WorksheetConnection_Play around with this.xlsx!Attendance"/>
          <x15:modelTable id="Table1" name="Table1" connection="WorksheetConnection_GRADEBOOK.xlsx!Table1"/>
        </x15:modelTables>
        <x15:modelRelationships>
          <x15:modelRelationship fromTable="HW" fromColumn="Name" toTable="Attendance" toColumn="Name"/>
          <x15:modelRelationship fromTable="Quizzes" fromColumn="Name" toTable="Attendance" toColumn="Name"/>
          <x15:modelRelationship fromTable="Tests" fromColumn="Name" toTable="Attendance" toColumn="Name"/>
        </x15:modelRelationships>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4" i="16" l="1"/>
  <c r="A13" i="16"/>
  <c r="A12" i="16"/>
  <c r="A11" i="16"/>
  <c r="A10" i="16"/>
  <c r="A9" i="16"/>
  <c r="A15" i="16" l="1"/>
  <c r="C26" i="15"/>
  <c r="V2" i="3" l="1"/>
  <c r="V3" i="3"/>
  <c r="V4" i="3"/>
  <c r="V5" i="3"/>
  <c r="V6" i="3"/>
  <c r="V7" i="3"/>
  <c r="V8" i="3"/>
  <c r="V9" i="3"/>
  <c r="V10" i="3"/>
  <c r="V11" i="3"/>
  <c r="V12" i="3"/>
  <c r="V13" i="3"/>
  <c r="V14" i="3"/>
  <c r="V15" i="3"/>
  <c r="V16" i="3"/>
  <c r="V17" i="3"/>
  <c r="V18" i="3"/>
  <c r="V19" i="3"/>
  <c r="V20" i="3"/>
  <c r="V21" i="3"/>
  <c r="V22" i="3"/>
  <c r="W2" i="3"/>
  <c r="W3" i="3"/>
  <c r="W4" i="3"/>
  <c r="W5" i="3"/>
  <c r="W6" i="3"/>
  <c r="W7" i="3"/>
  <c r="W8" i="3"/>
  <c r="W9" i="3"/>
  <c r="W10" i="3"/>
  <c r="W11" i="3"/>
  <c r="W12" i="3"/>
  <c r="W13" i="3"/>
  <c r="W14" i="3"/>
  <c r="W15" i="3"/>
  <c r="W16" i="3"/>
  <c r="W17" i="3"/>
  <c r="W18" i="3"/>
  <c r="W19" i="3"/>
  <c r="W20" i="3"/>
  <c r="W21" i="3"/>
  <c r="W22" i="3"/>
  <c r="D6" i="15" l="1"/>
  <c r="D7" i="15"/>
  <c r="D8" i="15"/>
  <c r="D9" i="15"/>
  <c r="D10" i="15"/>
  <c r="D11" i="15"/>
  <c r="D12" i="15"/>
  <c r="D13" i="15"/>
  <c r="D14" i="15"/>
  <c r="D15" i="15"/>
  <c r="D16" i="15"/>
  <c r="D17" i="15"/>
  <c r="D18" i="15"/>
  <c r="D19" i="15"/>
  <c r="D20" i="15"/>
  <c r="D21" i="15"/>
  <c r="D22" i="15"/>
  <c r="D23" i="15"/>
  <c r="D24" i="15"/>
  <c r="D25" i="15"/>
  <c r="D5" i="15"/>
  <c r="C29" i="15" l="1"/>
  <c r="C28" i="15"/>
  <c r="G9" i="4"/>
  <c r="P24" i="2" l="1"/>
  <c r="J24" i="3"/>
  <c r="G24" i="3"/>
  <c r="J24" i="8"/>
  <c r="B24" i="4"/>
  <c r="C31" i="15" l="1"/>
  <c r="C27" i="15"/>
  <c r="C30" i="15" l="1"/>
  <c r="T24" i="3" l="1"/>
  <c r="L24" i="8"/>
  <c r="Q24" i="3"/>
  <c r="N24" i="3"/>
  <c r="K24" i="3"/>
  <c r="B24" i="3"/>
  <c r="N24" i="8"/>
  <c r="O24" i="8"/>
  <c r="Q24" i="8"/>
  <c r="U24" i="8"/>
  <c r="AF3" i="2"/>
  <c r="AF4" i="2"/>
  <c r="AF5" i="2"/>
  <c r="AF6" i="2"/>
  <c r="AF7" i="2"/>
  <c r="AF8" i="2"/>
  <c r="AF9" i="2"/>
  <c r="AF10" i="2"/>
  <c r="AF11" i="2"/>
  <c r="AF12" i="2"/>
  <c r="AF13" i="2"/>
  <c r="AF14" i="2"/>
  <c r="AF15" i="2"/>
  <c r="AF16" i="2"/>
  <c r="AF17" i="2"/>
  <c r="AF18" i="2"/>
  <c r="AF19" i="2"/>
  <c r="AF20" i="2"/>
  <c r="AF21" i="2"/>
  <c r="AF22" i="2"/>
  <c r="AF2" i="2"/>
  <c r="M24" i="3"/>
  <c r="S24" i="3"/>
  <c r="B24" i="8"/>
  <c r="D24" i="4"/>
  <c r="G2" i="10"/>
  <c r="B25" i="14"/>
  <c r="C24" i="4"/>
  <c r="E24" i="4"/>
  <c r="C24" i="3"/>
  <c r="D24" i="3"/>
  <c r="E24" i="3"/>
  <c r="F24" i="3"/>
  <c r="H24" i="3"/>
  <c r="I24" i="3"/>
  <c r="L24" i="3"/>
  <c r="O24" i="3"/>
  <c r="P24" i="3"/>
  <c r="R24" i="3"/>
  <c r="W16" i="8"/>
  <c r="W17" i="8"/>
  <c r="W18" i="8"/>
  <c r="W19" i="8"/>
  <c r="W20" i="8"/>
  <c r="W21" i="8"/>
  <c r="W22" i="8"/>
  <c r="W15" i="8"/>
  <c r="W2" i="8"/>
  <c r="V22" i="8"/>
  <c r="V2" i="8"/>
  <c r="P24" i="8"/>
  <c r="R24" i="8"/>
  <c r="S24" i="8"/>
  <c r="T24" i="8"/>
  <c r="M24" i="8"/>
  <c r="C24" i="8"/>
  <c r="D24" i="8"/>
  <c r="E24" i="8"/>
  <c r="F24" i="8"/>
  <c r="G24" i="8"/>
  <c r="H24" i="8"/>
  <c r="I24" i="8"/>
  <c r="K24" i="8"/>
  <c r="A11" i="2" l="1"/>
  <c r="A3" i="14" l="1"/>
  <c r="A4" i="14"/>
  <c r="A5" i="14"/>
  <c r="A6" i="14"/>
  <c r="A7" i="14"/>
  <c r="A8" i="14"/>
  <c r="A9" i="14"/>
  <c r="A10" i="14"/>
  <c r="A11" i="14"/>
  <c r="A12" i="14"/>
  <c r="A13" i="14"/>
  <c r="A14" i="14"/>
  <c r="A16" i="14"/>
  <c r="A17" i="14"/>
  <c r="A18" i="14"/>
  <c r="A19" i="14"/>
  <c r="A20" i="14"/>
  <c r="A21" i="14"/>
  <c r="A22" i="14"/>
  <c r="A23" i="14"/>
  <c r="A2" i="14"/>
  <c r="A2" i="2"/>
  <c r="A18" i="2" l="1"/>
  <c r="A16" i="10" l="1"/>
  <c r="E16" i="10"/>
  <c r="F16" i="10"/>
  <c r="G16" i="10"/>
  <c r="H16" i="10"/>
  <c r="I16" i="10"/>
  <c r="A17" i="10"/>
  <c r="E17" i="10"/>
  <c r="F17" i="10"/>
  <c r="G17" i="10"/>
  <c r="H17" i="10"/>
  <c r="I17" i="10"/>
  <c r="A18" i="10"/>
  <c r="E18" i="10"/>
  <c r="F18" i="10"/>
  <c r="G18" i="10"/>
  <c r="H18" i="10"/>
  <c r="I18" i="10"/>
  <c r="A19" i="10"/>
  <c r="E19" i="10"/>
  <c r="F19" i="10"/>
  <c r="G19" i="10"/>
  <c r="H19" i="10"/>
  <c r="I19" i="10"/>
  <c r="A20" i="10"/>
  <c r="E20" i="10"/>
  <c r="F20" i="10"/>
  <c r="G20" i="10"/>
  <c r="H20" i="10"/>
  <c r="I20" i="10"/>
  <c r="A21" i="10"/>
  <c r="E21" i="10"/>
  <c r="F21" i="10"/>
  <c r="G21" i="10"/>
  <c r="H21" i="10"/>
  <c r="I21" i="10"/>
  <c r="A22" i="10"/>
  <c r="E22" i="10"/>
  <c r="F22" i="10"/>
  <c r="G22" i="10"/>
  <c r="H22" i="10"/>
  <c r="I22" i="10"/>
  <c r="G17" i="4"/>
  <c r="G18" i="4"/>
  <c r="G19" i="4"/>
  <c r="G20" i="4"/>
  <c r="G21" i="4"/>
  <c r="G22" i="4"/>
  <c r="F24" i="4"/>
  <c r="A17" i="4"/>
  <c r="A18" i="4"/>
  <c r="A19" i="4"/>
  <c r="A20" i="4"/>
  <c r="A21" i="4"/>
  <c r="A22" i="4"/>
  <c r="G2" i="4"/>
  <c r="G3" i="4"/>
  <c r="G4" i="4"/>
  <c r="G5" i="4"/>
  <c r="G6" i="4"/>
  <c r="G7" i="4"/>
  <c r="G8" i="4"/>
  <c r="G10" i="4"/>
  <c r="G11" i="4"/>
  <c r="G12" i="4"/>
  <c r="G13" i="4"/>
  <c r="G14" i="4"/>
  <c r="G15" i="4"/>
  <c r="G16" i="4"/>
  <c r="U24" i="3"/>
  <c r="B16" i="10"/>
  <c r="B18" i="10"/>
  <c r="B20" i="10"/>
  <c r="B22" i="10"/>
  <c r="A17" i="3"/>
  <c r="A18" i="3"/>
  <c r="A19" i="3"/>
  <c r="A20" i="3"/>
  <c r="A21" i="3"/>
  <c r="A22" i="3"/>
  <c r="V17" i="8"/>
  <c r="C17" i="10"/>
  <c r="V18" i="8"/>
  <c r="C18" i="10"/>
  <c r="V19" i="8"/>
  <c r="V20" i="8"/>
  <c r="C20" i="10"/>
  <c r="V21" i="8"/>
  <c r="C22" i="10"/>
  <c r="A17" i="8"/>
  <c r="A18" i="8"/>
  <c r="A19" i="8"/>
  <c r="A20" i="8"/>
  <c r="A21" i="8"/>
  <c r="A22" i="8"/>
  <c r="B24" i="2"/>
  <c r="Q24" i="2"/>
  <c r="R24" i="2"/>
  <c r="S24" i="2"/>
  <c r="T24" i="2"/>
  <c r="U24" i="2"/>
  <c r="V24" i="2"/>
  <c r="W24" i="2"/>
  <c r="X24" i="2"/>
  <c r="Y24" i="2"/>
  <c r="Z24" i="2"/>
  <c r="AA24" i="2"/>
  <c r="AB24" i="2"/>
  <c r="AC24" i="2"/>
  <c r="AD24" i="2"/>
  <c r="AE24" i="2"/>
  <c r="AF24" i="2"/>
  <c r="D24" i="2"/>
  <c r="E24" i="2"/>
  <c r="F24" i="2"/>
  <c r="G24" i="2"/>
  <c r="H24" i="2"/>
  <c r="I24" i="2"/>
  <c r="J24" i="2"/>
  <c r="K24" i="2"/>
  <c r="L24" i="2"/>
  <c r="M24" i="2"/>
  <c r="N24" i="2"/>
  <c r="O24" i="2"/>
  <c r="C24" i="2"/>
  <c r="A20" i="2"/>
  <c r="A21" i="2"/>
  <c r="A22" i="2"/>
  <c r="A17" i="2"/>
  <c r="A19" i="2"/>
  <c r="G24" i="4" l="1"/>
  <c r="B17" i="10"/>
  <c r="D17" i="10" s="1"/>
  <c r="K17" i="10" s="1"/>
  <c r="D20" i="10"/>
  <c r="K20" i="10" s="1"/>
  <c r="D18" i="10"/>
  <c r="J18" i="10" s="1"/>
  <c r="D22" i="10"/>
  <c r="K22" i="10" s="1"/>
  <c r="C21" i="10"/>
  <c r="C19" i="10"/>
  <c r="B21" i="10"/>
  <c r="B19" i="10"/>
  <c r="W3" i="8"/>
  <c r="W4" i="8"/>
  <c r="W5" i="8"/>
  <c r="W6" i="8"/>
  <c r="W7" i="8"/>
  <c r="W8" i="8"/>
  <c r="W9" i="8"/>
  <c r="W10" i="8"/>
  <c r="W11" i="8"/>
  <c r="W12" i="8"/>
  <c r="W13" i="8"/>
  <c r="W14" i="8"/>
  <c r="C2" i="10"/>
  <c r="I3" i="10"/>
  <c r="I4" i="10"/>
  <c r="I5" i="10"/>
  <c r="I6" i="10"/>
  <c r="I7" i="10"/>
  <c r="I8" i="10"/>
  <c r="I9" i="10"/>
  <c r="I10" i="10"/>
  <c r="I11" i="10"/>
  <c r="I12" i="10"/>
  <c r="I13" i="10"/>
  <c r="I14" i="10"/>
  <c r="I15" i="10"/>
  <c r="I2" i="10"/>
  <c r="W24" i="8" l="1"/>
  <c r="I24" i="10"/>
  <c r="J17" i="10"/>
  <c r="L17" i="10" s="1"/>
  <c r="M17" i="10" s="1"/>
  <c r="W24" i="3"/>
  <c r="J20" i="10"/>
  <c r="L20" i="10" s="1"/>
  <c r="M20" i="10" s="1"/>
  <c r="J22" i="10"/>
  <c r="K18" i="10"/>
  <c r="L18" i="10" s="1"/>
  <c r="M18" i="10" s="1"/>
  <c r="D19" i="10"/>
  <c r="D21" i="10"/>
  <c r="H3" i="10"/>
  <c r="H4" i="10"/>
  <c r="H5" i="10"/>
  <c r="H6" i="10"/>
  <c r="H7" i="10"/>
  <c r="H8" i="10"/>
  <c r="H9" i="10"/>
  <c r="H10" i="10"/>
  <c r="H11" i="10"/>
  <c r="H12" i="10"/>
  <c r="H13" i="10"/>
  <c r="H14" i="10"/>
  <c r="H15" i="10"/>
  <c r="H2" i="10"/>
  <c r="H24" i="10" l="1"/>
  <c r="L22" i="10"/>
  <c r="M22" i="10" s="1"/>
  <c r="J21" i="10"/>
  <c r="K21" i="10"/>
  <c r="J19" i="10"/>
  <c r="K19" i="10"/>
  <c r="G3" i="10"/>
  <c r="G4" i="10"/>
  <c r="G5" i="10"/>
  <c r="G6" i="10"/>
  <c r="G7" i="10"/>
  <c r="G8" i="10"/>
  <c r="G9" i="10"/>
  <c r="G10" i="10"/>
  <c r="G11" i="10"/>
  <c r="G12" i="10"/>
  <c r="G13" i="10"/>
  <c r="G14" i="10"/>
  <c r="G15" i="10"/>
  <c r="G24" i="10" l="1"/>
  <c r="L19" i="10"/>
  <c r="M19" i="10" s="1"/>
  <c r="L21" i="10"/>
  <c r="M21" i="10" s="1"/>
  <c r="F3" i="10"/>
  <c r="F4" i="10"/>
  <c r="F5" i="10"/>
  <c r="F6" i="10"/>
  <c r="F7" i="10"/>
  <c r="F8" i="10"/>
  <c r="F9" i="10"/>
  <c r="F10" i="10"/>
  <c r="F11" i="10"/>
  <c r="F12" i="10"/>
  <c r="F13" i="10"/>
  <c r="F14" i="10"/>
  <c r="F15" i="10"/>
  <c r="F2" i="10"/>
  <c r="E3" i="10"/>
  <c r="E4" i="10"/>
  <c r="E5" i="10"/>
  <c r="E6" i="10"/>
  <c r="E7" i="10"/>
  <c r="E8" i="10"/>
  <c r="E9" i="10"/>
  <c r="E10" i="10"/>
  <c r="E11" i="10"/>
  <c r="E12" i="10"/>
  <c r="E13" i="10"/>
  <c r="E14" i="10"/>
  <c r="E15" i="10"/>
  <c r="E2" i="10"/>
  <c r="F24" i="10" l="1"/>
  <c r="E24" i="10"/>
  <c r="V14" i="8"/>
  <c r="A3" i="10"/>
  <c r="A4" i="10"/>
  <c r="A5" i="10"/>
  <c r="A6" i="10"/>
  <c r="A7" i="10"/>
  <c r="A8" i="10"/>
  <c r="A9" i="10"/>
  <c r="A10" i="10"/>
  <c r="A11" i="10"/>
  <c r="A12" i="10"/>
  <c r="A13" i="10"/>
  <c r="A14" i="10"/>
  <c r="A15" i="10"/>
  <c r="A2" i="10"/>
  <c r="A3" i="4"/>
  <c r="A4" i="4"/>
  <c r="A5" i="4"/>
  <c r="A6" i="4"/>
  <c r="A7" i="4"/>
  <c r="A8" i="4"/>
  <c r="A9" i="4"/>
  <c r="A10" i="4"/>
  <c r="A11" i="4"/>
  <c r="A12" i="4"/>
  <c r="A13" i="4"/>
  <c r="A14" i="4"/>
  <c r="A15" i="4"/>
  <c r="A16" i="4"/>
  <c r="A2" i="4"/>
  <c r="A3" i="8"/>
  <c r="A4" i="8"/>
  <c r="A5" i="8"/>
  <c r="A6" i="8"/>
  <c r="A7" i="8"/>
  <c r="A8" i="8"/>
  <c r="A9" i="8"/>
  <c r="A10" i="8"/>
  <c r="A11" i="8"/>
  <c r="A12" i="8"/>
  <c r="A13" i="8"/>
  <c r="A14" i="8"/>
  <c r="A15" i="8"/>
  <c r="A16" i="8"/>
  <c r="A2" i="8"/>
  <c r="A3" i="3"/>
  <c r="A4" i="3"/>
  <c r="A5" i="3"/>
  <c r="A6" i="3"/>
  <c r="A7" i="3"/>
  <c r="A8" i="3"/>
  <c r="A9" i="3"/>
  <c r="A10" i="3"/>
  <c r="A11" i="3"/>
  <c r="A12" i="3"/>
  <c r="A13" i="3"/>
  <c r="A14" i="3"/>
  <c r="A15" i="3"/>
  <c r="A16" i="3"/>
  <c r="A2" i="3"/>
  <c r="A3" i="2"/>
  <c r="A4" i="2"/>
  <c r="A5" i="2"/>
  <c r="A6" i="2"/>
  <c r="A7" i="2"/>
  <c r="A8" i="2"/>
  <c r="A9" i="2"/>
  <c r="A10" i="2"/>
  <c r="A12" i="2"/>
  <c r="A13" i="2"/>
  <c r="A14" i="2"/>
  <c r="A15" i="2"/>
  <c r="A16" i="2"/>
  <c r="C3" i="10" l="1"/>
  <c r="C4" i="10"/>
  <c r="C5" i="10"/>
  <c r="C6" i="10"/>
  <c r="C7" i="10"/>
  <c r="C8" i="10"/>
  <c r="C9" i="10"/>
  <c r="C10" i="10"/>
  <c r="C11" i="10"/>
  <c r="C12" i="10"/>
  <c r="C13" i="10"/>
  <c r="C14" i="10"/>
  <c r="C15" i="10"/>
  <c r="C16" i="10"/>
  <c r="D16" i="10" s="1"/>
  <c r="C24" i="10" l="1"/>
  <c r="J16" i="10"/>
  <c r="K16" i="10"/>
  <c r="B3" i="10"/>
  <c r="D3" i="10" s="1"/>
  <c r="B4" i="10"/>
  <c r="D4" i="10" s="1"/>
  <c r="B5" i="10"/>
  <c r="D5" i="10" s="1"/>
  <c r="B6" i="10"/>
  <c r="D6" i="10" s="1"/>
  <c r="B7" i="10"/>
  <c r="D7" i="10" s="1"/>
  <c r="B8" i="10"/>
  <c r="D8" i="10" s="1"/>
  <c r="B9" i="10"/>
  <c r="D9" i="10" s="1"/>
  <c r="B10" i="10"/>
  <c r="D10" i="10" s="1"/>
  <c r="B11" i="10"/>
  <c r="D11" i="10" s="1"/>
  <c r="B12" i="10"/>
  <c r="D12" i="10" s="1"/>
  <c r="B13" i="10"/>
  <c r="B14" i="10"/>
  <c r="D14" i="10" s="1"/>
  <c r="B15" i="10"/>
  <c r="D15" i="10" s="1"/>
  <c r="B2" i="10"/>
  <c r="D13" i="10" l="1"/>
  <c r="J13" i="10" s="1"/>
  <c r="B24" i="10"/>
  <c r="L16" i="10"/>
  <c r="M16" i="10" s="1"/>
  <c r="J7" i="10"/>
  <c r="K7" i="10"/>
  <c r="J6" i="10"/>
  <c r="K6" i="10"/>
  <c r="J11" i="10"/>
  <c r="K11" i="10"/>
  <c r="J14" i="10"/>
  <c r="K14" i="10"/>
  <c r="J10" i="10"/>
  <c r="K10" i="10"/>
  <c r="J9" i="10"/>
  <c r="K9" i="10"/>
  <c r="J5" i="10"/>
  <c r="K5" i="10"/>
  <c r="J3" i="10"/>
  <c r="K3" i="10"/>
  <c r="J15" i="10"/>
  <c r="K15" i="10"/>
  <c r="J12" i="10"/>
  <c r="K12" i="10"/>
  <c r="J8" i="10"/>
  <c r="K8" i="10"/>
  <c r="J4" i="10"/>
  <c r="K4" i="10"/>
  <c r="D2" i="10"/>
  <c r="D24" i="10" l="1"/>
  <c r="K2" i="10"/>
  <c r="K13" i="10"/>
  <c r="L13" i="10" s="1"/>
  <c r="L4" i="10"/>
  <c r="M4" i="10" s="1"/>
  <c r="L12" i="10"/>
  <c r="M12" i="10" s="1"/>
  <c r="L3" i="10"/>
  <c r="M3" i="10" s="1"/>
  <c r="L9" i="10"/>
  <c r="M9" i="10" s="1"/>
  <c r="L10" i="10"/>
  <c r="M10" i="10" s="1"/>
  <c r="L11" i="10"/>
  <c r="M11" i="10" s="1"/>
  <c r="L6" i="10"/>
  <c r="M6" i="10" s="1"/>
  <c r="J2" i="10"/>
  <c r="J24" i="10" s="1"/>
  <c r="L8" i="10"/>
  <c r="M8" i="10" s="1"/>
  <c r="L15" i="10"/>
  <c r="M15" i="10" s="1"/>
  <c r="L5" i="10"/>
  <c r="M5" i="10" s="1"/>
  <c r="L14" i="10"/>
  <c r="M14" i="10" s="1"/>
  <c r="L7" i="10"/>
  <c r="M7" i="10" s="1"/>
  <c r="K24" i="10" l="1"/>
  <c r="M13" i="10"/>
  <c r="L2" i="10"/>
  <c r="L24" i="10" s="1"/>
  <c r="V3" i="8"/>
  <c r="V4" i="8"/>
  <c r="V5" i="8"/>
  <c r="V6" i="8"/>
  <c r="V7" i="8"/>
  <c r="V8" i="8"/>
  <c r="V9" i="8"/>
  <c r="V10" i="8"/>
  <c r="V11" i="8"/>
  <c r="V12" i="8"/>
  <c r="V13" i="8"/>
  <c r="V15" i="8"/>
  <c r="V16" i="8"/>
  <c r="V24" i="8" l="1"/>
  <c r="M2" i="10"/>
  <c r="M24" i="10"/>
  <c r="P1" i="10" l="1"/>
  <c r="P2" i="10"/>
  <c r="P3" i="10"/>
  <c r="P4" i="10"/>
  <c r="P5"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GRADEBOOK.xlsx!Table1" type="102" refreshedVersion="6" minRefreshableVersion="5">
    <extLst>
      <ext xmlns:x15="http://schemas.microsoft.com/office/spreadsheetml/2010/11/main" uri="{DE250136-89BD-433C-8126-D09CA5730AF9}">
        <x15:connection id="Table1">
          <x15:rangePr sourceName="_xlcn.WorksheetConnection_GRADEBOOK.xlsxTable11"/>
        </x15:connection>
      </ext>
    </extLst>
  </connection>
  <connection id="3" xr16:uid="{00000000-0015-0000-FFFF-FFFF02000000}" name="WorksheetConnection_Play around with this.xlsx!Attendance" type="102" refreshedVersion="6" minRefreshableVersion="5">
    <extLst>
      <ext xmlns:x15="http://schemas.microsoft.com/office/spreadsheetml/2010/11/main" uri="{DE250136-89BD-433C-8126-D09CA5730AF9}">
        <x15:connection id="Attendance" autoDelete="1">
          <x15:rangePr sourceName="_xlcn.WorksheetConnection_Playaroundwiththis.xlsxAttendance1"/>
        </x15:connection>
      </ext>
    </extLst>
  </connection>
  <connection id="4" xr16:uid="{00000000-0015-0000-FFFF-FFFF03000000}" name="WorksheetConnection_Play around with this.xlsx!HW" type="102" refreshedVersion="6" minRefreshableVersion="5">
    <extLst>
      <ext xmlns:x15="http://schemas.microsoft.com/office/spreadsheetml/2010/11/main" uri="{DE250136-89BD-433C-8126-D09CA5730AF9}">
        <x15:connection id="HW">
          <x15:rangePr sourceName="_xlcn.WorksheetConnection_Playaroundwiththis.xlsxHW1"/>
        </x15:connection>
      </ext>
    </extLst>
  </connection>
  <connection id="5" xr16:uid="{00000000-0015-0000-FFFF-FFFF04000000}" name="WorksheetConnection_Play around with this.xlsx!Quizzes" type="102" refreshedVersion="6" minRefreshableVersion="5">
    <extLst>
      <ext xmlns:x15="http://schemas.microsoft.com/office/spreadsheetml/2010/11/main" uri="{DE250136-89BD-433C-8126-D09CA5730AF9}">
        <x15:connection id="Quizzes">
          <x15:rangePr sourceName="_xlcn.WorksheetConnection_Playaroundwiththis.xlsxQuizzes1"/>
        </x15:connection>
      </ext>
    </extLst>
  </connection>
  <connection id="6" xr16:uid="{00000000-0015-0000-FFFF-FFFF05000000}" name="WorksheetConnection_Play around with this.xlsx!Tests" type="102" refreshedVersion="6" minRefreshableVersion="5">
    <extLst>
      <ext xmlns:x15="http://schemas.microsoft.com/office/spreadsheetml/2010/11/main" uri="{DE250136-89BD-433C-8126-D09CA5730AF9}">
        <x15:connection id="Tests">
          <x15:rangePr sourceName="_xlcn.WorksheetConnection_Playaroundwiththis.xlsxTests1"/>
        </x15:connection>
      </ext>
    </extLst>
  </connection>
</connections>
</file>

<file path=xl/sharedStrings.xml><?xml version="1.0" encoding="utf-8"?>
<sst xmlns="http://schemas.openxmlformats.org/spreadsheetml/2006/main" count="187" uniqueCount="140">
  <si>
    <t>Name</t>
  </si>
  <si>
    <t>Atten Record</t>
  </si>
  <si>
    <t xml:space="preserve">Total </t>
  </si>
  <si>
    <t>Average</t>
  </si>
  <si>
    <t>Quiz 1</t>
  </si>
  <si>
    <t>Quiz 3</t>
  </si>
  <si>
    <t>Quiz 4</t>
  </si>
  <si>
    <t>Dropped Avg.</t>
  </si>
  <si>
    <t>Total</t>
  </si>
  <si>
    <t>Dropped Avg</t>
  </si>
  <si>
    <t>Test 1</t>
  </si>
  <si>
    <t>Test 2</t>
  </si>
  <si>
    <t>Test 3</t>
  </si>
  <si>
    <t xml:space="preserve"> Test 4</t>
  </si>
  <si>
    <t>Final Exam</t>
  </si>
  <si>
    <t>Min Grade</t>
  </si>
  <si>
    <t>A</t>
  </si>
  <si>
    <t>B</t>
  </si>
  <si>
    <t>C</t>
  </si>
  <si>
    <t>D</t>
  </si>
  <si>
    <t>F</t>
  </si>
  <si>
    <t>Letter Grade</t>
  </si>
  <si>
    <t>HW2</t>
  </si>
  <si>
    <t>HW1</t>
  </si>
  <si>
    <t>Quiz 2</t>
  </si>
  <si>
    <t>Last, First</t>
  </si>
  <si>
    <t>Quizzes</t>
  </si>
  <si>
    <t>Test 4</t>
  </si>
  <si>
    <t>HW3</t>
  </si>
  <si>
    <t>Quiz 8</t>
  </si>
  <si>
    <t>Quiz 9</t>
  </si>
  <si>
    <t>Quiz 10</t>
  </si>
  <si>
    <t>Homework</t>
  </si>
  <si>
    <t>Quiz 5</t>
  </si>
  <si>
    <t>Quiz 6</t>
  </si>
  <si>
    <t>Quiz 7</t>
  </si>
  <si>
    <t>HW12</t>
  </si>
  <si>
    <t>Quiz 11</t>
  </si>
  <si>
    <t>Quiz 12</t>
  </si>
  <si>
    <t>Quiz 13</t>
  </si>
  <si>
    <t>Quiz 14</t>
  </si>
  <si>
    <t>Quiz 15</t>
  </si>
  <si>
    <t>HW14</t>
  </si>
  <si>
    <t>Quiz 16</t>
  </si>
  <si>
    <t>Quiz 17</t>
  </si>
  <si>
    <t>Quiz 18</t>
  </si>
  <si>
    <t>Quiz 19</t>
  </si>
  <si>
    <t>Quiz 20</t>
  </si>
  <si>
    <t>01/15/19</t>
  </si>
  <si>
    <t>01/17/19</t>
  </si>
  <si>
    <t>01/22/19</t>
  </si>
  <si>
    <t>01/24/19</t>
  </si>
  <si>
    <t>01/29/19</t>
  </si>
  <si>
    <t>01/31/19</t>
  </si>
  <si>
    <t>02/05/19</t>
  </si>
  <si>
    <t>02/07/19</t>
  </si>
  <si>
    <t>02/12/19</t>
  </si>
  <si>
    <t>02/14/19</t>
  </si>
  <si>
    <t>02/19/19</t>
  </si>
  <si>
    <t>02/21/19</t>
  </si>
  <si>
    <t>02/26/19</t>
  </si>
  <si>
    <t>02/28/19</t>
  </si>
  <si>
    <t>03/05/19</t>
  </si>
  <si>
    <t>03/07/19</t>
  </si>
  <si>
    <t>03/19/19</t>
  </si>
  <si>
    <t>03/26/19</t>
  </si>
  <si>
    <t>03/28/19</t>
  </si>
  <si>
    <t>04/02/19</t>
  </si>
  <si>
    <t>04/04/19</t>
  </si>
  <si>
    <t>04/09/19</t>
  </si>
  <si>
    <t>04/11/19</t>
  </si>
  <si>
    <t>04/16/19</t>
  </si>
  <si>
    <t>04/18/19</t>
  </si>
  <si>
    <t>04/23/19</t>
  </si>
  <si>
    <t>04/25/19</t>
  </si>
  <si>
    <t>04/30/19</t>
  </si>
  <si>
    <t>05/07/19</t>
  </si>
  <si>
    <t>Letter</t>
  </si>
  <si>
    <t>Grade</t>
  </si>
  <si>
    <t>HW8 2.3-2.4</t>
  </si>
  <si>
    <t>HW4 1.1 1.2</t>
  </si>
  <si>
    <t>HW5 1.3</t>
  </si>
  <si>
    <t>HW9 9.1</t>
  </si>
  <si>
    <t>HW7 2.1-2.2 B</t>
  </si>
  <si>
    <t>HW6 2.1-2.2 A</t>
  </si>
  <si>
    <t>HW10 1.4 3.1</t>
  </si>
  <si>
    <t>HW11 3.2</t>
  </si>
  <si>
    <t>AVERAGE</t>
  </si>
  <si>
    <t>HW&amp;Q</t>
  </si>
  <si>
    <t>Average F&lt;T</t>
  </si>
  <si>
    <t>AVG F&gt;T</t>
  </si>
  <si>
    <t>GRADE</t>
  </si>
  <si>
    <t>TOTAL</t>
  </si>
  <si>
    <t>Row Labels</t>
  </si>
  <si>
    <t>Grand Total</t>
  </si>
  <si>
    <t>Absences</t>
  </si>
  <si>
    <t>HW</t>
  </si>
  <si>
    <t>grade</t>
  </si>
  <si>
    <t>letter</t>
  </si>
  <si>
    <t>Count of grade</t>
  </si>
  <si>
    <t>title:</t>
  </si>
  <si>
    <t>Letter Grade Distribution</t>
  </si>
  <si>
    <t>mode</t>
  </si>
  <si>
    <t>q3</t>
  </si>
  <si>
    <t>q2</t>
  </si>
  <si>
    <t>q1</t>
  </si>
  <si>
    <t>mean</t>
  </si>
  <si>
    <t>st.dev</t>
  </si>
  <si>
    <t>CURRENT GRADE</t>
  </si>
  <si>
    <t>HW16</t>
  </si>
  <si>
    <t>HW15</t>
  </si>
  <si>
    <t>HW13</t>
  </si>
  <si>
    <t>HW17</t>
  </si>
  <si>
    <t>HW18</t>
  </si>
  <si>
    <t>HW19</t>
  </si>
  <si>
    <t>HW20</t>
  </si>
  <si>
    <t>Milo</t>
  </si>
  <si>
    <t>Felix</t>
  </si>
  <si>
    <t>Bella</t>
  </si>
  <si>
    <t>Jack</t>
  </si>
  <si>
    <t>Lucky</t>
  </si>
  <si>
    <t>Casper</t>
  </si>
  <si>
    <t>Sooty</t>
  </si>
  <si>
    <t>Cleo</t>
  </si>
  <si>
    <t>Chloe</t>
  </si>
  <si>
    <t>Toby</t>
  </si>
  <si>
    <t>Ginger</t>
  </si>
  <si>
    <t>Billy</t>
  </si>
  <si>
    <t>Bastian</t>
  </si>
  <si>
    <t>Daisy</t>
  </si>
  <si>
    <t>Alex</t>
  </si>
  <si>
    <t>Garfield</t>
  </si>
  <si>
    <t>Shrek</t>
  </si>
  <si>
    <t>Pumba</t>
  </si>
  <si>
    <t>Timon</t>
  </si>
  <si>
    <t>Dusty</t>
  </si>
  <si>
    <t>Oddie</t>
  </si>
  <si>
    <t>Koby</t>
  </si>
  <si>
    <t>First Day of Business</t>
  </si>
  <si>
    <t xml:space="preserve">                              CURRENT GRADES FOR MY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</si>
</sst>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mmmm\ d\,\ yyyy;@"/>
    <numFmt numFmtId="165" formatCode="mm/dd/yy;@"/>
    <numFmt numFmtId="166" formatCode="#\ ??/39"/>
  </numFmts>
  <fonts count="6" x14ac:knownFonts="1">
    <font>
      <sz val="11"/>
      <color theme="1"/>
      <name val="Calibri"/>
      <family val="2"/>
      <scheme val="minor"/>
    </font>
    <font>
      <b/>
      <sz val="11"/>
      <color theme="1"/>
      <name val="Calibri"/>
      <family val="2"/>
      <scheme val="minor"/>
    </font>
    <font>
      <sz val="11"/>
      <color theme="1" tint="4.9989318521683403E-2"/>
      <name val="Calibri"/>
      <family val="2"/>
      <scheme val="minor"/>
    </font>
    <font>
      <strike/>
      <sz val="11"/>
      <color theme="1"/>
      <name val="Calibri"/>
      <family val="2"/>
      <scheme val="minor"/>
    </font>
    <font>
      <sz val="18"/>
      <color theme="0"/>
      <name val="Calibri"/>
      <family val="2"/>
      <scheme val="minor"/>
    </font>
    <font>
      <sz val="14"/>
      <color rgb="FF595959"/>
      <name val="Calibri"/>
      <family val="2"/>
      <scheme val="minor"/>
    </font>
  </fonts>
  <fills count="8">
    <fill>
      <patternFill patternType="none"/>
    </fill>
    <fill>
      <patternFill patternType="gray125"/>
    </fill>
    <fill>
      <patternFill patternType="solid">
        <fgColor theme="6" tint="0.39994506668294322"/>
        <bgColor indexed="64"/>
      </patternFill>
    </fill>
    <fill>
      <patternFill patternType="solid">
        <fgColor theme="7" tint="0.79998168889431442"/>
        <bgColor indexed="64"/>
      </patternFill>
    </fill>
    <fill>
      <patternFill patternType="solid">
        <fgColor theme="4" tint="0.59999389629810485"/>
        <bgColor theme="4" tint="0.59999389629810485"/>
      </patternFill>
    </fill>
    <fill>
      <patternFill patternType="solid">
        <fgColor rgb="FFFF0000"/>
        <bgColor indexed="64"/>
      </patternFill>
    </fill>
    <fill>
      <patternFill patternType="solid">
        <fgColor theme="8" tint="0.39997558519241921"/>
        <bgColor indexed="64"/>
      </patternFill>
    </fill>
    <fill>
      <patternFill patternType="solid">
        <fgColor theme="6"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style="thin">
        <color indexed="64"/>
      </bottom>
      <diagonal/>
    </border>
    <border>
      <left style="thick">
        <color auto="1"/>
      </left>
      <right/>
      <top/>
      <bottom/>
      <diagonal/>
    </border>
    <border>
      <left style="thick">
        <color auto="1"/>
      </left>
      <right style="thin">
        <color indexed="64"/>
      </right>
      <top style="thin">
        <color indexed="64"/>
      </top>
      <bottom style="thin">
        <color indexed="64"/>
      </bottom>
      <diagonal/>
    </border>
    <border>
      <left style="thick">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1">
    <xf numFmtId="0" fontId="0" fillId="0" borderId="0"/>
  </cellStyleXfs>
  <cellXfs count="54">
    <xf numFmtId="0" fontId="0" fillId="0" borderId="0" xfId="0"/>
    <xf numFmtId="0" fontId="1" fillId="0" borderId="1" xfId="0" applyFont="1" applyBorder="1"/>
    <xf numFmtId="0" fontId="1" fillId="0" borderId="0" xfId="0" applyFont="1"/>
    <xf numFmtId="0" fontId="1" fillId="2" borderId="1" xfId="0" applyFont="1" applyFill="1" applyBorder="1" applyAlignment="1"/>
    <xf numFmtId="0" fontId="1" fillId="0" borderId="5" xfId="0" applyFont="1" applyFill="1" applyBorder="1" applyAlignment="1"/>
    <xf numFmtId="165" fontId="1" fillId="0" borderId="7" xfId="0" applyNumberFormat="1" applyFont="1" applyBorder="1"/>
    <xf numFmtId="0" fontId="0" fillId="0" borderId="1" xfId="0" applyBorder="1"/>
    <xf numFmtId="2" fontId="0" fillId="0" borderId="0" xfId="0" applyNumberFormat="1"/>
    <xf numFmtId="0" fontId="0" fillId="0" borderId="1" xfId="0" applyBorder="1" applyAlignment="1">
      <alignment horizontal="right"/>
    </xf>
    <xf numFmtId="0" fontId="0" fillId="0" borderId="10" xfId="0" applyBorder="1"/>
    <xf numFmtId="0" fontId="2" fillId="0" borderId="5" xfId="0" applyFont="1" applyFill="1" applyBorder="1" applyAlignment="1">
      <alignment horizontal="left"/>
    </xf>
    <xf numFmtId="0" fontId="2" fillId="0" borderId="0" xfId="0" applyFont="1"/>
    <xf numFmtId="0" fontId="2" fillId="0" borderId="7" xfId="0" applyFont="1" applyBorder="1" applyAlignment="1">
      <alignment horizontal="left"/>
    </xf>
    <xf numFmtId="0" fontId="2" fillId="0" borderId="12" xfId="0" applyFont="1" applyBorder="1" applyAlignment="1">
      <alignment horizontal="left"/>
    </xf>
    <xf numFmtId="0" fontId="2" fillId="0" borderId="5" xfId="0" applyFont="1" applyBorder="1" applyAlignment="1">
      <alignment horizontal="left"/>
    </xf>
    <xf numFmtId="0" fontId="2" fillId="0" borderId="11" xfId="0" applyFont="1" applyBorder="1" applyAlignment="1">
      <alignment horizontal="left"/>
    </xf>
    <xf numFmtId="0" fontId="0" fillId="0" borderId="0" xfId="0" applyBorder="1"/>
    <xf numFmtId="0" fontId="2" fillId="0" borderId="9" xfId="0" applyFont="1" applyBorder="1" applyAlignment="1">
      <alignment horizontal="left"/>
    </xf>
    <xf numFmtId="0" fontId="2" fillId="0" borderId="13" xfId="0" applyFont="1" applyBorder="1" applyAlignment="1">
      <alignment horizontal="left"/>
    </xf>
    <xf numFmtId="0" fontId="0" fillId="3" borderId="0" xfId="0" applyFill="1"/>
    <xf numFmtId="0" fontId="3" fillId="0" borderId="0" xfId="0" applyFont="1"/>
    <xf numFmtId="0" fontId="0" fillId="0" borderId="0" xfId="0" applyFont="1"/>
    <xf numFmtId="0" fontId="0" fillId="0" borderId="1" xfId="0" applyFont="1" applyBorder="1"/>
    <xf numFmtId="0" fontId="0" fillId="4" borderId="1" xfId="0" applyFont="1" applyFill="1" applyBorder="1" applyAlignment="1">
      <alignment wrapText="1"/>
    </xf>
    <xf numFmtId="2" fontId="1" fillId="5" borderId="0" xfId="0" applyNumberFormat="1" applyFont="1" applyFill="1"/>
    <xf numFmtId="0" fontId="1" fillId="5" borderId="0" xfId="0" applyFont="1" applyFill="1"/>
    <xf numFmtId="1" fontId="1" fillId="5" borderId="0" xfId="0" applyNumberFormat="1" applyFont="1" applyFill="1"/>
    <xf numFmtId="1" fontId="0" fillId="5" borderId="0" xfId="0" applyNumberFormat="1" applyFont="1" applyFill="1"/>
    <xf numFmtId="0" fontId="0" fillId="0" borderId="0" xfId="0" applyFont="1" applyFill="1"/>
    <xf numFmtId="0" fontId="1" fillId="5" borderId="6" xfId="0" applyFont="1" applyFill="1" applyBorder="1"/>
    <xf numFmtId="0" fontId="1" fillId="5" borderId="8" xfId="0" applyFont="1" applyFill="1" applyBorder="1"/>
    <xf numFmtId="0" fontId="1" fillId="0" borderId="1" xfId="0" applyFont="1" applyFill="1" applyBorder="1"/>
    <xf numFmtId="1" fontId="0" fillId="0" borderId="1" xfId="0" applyNumberFormat="1" applyFont="1" applyFill="1" applyBorder="1"/>
    <xf numFmtId="1" fontId="0" fillId="0" borderId="1" xfId="0" applyNumberFormat="1" applyFont="1" applyBorder="1"/>
    <xf numFmtId="1" fontId="0" fillId="0" borderId="1" xfId="0" applyNumberFormat="1" applyBorder="1"/>
    <xf numFmtId="2" fontId="0" fillId="0" borderId="1" xfId="0" applyNumberFormat="1" applyBorder="1"/>
    <xf numFmtId="2" fontId="0" fillId="0" borderId="1" xfId="0" applyNumberFormat="1" applyFont="1" applyBorder="1"/>
    <xf numFmtId="0" fontId="0" fillId="6" borderId="1" xfId="0" applyFill="1" applyBorder="1"/>
    <xf numFmtId="166" fontId="0" fillId="0" borderId="1" xfId="0" applyNumberFormat="1" applyBorder="1" applyAlignment="1">
      <alignment horizontal="center"/>
    </xf>
    <xf numFmtId="0" fontId="0" fillId="0" borderId="0" xfId="0" pivotButton="1"/>
    <xf numFmtId="0" fontId="0" fillId="0" borderId="0" xfId="0" applyAlignment="1">
      <alignment horizontal="left"/>
    </xf>
    <xf numFmtId="1" fontId="0" fillId="0" borderId="0" xfId="0" applyNumberFormat="1"/>
    <xf numFmtId="0" fontId="4" fillId="7" borderId="14" xfId="0" applyFont="1" applyFill="1" applyBorder="1" applyAlignment="1">
      <alignment horizontal="left"/>
    </xf>
    <xf numFmtId="0" fontId="4" fillId="7" borderId="15" xfId="0" applyFont="1" applyFill="1" applyBorder="1" applyAlignment="1">
      <alignment horizontal="left"/>
    </xf>
    <xf numFmtId="0" fontId="4" fillId="7" borderId="6" xfId="0" applyFont="1" applyFill="1" applyBorder="1" applyAlignment="1">
      <alignment horizontal="left"/>
    </xf>
    <xf numFmtId="0" fontId="0" fillId="0" borderId="0" xfId="0" applyNumberFormat="1"/>
    <xf numFmtId="0" fontId="5" fillId="0" borderId="0" xfId="0" applyFont="1" applyAlignment="1">
      <alignment horizontal="center" vertical="center" readingOrder="1"/>
    </xf>
    <xf numFmtId="1" fontId="0" fillId="0" borderId="8" xfId="0" applyNumberFormat="1" applyFont="1" applyFill="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164" fontId="1" fillId="2" borderId="2" xfId="0" applyNumberFormat="1" applyFont="1" applyFill="1" applyBorder="1" applyAlignment="1">
      <alignment horizontal="center"/>
    </xf>
    <xf numFmtId="164" fontId="1" fillId="2" borderId="3" xfId="0" applyNumberFormat="1" applyFont="1" applyFill="1" applyBorder="1" applyAlignment="1">
      <alignment horizontal="center"/>
    </xf>
    <xf numFmtId="164" fontId="1" fillId="2" borderId="4" xfId="0" applyNumberFormat="1" applyFont="1" applyFill="1" applyBorder="1" applyAlignment="1">
      <alignment horizontal="center"/>
    </xf>
  </cellXfs>
  <cellStyles count="1">
    <cellStyle name="Normal" xfId="0" builtinId="0"/>
  </cellStyles>
  <dxfs count="11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399975585192419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tint="4.9989318521683403E-2"/>
        <name val="Calibri"/>
        <scheme val="minor"/>
      </font>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0" formatCode="General"/>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vertical/>
        <horizontal/>
      </border>
    </dxf>
    <dxf>
      <border diagonalUp="0" diagonalDown="0">
        <left style="thin">
          <color indexed="64"/>
        </left>
        <right style="thin">
          <color indexed="64"/>
        </right>
        <top style="thin">
          <color indexed="64"/>
        </top>
        <bottom style="thin">
          <color indexed="64"/>
        </bottom>
      </border>
    </dxf>
    <dxf>
      <border>
        <bottom style="thin">
          <color indexed="64"/>
        </bottom>
        <vertical/>
        <horizontal/>
      </border>
    </dxf>
    <dxf>
      <font>
        <b val="0"/>
        <i val="0"/>
        <strike val="0"/>
        <outline val="0"/>
        <shadow val="0"/>
        <u val="none"/>
        <vertAlign val="baseline"/>
        <sz val="11"/>
        <color theme="1" tint="4.9989318521683403E-2"/>
        <name val="Calibri"/>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vertical/>
        <horizontal/>
      </border>
    </dxf>
    <dxf>
      <border diagonalUp="0" diagonalDown="0">
        <left style="thin">
          <color indexed="64"/>
        </left>
        <right style="thin">
          <color indexed="64"/>
        </right>
        <top style="thin">
          <color indexed="64"/>
        </top>
        <bottom style="thin">
          <color indexed="64"/>
        </bottom>
      </border>
    </dxf>
    <dxf>
      <border>
        <bottom style="thin">
          <color indexed="64"/>
        </bottom>
        <vertical/>
        <horizontal/>
      </border>
    </dxf>
    <dxf>
      <font>
        <b/>
        <i val="0"/>
        <strike val="0"/>
        <condense val="0"/>
        <extend val="0"/>
        <outline val="0"/>
        <shadow val="0"/>
        <u val="none"/>
        <vertAlign val="baseline"/>
        <sz val="11"/>
        <color theme="1"/>
        <name val="Calibri"/>
        <scheme val="minor"/>
      </font>
      <numFmt numFmtId="165" formatCode="mm/dd/yy;@"/>
      <border diagonalUp="0" diagonalDown="0">
        <left style="thin">
          <color indexed="64"/>
        </left>
        <right style="thin">
          <color indexed="64"/>
        </right>
        <top/>
        <bottom/>
      </border>
    </dxf>
    <dxf>
      <fill>
        <patternFill>
          <bgColor theme="2"/>
        </patternFill>
      </fill>
    </dxf>
  </dxfs>
  <tableStyles count="1" defaultTableStyle="TableStyleMedium9" defaultPivotStyle="PivotStyleLight16">
    <tableStyle name="Table Style 1" pivot="0" count="1" xr9:uid="{00000000-0011-0000-FFFF-FFFF00000000}">
      <tableStyleElement type="wholeTable" dxfId="1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1.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[GRADEBOOK.xlsx]Charts!PivotTable3</c:name>
    <c:fmtId val="21"/>
  </c:pivotSource>
  <c:chart>
    <c:title>
      <c:tx>
        <c:strRef>
          <c:f>Charts!$G$3</c:f>
          <c:strCache>
            <c:ptCount val="1"/>
            <c:pt idx="0">
              <c:v>Letter Grade Distribution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Charts!$G$3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04-4A9A-B90F-22822F1991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04-4A9A-B90F-22822F1991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04-4A9A-B90F-22822F1991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04-4A9A-B90F-22822F199170}"/>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Charts!$G$3</c:f>
              <c:strCache>
                <c:ptCount val="4"/>
                <c:pt idx="0">
                  <c:v>B</c:v>
                </c:pt>
                <c:pt idx="1">
                  <c:v>C</c:v>
                </c:pt>
                <c:pt idx="2">
                  <c:v>D</c:v>
                </c:pt>
                <c:pt idx="3">
                  <c:v>F</c:v>
                </c:pt>
              </c:strCache>
            </c:strRef>
          </c:cat>
          <c:val>
            <c:numRef>
              <c:f>Charts!$G$3</c:f>
              <c:numCache>
                <c:formatCode>General</c:formatCode>
                <c:ptCount val="4"/>
                <c:pt idx="0">
                  <c:v>1</c:v>
                </c:pt>
                <c:pt idx="1">
                  <c:v>5</c:v>
                </c:pt>
                <c:pt idx="2">
                  <c:v>1</c:v>
                </c:pt>
                <c:pt idx="3">
                  <c:v>14</c:v>
                </c:pt>
              </c:numCache>
            </c:numRef>
          </c:val>
          <c:extLst>
            <c:ext xmlns:c16="http://schemas.microsoft.com/office/drawing/2014/chart" uri="{C3380CC4-5D6E-409C-BE32-E72D297353CC}">
              <c16:uniqueId val="{00000000-D86D-46D3-A189-2A96427B3D7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[GRADEBOOK.xlsx]Charts!PivotTable3</c:name>
    <c:fmtId val="25"/>
  </c:pivotSource>
  <c:chart>
    <c:title>
      <c:tx>
        <c:strRef>
          <c:f>Charts!$G$3</c:f>
          <c:strCache>
            <c:ptCount val="1"/>
            <c:pt idx="0">
              <c:v>Letter Grade Distribution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15403719696328E-2"/>
          <c:y val="0.22478787878787879"/>
          <c:w val="0.87868973367576342"/>
          <c:h val="0.70854545454545459"/>
        </c:manualLayout>
      </c:layout>
      <c:barChart>
        <c:barDir val="bar"/>
        <c:grouping val="clustered"/>
        <c:varyColors val="0"/>
        <c:ser>
          <c:idx val="0"/>
          <c:order val="0"/>
          <c:tx>
            <c:strRef>
              <c:f>Charts!$G$3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Charts!$G$3</c:f>
              <c:strCache>
                <c:ptCount val="4"/>
                <c:pt idx="0">
                  <c:v>B</c:v>
                </c:pt>
                <c:pt idx="1">
                  <c:v>C</c:v>
                </c:pt>
                <c:pt idx="2">
                  <c:v>D</c:v>
                </c:pt>
                <c:pt idx="3">
                  <c:v>F</c:v>
                </c:pt>
              </c:strCache>
            </c:strRef>
          </c:cat>
          <c:val>
            <c:numRef>
              <c:f>Charts!$G$3</c:f>
              <c:numCache>
                <c:formatCode>General</c:formatCode>
                <c:ptCount val="4"/>
                <c:pt idx="0">
                  <c:v>1</c:v>
                </c:pt>
                <c:pt idx="1">
                  <c:v>5</c:v>
                </c:pt>
                <c:pt idx="2">
                  <c:v>1</c:v>
                </c:pt>
                <c:pt idx="3">
                  <c:v>14</c:v>
                </c:pt>
              </c:numCache>
            </c:numRef>
          </c:val>
          <c:extLst>
            <c:ext xmlns:c16="http://schemas.microsoft.com/office/drawing/2014/chart" uri="{C3380CC4-5D6E-409C-BE32-E72D297353CC}">
              <c16:uniqueId val="{00000000-5BFA-482A-BE13-5845D1524DC7}"/>
            </c:ext>
          </c:extLst>
        </c:ser>
        <c:dLbls>
          <c:dLblPos val="outEnd"/>
          <c:showLegendKey val="0"/>
          <c:showVal val="1"/>
          <c:showCatName val="0"/>
          <c:showSerName val="0"/>
          <c:showPercent val="0"/>
          <c:showBubbleSize val="0"/>
        </c:dLbls>
        <c:gapWidth val="182"/>
        <c:axId val="359029647"/>
        <c:axId val="359034639"/>
      </c:barChart>
      <c:catAx>
        <c:axId val="359029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34639"/>
        <c:crosses val="autoZero"/>
        <c:auto val="1"/>
        <c:lblAlgn val="ctr"/>
        <c:lblOffset val="100"/>
        <c:noMultiLvlLbl val="0"/>
      </c:catAx>
      <c:valAx>
        <c:axId val="359034639"/>
        <c:scaling>
          <c:orientation val="minMax"/>
        </c:scaling>
        <c:delete val="1"/>
        <c:axPos val="b"/>
        <c:numFmt formatCode="General" sourceLinked="1"/>
        <c:majorTickMark val="none"/>
        <c:minorTickMark val="none"/>
        <c:tickLblPos val="nextTo"/>
        <c:crossAx val="3590296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[GRADEBOOK.xlsx]Charts!PivotTable3</c:name>
    <c:fmtId val="27"/>
  </c:pivotSource>
  <c:chart>
    <c:title>
      <c:tx>
        <c:strRef>
          <c:f>Charts!$G$3</c:f>
          <c:strCache>
            <c:ptCount val="1"/>
            <c:pt idx="0">
              <c:v>Letter Grade Distribution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Charts!$G$3</c:f>
              <c:strCache>
                <c:ptCount val="4"/>
                <c:pt idx="0">
                  <c:v>B</c:v>
                </c:pt>
                <c:pt idx="1">
                  <c:v>C</c:v>
                </c:pt>
                <c:pt idx="2">
                  <c:v>D</c:v>
                </c:pt>
                <c:pt idx="3">
                  <c:v>F</c:v>
                </c:pt>
              </c:strCache>
            </c:strRef>
          </c:cat>
          <c:val>
            <c:numRef>
              <c:f>Charts!$G$3</c:f>
              <c:numCache>
                <c:formatCode>General</c:formatCode>
                <c:ptCount val="4"/>
                <c:pt idx="0">
                  <c:v>1</c:v>
                </c:pt>
                <c:pt idx="1">
                  <c:v>5</c:v>
                </c:pt>
                <c:pt idx="2">
                  <c:v>1</c:v>
                </c:pt>
                <c:pt idx="3">
                  <c:v>14</c:v>
                </c:pt>
              </c:numCache>
            </c:numRef>
          </c:val>
          <c:extLst>
            <c:ext xmlns:c16="http://schemas.microsoft.com/office/drawing/2014/chart" uri="{C3380CC4-5D6E-409C-BE32-E72D297353CC}">
              <c16:uniqueId val="{00000000-D61C-49A3-A0C9-592E684BDD8E}"/>
            </c:ext>
          </c:extLst>
        </c:ser>
        <c:dLbls>
          <c:dLblPos val="outEnd"/>
          <c:showLegendKey val="0"/>
          <c:showVal val="1"/>
          <c:showCatName val="0"/>
          <c:showSerName val="0"/>
          <c:showPercent val="0"/>
          <c:showBubbleSize val="0"/>
        </c:dLbls>
        <c:gapWidth val="219"/>
        <c:overlap val="-27"/>
        <c:axId val="359027983"/>
        <c:axId val="359039215"/>
      </c:barChart>
      <c:catAx>
        <c:axId val="35902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39215"/>
        <c:crosses val="autoZero"/>
        <c:auto val="1"/>
        <c:lblAlgn val="ctr"/>
        <c:lblOffset val="100"/>
        <c:noMultiLvlLbl val="0"/>
      </c:catAx>
      <c:valAx>
        <c:axId val="359039215"/>
        <c:scaling>
          <c:orientation val="minMax"/>
        </c:scaling>
        <c:delete val="1"/>
        <c:axPos val="l"/>
        <c:numFmt formatCode="General" sourceLinked="1"/>
        <c:majorTickMark val="none"/>
        <c:minorTickMark val="none"/>
        <c:tickLblPos val="nextTo"/>
        <c:crossAx val="3590279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Grade Distribution</cx:v>
        </cx:txData>
      </cx:tx>
      <cx:txPr>
        <a:bodyPr spcFirstLastPara="1" vertOverflow="ellipsis" wrap="square" lIns="0" tIns="0" rIns="0" bIns="0" anchor="ctr" anchorCtr="1"/>
        <a:lstStyle/>
        <a:p>
          <a:pPr algn="ctr">
            <a:defRPr/>
          </a:pPr>
          <a:r>
            <a:rPr lang="en-US"/>
            <a:t>Grade Distribution</a:t>
          </a:r>
        </a:p>
      </cx:txPr>
    </cx:title>
    <cx:plotArea>
      <cx:plotAreaRegion>
        <cx:series layoutId="clusteredColumn" uniqueId="{6C27BBC2-9BBA-44B8-BF45-2D714E99B130}">
          <cx:dataId val="0"/>
          <cx:layoutPr>
            <cx:binning intervalClosed="r">
              <cx:binCount val="9"/>
            </cx:binning>
          </cx:layoutPr>
        </cx:series>
      </cx:plotAreaRegion>
      <cx:axis id="0">
        <cx:catScaling gapWidth="0"/>
        <cx:tickLabels/>
        <cx:numFmt formatCode="#,##0"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9</xdr:col>
      <xdr:colOff>409575</xdr:colOff>
      <xdr:row>3</xdr:row>
      <xdr:rowOff>66675</xdr:rowOff>
    </xdr:from>
    <xdr:to>
      <xdr:col>16</xdr:col>
      <xdr:colOff>409574</xdr:colOff>
      <xdr:row>15</xdr:row>
      <xdr:rowOff>66675</xdr:rowOff>
    </xdr:to>
    <mc:AlternateContent xmlns:mc="http://schemas.openxmlformats.org/markup-compatibility/2006">
      <mc:Choice xmlns:a14="http://schemas.microsoft.com/office/drawing/2010/main" Requires="a14">
        <xdr:graphicFrame macro="">
          <xdr:nvGraphicFramePr>
            <xdr:cNvPr id="2" name="Nam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4972050" y="742950"/>
              <a:ext cx="4267199"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3</xdr:row>
      <xdr:rowOff>0</xdr:rowOff>
    </xdr:from>
    <xdr:to>
      <xdr:col>13</xdr:col>
      <xdr:colOff>0</xdr:colOff>
      <xdr:row>14</xdr:row>
      <xdr:rowOff>1</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13</xdr:row>
      <xdr:rowOff>0</xdr:rowOff>
    </xdr:from>
    <xdr:to>
      <xdr:col>8</xdr:col>
      <xdr:colOff>0</xdr:colOff>
      <xdr:row>23</xdr:row>
      <xdr:rowOff>0</xdr:rowOff>
    </xdr:to>
    <xdr:graphicFrame macro="">
      <xdr:nvGraphicFramePr>
        <xdr:cNvPr id="4" name="Chart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606424</xdr:colOff>
      <xdr:row>15</xdr:row>
      <xdr:rowOff>1</xdr:rowOff>
    </xdr:from>
    <xdr:to>
      <xdr:col>13</xdr:col>
      <xdr:colOff>9525</xdr:colOff>
      <xdr:row>25</xdr:row>
      <xdr:rowOff>1</xdr:rowOff>
    </xdr:to>
    <xdr:graphicFrame macro="">
      <xdr:nvGraphicFramePr>
        <xdr:cNvPr id="5" name="Chart 4">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222251</xdr:colOff>
      <xdr:row>27</xdr:row>
      <xdr:rowOff>57150</xdr:rowOff>
    </xdr:from>
    <xdr:to>
      <xdr:col>11</xdr:col>
      <xdr:colOff>296334</xdr:colOff>
      <xdr:row>41</xdr:row>
      <xdr:rowOff>133350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394076" y="5248275"/>
              <a:ext cx="456988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592.827044560188" createdVersion="6" refreshedVersion="6" minRefreshableVersion="3" recordCount="21" xr:uid="{00000000-000A-0000-FFFF-FFFF16000000}">
  <cacheSource type="worksheet">
    <worksheetSource ref="C4:D25" sheet="Charts"/>
  </cacheSource>
  <cacheFields count="2">
    <cacheField name="grade" numFmtId="0">
      <sharedItems containsSemiMixedTypes="0" containsString="0" containsNumber="1" containsInteger="1" minValue="0" maxValue="81"/>
    </cacheField>
    <cacheField name="letter" numFmtId="0">
      <sharedItems count="5">
        <s v="F"/>
        <s v="D"/>
        <s v="C"/>
        <s v="B"/>
        <s v="A" u="1"/>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ch Pleaaase" refreshedDate="43602.027478356482" backgroundQuery="1" createdVersion="6" refreshedVersion="6" minRefreshableVersion="3" recordCount="0" supportSubquery="1" supportAdvancedDrill="1" xr:uid="{00000000-000A-0000-FFFF-FFFF13000000}">
  <cacheSource type="external" connectionId="1"/>
  <cacheFields count="8">
    <cacheField name="[Attendance].[Name].[Name]" caption="Name" numFmtId="0" level="1">
      <sharedItems count="1">
        <s v="Garfield"/>
      </sharedItems>
    </cacheField>
    <cacheField name="[Measures].[Average of TOTAL]" caption="Average of TOTAL" numFmtId="0" hierarchy="109" level="32767"/>
    <cacheField name="[Measures].[Average of Dropped Avg.]" caption="Average of Dropped Avg." numFmtId="0" hierarchy="110" level="32767"/>
    <cacheField name="[Measures].[Average of Dropped Avg]" caption="Average of Dropped Avg" numFmtId="0" hierarchy="111" level="32767"/>
    <cacheField name="[Measures].[Average of Test 1]" caption="Average of Test 1" numFmtId="0" hierarchy="112" level="32767"/>
    <cacheField name="[Measures].[Average of Test 2]" caption="Average of Test 2" numFmtId="0" hierarchy="113" level="32767"/>
    <cacheField name="[Measures].[Sum of Test 3]" caption="Sum of Test 3" numFmtId="0" hierarchy="114" level="32767"/>
    <cacheField name="[Measures].[Sum of Test 4]" caption="Sum of Test 4" numFmtId="0" hierarchy="116" level="32767"/>
  </cacheFields>
  <cacheHierarchies count="117">
    <cacheHierarchy uniqueName="[Attendance].[Name]" caption="Name" attribute="1" defaultMemberUniqueName="[Attendance].[Name].[All]" allUniqueName="[Attendance].[Name].[All]" dimensionUniqueName="[Attendance]" displayFolder="" count="2" memberValueDatatype="130" unbalanced="0">
      <fieldsUsage count="2">
        <fieldUsage x="-1"/>
        <fieldUsage x="0"/>
      </fieldsUsage>
    </cacheHierarchy>
    <cacheHierarchy uniqueName="[Attendance].[Atten Record]" caption="Atten Record" attribute="1" defaultMemberUniqueName="[Attendance].[Atten Record].[All]" allUniqueName="[Attendance].[Atten Record].[All]" dimensionUniqueName="[Attendance]" displayFolder="" count="0" memberValueDatatype="130" unbalanced="0"/>
    <cacheHierarchy uniqueName="[Attendance].[01/15/19]" caption="01/15/19" attribute="1" defaultMemberUniqueName="[Attendance].[01/15/19].[All]" allUniqueName="[Attendance].[01/15/19].[All]" dimensionUniqueName="[Attendance]" displayFolder="" count="0" memberValueDatatype="20" unbalanced="0"/>
    <cacheHierarchy uniqueName="[Attendance].[01/17/19]" caption="01/17/19" attribute="1" defaultMemberUniqueName="[Attendance].[01/17/19].[All]" allUniqueName="[Attendance].[01/17/19].[All]" dimensionUniqueName="[Attendance]" displayFolder="" count="0" memberValueDatatype="20" unbalanced="0"/>
    <cacheHierarchy uniqueName="[Attendance].[01/22/19]" caption="01/22/19" attribute="1" defaultMemberUniqueName="[Attendance].[01/22/19].[All]" allUniqueName="[Attendance].[01/22/19].[All]" dimensionUniqueName="[Attendance]" displayFolder="" count="0" memberValueDatatype="20" unbalanced="0"/>
    <cacheHierarchy uniqueName="[Attendance].[01/24/19]" caption="01/24/19" attribute="1" defaultMemberUniqueName="[Attendance].[01/24/19].[All]" allUniqueName="[Attendance].[01/24/19].[All]" dimensionUniqueName="[Attendance]" displayFolder="" count="0" memberValueDatatype="20" unbalanced="0"/>
    <cacheHierarchy uniqueName="[Attendance].[01/29/19]" caption="01/29/19" attribute="1" defaultMemberUniqueName="[Attendance].[01/29/19].[All]" allUniqueName="[Attendance].[01/29/19].[All]" dimensionUniqueName="[Attendance]" displayFolder="" count="0" memberValueDatatype="20" unbalanced="0"/>
    <cacheHierarchy uniqueName="[Attendance].[01/31/19]" caption="01/31/19" attribute="1" defaultMemberUniqueName="[Attendance].[01/31/19].[All]" allUniqueName="[Attendance].[01/31/19].[All]" dimensionUniqueName="[Attendance]" displayFolder="" count="0" memberValueDatatype="20" unbalanced="0"/>
    <cacheHierarchy uniqueName="[Attendance].[02/05/19]" caption="02/05/19" attribute="1" defaultMemberUniqueName="[Attendance].[02/05/19].[All]" allUniqueName="[Attendance].[02/05/19].[All]" dimensionUniqueName="[Attendance]" displayFolder="" count="0" memberValueDatatype="20" unbalanced="0"/>
    <cacheHierarchy uniqueName="[Attendance].[02/07/19]" caption="02/07/19" attribute="1" defaultMemberUniqueName="[Attendance].[02/07/19].[All]" allUniqueName="[Attendance].[02/07/19].[All]" dimensionUniqueName="[Attendance]" displayFolder="" count="0" memberValueDatatype="20" unbalanced="0"/>
    <cacheHierarchy uniqueName="[Attendance].[02/12/19]" caption="02/12/19" attribute="1" defaultMemberUniqueName="[Attendance].[02/12/19].[All]" allUniqueName="[Attendance].[02/12/19].[All]" dimensionUniqueName="[Attendance]" displayFolder="" count="0" memberValueDatatype="20" unbalanced="0"/>
    <cacheHierarchy uniqueName="[Attendance].[02/14/19]" caption="02/14/19" attribute="1" defaultMemberUniqueName="[Attendance].[02/14/19].[All]" allUniqueName="[Attendance].[02/14/19].[All]" dimensionUniqueName="[Attendance]" displayFolder="" count="0" memberValueDatatype="20" unbalanced="0"/>
    <cacheHierarchy uniqueName="[Attendance].[02/19/19]" caption="02/19/19" attribute="1" defaultMemberUniqueName="[Attendance].[02/19/19].[All]" allUniqueName="[Attendance].[02/19/19].[All]" dimensionUniqueName="[Attendance]" displayFolder="" count="0" memberValueDatatype="20" unbalanced="0"/>
    <cacheHierarchy uniqueName="[Attendance].[02/21/19]" caption="02/21/19" attribute="1" defaultMemberUniqueName="[Attendance].[02/21/19].[All]" allUniqueName="[Attendance].[02/21/19].[All]" dimensionUniqueName="[Attendance]" displayFolder="" count="0" memberValueDatatype="20" unbalanced="0"/>
    <cacheHierarchy uniqueName="[Attendance].[02/26/19]" caption="02/26/19" attribute="1" defaultMemberUniqueName="[Attendance].[02/26/19].[All]" allUniqueName="[Attendance].[02/26/19].[All]" dimensionUniqueName="[Attendance]" displayFolder="" count="0" memberValueDatatype="20" unbalanced="0"/>
    <cacheHierarchy uniqueName="[Attendance].[02/28/19]" caption="02/28/19" attribute="1" defaultMemberUniqueName="[Attendance].[02/28/19].[All]" allUniqueName="[Attendance].[02/28/19].[All]" dimensionUniqueName="[Attendance]" displayFolder="" count="0" memberValueDatatype="20" unbalanced="0"/>
    <cacheHierarchy uniqueName="[Attendance].[03/05/19]" caption="03/05/19" attribute="1" defaultMemberUniqueName="[Attendance].[03/05/19].[All]" allUniqueName="[Attendance].[03/05/19].[All]" dimensionUniqueName="[Attendance]" displayFolder="" count="0" memberValueDatatype="20" unbalanced="0"/>
    <cacheHierarchy uniqueName="[Attendance].[03/07/19]" caption="03/07/19" attribute="1" defaultMemberUniqueName="[Attendance].[03/07/19].[All]" allUniqueName="[Attendance].[03/07/19].[All]" dimensionUniqueName="[Attendance]" displayFolder="" count="0" memberValueDatatype="20" unbalanced="0"/>
    <cacheHierarchy uniqueName="[Attendance].[03/19/19]" caption="03/19/19" attribute="1" defaultMemberUniqueName="[Attendance].[03/19/19].[All]" allUniqueName="[Attendance].[03/19/19].[All]" dimensionUniqueName="[Attendance]" displayFolder="" count="0" memberValueDatatype="20" unbalanced="0"/>
    <cacheHierarchy uniqueName="[Attendance].[03/26/19]" caption="03/26/19" attribute="1" defaultMemberUniqueName="[Attendance].[03/26/19].[All]" allUniqueName="[Attendance].[03/26/19].[All]" dimensionUniqueName="[Attendance]" displayFolder="" count="0" memberValueDatatype="20" unbalanced="0"/>
    <cacheHierarchy uniqueName="[Attendance].[03/28/19]" caption="03/28/19" attribute="1" defaultMemberUniqueName="[Attendance].[03/28/19].[All]" allUniqueName="[Attendance].[03/28/19].[All]" dimensionUniqueName="[Attendance]" displayFolder="" count="0" memberValueDatatype="20" unbalanced="0"/>
    <cacheHierarchy uniqueName="[Attendance].[04/02/19]" caption="04/02/19" attribute="1" defaultMemberUniqueName="[Attendance].[04/02/19].[All]" allUniqueName="[Attendance].[04/02/19].[All]" dimensionUniqueName="[Attendance]" displayFolder="" count="0" memberValueDatatype="20" unbalanced="0"/>
    <cacheHierarchy uniqueName="[Attendance].[04/04/19]" caption="04/04/19" attribute="1" defaultMemberUniqueName="[Attendance].[04/04/19].[All]" allUniqueName="[Attendance].[04/04/19].[All]" dimensionUniqueName="[Attendance]" displayFolder="" count="0" memberValueDatatype="20" unbalanced="0"/>
    <cacheHierarchy uniqueName="[Attendance].[04/09/19]" caption="04/09/19" attribute="1" defaultMemberUniqueName="[Attendance].[04/09/19].[All]" allUniqueName="[Attendance].[04/09/19].[All]" dimensionUniqueName="[Attendance]" displayFolder="" count="0" memberValueDatatype="20" unbalanced="0"/>
    <cacheHierarchy uniqueName="[Attendance].[04/11/19]" caption="04/11/19" attribute="1" defaultMemberUniqueName="[Attendance].[04/11/19].[All]" allUniqueName="[Attendance].[04/11/19].[All]" dimensionUniqueName="[Attendance]" displayFolder="" count="0" memberValueDatatype="20" unbalanced="0"/>
    <cacheHierarchy uniqueName="[Attendance].[04/16/19]" caption="04/16/19" attribute="1" defaultMemberUniqueName="[Attendance].[04/16/19].[All]" allUniqueName="[Attendance].[04/16/19].[All]" dimensionUniqueName="[Attendance]" displayFolder="" count="0" memberValueDatatype="20" unbalanced="0"/>
    <cacheHierarchy uniqueName="[Attendance].[04/18/19]" caption="04/18/19" attribute="1" defaultMemberUniqueName="[Attendance].[04/18/19].[All]" allUniqueName="[Attendance].[04/18/19].[All]" dimensionUniqueName="[Attendance]" displayFolder="" count="0" memberValueDatatype="20" unbalanced="0"/>
    <cacheHierarchy uniqueName="[Attendance].[04/23/19]" caption="04/23/19" attribute="1" defaultMemberUniqueName="[Attendance].[04/23/19].[All]" allUniqueName="[Attendance].[04/23/19].[All]" dimensionUniqueName="[Attendance]" displayFolder="" count="0" memberValueDatatype="20" unbalanced="0"/>
    <cacheHierarchy uniqueName="[Attendance].[04/25/19]" caption="04/25/19" attribute="1" defaultMemberUniqueName="[Attendance].[04/25/19].[All]" allUniqueName="[Attendance].[04/25/19].[All]" dimensionUniqueName="[Attendance]" displayFolder="" count="0" memberValueDatatype="20" unbalanced="0"/>
    <cacheHierarchy uniqueName="[Attendance].[04/30/19]" caption="04/30/19" attribute="1" defaultMemberUniqueName="[Attendance].[04/30/19].[All]" allUniqueName="[Attendance].[04/30/19].[All]" dimensionUniqueName="[Attendance]" displayFolder="" count="0" memberValueDatatype="20" unbalanced="0"/>
    <cacheHierarchy uniqueName="[Attendance].[05/07/19]" caption="05/07/19" attribute="1" defaultMemberUniqueName="[Attendance].[05/07/19].[All]" allUniqueName="[Attendance].[05/07/19].[All]" dimensionUniqueName="[Attendance]" displayFolder="" count="0" memberValueDatatype="20" unbalanced="0"/>
    <cacheHierarchy uniqueName="[Attendance].[TOTAL]" caption="TOTAL" attribute="1" defaultMemberUniqueName="[Attendance].[TOTAL].[All]" allUniqueName="[Attendance].[TOTAL].[All]" dimensionUniqueName="[Attendance]" displayFolder="" count="0" memberValueDatatype="20" unbalanced="0"/>
    <cacheHierarchy uniqueName="[HW].[Name]" caption="Name" attribute="1" defaultMemberUniqueName="[HW].[Name].[All]" allUniqueName="[HW].[Name].[All]" dimensionUniqueName="[HW]" displayFolder="" count="0" memberValueDatatype="130" unbalanced="0"/>
    <cacheHierarchy uniqueName="[HW].[HW1]" caption="HW1" attribute="1" defaultMemberUniqueName="[HW].[HW1].[All]" allUniqueName="[HW].[HW1].[All]" dimensionUniqueName="[HW]" displayFolder="" count="0" memberValueDatatype="20" unbalanced="0"/>
    <cacheHierarchy uniqueName="[HW].[HW2]" caption="HW2" attribute="1" defaultMemberUniqueName="[HW].[HW2].[All]" allUniqueName="[HW].[HW2].[All]" dimensionUniqueName="[HW]" displayFolder="" count="0" memberValueDatatype="20" unbalanced="0"/>
    <cacheHierarchy uniqueName="[HW].[HW3]" caption="HW3" attribute="1" defaultMemberUniqueName="[HW].[HW3].[All]" allUniqueName="[HW].[HW3].[All]" dimensionUniqueName="[HW]" displayFolder="" count="0" memberValueDatatype="20" unbalanced="0"/>
    <cacheHierarchy uniqueName="[HW].[HW4 1.1 1.2]" caption="HW4 1.1 1.2" attribute="1" defaultMemberUniqueName="[HW].[HW4 1.1 1.2].[All]" allUniqueName="[HW].[HW4 1.1 1.2].[All]" dimensionUniqueName="[HW]" displayFolder="" count="0" memberValueDatatype="20" unbalanced="0"/>
    <cacheHierarchy uniqueName="[HW].[HW5 1.3]" caption="HW5 1.3" attribute="1" defaultMemberUniqueName="[HW].[HW5 1.3].[All]" allUniqueName="[HW].[HW5 1.3].[All]" dimensionUniqueName="[HW]" displayFolder="" count="0" memberValueDatatype="20" unbalanced="0"/>
    <cacheHierarchy uniqueName="[HW].[HW6 2.1-2.2 A]" caption="HW6 2.1-2.2 A" attribute="1" defaultMemberUniqueName="[HW].[HW6 2.1-2.2 A].[All]" allUniqueName="[HW].[HW6 2.1-2.2 A].[All]" dimensionUniqueName="[HW]" displayFolder="" count="0" memberValueDatatype="20" unbalanced="0"/>
    <cacheHierarchy uniqueName="[HW].[HW7 2.1-2.2 B]" caption="HW7 2.1-2.2 B" attribute="1" defaultMemberUniqueName="[HW].[HW7 2.1-2.2 B].[All]" allUniqueName="[HW].[HW7 2.1-2.2 B].[All]" dimensionUniqueName="[HW]" displayFolder="" count="0" memberValueDatatype="20" unbalanced="0"/>
    <cacheHierarchy uniqueName="[HW].[HW8 2.3-2.4]" caption="HW8 2.3-2.4" attribute="1" defaultMemberUniqueName="[HW].[HW8 2.3-2.4].[All]" allUniqueName="[HW].[HW8 2.3-2.4].[All]" dimensionUniqueName="[HW]" displayFolder="" count="0" memberValueDatatype="20" unbalanced="0"/>
    <cacheHierarchy uniqueName="[HW].[HW9 9.1]" caption="HW9 9.1" attribute="1" defaultMemberUniqueName="[HW].[HW9 9.1].[All]" allUniqueName="[HW].[HW9 9.1].[All]" dimensionUniqueName="[HW]" displayFolder="" count="0" memberValueDatatype="20" unbalanced="0"/>
    <cacheHierarchy uniqueName="[HW].[HW10 1.4 3.1]" caption="HW10 1.4 3.1" attribute="1" defaultMemberUniqueName="[HW].[HW10 1.4 3.1].[All]" allUniqueName="[HW].[HW10 1.4 3.1].[All]" dimensionUniqueName="[HW]" displayFolder="" count="0" memberValueDatatype="20" unbalanced="0"/>
    <cacheHierarchy uniqueName="[HW].[HW11 3.2]" caption="HW11 3.2" attribute="1" defaultMemberUniqueName="[HW].[HW11 3.2].[All]" allUniqueName="[HW].[HW11 3.2].[All]" dimensionUniqueName="[HW]" displayFolder="" count="0" memberValueDatatype="20" unbalanced="0"/>
    <cacheHierarchy uniqueName="[HW].[HW12]" caption="HW12" attribute="1" defaultMemberUniqueName="[HW].[HW12].[All]" allUniqueName="[HW].[HW12].[All]" dimensionUniqueName="[HW]" displayFolder="" count="0" memberValueDatatype="20" unbalanced="0"/>
    <cacheHierarchy uniqueName="[HW].[HW13]" caption="HW13" attribute="1" defaultMemberUniqueName="[HW].[HW13].[All]" allUniqueName="[HW].[HW13].[All]" dimensionUniqueName="[HW]" displayFolder="" count="0" memberValueDatatype="20" unbalanced="0"/>
    <cacheHierarchy uniqueName="[HW].[HW14]" caption="HW14" attribute="1" defaultMemberUniqueName="[HW].[HW14].[All]" allUniqueName="[HW].[HW14].[All]" dimensionUniqueName="[HW]" displayFolder="" count="0" memberValueDatatype="20" unbalanced="0"/>
    <cacheHierarchy uniqueName="[HW].[HW15]" caption="HW15" attribute="1" defaultMemberUniqueName="[HW].[HW15].[All]" allUniqueName="[HW].[HW15].[All]" dimensionUniqueName="[HW]" displayFolder="" count="0" memberValueDatatype="20" unbalanced="0"/>
    <cacheHierarchy uniqueName="[HW].[HW16]" caption="HW16" attribute="1" defaultMemberUniqueName="[HW].[HW16].[All]" allUniqueName="[HW].[HW16].[All]" dimensionUniqueName="[HW]" displayFolder="" count="0" memberValueDatatype="20" unbalanced="0"/>
    <cacheHierarchy uniqueName="[HW].[HW17]" caption="HW17" attribute="1" defaultMemberUniqueName="[HW].[HW17].[All]" allUniqueName="[HW].[HW17].[All]" dimensionUniqueName="[HW]" displayFolder="" count="0" memberValueDatatype="20" unbalanced="0"/>
    <cacheHierarchy uniqueName="[HW].[HW18]" caption="HW18" attribute="1" defaultMemberUniqueName="[HW].[HW18].[All]" allUniqueName="[HW].[HW18].[All]" dimensionUniqueName="[HW]" displayFolder="" count="0" memberValueDatatype="20" unbalanced="0"/>
    <cacheHierarchy uniqueName="[HW].[HW19]" caption="HW19" attribute="1" defaultMemberUniqueName="[HW].[HW19].[All]" allUniqueName="[HW].[HW19].[All]" dimensionUniqueName="[HW]" displayFolder="" count="0" memberValueDatatype="20" unbalanced="0"/>
    <cacheHierarchy uniqueName="[HW].[HW20]" caption="HW20" attribute="1" defaultMemberUniqueName="[HW].[HW20].[All]" allUniqueName="[HW].[HW20].[All]" dimensionUniqueName="[HW]" displayFolder="" count="0" memberValueDatatype="20" unbalanced="0"/>
    <cacheHierarchy uniqueName="[HW].[Average]" caption="Average" attribute="1" defaultMemberUniqueName="[HW].[Average].[All]" allUniqueName="[HW].[Average].[All]" dimensionUniqueName="[HW]" displayFolder="" count="0" memberValueDatatype="5" unbalanced="0"/>
    <cacheHierarchy uniqueName="[HW].[Dropped Avg.]" caption="Dropped Avg." attribute="1" defaultMemberUniqueName="[HW].[Dropped Avg.].[All]" allUniqueName="[HW].[Dropped Avg.].[All]" dimensionUniqueName="[HW]" displayFolder="" count="0" memberValueDatatype="5" unbalanced="0"/>
    <cacheHierarchy uniqueName="[Quizzes].[Name]" caption="Name" attribute="1" defaultMemberUniqueName="[Quizzes].[Name].[All]" allUniqueName="[Quizzes].[Name].[All]" dimensionUniqueName="[Quizzes]" displayFolder="" count="0" memberValueDatatype="130" unbalanced="0"/>
    <cacheHierarchy uniqueName="[Quizzes].[Quiz 1]" caption="Quiz 1" attribute="1" defaultMemberUniqueName="[Quizzes].[Quiz 1].[All]" allUniqueName="[Quizzes].[Quiz 1].[All]" dimensionUniqueName="[Quizzes]" displayFolder="" count="0" memberValueDatatype="20" unbalanced="0"/>
    <cacheHierarchy uniqueName="[Quizzes].[Quiz 2]" caption="Quiz 2" attribute="1" defaultMemberUniqueName="[Quizzes].[Quiz 2].[All]" allUniqueName="[Quizzes].[Quiz 2].[All]" dimensionUniqueName="[Quizzes]" displayFolder="" count="0" memberValueDatatype="20" unbalanced="0"/>
    <cacheHierarchy uniqueName="[Quizzes].[Quiz 3]" caption="Quiz 3" attribute="1" defaultMemberUniqueName="[Quizzes].[Quiz 3].[All]" allUniqueName="[Quizzes].[Quiz 3].[All]" dimensionUniqueName="[Quizzes]" displayFolder="" count="0" memberValueDatatype="20" unbalanced="0"/>
    <cacheHierarchy uniqueName="[Quizzes].[Quiz 4]" caption="Quiz 4" attribute="1" defaultMemberUniqueName="[Quizzes].[Quiz 4].[All]" allUniqueName="[Quizzes].[Quiz 4].[All]" dimensionUniqueName="[Quizzes]" displayFolder="" count="0" memberValueDatatype="20" unbalanced="0"/>
    <cacheHierarchy uniqueName="[Quizzes].[Quiz 5]" caption="Quiz 5" attribute="1" defaultMemberUniqueName="[Quizzes].[Quiz 5].[All]" allUniqueName="[Quizzes].[Quiz 5].[All]" dimensionUniqueName="[Quizzes]" displayFolder="" count="0" memberValueDatatype="20" unbalanced="0"/>
    <cacheHierarchy uniqueName="[Quizzes].[Quiz 6]" caption="Quiz 6" attribute="1" defaultMemberUniqueName="[Quizzes].[Quiz 6].[All]" allUniqueName="[Quizzes].[Quiz 6].[All]" dimensionUniqueName="[Quizzes]" displayFolder="" count="0" memberValueDatatype="20" unbalanced="0"/>
    <cacheHierarchy uniqueName="[Quizzes].[Quiz 7]" caption="Quiz 7" attribute="1" defaultMemberUniqueName="[Quizzes].[Quiz 7].[All]" allUniqueName="[Quizzes].[Quiz 7].[All]" dimensionUniqueName="[Quizzes]" displayFolder="" count="0" memberValueDatatype="20" unbalanced="0"/>
    <cacheHierarchy uniqueName="[Quizzes].[Quiz 8]" caption="Quiz 8" attribute="1" defaultMemberUniqueName="[Quizzes].[Quiz 8].[All]" allUniqueName="[Quizzes].[Quiz 8].[All]" dimensionUniqueName="[Quizzes]" displayFolder="" count="0" memberValueDatatype="20" unbalanced="0"/>
    <cacheHierarchy uniqueName="[Quizzes].[Quiz 9]" caption="Quiz 9" attribute="1" defaultMemberUniqueName="[Quizzes].[Quiz 9].[All]" allUniqueName="[Quizzes].[Quiz 9].[All]" dimensionUniqueName="[Quizzes]" displayFolder="" count="0" memberValueDatatype="20" unbalanced="0"/>
    <cacheHierarchy uniqueName="[Quizzes].[Quiz 10]" caption="Quiz 10" attribute="1" defaultMemberUniqueName="[Quizzes].[Quiz 10].[All]" allUniqueName="[Quizzes].[Quiz 10].[All]" dimensionUniqueName="[Quizzes]" displayFolder="" count="0" memberValueDatatype="20" unbalanced="0"/>
    <cacheHierarchy uniqueName="[Quizzes].[Quiz 11]" caption="Quiz 11" attribute="1" defaultMemberUniqueName="[Quizzes].[Quiz 11].[All]" allUniqueName="[Quizzes].[Quiz 11].[All]" dimensionUniqueName="[Quizzes]" displayFolder="" count="0" memberValueDatatype="20" unbalanced="0"/>
    <cacheHierarchy uniqueName="[Quizzes].[Quiz 12]" caption="Quiz 12" attribute="1" defaultMemberUniqueName="[Quizzes].[Quiz 12].[All]" allUniqueName="[Quizzes].[Quiz 12].[All]" dimensionUniqueName="[Quizzes]" displayFolder="" count="0" memberValueDatatype="20" unbalanced="0"/>
    <cacheHierarchy uniqueName="[Quizzes].[Quiz 13]" caption="Quiz 13" attribute="1" defaultMemberUniqueName="[Quizzes].[Quiz 13].[All]" allUniqueName="[Quizzes].[Quiz 13].[All]" dimensionUniqueName="[Quizzes]" displayFolder="" count="0" memberValueDatatype="20" unbalanced="0"/>
    <cacheHierarchy uniqueName="[Quizzes].[Quiz 14]" caption="Quiz 14" attribute="1" defaultMemberUniqueName="[Quizzes].[Quiz 14].[All]" allUniqueName="[Quizzes].[Quiz 14].[All]" dimensionUniqueName="[Quizzes]" displayFolder="" count="0" memberValueDatatype="20" unbalanced="0"/>
    <cacheHierarchy uniqueName="[Quizzes].[Quiz 15]" caption="Quiz 15" attribute="1" defaultMemberUniqueName="[Quizzes].[Quiz 15].[All]" allUniqueName="[Quizzes].[Quiz 15].[All]" dimensionUniqueName="[Quizzes]" displayFolder="" count="0" memberValueDatatype="20" unbalanced="0"/>
    <cacheHierarchy uniqueName="[Quizzes].[Quiz 16]" caption="Quiz 16" attribute="1" defaultMemberUniqueName="[Quizzes].[Quiz 16].[All]" allUniqueName="[Quizzes].[Quiz 16].[All]" dimensionUniqueName="[Quizzes]" displayFolder="" count="0" memberValueDatatype="20" unbalanced="0"/>
    <cacheHierarchy uniqueName="[Quizzes].[Quiz 17]" caption="Quiz 17" attribute="1" defaultMemberUniqueName="[Quizzes].[Quiz 17].[All]" allUniqueName="[Quizzes].[Quiz 17].[All]" dimensionUniqueName="[Quizzes]" displayFolder="" count="0" memberValueDatatype="20" unbalanced="0"/>
    <cacheHierarchy uniqueName="[Quizzes].[Quiz 18]" caption="Quiz 18" attribute="1" defaultMemberUniqueName="[Quizzes].[Quiz 18].[All]" allUniqueName="[Quizzes].[Quiz 18].[All]" dimensionUniqueName="[Quizzes]" displayFolder="" count="0" memberValueDatatype="130" unbalanced="0"/>
    <cacheHierarchy uniqueName="[Quizzes].[Quiz 19]" caption="Quiz 19" attribute="1" defaultMemberUniqueName="[Quizzes].[Quiz 19].[All]" allUniqueName="[Quizzes].[Quiz 19].[All]" dimensionUniqueName="[Quizzes]" displayFolder="" count="0" memberValueDatatype="130" unbalanced="0"/>
    <cacheHierarchy uniqueName="[Quizzes].[Quiz 20]" caption="Quiz 20" attribute="1" defaultMemberUniqueName="[Quizzes].[Quiz 20].[All]" allUniqueName="[Quizzes].[Quiz 20].[All]" dimensionUniqueName="[Quizzes]" displayFolder="" count="0" memberValueDatatype="130" unbalanced="0"/>
    <cacheHierarchy uniqueName="[Quizzes].[Average]" caption="Average" attribute="1" defaultMemberUniqueName="[Quizzes].[Average].[All]" allUniqueName="[Quizzes].[Average].[All]" dimensionUniqueName="[Quizzes]" displayFolder="" count="0" memberValueDatatype="5" unbalanced="0"/>
    <cacheHierarchy uniqueName="[Quizzes].[Dropped Avg]" caption="Dropped Avg" attribute="1" defaultMemberUniqueName="[Quizzes].[Dropped Avg].[All]" allUniqueName="[Quizzes].[Dropped Avg].[All]" dimensionUniqueName="[Quizzes]" displayFolder="" count="0" memberValueDatatype="5" unbalanced="0"/>
    <cacheHierarchy uniqueName="[Table1].[Last, First]" caption="Last, First" attribute="1" defaultMemberUniqueName="[Table1].[Last, First].[All]" allUniqueName="[Table1].[Last, First].[All]" dimensionUniqueName="[Table1]" displayFolder="" count="0" memberValueDatatype="130" unbalanced="0"/>
    <cacheHierarchy uniqueName="[Table1].[Homework]" caption="Homework" attribute="1" defaultMemberUniqueName="[Table1].[Homework].[All]" allUniqueName="[Table1].[Homework].[All]" dimensionUniqueName="[Table1]" displayFolder="" count="0" memberValueDatatype="5" unbalanced="0"/>
    <cacheHierarchy uniqueName="[Table1].[Quizzes]" caption="Quizzes" attribute="1" defaultMemberUniqueName="[Table1].[Quizzes].[All]" allUniqueName="[Table1].[Quizzes].[All]" dimensionUniqueName="[Table1]" displayFolder="" count="0" memberValueDatatype="5" unbalanced="0"/>
    <cacheHierarchy uniqueName="[Table1].[HW&amp;Q]" caption="HW&amp;Q" attribute="1" defaultMemberUniqueName="[Table1].[HW&amp;Q].[All]" allUniqueName="[Table1].[HW&amp;Q].[All]" dimensionUniqueName="[Table1]" displayFolder="" count="0" memberValueDatatype="5" unbalanced="0"/>
    <cacheHierarchy uniqueName="[Table1].[Test 1]" caption="Test 1" attribute="1" defaultMemberUniqueName="[Table1].[Test 1].[All]" allUniqueName="[Table1].[Test 1].[All]" dimensionUniqueName="[Table1]" displayFolder="" count="0" memberValueDatatype="20" unbalanced="0"/>
    <cacheHierarchy uniqueName="[Table1].[Test 2]" caption="Test 2" attribute="1" defaultMemberUniqueName="[Table1].[Test 2].[All]" allUniqueName="[Table1].[Test 2].[All]" dimensionUniqueName="[Table1]" displayFolder="" count="0" memberValueDatatype="20" unbalanced="0"/>
    <cacheHierarchy uniqueName="[Table1].[Test 3]" caption="Test 3" attribute="1" defaultMemberUniqueName="[Table1].[Test 3].[All]" allUniqueName="[Table1].[Test 3].[All]" dimensionUniqueName="[Table1]" displayFolder="" count="0" memberValueDatatype="20" unbalanced="0"/>
    <cacheHierarchy uniqueName="[Table1].[Test 4]" caption="Test 4" attribute="1" defaultMemberUniqueName="[Table1].[Test 4].[All]" allUniqueName="[Table1].[Test 4].[All]" dimensionUniqueName="[Table1]" displayFolder="" count="0" memberValueDatatype="20" unbalanced="0"/>
    <cacheHierarchy uniqueName="[Table1].[Final Exam]" caption="Final Exam" attribute="1" defaultMemberUniqueName="[Table1].[Final Exam].[All]" allUniqueName="[Table1].[Final Exam].[All]" dimensionUniqueName="[Table1]" displayFolder="" count="0" memberValueDatatype="20" unbalanced="0"/>
    <cacheHierarchy uniqueName="[Table1].[Average F&lt;T]" caption="Average F&lt;T" attribute="1" defaultMemberUniqueName="[Table1].[Average F&lt;T].[All]" allUniqueName="[Table1].[Average F&lt;T].[All]" dimensionUniqueName="[Table1]" displayFolder="" count="0" memberValueDatatype="5" unbalanced="0"/>
    <cacheHierarchy uniqueName="[Table1].[AVG F&gt;T]" caption="AVG F&gt;T" attribute="1" defaultMemberUniqueName="[Table1].[AVG F&gt;T].[All]" allUniqueName="[Table1].[AVG F&gt;T].[All]" dimensionUniqueName="[Table1]" displayFolder="" count="0" memberValueDatatype="5" unbalanced="0"/>
    <cacheHierarchy uniqueName="[Table1].[GRADE]" caption="GRADE" attribute="1" defaultMemberUniqueName="[Table1].[GRADE].[All]" allUniqueName="[Table1].[GRADE].[All]" dimensionUniqueName="[Table1]" displayFolder="" count="0" memberValueDatatype="5" unbalanced="0"/>
    <cacheHierarchy uniqueName="[Table1].[Letter Grade]" caption="Letter Grade" attribute="1" defaultMemberUniqueName="[Table1].[Letter Grade].[All]" allUniqueName="[Table1].[Letter Grade].[All]" dimensionUniqueName="[Table1]" displayFolder="" count="0" memberValueDatatype="130" unbalanced="0"/>
    <cacheHierarchy uniqueName="[Tests].[Name]" caption="Name" attribute="1" defaultMemberUniqueName="[Tests].[Name].[All]" allUniqueName="[Tests].[Name].[All]" dimensionUniqueName="[Tests]" displayFolder="" count="0" memberValueDatatype="130" unbalanced="0"/>
    <cacheHierarchy uniqueName="[Tests].[Test 1]" caption="Test 1" attribute="1" defaultMemberUniqueName="[Tests].[Test 1].[All]" allUniqueName="[Tests].[Test 1].[All]" dimensionUniqueName="[Tests]" displayFolder="" count="0" memberValueDatatype="20" unbalanced="0"/>
    <cacheHierarchy uniqueName="[Tests].[Test 2]" caption="Test 2" attribute="1" defaultMemberUniqueName="[Tests].[Test 2].[All]" allUniqueName="[Tests].[Test 2].[All]" dimensionUniqueName="[Tests]" displayFolder="" count="0" memberValueDatatype="20" unbalanced="0"/>
    <cacheHierarchy uniqueName="[Tests].[Test 3]" caption="Test 3" attribute="1" defaultMemberUniqueName="[Tests].[Test 3].[All]" allUniqueName="[Tests].[Test 3].[All]" dimensionUniqueName="[Tests]" displayFolder="" count="0" memberValueDatatype="20" unbalanced="0"/>
    <cacheHierarchy uniqueName="[Tests].[Test 4]" caption="Test 4" attribute="1" defaultMemberUniqueName="[Tests].[Test 4].[All]" allUniqueName="[Tests].[Test 4].[All]" dimensionUniqueName="[Tests]" displayFolder="" count="0" memberValueDatatype="20" unbalanced="0"/>
    <cacheHierarchy uniqueName="[Tests].[Final Exam]" caption="Final Exam" attribute="1" defaultMemberUniqueName="[Tests].[Final Exam].[All]" allUniqueName="[Tests].[Final Exam].[All]" dimensionUniqueName="[Tests]" displayFolder="" count="0" memberValueDatatype="20" unbalanced="0"/>
    <cacheHierarchy uniqueName="[Tests].[Min Grade]" caption="Min Grade" attribute="1" defaultMemberUniqueName="[Tests].[Min Grade].[All]" allUniqueName="[Tests].[Min Grade].[All]" dimensionUniqueName="[Tests]" displayFolder="" count="0" memberValueDatatype="20" unbalanced="0"/>
    <cacheHierarchy uniqueName="[Measures].[__XL_Count Attendance]" caption="__XL_Count Attendance" measure="1" displayFolder="" measureGroup="Attendance" count="0" hidden="1"/>
    <cacheHierarchy uniqueName="[Measures].[__XL_Count HW]" caption="__XL_Count HW" measure="1" displayFolder="" measureGroup="HW" count="0" hidden="1"/>
    <cacheHierarchy uniqueName="[Measures].[__XL_Count Quizzes]" caption="__XL_Count Quizzes" measure="1" displayFolder="" measureGroup="Quizzes" count="0" hidden="1"/>
    <cacheHierarchy uniqueName="[Measures].[__XL_Count Tests]" caption="__XL_Count Tests" measure="1" displayFolder="" measureGroup="Test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Attendance" count="0" hidden="1">
      <extLst>
        <ext xmlns:x15="http://schemas.microsoft.com/office/spreadsheetml/2010/11/main" uri="{B97F6D7D-B522-45F9-BDA1-12C45D357490}">
          <x15:cacheHierarchy aggregatedColumn="31"/>
        </ext>
      </extLst>
    </cacheHierarchy>
    <cacheHierarchy uniqueName="[Measures].[Sum of Dropped Avg.]" caption="Sum of Dropped Avg." measure="1" displayFolder="" measureGroup="HW" count="0" hidden="1">
      <extLst>
        <ext xmlns:x15="http://schemas.microsoft.com/office/spreadsheetml/2010/11/main" uri="{B97F6D7D-B522-45F9-BDA1-12C45D357490}">
          <x15:cacheHierarchy aggregatedColumn="54"/>
        </ext>
      </extLst>
    </cacheHierarchy>
    <cacheHierarchy uniqueName="[Measures].[Sum of Dropped Avg]" caption="Sum of Dropped Avg" measure="1" displayFolder="" measureGroup="Quizzes" count="0" hidden="1">
      <extLst>
        <ext xmlns:x15="http://schemas.microsoft.com/office/spreadsheetml/2010/11/main" uri="{B97F6D7D-B522-45F9-BDA1-12C45D357490}">
          <x15:cacheHierarchy aggregatedColumn="77"/>
        </ext>
      </extLst>
    </cacheHierarchy>
    <cacheHierarchy uniqueName="[Measures].[Sum of Test 1]" caption="Sum of Test 1" measure="1" displayFolder="" measureGroup="Tests" count="0" hidden="1">
      <extLst>
        <ext xmlns:x15="http://schemas.microsoft.com/office/spreadsheetml/2010/11/main" uri="{B97F6D7D-B522-45F9-BDA1-12C45D357490}">
          <x15:cacheHierarchy aggregatedColumn="92"/>
        </ext>
      </extLst>
    </cacheHierarchy>
    <cacheHierarchy uniqueName="[Measures].[Sum of Test 2]" caption="Sum of Test 2" measure="1" displayFolder="" measureGroup="Tests" count="0" hidden="1">
      <extLst>
        <ext xmlns:x15="http://schemas.microsoft.com/office/spreadsheetml/2010/11/main" uri="{B97F6D7D-B522-45F9-BDA1-12C45D357490}">
          <x15:cacheHierarchy aggregatedColumn="93"/>
        </ext>
      </extLst>
    </cacheHierarchy>
    <cacheHierarchy uniqueName="[Measures].[Average of TOTAL]" caption="Average of TOTAL" measure="1" displayFolder="" measureGroup="Attendance" count="0" oneField="1" hidden="1">
      <fieldsUsage count="1">
        <fieldUsage x="1"/>
      </fieldsUsage>
      <extLst>
        <ext xmlns:x15="http://schemas.microsoft.com/office/spreadsheetml/2010/11/main" uri="{B97F6D7D-B522-45F9-BDA1-12C45D357490}">
          <x15:cacheHierarchy aggregatedColumn="31"/>
        </ext>
      </extLst>
    </cacheHierarchy>
    <cacheHierarchy uniqueName="[Measures].[Average of Dropped Avg.]" caption="Average of Dropped Avg." measure="1" displayFolder="" measureGroup="HW" count="0" oneField="1" hidden="1">
      <fieldsUsage count="1">
        <fieldUsage x="2"/>
      </fieldsUsage>
      <extLst>
        <ext xmlns:x15="http://schemas.microsoft.com/office/spreadsheetml/2010/11/main" uri="{B97F6D7D-B522-45F9-BDA1-12C45D357490}">
          <x15:cacheHierarchy aggregatedColumn="54"/>
        </ext>
      </extLst>
    </cacheHierarchy>
    <cacheHierarchy uniqueName="[Measures].[Average of Dropped Avg]" caption="Average of Dropped Avg" measure="1" displayFolder="" measureGroup="Quizzes" count="0" oneField="1" hidden="1">
      <fieldsUsage count="1">
        <fieldUsage x="3"/>
      </fieldsUsage>
      <extLst>
        <ext xmlns:x15="http://schemas.microsoft.com/office/spreadsheetml/2010/11/main" uri="{B97F6D7D-B522-45F9-BDA1-12C45D357490}">
          <x15:cacheHierarchy aggregatedColumn="77"/>
        </ext>
      </extLst>
    </cacheHierarchy>
    <cacheHierarchy uniqueName="[Measures].[Average of Test 1]" caption="Average of Test 1" measure="1" displayFolder="" measureGroup="Tests" count="0" oneField="1" hidden="1">
      <fieldsUsage count="1">
        <fieldUsage x="4"/>
      </fieldsUsage>
      <extLst>
        <ext xmlns:x15="http://schemas.microsoft.com/office/spreadsheetml/2010/11/main" uri="{B97F6D7D-B522-45F9-BDA1-12C45D357490}">
          <x15:cacheHierarchy aggregatedColumn="92"/>
        </ext>
      </extLst>
    </cacheHierarchy>
    <cacheHierarchy uniqueName="[Measures].[Average of Test 2]" caption="Average of Test 2" measure="1" displayFolder="" measureGroup="Tests" count="0" oneField="1" hidden="1">
      <fieldsUsage count="1">
        <fieldUsage x="5"/>
      </fieldsUsage>
      <extLst>
        <ext xmlns:x15="http://schemas.microsoft.com/office/spreadsheetml/2010/11/main" uri="{B97F6D7D-B522-45F9-BDA1-12C45D357490}">
          <x15:cacheHierarchy aggregatedColumn="93"/>
        </ext>
      </extLst>
    </cacheHierarchy>
    <cacheHierarchy uniqueName="[Measures].[Sum of Test 3]" caption="Sum of Test 3" measure="1" displayFolder="" measureGroup="Tests" count="0" oneField="1" hidden="1">
      <fieldsUsage count="1">
        <fieldUsage x="6"/>
      </fieldsUsage>
      <extLst>
        <ext xmlns:x15="http://schemas.microsoft.com/office/spreadsheetml/2010/11/main" uri="{B97F6D7D-B522-45F9-BDA1-12C45D357490}">
          <x15:cacheHierarchy aggregatedColumn="94"/>
        </ext>
      </extLst>
    </cacheHierarchy>
    <cacheHierarchy uniqueName="[Measures].[Sum of GRADE]" caption="Sum of GRADE" measure="1" displayFolder="" measureGroup="Table1" count="0" hidden="1">
      <extLst>
        <ext xmlns:x15="http://schemas.microsoft.com/office/spreadsheetml/2010/11/main" uri="{B97F6D7D-B522-45F9-BDA1-12C45D357490}">
          <x15:cacheHierarchy aggregatedColumn="89"/>
        </ext>
      </extLst>
    </cacheHierarchy>
    <cacheHierarchy uniqueName="[Measures].[Sum of Test 4]" caption="Sum of Test 4" measure="1" displayFolder="" measureGroup="Tests" count="0" oneField="1" hidden="1">
      <fieldsUsage count="1">
        <fieldUsage x="7"/>
      </fieldsUsage>
      <extLst>
        <ext xmlns:x15="http://schemas.microsoft.com/office/spreadsheetml/2010/11/main" uri="{B97F6D7D-B522-45F9-BDA1-12C45D357490}">
          <x15:cacheHierarchy aggregatedColumn="95"/>
        </ext>
      </extLst>
    </cacheHierarchy>
  </cacheHierarchies>
  <kpis count="0"/>
  <dimensions count="6">
    <dimension name="Attendance" uniqueName="[Attendance]" caption="Attendance"/>
    <dimension name="HW" uniqueName="[HW]" caption="HW"/>
    <dimension measure="1" name="Measures" uniqueName="[Measures]" caption="Measures"/>
    <dimension name="Quizzes" uniqueName="[Quizzes]" caption="Quizzes"/>
    <dimension name="Table1" uniqueName="[Table1]" caption="Table1"/>
    <dimension name="Tests" uniqueName="[Tests]" caption="Tests"/>
  </dimensions>
  <measureGroups count="5">
    <measureGroup name="Attendance" caption="Attendance"/>
    <measureGroup name="HW" caption="HW"/>
    <measureGroup name="Quizzes" caption="Quizzes"/>
    <measureGroup name="Table1" caption="Table1"/>
    <measureGroup name="Tests" caption="Tests"/>
  </measureGroups>
  <maps count="8">
    <map measureGroup="0" dimension="0"/>
    <map measureGroup="1" dimension="0"/>
    <map measureGroup="1" dimension="1"/>
    <map measureGroup="2" dimension="0"/>
    <map measureGroup="2" dimension="3"/>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ch Pleaaase" refreshedDate="43602.026859606478" backgroundQuery="1" createdVersion="3" refreshedVersion="6" minRefreshableVersion="3" recordCount="0" supportSubquery="1" supportAdvancedDrill="1" xr:uid="{2099E47E-1946-4AC9-A466-88DE1D6A503D}">
  <cacheSource type="external" connectionId="1">
    <extLst>
      <ext xmlns:x14="http://schemas.microsoft.com/office/spreadsheetml/2009/9/main" uri="{F057638F-6D5F-4e77-A914-E7F072B9BCA8}">
        <x14:sourceConnection name="ThisWorkbookDataModel"/>
      </ext>
    </extLst>
  </cacheSource>
  <cacheFields count="0"/>
  <cacheHierarchies count="117">
    <cacheHierarchy uniqueName="[Attendance].[Name]" caption="Name" attribute="1" defaultMemberUniqueName="[Attendance].[Name].[All]" allUniqueName="[Attendance].[Name].[All]" dimensionUniqueName="[Attendance]" displayFolder="" count="2" memberValueDatatype="130" unbalanced="0"/>
    <cacheHierarchy uniqueName="[Attendance].[Atten Record]" caption="Atten Record" attribute="1" defaultMemberUniqueName="[Attendance].[Atten Record].[All]" allUniqueName="[Attendance].[Atten Record].[All]" dimensionUniqueName="[Attendance]" displayFolder="" count="0" memberValueDatatype="130" unbalanced="0"/>
    <cacheHierarchy uniqueName="[Attendance].[01/15/19]" caption="01/15/19" attribute="1" defaultMemberUniqueName="[Attendance].[01/15/19].[All]" allUniqueName="[Attendance].[01/15/19].[All]" dimensionUniqueName="[Attendance]" displayFolder="" count="0" memberValueDatatype="20" unbalanced="0"/>
    <cacheHierarchy uniqueName="[Attendance].[01/17/19]" caption="01/17/19" attribute="1" defaultMemberUniqueName="[Attendance].[01/17/19].[All]" allUniqueName="[Attendance].[01/17/19].[All]" dimensionUniqueName="[Attendance]" displayFolder="" count="0" memberValueDatatype="20" unbalanced="0"/>
    <cacheHierarchy uniqueName="[Attendance].[01/22/19]" caption="01/22/19" attribute="1" defaultMemberUniqueName="[Attendance].[01/22/19].[All]" allUniqueName="[Attendance].[01/22/19].[All]" dimensionUniqueName="[Attendance]" displayFolder="" count="0" memberValueDatatype="20" unbalanced="0"/>
    <cacheHierarchy uniqueName="[Attendance].[01/24/19]" caption="01/24/19" attribute="1" defaultMemberUniqueName="[Attendance].[01/24/19].[All]" allUniqueName="[Attendance].[01/24/19].[All]" dimensionUniqueName="[Attendance]" displayFolder="" count="0" memberValueDatatype="20" unbalanced="0"/>
    <cacheHierarchy uniqueName="[Attendance].[01/29/19]" caption="01/29/19" attribute="1" defaultMemberUniqueName="[Attendance].[01/29/19].[All]" allUniqueName="[Attendance].[01/29/19].[All]" dimensionUniqueName="[Attendance]" displayFolder="" count="0" memberValueDatatype="20" unbalanced="0"/>
    <cacheHierarchy uniqueName="[Attendance].[01/31/19]" caption="01/31/19" attribute="1" defaultMemberUniqueName="[Attendance].[01/31/19].[All]" allUniqueName="[Attendance].[01/31/19].[All]" dimensionUniqueName="[Attendance]" displayFolder="" count="0" memberValueDatatype="20" unbalanced="0"/>
    <cacheHierarchy uniqueName="[Attendance].[02/05/19]" caption="02/05/19" attribute="1" defaultMemberUniqueName="[Attendance].[02/05/19].[All]" allUniqueName="[Attendance].[02/05/19].[All]" dimensionUniqueName="[Attendance]" displayFolder="" count="0" memberValueDatatype="20" unbalanced="0"/>
    <cacheHierarchy uniqueName="[Attendance].[02/07/19]" caption="02/07/19" attribute="1" defaultMemberUniqueName="[Attendance].[02/07/19].[All]" allUniqueName="[Attendance].[02/07/19].[All]" dimensionUniqueName="[Attendance]" displayFolder="" count="0" memberValueDatatype="20" unbalanced="0"/>
    <cacheHierarchy uniqueName="[Attendance].[02/12/19]" caption="02/12/19" attribute="1" defaultMemberUniqueName="[Attendance].[02/12/19].[All]" allUniqueName="[Attendance].[02/12/19].[All]" dimensionUniqueName="[Attendance]" displayFolder="" count="0" memberValueDatatype="20" unbalanced="0"/>
    <cacheHierarchy uniqueName="[Attendance].[02/14/19]" caption="02/14/19" attribute="1" defaultMemberUniqueName="[Attendance].[02/14/19].[All]" allUniqueName="[Attendance].[02/14/19].[All]" dimensionUniqueName="[Attendance]" displayFolder="" count="0" memberValueDatatype="20" unbalanced="0"/>
    <cacheHierarchy uniqueName="[Attendance].[02/19/19]" caption="02/19/19" attribute="1" defaultMemberUniqueName="[Attendance].[02/19/19].[All]" allUniqueName="[Attendance].[02/19/19].[All]" dimensionUniqueName="[Attendance]" displayFolder="" count="0" memberValueDatatype="20" unbalanced="0"/>
    <cacheHierarchy uniqueName="[Attendance].[02/21/19]" caption="02/21/19" attribute="1" defaultMemberUniqueName="[Attendance].[02/21/19].[All]" allUniqueName="[Attendance].[02/21/19].[All]" dimensionUniqueName="[Attendance]" displayFolder="" count="0" memberValueDatatype="20" unbalanced="0"/>
    <cacheHierarchy uniqueName="[Attendance].[02/26/19]" caption="02/26/19" attribute="1" defaultMemberUniqueName="[Attendance].[02/26/19].[All]" allUniqueName="[Attendance].[02/26/19].[All]" dimensionUniqueName="[Attendance]" displayFolder="" count="0" memberValueDatatype="20" unbalanced="0"/>
    <cacheHierarchy uniqueName="[Attendance].[02/28/19]" caption="02/28/19" attribute="1" defaultMemberUniqueName="[Attendance].[02/28/19].[All]" allUniqueName="[Attendance].[02/28/19].[All]" dimensionUniqueName="[Attendance]" displayFolder="" count="0" memberValueDatatype="20" unbalanced="0"/>
    <cacheHierarchy uniqueName="[Attendance].[03/05/19]" caption="03/05/19" attribute="1" defaultMemberUniqueName="[Attendance].[03/05/19].[All]" allUniqueName="[Attendance].[03/05/19].[All]" dimensionUniqueName="[Attendance]" displayFolder="" count="0" memberValueDatatype="20" unbalanced="0"/>
    <cacheHierarchy uniqueName="[Attendance].[03/07/19]" caption="03/07/19" attribute="1" defaultMemberUniqueName="[Attendance].[03/07/19].[All]" allUniqueName="[Attendance].[03/07/19].[All]" dimensionUniqueName="[Attendance]" displayFolder="" count="0" memberValueDatatype="20" unbalanced="0"/>
    <cacheHierarchy uniqueName="[Attendance].[03/19/19]" caption="03/19/19" attribute="1" defaultMemberUniqueName="[Attendance].[03/19/19].[All]" allUniqueName="[Attendance].[03/19/19].[All]" dimensionUniqueName="[Attendance]" displayFolder="" count="0" memberValueDatatype="20" unbalanced="0"/>
    <cacheHierarchy uniqueName="[Attendance].[03/26/19]" caption="03/26/19" attribute="1" defaultMemberUniqueName="[Attendance].[03/26/19].[All]" allUniqueName="[Attendance].[03/26/19].[All]" dimensionUniqueName="[Attendance]" displayFolder="" count="0" memberValueDatatype="20" unbalanced="0"/>
    <cacheHierarchy uniqueName="[Attendance].[03/28/19]" caption="03/28/19" attribute="1" defaultMemberUniqueName="[Attendance].[03/28/19].[All]" allUniqueName="[Attendance].[03/28/19].[All]" dimensionUniqueName="[Attendance]" displayFolder="" count="0" memberValueDatatype="20" unbalanced="0"/>
    <cacheHierarchy uniqueName="[Attendance].[04/02/19]" caption="04/02/19" attribute="1" defaultMemberUniqueName="[Attendance].[04/02/19].[All]" allUniqueName="[Attendance].[04/02/19].[All]" dimensionUniqueName="[Attendance]" displayFolder="" count="0" memberValueDatatype="20" unbalanced="0"/>
    <cacheHierarchy uniqueName="[Attendance].[04/04/19]" caption="04/04/19" attribute="1" defaultMemberUniqueName="[Attendance].[04/04/19].[All]" allUniqueName="[Attendance].[04/04/19].[All]" dimensionUniqueName="[Attendance]" displayFolder="" count="0" memberValueDatatype="20" unbalanced="0"/>
    <cacheHierarchy uniqueName="[Attendance].[04/09/19]" caption="04/09/19" attribute="1" defaultMemberUniqueName="[Attendance].[04/09/19].[All]" allUniqueName="[Attendance].[04/09/19].[All]" dimensionUniqueName="[Attendance]" displayFolder="" count="0" memberValueDatatype="20" unbalanced="0"/>
    <cacheHierarchy uniqueName="[Attendance].[04/11/19]" caption="04/11/19" attribute="1" defaultMemberUniqueName="[Attendance].[04/11/19].[All]" allUniqueName="[Attendance].[04/11/19].[All]" dimensionUniqueName="[Attendance]" displayFolder="" count="0" memberValueDatatype="20" unbalanced="0"/>
    <cacheHierarchy uniqueName="[Attendance].[04/16/19]" caption="04/16/19" attribute="1" defaultMemberUniqueName="[Attendance].[04/16/19].[All]" allUniqueName="[Attendance].[04/16/19].[All]" dimensionUniqueName="[Attendance]" displayFolder="" count="0" memberValueDatatype="20" unbalanced="0"/>
    <cacheHierarchy uniqueName="[Attendance].[04/18/19]" caption="04/18/19" attribute="1" defaultMemberUniqueName="[Attendance].[04/18/19].[All]" allUniqueName="[Attendance].[04/18/19].[All]" dimensionUniqueName="[Attendance]" displayFolder="" count="0" memberValueDatatype="20" unbalanced="0"/>
    <cacheHierarchy uniqueName="[Attendance].[04/23/19]" caption="04/23/19" attribute="1" defaultMemberUniqueName="[Attendance].[04/23/19].[All]" allUniqueName="[Attendance].[04/23/19].[All]" dimensionUniqueName="[Attendance]" displayFolder="" count="0" memberValueDatatype="20" unbalanced="0"/>
    <cacheHierarchy uniqueName="[Attendance].[04/25/19]" caption="04/25/19" attribute="1" defaultMemberUniqueName="[Attendance].[04/25/19].[All]" allUniqueName="[Attendance].[04/25/19].[All]" dimensionUniqueName="[Attendance]" displayFolder="" count="0" memberValueDatatype="20" unbalanced="0"/>
    <cacheHierarchy uniqueName="[Attendance].[04/30/19]" caption="04/30/19" attribute="1" defaultMemberUniqueName="[Attendance].[04/30/19].[All]" allUniqueName="[Attendance].[04/30/19].[All]" dimensionUniqueName="[Attendance]" displayFolder="" count="0" memberValueDatatype="20" unbalanced="0"/>
    <cacheHierarchy uniqueName="[Attendance].[05/07/19]" caption="05/07/19" attribute="1" defaultMemberUniqueName="[Attendance].[05/07/19].[All]" allUniqueName="[Attendance].[05/07/19].[All]" dimensionUniqueName="[Attendance]" displayFolder="" count="0" memberValueDatatype="20" unbalanced="0"/>
    <cacheHierarchy uniqueName="[Attendance].[TOTAL]" caption="TOTAL" attribute="1" defaultMemberUniqueName="[Attendance].[TOTAL].[All]" allUniqueName="[Attendance].[TOTAL].[All]" dimensionUniqueName="[Attendance]" displayFolder="" count="0" memberValueDatatype="20" unbalanced="0"/>
    <cacheHierarchy uniqueName="[HW].[Name]" caption="Name" attribute="1" defaultMemberUniqueName="[HW].[Name].[All]" allUniqueName="[HW].[Name].[All]" dimensionUniqueName="[HW]" displayFolder="" count="0" memberValueDatatype="130" unbalanced="0"/>
    <cacheHierarchy uniqueName="[HW].[HW1]" caption="HW1" attribute="1" defaultMemberUniqueName="[HW].[HW1].[All]" allUniqueName="[HW].[HW1].[All]" dimensionUniqueName="[HW]" displayFolder="" count="0" memberValueDatatype="20" unbalanced="0"/>
    <cacheHierarchy uniqueName="[HW].[HW2]" caption="HW2" attribute="1" defaultMemberUniqueName="[HW].[HW2].[All]" allUniqueName="[HW].[HW2].[All]" dimensionUniqueName="[HW]" displayFolder="" count="0" memberValueDatatype="20" unbalanced="0"/>
    <cacheHierarchy uniqueName="[HW].[HW3]" caption="HW3" attribute="1" defaultMemberUniqueName="[HW].[HW3].[All]" allUniqueName="[HW].[HW3].[All]" dimensionUniqueName="[HW]" displayFolder="" count="0" memberValueDatatype="20" unbalanced="0"/>
    <cacheHierarchy uniqueName="[HW].[HW4 1.1 1.2]" caption="HW4 1.1 1.2" attribute="1" defaultMemberUniqueName="[HW].[HW4 1.1 1.2].[All]" allUniqueName="[HW].[HW4 1.1 1.2].[All]" dimensionUniqueName="[HW]" displayFolder="" count="0" memberValueDatatype="20" unbalanced="0"/>
    <cacheHierarchy uniqueName="[HW].[HW5 1.3]" caption="HW5 1.3" attribute="1" defaultMemberUniqueName="[HW].[HW5 1.3].[All]" allUniqueName="[HW].[HW5 1.3].[All]" dimensionUniqueName="[HW]" displayFolder="" count="0" memberValueDatatype="20" unbalanced="0"/>
    <cacheHierarchy uniqueName="[HW].[HW6 2.1-2.2 A]" caption="HW6 2.1-2.2 A" attribute="1" defaultMemberUniqueName="[HW].[HW6 2.1-2.2 A].[All]" allUniqueName="[HW].[HW6 2.1-2.2 A].[All]" dimensionUniqueName="[HW]" displayFolder="" count="0" memberValueDatatype="20" unbalanced="0"/>
    <cacheHierarchy uniqueName="[HW].[HW7 2.1-2.2 B]" caption="HW7 2.1-2.2 B" attribute="1" defaultMemberUniqueName="[HW].[HW7 2.1-2.2 B].[All]" allUniqueName="[HW].[HW7 2.1-2.2 B].[All]" dimensionUniqueName="[HW]" displayFolder="" count="0" memberValueDatatype="20" unbalanced="0"/>
    <cacheHierarchy uniqueName="[HW].[HW8 2.3-2.4]" caption="HW8 2.3-2.4" attribute="1" defaultMemberUniqueName="[HW].[HW8 2.3-2.4].[All]" allUniqueName="[HW].[HW8 2.3-2.4].[All]" dimensionUniqueName="[HW]" displayFolder="" count="0" memberValueDatatype="20" unbalanced="0"/>
    <cacheHierarchy uniqueName="[HW].[HW9 9.1]" caption="HW9 9.1" attribute="1" defaultMemberUniqueName="[HW].[HW9 9.1].[All]" allUniqueName="[HW].[HW9 9.1].[All]" dimensionUniqueName="[HW]" displayFolder="" count="0" memberValueDatatype="20" unbalanced="0"/>
    <cacheHierarchy uniqueName="[HW].[HW10 1.4 3.1]" caption="HW10 1.4 3.1" attribute="1" defaultMemberUniqueName="[HW].[HW10 1.4 3.1].[All]" allUniqueName="[HW].[HW10 1.4 3.1].[All]" dimensionUniqueName="[HW]" displayFolder="" count="0" memberValueDatatype="20" unbalanced="0"/>
    <cacheHierarchy uniqueName="[HW].[HW11 3.2]" caption="HW11 3.2" attribute="1" defaultMemberUniqueName="[HW].[HW11 3.2].[All]" allUniqueName="[HW].[HW11 3.2].[All]" dimensionUniqueName="[HW]" displayFolder="" count="0" memberValueDatatype="20" unbalanced="0"/>
    <cacheHierarchy uniqueName="[HW].[HW12]" caption="HW12" attribute="1" defaultMemberUniqueName="[HW].[HW12].[All]" allUniqueName="[HW].[HW12].[All]" dimensionUniqueName="[HW]" displayFolder="" count="0" memberValueDatatype="20" unbalanced="0"/>
    <cacheHierarchy uniqueName="[HW].[HW13]" caption="HW13" attribute="1" defaultMemberUniqueName="[HW].[HW13].[All]" allUniqueName="[HW].[HW13].[All]" dimensionUniqueName="[HW]" displayFolder="" count="0" memberValueDatatype="20" unbalanced="0"/>
    <cacheHierarchy uniqueName="[HW].[HW14]" caption="HW14" attribute="1" defaultMemberUniqueName="[HW].[HW14].[All]" allUniqueName="[HW].[HW14].[All]" dimensionUniqueName="[HW]" displayFolder="" count="0" memberValueDatatype="20" unbalanced="0"/>
    <cacheHierarchy uniqueName="[HW].[HW15]" caption="HW15" attribute="1" defaultMemberUniqueName="[HW].[HW15].[All]" allUniqueName="[HW].[HW15].[All]" dimensionUniqueName="[HW]" displayFolder="" count="0" memberValueDatatype="20" unbalanced="0"/>
    <cacheHierarchy uniqueName="[HW].[HW16]" caption="HW16" attribute="1" defaultMemberUniqueName="[HW].[HW16].[All]" allUniqueName="[HW].[HW16].[All]" dimensionUniqueName="[HW]" displayFolder="" count="0" memberValueDatatype="20" unbalanced="0"/>
    <cacheHierarchy uniqueName="[HW].[HW17]" caption="HW17" attribute="1" defaultMemberUniqueName="[HW].[HW17].[All]" allUniqueName="[HW].[HW17].[All]" dimensionUniqueName="[HW]" displayFolder="" count="0" memberValueDatatype="20" unbalanced="0"/>
    <cacheHierarchy uniqueName="[HW].[HW18]" caption="HW18" attribute="1" defaultMemberUniqueName="[HW].[HW18].[All]" allUniqueName="[HW].[HW18].[All]" dimensionUniqueName="[HW]" displayFolder="" count="0" memberValueDatatype="20" unbalanced="0"/>
    <cacheHierarchy uniqueName="[HW].[HW19]" caption="HW19" attribute="1" defaultMemberUniqueName="[HW].[HW19].[All]" allUniqueName="[HW].[HW19].[All]" dimensionUniqueName="[HW]" displayFolder="" count="0" memberValueDatatype="20" unbalanced="0"/>
    <cacheHierarchy uniqueName="[HW].[HW20]" caption="HW20" attribute="1" defaultMemberUniqueName="[HW].[HW20].[All]" allUniqueName="[HW].[HW20].[All]" dimensionUniqueName="[HW]" displayFolder="" count="0" memberValueDatatype="20" unbalanced="0"/>
    <cacheHierarchy uniqueName="[HW].[Average]" caption="Average" attribute="1" defaultMemberUniqueName="[HW].[Average].[All]" allUniqueName="[HW].[Average].[All]" dimensionUniqueName="[HW]" displayFolder="" count="0" memberValueDatatype="5" unbalanced="0"/>
    <cacheHierarchy uniqueName="[HW].[Dropped Avg.]" caption="Dropped Avg." attribute="1" defaultMemberUniqueName="[HW].[Dropped Avg.].[All]" allUniqueName="[HW].[Dropped Avg.].[All]" dimensionUniqueName="[HW]" displayFolder="" count="0" memberValueDatatype="5" unbalanced="0"/>
    <cacheHierarchy uniqueName="[Quizzes].[Name]" caption="Name" attribute="1" defaultMemberUniqueName="[Quizzes].[Name].[All]" allUniqueName="[Quizzes].[Name].[All]" dimensionUniqueName="[Quizzes]" displayFolder="" count="0" memberValueDatatype="130" unbalanced="0"/>
    <cacheHierarchy uniqueName="[Quizzes].[Quiz 1]" caption="Quiz 1" attribute="1" defaultMemberUniqueName="[Quizzes].[Quiz 1].[All]" allUniqueName="[Quizzes].[Quiz 1].[All]" dimensionUniqueName="[Quizzes]" displayFolder="" count="0" memberValueDatatype="20" unbalanced="0"/>
    <cacheHierarchy uniqueName="[Quizzes].[Quiz 2]" caption="Quiz 2" attribute="1" defaultMemberUniqueName="[Quizzes].[Quiz 2].[All]" allUniqueName="[Quizzes].[Quiz 2].[All]" dimensionUniqueName="[Quizzes]" displayFolder="" count="0" memberValueDatatype="20" unbalanced="0"/>
    <cacheHierarchy uniqueName="[Quizzes].[Quiz 3]" caption="Quiz 3" attribute="1" defaultMemberUniqueName="[Quizzes].[Quiz 3].[All]" allUniqueName="[Quizzes].[Quiz 3].[All]" dimensionUniqueName="[Quizzes]" displayFolder="" count="0" memberValueDatatype="20" unbalanced="0"/>
    <cacheHierarchy uniqueName="[Quizzes].[Quiz 4]" caption="Quiz 4" attribute="1" defaultMemberUniqueName="[Quizzes].[Quiz 4].[All]" allUniqueName="[Quizzes].[Quiz 4].[All]" dimensionUniqueName="[Quizzes]" displayFolder="" count="0" memberValueDatatype="20" unbalanced="0"/>
    <cacheHierarchy uniqueName="[Quizzes].[Quiz 5]" caption="Quiz 5" attribute="1" defaultMemberUniqueName="[Quizzes].[Quiz 5].[All]" allUniqueName="[Quizzes].[Quiz 5].[All]" dimensionUniqueName="[Quizzes]" displayFolder="" count="0" memberValueDatatype="20" unbalanced="0"/>
    <cacheHierarchy uniqueName="[Quizzes].[Quiz 6]" caption="Quiz 6" attribute="1" defaultMemberUniqueName="[Quizzes].[Quiz 6].[All]" allUniqueName="[Quizzes].[Quiz 6].[All]" dimensionUniqueName="[Quizzes]" displayFolder="" count="0" memberValueDatatype="20" unbalanced="0"/>
    <cacheHierarchy uniqueName="[Quizzes].[Quiz 7]" caption="Quiz 7" attribute="1" defaultMemberUniqueName="[Quizzes].[Quiz 7].[All]" allUniqueName="[Quizzes].[Quiz 7].[All]" dimensionUniqueName="[Quizzes]" displayFolder="" count="0" memberValueDatatype="20" unbalanced="0"/>
    <cacheHierarchy uniqueName="[Quizzes].[Quiz 8]" caption="Quiz 8" attribute="1" defaultMemberUniqueName="[Quizzes].[Quiz 8].[All]" allUniqueName="[Quizzes].[Quiz 8].[All]" dimensionUniqueName="[Quizzes]" displayFolder="" count="0" memberValueDatatype="20" unbalanced="0"/>
    <cacheHierarchy uniqueName="[Quizzes].[Quiz 9]" caption="Quiz 9" attribute="1" defaultMemberUniqueName="[Quizzes].[Quiz 9].[All]" allUniqueName="[Quizzes].[Quiz 9].[All]" dimensionUniqueName="[Quizzes]" displayFolder="" count="0" memberValueDatatype="20" unbalanced="0"/>
    <cacheHierarchy uniqueName="[Quizzes].[Quiz 10]" caption="Quiz 10" attribute="1" defaultMemberUniqueName="[Quizzes].[Quiz 10].[All]" allUniqueName="[Quizzes].[Quiz 10].[All]" dimensionUniqueName="[Quizzes]" displayFolder="" count="0" memberValueDatatype="20" unbalanced="0"/>
    <cacheHierarchy uniqueName="[Quizzes].[Quiz 11]" caption="Quiz 11" attribute="1" defaultMemberUniqueName="[Quizzes].[Quiz 11].[All]" allUniqueName="[Quizzes].[Quiz 11].[All]" dimensionUniqueName="[Quizzes]" displayFolder="" count="0" memberValueDatatype="20" unbalanced="0"/>
    <cacheHierarchy uniqueName="[Quizzes].[Quiz 12]" caption="Quiz 12" attribute="1" defaultMemberUniqueName="[Quizzes].[Quiz 12].[All]" allUniqueName="[Quizzes].[Quiz 12].[All]" dimensionUniqueName="[Quizzes]" displayFolder="" count="0" memberValueDatatype="20" unbalanced="0"/>
    <cacheHierarchy uniqueName="[Quizzes].[Quiz 13]" caption="Quiz 13" attribute="1" defaultMemberUniqueName="[Quizzes].[Quiz 13].[All]" allUniqueName="[Quizzes].[Quiz 13].[All]" dimensionUniqueName="[Quizzes]" displayFolder="" count="0" memberValueDatatype="20" unbalanced="0"/>
    <cacheHierarchy uniqueName="[Quizzes].[Quiz 14]" caption="Quiz 14" attribute="1" defaultMemberUniqueName="[Quizzes].[Quiz 14].[All]" allUniqueName="[Quizzes].[Quiz 14].[All]" dimensionUniqueName="[Quizzes]" displayFolder="" count="0" memberValueDatatype="20" unbalanced="0"/>
    <cacheHierarchy uniqueName="[Quizzes].[Quiz 15]" caption="Quiz 15" attribute="1" defaultMemberUniqueName="[Quizzes].[Quiz 15].[All]" allUniqueName="[Quizzes].[Quiz 15].[All]" dimensionUniqueName="[Quizzes]" displayFolder="" count="0" memberValueDatatype="20" unbalanced="0"/>
    <cacheHierarchy uniqueName="[Quizzes].[Quiz 16]" caption="Quiz 16" attribute="1" defaultMemberUniqueName="[Quizzes].[Quiz 16].[All]" allUniqueName="[Quizzes].[Quiz 16].[All]" dimensionUniqueName="[Quizzes]" displayFolder="" count="0" memberValueDatatype="20" unbalanced="0"/>
    <cacheHierarchy uniqueName="[Quizzes].[Quiz 17]" caption="Quiz 17" attribute="1" defaultMemberUniqueName="[Quizzes].[Quiz 17].[All]" allUniqueName="[Quizzes].[Quiz 17].[All]" dimensionUniqueName="[Quizzes]" displayFolder="" count="0" memberValueDatatype="20" unbalanced="0"/>
    <cacheHierarchy uniqueName="[Quizzes].[Quiz 18]" caption="Quiz 18" attribute="1" defaultMemberUniqueName="[Quizzes].[Quiz 18].[All]" allUniqueName="[Quizzes].[Quiz 18].[All]" dimensionUniqueName="[Quizzes]" displayFolder="" count="0" memberValueDatatype="130" unbalanced="0"/>
    <cacheHierarchy uniqueName="[Quizzes].[Quiz 19]" caption="Quiz 19" attribute="1" defaultMemberUniqueName="[Quizzes].[Quiz 19].[All]" allUniqueName="[Quizzes].[Quiz 19].[All]" dimensionUniqueName="[Quizzes]" displayFolder="" count="0" memberValueDatatype="130" unbalanced="0"/>
    <cacheHierarchy uniqueName="[Quizzes].[Quiz 20]" caption="Quiz 20" attribute="1" defaultMemberUniqueName="[Quizzes].[Quiz 20].[All]" allUniqueName="[Quizzes].[Quiz 20].[All]" dimensionUniqueName="[Quizzes]" displayFolder="" count="0" memberValueDatatype="130" unbalanced="0"/>
    <cacheHierarchy uniqueName="[Quizzes].[Average]" caption="Average" attribute="1" defaultMemberUniqueName="[Quizzes].[Average].[All]" allUniqueName="[Quizzes].[Average].[All]" dimensionUniqueName="[Quizzes]" displayFolder="" count="0" memberValueDatatype="5" unbalanced="0"/>
    <cacheHierarchy uniqueName="[Quizzes].[Dropped Avg]" caption="Dropped Avg" attribute="1" defaultMemberUniqueName="[Quizzes].[Dropped Avg].[All]" allUniqueName="[Quizzes].[Dropped Avg].[All]" dimensionUniqueName="[Quizzes]" displayFolder="" count="0" memberValueDatatype="5" unbalanced="0"/>
    <cacheHierarchy uniqueName="[Table1].[Last, First]" caption="Last, First" attribute="1" defaultMemberUniqueName="[Table1].[Last, First].[All]" allUniqueName="[Table1].[Last, First].[All]" dimensionUniqueName="[Table1]" displayFolder="" count="0" memberValueDatatype="130" unbalanced="0"/>
    <cacheHierarchy uniqueName="[Table1].[Homework]" caption="Homework" attribute="1" defaultMemberUniqueName="[Table1].[Homework].[All]" allUniqueName="[Table1].[Homework].[All]" dimensionUniqueName="[Table1]" displayFolder="" count="0" memberValueDatatype="5" unbalanced="0"/>
    <cacheHierarchy uniqueName="[Table1].[Quizzes]" caption="Quizzes" attribute="1" defaultMemberUniqueName="[Table1].[Quizzes].[All]" allUniqueName="[Table1].[Quizzes].[All]" dimensionUniqueName="[Table1]" displayFolder="" count="0" memberValueDatatype="5" unbalanced="0"/>
    <cacheHierarchy uniqueName="[Table1].[HW&amp;Q]" caption="HW&amp;Q" attribute="1" defaultMemberUniqueName="[Table1].[HW&amp;Q].[All]" allUniqueName="[Table1].[HW&amp;Q].[All]" dimensionUniqueName="[Table1]" displayFolder="" count="0" memberValueDatatype="5" unbalanced="0"/>
    <cacheHierarchy uniqueName="[Table1].[Test 1]" caption="Test 1" attribute="1" defaultMemberUniqueName="[Table1].[Test 1].[All]" allUniqueName="[Table1].[Test 1].[All]" dimensionUniqueName="[Table1]" displayFolder="" count="0" memberValueDatatype="20" unbalanced="0"/>
    <cacheHierarchy uniqueName="[Table1].[Test 2]" caption="Test 2" attribute="1" defaultMemberUniqueName="[Table1].[Test 2].[All]" allUniqueName="[Table1].[Test 2].[All]" dimensionUniqueName="[Table1]" displayFolder="" count="0" memberValueDatatype="20" unbalanced="0"/>
    <cacheHierarchy uniqueName="[Table1].[Test 3]" caption="Test 3" attribute="1" defaultMemberUniqueName="[Table1].[Test 3].[All]" allUniqueName="[Table1].[Test 3].[All]" dimensionUniqueName="[Table1]" displayFolder="" count="0" memberValueDatatype="20" unbalanced="0"/>
    <cacheHierarchy uniqueName="[Table1].[Test 4]" caption="Test 4" attribute="1" defaultMemberUniqueName="[Table1].[Test 4].[All]" allUniqueName="[Table1].[Test 4].[All]" dimensionUniqueName="[Table1]" displayFolder="" count="0" memberValueDatatype="20" unbalanced="0"/>
    <cacheHierarchy uniqueName="[Table1].[Final Exam]" caption="Final Exam" attribute="1" defaultMemberUniqueName="[Table1].[Final Exam].[All]" allUniqueName="[Table1].[Final Exam].[All]" dimensionUniqueName="[Table1]" displayFolder="" count="0" memberValueDatatype="20" unbalanced="0"/>
    <cacheHierarchy uniqueName="[Table1].[Average F&lt;T]" caption="Average F&lt;T" attribute="1" defaultMemberUniqueName="[Table1].[Average F&lt;T].[All]" allUniqueName="[Table1].[Average F&lt;T].[All]" dimensionUniqueName="[Table1]" displayFolder="" count="0" memberValueDatatype="5" unbalanced="0"/>
    <cacheHierarchy uniqueName="[Table1].[AVG F&gt;T]" caption="AVG F&gt;T" attribute="1" defaultMemberUniqueName="[Table1].[AVG F&gt;T].[All]" allUniqueName="[Table1].[AVG F&gt;T].[All]" dimensionUniqueName="[Table1]" displayFolder="" count="0" memberValueDatatype="5" unbalanced="0"/>
    <cacheHierarchy uniqueName="[Table1].[GRADE]" caption="GRADE" attribute="1" defaultMemberUniqueName="[Table1].[GRADE].[All]" allUniqueName="[Table1].[GRADE].[All]" dimensionUniqueName="[Table1]" displayFolder="" count="0" memberValueDatatype="5" unbalanced="0"/>
    <cacheHierarchy uniqueName="[Table1].[Letter Grade]" caption="Letter Grade" attribute="1" defaultMemberUniqueName="[Table1].[Letter Grade].[All]" allUniqueName="[Table1].[Letter Grade].[All]" dimensionUniqueName="[Table1]" displayFolder="" count="0" memberValueDatatype="130" unbalanced="0"/>
    <cacheHierarchy uniqueName="[Tests].[Name]" caption="Name" attribute="1" defaultMemberUniqueName="[Tests].[Name].[All]" allUniqueName="[Tests].[Name].[All]" dimensionUniqueName="[Tests]" displayFolder="" count="0" memberValueDatatype="130" unbalanced="0"/>
    <cacheHierarchy uniqueName="[Tests].[Test 1]" caption="Test 1" attribute="1" defaultMemberUniqueName="[Tests].[Test 1].[All]" allUniqueName="[Tests].[Test 1].[All]" dimensionUniqueName="[Tests]" displayFolder="" count="0" memberValueDatatype="20" unbalanced="0"/>
    <cacheHierarchy uniqueName="[Tests].[Test 2]" caption="Test 2" attribute="1" defaultMemberUniqueName="[Tests].[Test 2].[All]" allUniqueName="[Tests].[Test 2].[All]" dimensionUniqueName="[Tests]" displayFolder="" count="0" memberValueDatatype="20" unbalanced="0"/>
    <cacheHierarchy uniqueName="[Tests].[Test 3]" caption="Test 3" attribute="1" defaultMemberUniqueName="[Tests].[Test 3].[All]" allUniqueName="[Tests].[Test 3].[All]" dimensionUniqueName="[Tests]" displayFolder="" count="0" memberValueDatatype="20" unbalanced="0"/>
    <cacheHierarchy uniqueName="[Tests].[Test 4]" caption="Test 4" attribute="1" defaultMemberUniqueName="[Tests].[Test 4].[All]" allUniqueName="[Tests].[Test 4].[All]" dimensionUniqueName="[Tests]" displayFolder="" count="0" memberValueDatatype="20" unbalanced="0"/>
    <cacheHierarchy uniqueName="[Tests].[Final Exam]" caption="Final Exam" attribute="1" defaultMemberUniqueName="[Tests].[Final Exam].[All]" allUniqueName="[Tests].[Final Exam].[All]" dimensionUniqueName="[Tests]" displayFolder="" count="0" memberValueDatatype="20" unbalanced="0"/>
    <cacheHierarchy uniqueName="[Tests].[Min Grade]" caption="Min Grade" attribute="1" defaultMemberUniqueName="[Tests].[Min Grade].[All]" allUniqueName="[Tests].[Min Grade].[All]" dimensionUniqueName="[Tests]" displayFolder="" count="0" memberValueDatatype="20" unbalanced="0"/>
    <cacheHierarchy uniqueName="[Measures].[__XL_Count Attendance]" caption="__XL_Count Attendance" measure="1" displayFolder="" measureGroup="Attendance" count="0" hidden="1"/>
    <cacheHierarchy uniqueName="[Measures].[__XL_Count HW]" caption="__XL_Count HW" measure="1" displayFolder="" measureGroup="HW" count="0" hidden="1"/>
    <cacheHierarchy uniqueName="[Measures].[__XL_Count Quizzes]" caption="__XL_Count Quizzes" measure="1" displayFolder="" measureGroup="Quizzes" count="0" hidden="1"/>
    <cacheHierarchy uniqueName="[Measures].[__XL_Count Tests]" caption="__XL_Count Tests" measure="1" displayFolder="" measureGroup="Test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Attendance" count="0" hidden="1">
      <extLst>
        <ext xmlns:x15="http://schemas.microsoft.com/office/spreadsheetml/2010/11/main" uri="{B97F6D7D-B522-45F9-BDA1-12C45D357490}">
          <x15:cacheHierarchy aggregatedColumn="31"/>
        </ext>
      </extLst>
    </cacheHierarchy>
    <cacheHierarchy uniqueName="[Measures].[Sum of Dropped Avg.]" caption="Sum of Dropped Avg." measure="1" displayFolder="" measureGroup="HW" count="0" hidden="1">
      <extLst>
        <ext xmlns:x15="http://schemas.microsoft.com/office/spreadsheetml/2010/11/main" uri="{B97F6D7D-B522-45F9-BDA1-12C45D357490}">
          <x15:cacheHierarchy aggregatedColumn="54"/>
        </ext>
      </extLst>
    </cacheHierarchy>
    <cacheHierarchy uniqueName="[Measures].[Sum of Dropped Avg]" caption="Sum of Dropped Avg" measure="1" displayFolder="" measureGroup="Quizzes" count="0" hidden="1">
      <extLst>
        <ext xmlns:x15="http://schemas.microsoft.com/office/spreadsheetml/2010/11/main" uri="{B97F6D7D-B522-45F9-BDA1-12C45D357490}">
          <x15:cacheHierarchy aggregatedColumn="77"/>
        </ext>
      </extLst>
    </cacheHierarchy>
    <cacheHierarchy uniqueName="[Measures].[Sum of Test 1]" caption="Sum of Test 1" measure="1" displayFolder="" measureGroup="Tests" count="0" hidden="1">
      <extLst>
        <ext xmlns:x15="http://schemas.microsoft.com/office/spreadsheetml/2010/11/main" uri="{B97F6D7D-B522-45F9-BDA1-12C45D357490}">
          <x15:cacheHierarchy aggregatedColumn="92"/>
        </ext>
      </extLst>
    </cacheHierarchy>
    <cacheHierarchy uniqueName="[Measures].[Sum of Test 2]" caption="Sum of Test 2" measure="1" displayFolder="" measureGroup="Tests" count="0" hidden="1">
      <extLst>
        <ext xmlns:x15="http://schemas.microsoft.com/office/spreadsheetml/2010/11/main" uri="{B97F6D7D-B522-45F9-BDA1-12C45D357490}">
          <x15:cacheHierarchy aggregatedColumn="93"/>
        </ext>
      </extLst>
    </cacheHierarchy>
    <cacheHierarchy uniqueName="[Measures].[Average of TOTAL]" caption="Average of TOTAL" measure="1" displayFolder="" measureGroup="Attendance" count="0" hidden="1">
      <extLst>
        <ext xmlns:x15="http://schemas.microsoft.com/office/spreadsheetml/2010/11/main" uri="{B97F6D7D-B522-45F9-BDA1-12C45D357490}">
          <x15:cacheHierarchy aggregatedColumn="31"/>
        </ext>
      </extLst>
    </cacheHierarchy>
    <cacheHierarchy uniqueName="[Measures].[Average of Dropped Avg.]" caption="Average of Dropped Avg." measure="1" displayFolder="" measureGroup="HW" count="0" hidden="1">
      <extLst>
        <ext xmlns:x15="http://schemas.microsoft.com/office/spreadsheetml/2010/11/main" uri="{B97F6D7D-B522-45F9-BDA1-12C45D357490}">
          <x15:cacheHierarchy aggregatedColumn="54"/>
        </ext>
      </extLst>
    </cacheHierarchy>
    <cacheHierarchy uniqueName="[Measures].[Average of Dropped Avg]" caption="Average of Dropped Avg" measure="1" displayFolder="" measureGroup="Quizzes" count="0" hidden="1">
      <extLst>
        <ext xmlns:x15="http://schemas.microsoft.com/office/spreadsheetml/2010/11/main" uri="{B97F6D7D-B522-45F9-BDA1-12C45D357490}">
          <x15:cacheHierarchy aggregatedColumn="77"/>
        </ext>
      </extLst>
    </cacheHierarchy>
    <cacheHierarchy uniqueName="[Measures].[Average of Test 1]" caption="Average of Test 1" measure="1" displayFolder="" measureGroup="Tests" count="0" hidden="1">
      <extLst>
        <ext xmlns:x15="http://schemas.microsoft.com/office/spreadsheetml/2010/11/main" uri="{B97F6D7D-B522-45F9-BDA1-12C45D357490}">
          <x15:cacheHierarchy aggregatedColumn="92"/>
        </ext>
      </extLst>
    </cacheHierarchy>
    <cacheHierarchy uniqueName="[Measures].[Average of Test 2]" caption="Average of Test 2" measure="1" displayFolder="" measureGroup="Tests" count="0" hidden="1">
      <extLst>
        <ext xmlns:x15="http://schemas.microsoft.com/office/spreadsheetml/2010/11/main" uri="{B97F6D7D-B522-45F9-BDA1-12C45D357490}">
          <x15:cacheHierarchy aggregatedColumn="93"/>
        </ext>
      </extLst>
    </cacheHierarchy>
    <cacheHierarchy uniqueName="[Measures].[Sum of Test 3]" caption="Sum of Test 3" measure="1" displayFolder="" measureGroup="Tests" count="0" hidden="1">
      <extLst>
        <ext xmlns:x15="http://schemas.microsoft.com/office/spreadsheetml/2010/11/main" uri="{B97F6D7D-B522-45F9-BDA1-12C45D357490}">
          <x15:cacheHierarchy aggregatedColumn="94"/>
        </ext>
      </extLst>
    </cacheHierarchy>
    <cacheHierarchy uniqueName="[Measures].[Sum of GRADE]" caption="Sum of GRADE" measure="1" displayFolder="" measureGroup="Table1" count="0" hidden="1">
      <extLst>
        <ext xmlns:x15="http://schemas.microsoft.com/office/spreadsheetml/2010/11/main" uri="{B97F6D7D-B522-45F9-BDA1-12C45D357490}">
          <x15:cacheHierarchy aggregatedColumn="89"/>
        </ext>
      </extLst>
    </cacheHierarchy>
    <cacheHierarchy uniqueName="[Measures].[Sum of Test 4]" caption="Sum of Test 4" measure="1" displayFolder="" measureGroup="Tests" count="0" hidden="1">
      <extLst>
        <ext xmlns:x15="http://schemas.microsoft.com/office/spreadsheetml/2010/11/main" uri="{B97F6D7D-B522-45F9-BDA1-12C45D357490}">
          <x15:cacheHierarchy aggregatedColumn="95"/>
        </ext>
      </extLst>
    </cacheHierarchy>
  </cacheHierarchies>
  <kpis count="0"/>
  <extLst>
    <ext xmlns:x14="http://schemas.microsoft.com/office/spreadsheetml/2009/9/main" uri="{725AE2AE-9491-48be-B2B4-4EB974FC3084}">
      <x14:pivotCacheDefinition slicerData="1" pivotCacheId="197684926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21">
  <r>
    <n v="0"/>
    <x v="0"/>
  </r>
  <r>
    <n v="0"/>
    <x v="0"/>
  </r>
  <r>
    <n v="0"/>
    <x v="0"/>
  </r>
  <r>
    <n v="0"/>
    <x v="0"/>
  </r>
  <r>
    <n v="0"/>
    <x v="0"/>
  </r>
  <r>
    <n v="0"/>
    <x v="0"/>
  </r>
  <r>
    <n v="18"/>
    <x v="0"/>
  </r>
  <r>
    <n v="41"/>
    <x v="0"/>
  </r>
  <r>
    <n v="44"/>
    <x v="0"/>
  </r>
  <r>
    <n v="45"/>
    <x v="0"/>
  </r>
  <r>
    <n v="49"/>
    <x v="0"/>
  </r>
  <r>
    <n v="54"/>
    <x v="0"/>
  </r>
  <r>
    <n v="56"/>
    <x v="0"/>
  </r>
  <r>
    <n v="59"/>
    <x v="0"/>
  </r>
  <r>
    <n v="67"/>
    <x v="1"/>
  </r>
  <r>
    <n v="70"/>
    <x v="2"/>
  </r>
  <r>
    <n v="72"/>
    <x v="2"/>
  </r>
  <r>
    <n v="73"/>
    <x v="2"/>
  </r>
  <r>
    <n v="75"/>
    <x v="2"/>
  </r>
  <r>
    <n v="79"/>
    <x v="2"/>
  </r>
  <r>
    <n v="8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75"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location ref="A4:H5" firstHeaderRow="0" firstDataRow="1" firstDataCol="1"/>
  <pivotFields count="8">
    <pivotField axis="axisRow" allDrilled="1" showAll="0" dataSourceSort="1" defaultAttributeDrillState="1">
      <items count="2">
        <item s="1" x="0"/>
        <item t="default"/>
      </items>
    </pivotField>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1">
    <i>
      <x/>
    </i>
  </rowItems>
  <colFields count="1">
    <field x="-2"/>
  </colFields>
  <colItems count="7">
    <i>
      <x/>
    </i>
    <i i="1">
      <x v="1"/>
    </i>
    <i i="2">
      <x v="2"/>
    </i>
    <i i="3">
      <x v="3"/>
    </i>
    <i i="4">
      <x v="4"/>
    </i>
    <i i="5">
      <x v="5"/>
    </i>
    <i i="6">
      <x v="6"/>
    </i>
  </colItems>
  <dataFields count="7">
    <dataField name="Absences" fld="1" subtotal="average" baseField="0" baseItem="0" numFmtId="1"/>
    <dataField name="HW" fld="2" subtotal="average" baseField="0" baseItem="0" numFmtId="1"/>
    <dataField name="Quizzes" fld="3" subtotal="average" baseField="0" baseItem="0" numFmtId="1"/>
    <dataField name="Test 1" fld="4" subtotal="average" baseField="0" baseItem="0" numFmtId="1"/>
    <dataField name="Test 2" fld="5" subtotal="average" baseField="0" baseItem="0" numFmtId="1"/>
    <dataField name="Test 3" fld="6" baseField="0" baseItem="0"/>
    <dataField name="Test 4" fld="7" baseField="0" baseItem="0"/>
  </dataFields>
  <pivotHierarchies count="11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bsences"/>
    <pivotHierarchy dragToData="1" caption="Homework"/>
    <pivotHierarchy dragToData="1" caption="Quizzes"/>
    <pivotHierarchy dragToData="1" caption="Test 1"/>
    <pivotHierarchy dragToData="1" caption="Test 2"/>
    <pivotHierarchy dragToData="1" caption="Absences"/>
    <pivotHierarchy dragToData="1" caption="HW"/>
    <pivotHierarchy dragToData="1" caption="Quizzes"/>
    <pivotHierarchy dragToData="1" caption="Test 1"/>
    <pivotHierarchy dragToData="1" caption="Test 2"/>
    <pivotHierarchy dragToData="1" caption="Test 3"/>
    <pivotHierarchy dragToData="1"/>
    <pivotHierarchy dragToData="1" caption="Test 4"/>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ttendance]"/>
        <x15:activeTabTopLevelEntity name="[HW]"/>
        <x15:activeTabTopLevelEntity name="[Quizzes]"/>
        <x15:activeTabTopLevelEntity name="[Test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8">
  <location ref="G6:H11" firstHeaderRow="1" firstDataRow="1" firstDataCol="1"/>
  <pivotFields count="2">
    <pivotField dataField="1" showAll="0"/>
    <pivotField axis="axisRow" showAll="0" sortType="ascending">
      <items count="6">
        <item m="1" x="4"/>
        <item x="3"/>
        <item x="2"/>
        <item x="1"/>
        <item x="0"/>
        <item t="default"/>
      </items>
    </pivotField>
  </pivotFields>
  <rowFields count="1">
    <field x="1"/>
  </rowFields>
  <rowItems count="5">
    <i>
      <x v="1"/>
    </i>
    <i>
      <x v="2"/>
    </i>
    <i>
      <x v="3"/>
    </i>
    <i>
      <x v="4"/>
    </i>
    <i t="grand">
      <x/>
    </i>
  </rowItems>
  <colItems count="1">
    <i/>
  </colItems>
  <dataFields count="1">
    <dataField name="Count of grade" fld="0" subtotal="count" baseField="1" baseItem="0"/>
  </dataFields>
  <chartFormats count="16">
    <chartFormat chart="25" format="1"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21" format="2">
      <pivotArea type="data" outline="0" fieldPosition="0">
        <references count="2">
          <reference field="4294967294" count="1" selected="0">
            <x v="0"/>
          </reference>
          <reference field="1" count="1" selected="0">
            <x v="1"/>
          </reference>
        </references>
      </pivotArea>
    </chartFormat>
    <chartFormat chart="21" format="3">
      <pivotArea type="data" outline="0" fieldPosition="0">
        <references count="2">
          <reference field="4294967294" count="1" selected="0">
            <x v="0"/>
          </reference>
          <reference field="1" count="1" selected="0">
            <x v="2"/>
          </reference>
        </references>
      </pivotArea>
    </chartFormat>
    <chartFormat chart="21" format="4">
      <pivotArea type="data" outline="0" fieldPosition="0">
        <references count="2">
          <reference field="4294967294" count="1" selected="0">
            <x v="0"/>
          </reference>
          <reference field="1" count="1" selected="0">
            <x v="3"/>
          </reference>
        </references>
      </pivotArea>
    </chartFormat>
    <chartFormat chart="21" format="5">
      <pivotArea type="data" outline="0" fieldPosition="0">
        <references count="2">
          <reference field="4294967294" count="1" selected="0">
            <x v="0"/>
          </reference>
          <reference field="1" count="1" selected="0">
            <x v="4"/>
          </reference>
        </references>
      </pivotArea>
    </chartFormat>
    <chartFormat chart="27" format="1"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1" format="3"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1" count="1" selected="0">
            <x v="0"/>
          </reference>
        </references>
      </pivotArea>
    </chartFormat>
    <chartFormat chart="44" format="2" series="1">
      <pivotArea type="data" outline="0" fieldPosition="0">
        <references count="1">
          <reference field="4294967294" count="1" selected="0">
            <x v="0"/>
          </reference>
        </references>
      </pivotArea>
    </chartFormat>
    <chartFormat chart="4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0000000-0013-0000-FFFF-FFFF01000000}" sourceName="[Attendance].[Name]">
  <pivotTables>
    <pivotTable tabId="16" name="PivotTable2"/>
  </pivotTables>
  <data>
    <olap pivotCacheId="1976849261">
      <levels count="2">
        <level uniqueName="[Attendance].[Name].[(All)]" sourceCaption="(All)" count="0"/>
        <level uniqueName="[Attendance].[Name].[Name]" sourceCaption="Name" count="21">
          <ranges>
            <range startItem="0">
              <i n="[Attendance].[Name].&amp;[Alex]" c="Alex"/>
              <i n="[Attendance].[Name].&amp;[Bastian]" c="Bastian"/>
              <i n="[Attendance].[Name].&amp;[Bella]" c="Bella"/>
              <i n="[Attendance].[Name].&amp;[Billy]" c="Billy"/>
              <i n="[Attendance].[Name].&amp;[Casper]" c="Casper"/>
              <i n="[Attendance].[Name].&amp;[Chloe]" c="Chloe"/>
              <i n="[Attendance].[Name].&amp;[Cleo]" c="Cleo"/>
              <i n="[Attendance].[Name].&amp;[Daisy]" c="Daisy"/>
              <i n="[Attendance].[Name].&amp;[Dusty]" c="Dusty"/>
              <i n="[Attendance].[Name].&amp;[Felix]" c="Felix"/>
              <i n="[Attendance].[Name].&amp;[Garfield]" c="Garfield"/>
              <i n="[Attendance].[Name].&amp;[Ginger]" c="Ginger"/>
              <i n="[Attendance].[Name].&amp;[Jack]" c="Jack"/>
              <i n="[Attendance].[Name].&amp;[Lucky]" c="Lucky"/>
              <i n="[Attendance].[Name].&amp;[Milo]" c="Milo"/>
              <i n="[Attendance].[Name].&amp;[Oddie]" c="Oddie"/>
              <i n="[Attendance].[Name].&amp;[Pumba]" c="Pumba"/>
              <i n="[Attendance].[Name].&amp;[Shrek]" c="Shrek"/>
              <i n="[Attendance].[Name].&amp;[Sooty]" c="Sooty"/>
              <i n="[Attendance].[Name].&amp;[Timon]" c="Timon"/>
              <i n="[Attendance].[Name].&amp;[Toby]" c="Toby"/>
            </range>
          </ranges>
        </level>
      </levels>
      <selections count="1">
        <selection n="[Attendance].[Name].&amp;[Garfie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00000000-0014-0000-FFFF-FFFF01000000}" cache="Slicer_Name" caption="Name" columnCount="3" level="1"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ttendance" displayName="Attendance" ref="A1:AF22" totalsRowShown="0" headerRowDxfId="109" headerRowBorderDxfId="108" tableBorderDxfId="107" totalsRowBorderDxfId="106">
  <autoFilter ref="A1:AF22" xr:uid="{00000000-0009-0000-0100-000003000000}"/>
  <tableColumns count="32">
    <tableColumn id="1" xr3:uid="{00000000-0010-0000-0000-000001000000}" name="Name" dataDxfId="105"/>
    <tableColumn id="46" xr3:uid="{00000000-0010-0000-0000-00002E000000}" name="Atten Record" dataDxfId="104"/>
    <tableColumn id="2" xr3:uid="{00000000-0010-0000-0000-000002000000}" name="01/15/19" dataDxfId="103"/>
    <tableColumn id="3" xr3:uid="{00000000-0010-0000-0000-000003000000}" name="01/17/19" dataDxfId="102"/>
    <tableColumn id="4" xr3:uid="{00000000-0010-0000-0000-000004000000}" name="01/22/19" dataDxfId="101"/>
    <tableColumn id="5" xr3:uid="{00000000-0010-0000-0000-000005000000}" name="01/24/19" dataDxfId="100"/>
    <tableColumn id="6" xr3:uid="{00000000-0010-0000-0000-000006000000}" name="01/29/19" dataDxfId="99"/>
    <tableColumn id="7" xr3:uid="{00000000-0010-0000-0000-000007000000}" name="01/31/19" dataDxfId="98"/>
    <tableColumn id="8" xr3:uid="{00000000-0010-0000-0000-000008000000}" name="02/05/19" dataDxfId="97"/>
    <tableColumn id="9" xr3:uid="{00000000-0010-0000-0000-000009000000}" name="02/07/19" dataDxfId="96"/>
    <tableColumn id="10" xr3:uid="{00000000-0010-0000-0000-00000A000000}" name="02/12/19" dataDxfId="95"/>
    <tableColumn id="11" xr3:uid="{00000000-0010-0000-0000-00000B000000}" name="02/14/19" dataDxfId="94"/>
    <tableColumn id="12" xr3:uid="{00000000-0010-0000-0000-00000C000000}" name="02/19/19" dataDxfId="93"/>
    <tableColumn id="13" xr3:uid="{00000000-0010-0000-0000-00000D000000}" name="02/21/19" dataDxfId="92"/>
    <tableColumn id="14" xr3:uid="{00000000-0010-0000-0000-00000E000000}" name="02/26/19" dataDxfId="91"/>
    <tableColumn id="15" xr3:uid="{00000000-0010-0000-0000-00000F000000}" name="02/28/19" dataDxfId="90"/>
    <tableColumn id="16" xr3:uid="{00000000-0010-0000-0000-000010000000}" name="03/05/19" dataDxfId="89"/>
    <tableColumn id="17" xr3:uid="{00000000-0010-0000-0000-000011000000}" name="03/07/19" dataDxfId="88"/>
    <tableColumn id="18" xr3:uid="{00000000-0010-0000-0000-000012000000}" name="03/19/19" dataDxfId="87"/>
    <tableColumn id="19" xr3:uid="{00000000-0010-0000-0000-000013000000}" name="03/26/19" dataDxfId="86"/>
    <tableColumn id="20" xr3:uid="{00000000-0010-0000-0000-000014000000}" name="03/28/19" dataDxfId="85"/>
    <tableColumn id="21" xr3:uid="{00000000-0010-0000-0000-000015000000}" name="04/02/19" dataDxfId="84"/>
    <tableColumn id="22" xr3:uid="{00000000-0010-0000-0000-000016000000}" name="04/04/19" dataDxfId="83"/>
    <tableColumn id="23" xr3:uid="{00000000-0010-0000-0000-000017000000}" name="04/09/19" dataDxfId="82"/>
    <tableColumn id="24" xr3:uid="{00000000-0010-0000-0000-000018000000}" name="04/11/19" dataDxfId="81"/>
    <tableColumn id="25" xr3:uid="{00000000-0010-0000-0000-000019000000}" name="04/16/19" dataDxfId="80"/>
    <tableColumn id="26" xr3:uid="{00000000-0010-0000-0000-00001A000000}" name="04/18/19" dataDxfId="79"/>
    <tableColumn id="27" xr3:uid="{00000000-0010-0000-0000-00001B000000}" name="04/23/19" dataDxfId="78"/>
    <tableColumn id="28" xr3:uid="{00000000-0010-0000-0000-00001C000000}" name="04/25/19" dataDxfId="77"/>
    <tableColumn id="29" xr3:uid="{00000000-0010-0000-0000-00001D000000}" name="04/30/19" dataDxfId="76"/>
    <tableColumn id="30" xr3:uid="{00000000-0010-0000-0000-00001E000000}" name="05/07/19" dataDxfId="75"/>
    <tableColumn id="31" xr3:uid="{00000000-0010-0000-0000-00001F000000}" name="TOTAL" dataDxfId="74"/>
  </tableColumns>
  <tableStyleInfo name="TableStyleMedium1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HW" displayName="HW" ref="A1:W22" headerRowDxfId="73" headerRowBorderDxfId="72" tableBorderDxfId="71" totalsRowBorderDxfId="70">
  <autoFilter ref="A1:W22" xr:uid="{00000000-0009-0000-0100-000005000000}"/>
  <tableColumns count="23">
    <tableColumn id="1" xr3:uid="{00000000-0010-0000-0100-000001000000}" name="Name" dataDxfId="69"/>
    <tableColumn id="9" xr3:uid="{00000000-0010-0000-0100-000009000000}" name="HW1" dataDxfId="68"/>
    <tableColumn id="2" xr3:uid="{00000000-0010-0000-0100-000002000000}" name="HW2" dataDxfId="67"/>
    <tableColumn id="3" xr3:uid="{00000000-0010-0000-0100-000003000000}" name="HW3" dataDxfId="66"/>
    <tableColumn id="4" xr3:uid="{00000000-0010-0000-0100-000004000000}" name="HW4 1.1 1.2" dataDxfId="65"/>
    <tableColumn id="5" xr3:uid="{00000000-0010-0000-0100-000005000000}" name="HW5 1.3" dataDxfId="64"/>
    <tableColumn id="6" xr3:uid="{00000000-0010-0000-0100-000006000000}" name="HW6 2.1-2.2 A" dataDxfId="63">
      <calculatedColumnFormula>HW[[#This Row],[HW5 1.3]]/45*100</calculatedColumnFormula>
    </tableColumn>
    <tableColumn id="8" xr3:uid="{00000000-0010-0000-0100-000008000000}" name="HW7 2.1-2.2 B" dataDxfId="62"/>
    <tableColumn id="34" xr3:uid="{00000000-0010-0000-0100-000022000000}" name="HW8 2.3-2.4" dataDxfId="61"/>
    <tableColumn id="35" xr3:uid="{00000000-0010-0000-0100-000023000000}" name="HW9 9.1" dataDxfId="60"/>
    <tableColumn id="10" xr3:uid="{00000000-0010-0000-0100-00000A000000}" name="HW10 1.4 3.1" dataDxfId="59"/>
    <tableColumn id="11" xr3:uid="{00000000-0010-0000-0100-00000B000000}" name="HW11 3.2" dataDxfId="58"/>
    <tableColumn id="12" xr3:uid="{00000000-0010-0000-0100-00000C000000}" name="HW12" dataDxfId="57"/>
    <tableColumn id="13" xr3:uid="{00000000-0010-0000-0100-00000D000000}" name="HW13" dataDxfId="56"/>
    <tableColumn id="16" xr3:uid="{00000000-0010-0000-0100-000010000000}" name="HW14" dataDxfId="55"/>
    <tableColumn id="17" xr3:uid="{00000000-0010-0000-0100-000011000000}" name="HW15" dataDxfId="54"/>
    <tableColumn id="18" xr3:uid="{00000000-0010-0000-0100-000012000000}" name="HW16" dataDxfId="53"/>
    <tableColumn id="19" xr3:uid="{00000000-0010-0000-0100-000013000000}" name="HW17" dataDxfId="52"/>
    <tableColumn id="54" xr3:uid="{00000000-0010-0000-0100-000036000000}" name="HW18" dataDxfId="51"/>
    <tableColumn id="20" xr3:uid="{00000000-0010-0000-0100-000014000000}" name="HW19" dataDxfId="50">
      <calculatedColumnFormula>AVERAGE(O24:S24)</calculatedColumnFormula>
    </tableColumn>
    <tableColumn id="26" xr3:uid="{00000000-0010-0000-0100-00001A000000}" name="HW20" dataDxfId="49"/>
    <tableColumn id="7" xr3:uid="{00000000-0010-0000-0100-000007000000}" name="Average" dataDxfId="48">
      <calculatedColumnFormula>AVERAGE(B2:U2)</calculatedColumnFormula>
    </tableColumn>
    <tableColumn id="47" xr3:uid="{00000000-0010-0000-0100-00002F000000}" name="Dropped Avg." dataDxfId="47">
      <calculatedColumnFormula>(SUM(B2:U2)-(SMALL(B2:U2,1)+SMALL(B2:U2,2)+SMALL(B2:U2,3)))/(COUNT(B2:U2)-3)</calculatedColumnFormula>
    </tableColumn>
  </tableColumns>
  <tableStyleInfo name="TableStyleMedium17"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Quizzes" displayName="Quizzes" ref="A1:W22" totalsRowShown="0">
  <autoFilter ref="A1:W22" xr:uid="{00000000-0009-0000-0100-000002000000}"/>
  <tableColumns count="23">
    <tableColumn id="1" xr3:uid="{00000000-0010-0000-0200-000001000000}" name="Name" dataDxfId="46"/>
    <tableColumn id="2" xr3:uid="{00000000-0010-0000-0200-000002000000}" name="Quiz 1" dataDxfId="45"/>
    <tableColumn id="3" xr3:uid="{00000000-0010-0000-0200-000003000000}" name="Quiz 2" dataDxfId="44"/>
    <tableColumn id="4" xr3:uid="{00000000-0010-0000-0200-000004000000}" name="Quiz 3" dataDxfId="43"/>
    <tableColumn id="5" xr3:uid="{00000000-0010-0000-0200-000005000000}" name="Quiz 4" dataDxfId="42"/>
    <tableColumn id="6" xr3:uid="{00000000-0010-0000-0200-000006000000}" name="Quiz 5" dataDxfId="41"/>
    <tableColumn id="7" xr3:uid="{00000000-0010-0000-0200-000007000000}" name="Quiz 6" dataDxfId="40"/>
    <tableColumn id="8" xr3:uid="{00000000-0010-0000-0200-000008000000}" name="Quiz 7" dataDxfId="39"/>
    <tableColumn id="9" xr3:uid="{00000000-0010-0000-0200-000009000000}" name="Quiz 8" dataDxfId="38"/>
    <tableColumn id="10" xr3:uid="{00000000-0010-0000-0200-00000A000000}" name="Quiz 9" dataDxfId="37"/>
    <tableColumn id="11" xr3:uid="{00000000-0010-0000-0200-00000B000000}" name="Quiz 10" dataDxfId="36"/>
    <tableColumn id="12" xr3:uid="{00000000-0010-0000-0200-00000C000000}" name="Quiz 11" dataDxfId="35"/>
    <tableColumn id="13" xr3:uid="{00000000-0010-0000-0200-00000D000000}" name="Quiz 12" dataDxfId="34"/>
    <tableColumn id="14" xr3:uid="{00000000-0010-0000-0200-00000E000000}" name="Quiz 13" dataDxfId="33"/>
    <tableColumn id="15" xr3:uid="{00000000-0010-0000-0200-00000F000000}" name="Quiz 14" dataDxfId="32"/>
    <tableColumn id="16" xr3:uid="{00000000-0010-0000-0200-000010000000}" name="Quiz 15" dataDxfId="31"/>
    <tableColumn id="21" xr3:uid="{00000000-0010-0000-0200-000015000000}" name="Quiz 16" dataDxfId="30"/>
    <tableColumn id="20" xr3:uid="{00000000-0010-0000-0200-000014000000}" name="Quiz 17" dataDxfId="29"/>
    <tableColumn id="17" xr3:uid="{00000000-0010-0000-0200-000011000000}" name="Quiz 18" dataDxfId="28"/>
    <tableColumn id="22" xr3:uid="{00000000-0010-0000-0200-000016000000}" name="Quiz 19" dataDxfId="27"/>
    <tableColumn id="23" xr3:uid="{00000000-0010-0000-0200-000017000000}" name="Quiz 20" dataDxfId="26"/>
    <tableColumn id="18" xr3:uid="{00000000-0010-0000-0200-000012000000}" name="Average" dataDxfId="25"/>
    <tableColumn id="19" xr3:uid="{00000000-0010-0000-0200-000013000000}" name="Dropped Avg" dataDxfId="24"/>
  </tableColumns>
  <tableStyleInfo name="TableStyleMedium18" showFirstColumn="1"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ests" displayName="Tests" ref="A1:G22" totalsRowShown="0" headerRowDxfId="23">
  <autoFilter ref="A1:G22" xr:uid="{00000000-0009-0000-0100-000007000000}"/>
  <tableColumns count="7">
    <tableColumn id="1" xr3:uid="{00000000-0010-0000-0300-000001000000}" name="Name" dataDxfId="22"/>
    <tableColumn id="2" xr3:uid="{00000000-0010-0000-0300-000002000000}" name="Test 1" dataDxfId="21"/>
    <tableColumn id="3" xr3:uid="{00000000-0010-0000-0300-000003000000}" name="Test 2" dataDxfId="20"/>
    <tableColumn id="4" xr3:uid="{00000000-0010-0000-0300-000004000000}" name="Test 3" dataDxfId="19"/>
    <tableColumn id="5" xr3:uid="{00000000-0010-0000-0300-000005000000}" name=" Test 4" dataDxfId="18"/>
    <tableColumn id="7" xr3:uid="{00000000-0010-0000-0300-000007000000}" name="Final Exam" dataDxfId="17"/>
    <tableColumn id="8" xr3:uid="{00000000-0010-0000-0300-000008000000}" name="Min Grade" dataDxfId="16"/>
  </tableColumns>
  <tableStyleInfo name="TableStyleMedium16" showFirstColumn="1"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1:M22" totalsRowShown="0">
  <autoFilter ref="A1:M22" xr:uid="{00000000-0009-0000-0100-000001000000}"/>
  <tableColumns count="13">
    <tableColumn id="1" xr3:uid="{00000000-0010-0000-0400-000001000000}" name="Last, First" dataDxfId="15">
      <calculatedColumnFormula>'Sign In'!A2</calculatedColumnFormula>
    </tableColumn>
    <tableColumn id="2" xr3:uid="{00000000-0010-0000-0400-000002000000}" name="Homework" dataDxfId="14">
      <calculatedColumnFormula>HW[[#This Row],[Dropped Avg.]]</calculatedColumnFormula>
    </tableColumn>
    <tableColumn id="3" xr3:uid="{00000000-0010-0000-0400-000003000000}" name="Quizzes" dataDxfId="13">
      <calculatedColumnFormula>Quizzes[[#This Row],[Dropped Avg]]</calculatedColumnFormula>
    </tableColumn>
    <tableColumn id="4" xr3:uid="{00000000-0010-0000-0400-000004000000}" name="HW&amp;Q" dataDxfId="12">
      <calculatedColumnFormula>AVERAGE(B2:C2)</calculatedColumnFormula>
    </tableColumn>
    <tableColumn id="5" xr3:uid="{00000000-0010-0000-0400-000005000000}" name="Test 1" dataDxfId="11">
      <calculatedColumnFormula>Tests[[#This Row],[Test 1]]</calculatedColumnFormula>
    </tableColumn>
    <tableColumn id="6" xr3:uid="{00000000-0010-0000-0400-000006000000}" name="Test 2" dataDxfId="10">
      <calculatedColumnFormula>Tests[[#This Row],[Test 2]]</calculatedColumnFormula>
    </tableColumn>
    <tableColumn id="7" xr3:uid="{00000000-0010-0000-0400-000007000000}" name="Test 3" dataDxfId="9">
      <calculatedColumnFormula>Tests[[#This Row],[Test 3]]</calculatedColumnFormula>
    </tableColumn>
    <tableColumn id="8" xr3:uid="{00000000-0010-0000-0400-000008000000}" name="Test 4" dataDxfId="8">
      <calculatedColumnFormula>Tests[[#This Row],[ Test 4]]</calculatedColumnFormula>
    </tableColumn>
    <tableColumn id="9" xr3:uid="{00000000-0010-0000-0400-000009000000}" name="Final Exam" dataDxfId="7">
      <calculatedColumnFormula>Tests[[#This Row],[Final Exam]]</calculatedColumnFormula>
    </tableColumn>
    <tableColumn id="10" xr3:uid="{00000000-0010-0000-0400-00000A000000}" name="Average F&lt;T" dataDxfId="6">
      <calculatedColumnFormula>SUM(D2,E2,F2,G2,H2,2*I2)/7</calculatedColumnFormula>
    </tableColumn>
    <tableColumn id="11" xr3:uid="{00000000-0010-0000-0400-00000B000000}" name="AVG F&gt;T" dataDxfId="5">
      <calculatedColumnFormula>((SUM(D2,E2,F2,G2,H2,3*I2))-MIN(E2:H2))/7</calculatedColumnFormula>
    </tableColumn>
    <tableColumn id="12" xr3:uid="{00000000-0010-0000-0400-00000C000000}" name="GRADE" dataDxfId="4">
      <calculatedColumnFormula>MAX(J2:K2)</calculatedColumnFormula>
    </tableColumn>
    <tableColumn id="13" xr3:uid="{00000000-0010-0000-0400-00000D000000}" name="Letter Grade" dataDxfId="3">
      <calculatedColumnFormula>IF(L2&lt;59.99,"F",IF(L2&lt;69.99,"D",IF(L2&lt;79.99,"C",IF(L2&lt;89.99,"B","A"))))</calculatedColumnFormula>
    </tableColumn>
  </tableColumns>
  <tableStyleInfo name="TableStyleMedium21"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A1:C23" totalsRowShown="0">
  <autoFilter ref="A1:C23" xr:uid="{00000000-0009-0000-0100-000004000000}"/>
  <tableColumns count="3">
    <tableColumn id="1" xr3:uid="{00000000-0010-0000-0500-000001000000}" name="Name" dataDxfId="2">
      <calculatedColumnFormula>'Sign In'!A2</calculatedColumnFormula>
    </tableColumn>
    <tableColumn id="2" xr3:uid="{00000000-0010-0000-0500-000002000000}" name="Grade" dataDxfId="1"/>
    <tableColumn id="3" xr3:uid="{00000000-0010-0000-0500-000003000000}" name="Letter" dataDxfId="0"/>
  </tableColumns>
  <tableStyleInfo name="TableStyleMedium20"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8.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
  <sheetViews>
    <sheetView workbookViewId="0">
      <selection activeCell="B1" sqref="B1:L1"/>
    </sheetView>
  </sheetViews>
  <sheetFormatPr defaultRowHeight="15" x14ac:dyDescent="0.25"/>
  <cols>
    <col min="1" max="1" width="22.140625" customWidth="1"/>
    <col min="2" max="11" width="9.140625" customWidth="1"/>
    <col min="12" max="12" width="9" customWidth="1"/>
  </cols>
  <sheetData>
    <row r="1" spans="1:12" x14ac:dyDescent="0.25">
      <c r="A1" s="3" t="s">
        <v>0</v>
      </c>
      <c r="B1" s="51" t="s">
        <v>138</v>
      </c>
      <c r="C1" s="52"/>
      <c r="D1" s="52"/>
      <c r="E1" s="52"/>
      <c r="F1" s="52"/>
      <c r="G1" s="52"/>
      <c r="H1" s="52"/>
      <c r="I1" s="52"/>
      <c r="J1" s="52"/>
      <c r="K1" s="52"/>
      <c r="L1" s="53"/>
    </row>
    <row r="2" spans="1:12" x14ac:dyDescent="0.25">
      <c r="A2" s="1" t="s">
        <v>130</v>
      </c>
      <c r="B2" s="48"/>
      <c r="C2" s="49"/>
      <c r="D2" s="49"/>
      <c r="E2" s="49"/>
      <c r="F2" s="49"/>
      <c r="G2" s="49"/>
      <c r="H2" s="49"/>
      <c r="I2" s="49"/>
      <c r="J2" s="49"/>
      <c r="K2" s="49"/>
      <c r="L2" s="50"/>
    </row>
    <row r="3" spans="1:12" x14ac:dyDescent="0.25">
      <c r="A3" s="3" t="s">
        <v>128</v>
      </c>
      <c r="B3" s="51"/>
      <c r="C3" s="52"/>
      <c r="D3" s="52"/>
      <c r="E3" s="52"/>
      <c r="F3" s="52"/>
      <c r="G3" s="52"/>
      <c r="H3" s="52"/>
      <c r="I3" s="52"/>
      <c r="J3" s="52"/>
      <c r="K3" s="52"/>
      <c r="L3" s="53"/>
    </row>
    <row r="4" spans="1:12" x14ac:dyDescent="0.25">
      <c r="A4" s="1" t="s">
        <v>118</v>
      </c>
      <c r="B4" s="48"/>
      <c r="C4" s="49"/>
      <c r="D4" s="49"/>
      <c r="E4" s="49"/>
      <c r="F4" s="49"/>
      <c r="G4" s="49"/>
      <c r="H4" s="49"/>
      <c r="I4" s="49"/>
      <c r="J4" s="49"/>
      <c r="K4" s="49"/>
      <c r="L4" s="50"/>
    </row>
    <row r="5" spans="1:12" x14ac:dyDescent="0.25">
      <c r="A5" s="3" t="s">
        <v>127</v>
      </c>
      <c r="B5" s="51"/>
      <c r="C5" s="52"/>
      <c r="D5" s="52"/>
      <c r="E5" s="52"/>
      <c r="F5" s="52"/>
      <c r="G5" s="52"/>
      <c r="H5" s="52"/>
      <c r="I5" s="52"/>
      <c r="J5" s="52"/>
      <c r="K5" s="52"/>
      <c r="L5" s="53"/>
    </row>
    <row r="6" spans="1:12" x14ac:dyDescent="0.25">
      <c r="A6" s="1" t="s">
        <v>121</v>
      </c>
      <c r="B6" s="48"/>
      <c r="C6" s="49"/>
      <c r="D6" s="49"/>
      <c r="E6" s="49"/>
      <c r="F6" s="49"/>
      <c r="G6" s="49"/>
      <c r="H6" s="49"/>
      <c r="I6" s="49"/>
      <c r="J6" s="49"/>
      <c r="K6" s="49"/>
      <c r="L6" s="50"/>
    </row>
    <row r="7" spans="1:12" x14ac:dyDescent="0.25">
      <c r="A7" s="3" t="s">
        <v>124</v>
      </c>
      <c r="B7" s="51"/>
      <c r="C7" s="52"/>
      <c r="D7" s="52"/>
      <c r="E7" s="52"/>
      <c r="F7" s="52"/>
      <c r="G7" s="52"/>
      <c r="H7" s="52"/>
      <c r="I7" s="52"/>
      <c r="J7" s="52"/>
      <c r="K7" s="52"/>
      <c r="L7" s="53"/>
    </row>
    <row r="8" spans="1:12" x14ac:dyDescent="0.25">
      <c r="A8" s="1" t="s">
        <v>123</v>
      </c>
      <c r="B8" s="48"/>
      <c r="C8" s="49"/>
      <c r="D8" s="49"/>
      <c r="E8" s="49"/>
      <c r="F8" s="49"/>
      <c r="G8" s="49"/>
      <c r="H8" s="49"/>
      <c r="I8" s="49"/>
      <c r="J8" s="49"/>
      <c r="K8" s="49"/>
      <c r="L8" s="50"/>
    </row>
    <row r="9" spans="1:12" x14ac:dyDescent="0.25">
      <c r="A9" s="3" t="s">
        <v>129</v>
      </c>
      <c r="B9" s="51"/>
      <c r="C9" s="52"/>
      <c r="D9" s="52"/>
      <c r="E9" s="52"/>
      <c r="F9" s="52"/>
      <c r="G9" s="52"/>
      <c r="H9" s="52"/>
      <c r="I9" s="52"/>
      <c r="J9" s="52"/>
      <c r="K9" s="52"/>
      <c r="L9" s="53"/>
    </row>
    <row r="10" spans="1:12" x14ac:dyDescent="0.25">
      <c r="A10" s="1" t="s">
        <v>135</v>
      </c>
      <c r="B10" s="48"/>
      <c r="C10" s="49"/>
      <c r="D10" s="49"/>
      <c r="E10" s="49"/>
      <c r="F10" s="49"/>
      <c r="G10" s="49"/>
      <c r="H10" s="49"/>
      <c r="I10" s="49"/>
      <c r="J10" s="49"/>
      <c r="K10" s="49"/>
      <c r="L10" s="50"/>
    </row>
    <row r="11" spans="1:12" x14ac:dyDescent="0.25">
      <c r="A11" s="3" t="s">
        <v>117</v>
      </c>
      <c r="B11" s="51"/>
      <c r="C11" s="52"/>
      <c r="D11" s="52"/>
      <c r="E11" s="52"/>
      <c r="F11" s="52"/>
      <c r="G11" s="52"/>
      <c r="H11" s="52"/>
      <c r="I11" s="52"/>
      <c r="J11" s="52"/>
      <c r="K11" s="52"/>
      <c r="L11" s="53"/>
    </row>
    <row r="12" spans="1:12" x14ac:dyDescent="0.25">
      <c r="A12" s="1" t="s">
        <v>131</v>
      </c>
      <c r="B12" s="48"/>
      <c r="C12" s="49"/>
      <c r="D12" s="49"/>
      <c r="E12" s="49"/>
      <c r="F12" s="49"/>
      <c r="G12" s="49"/>
      <c r="H12" s="49"/>
      <c r="I12" s="49"/>
      <c r="J12" s="49"/>
      <c r="K12" s="49"/>
      <c r="L12" s="50"/>
    </row>
    <row r="13" spans="1:12" x14ac:dyDescent="0.25">
      <c r="A13" s="3" t="s">
        <v>126</v>
      </c>
      <c r="B13" s="51"/>
      <c r="C13" s="52"/>
      <c r="D13" s="52"/>
      <c r="E13" s="52"/>
      <c r="F13" s="52"/>
      <c r="G13" s="52"/>
      <c r="H13" s="52"/>
      <c r="I13" s="52"/>
      <c r="J13" s="52"/>
      <c r="K13" s="52"/>
      <c r="L13" s="53"/>
    </row>
    <row r="14" spans="1:12" x14ac:dyDescent="0.25">
      <c r="A14" s="1" t="s">
        <v>119</v>
      </c>
      <c r="B14" s="48"/>
      <c r="C14" s="49"/>
      <c r="D14" s="49"/>
      <c r="E14" s="49"/>
      <c r="F14" s="49"/>
      <c r="G14" s="49"/>
      <c r="H14" s="49"/>
      <c r="I14" s="49"/>
      <c r="J14" s="49"/>
      <c r="K14" s="49"/>
      <c r="L14" s="50"/>
    </row>
    <row r="15" spans="1:12" x14ac:dyDescent="0.25">
      <c r="A15" s="3" t="s">
        <v>120</v>
      </c>
      <c r="B15" s="51"/>
      <c r="C15" s="52"/>
      <c r="D15" s="52"/>
      <c r="E15" s="52"/>
      <c r="F15" s="52"/>
      <c r="G15" s="52"/>
      <c r="H15" s="52"/>
      <c r="I15" s="52"/>
      <c r="J15" s="52"/>
      <c r="K15" s="52"/>
      <c r="L15" s="53"/>
    </row>
    <row r="16" spans="1:12" x14ac:dyDescent="0.25">
      <c r="A16" s="1" t="s">
        <v>116</v>
      </c>
      <c r="B16" s="48"/>
      <c r="C16" s="49"/>
      <c r="D16" s="49"/>
      <c r="E16" s="49"/>
      <c r="F16" s="49"/>
      <c r="G16" s="49"/>
      <c r="H16" s="49"/>
      <c r="I16" s="49"/>
      <c r="J16" s="49"/>
      <c r="K16" s="49"/>
      <c r="L16" s="50"/>
    </row>
    <row r="17" spans="1:12" x14ac:dyDescent="0.25">
      <c r="A17" s="3" t="s">
        <v>136</v>
      </c>
      <c r="B17" s="51"/>
      <c r="C17" s="52"/>
      <c r="D17" s="52"/>
      <c r="E17" s="52"/>
      <c r="F17" s="52"/>
      <c r="G17" s="52"/>
      <c r="H17" s="52"/>
      <c r="I17" s="52"/>
      <c r="J17" s="52"/>
      <c r="K17" s="52"/>
      <c r="L17" s="53"/>
    </row>
    <row r="18" spans="1:12" x14ac:dyDescent="0.25">
      <c r="A18" s="1" t="s">
        <v>133</v>
      </c>
      <c r="B18" s="48"/>
      <c r="C18" s="49"/>
      <c r="D18" s="49"/>
      <c r="E18" s="49"/>
      <c r="F18" s="49"/>
      <c r="G18" s="49"/>
      <c r="H18" s="49"/>
      <c r="I18" s="49"/>
      <c r="J18" s="49"/>
      <c r="K18" s="49"/>
      <c r="L18" s="50"/>
    </row>
    <row r="19" spans="1:12" x14ac:dyDescent="0.25">
      <c r="A19" s="3" t="s">
        <v>132</v>
      </c>
      <c r="B19" s="51"/>
      <c r="C19" s="52"/>
      <c r="D19" s="52"/>
      <c r="E19" s="52"/>
      <c r="F19" s="52"/>
      <c r="G19" s="52"/>
      <c r="H19" s="52"/>
      <c r="I19" s="52"/>
      <c r="J19" s="52"/>
      <c r="K19" s="52"/>
      <c r="L19" s="53"/>
    </row>
    <row r="20" spans="1:12" x14ac:dyDescent="0.25">
      <c r="A20" s="1" t="s">
        <v>122</v>
      </c>
      <c r="B20" s="48"/>
      <c r="C20" s="49"/>
      <c r="D20" s="49"/>
      <c r="E20" s="49"/>
      <c r="F20" s="49"/>
      <c r="G20" s="49"/>
      <c r="H20" s="49"/>
      <c r="I20" s="49"/>
      <c r="J20" s="49"/>
      <c r="K20" s="49"/>
      <c r="L20" s="50"/>
    </row>
    <row r="21" spans="1:12" x14ac:dyDescent="0.25">
      <c r="A21" s="3" t="s">
        <v>134</v>
      </c>
      <c r="B21" s="51"/>
      <c r="C21" s="52"/>
      <c r="D21" s="52"/>
      <c r="E21" s="52"/>
      <c r="F21" s="52"/>
      <c r="G21" s="52"/>
      <c r="H21" s="52"/>
      <c r="I21" s="52"/>
      <c r="J21" s="52"/>
      <c r="K21" s="52"/>
      <c r="L21" s="53"/>
    </row>
    <row r="22" spans="1:12" x14ac:dyDescent="0.25">
      <c r="A22" s="1" t="s">
        <v>125</v>
      </c>
      <c r="B22" s="48"/>
      <c r="C22" s="49"/>
      <c r="D22" s="49"/>
      <c r="E22" s="49"/>
      <c r="F22" s="49"/>
      <c r="G22" s="49"/>
      <c r="H22" s="49"/>
      <c r="I22" s="49"/>
      <c r="J22" s="49"/>
      <c r="K22" s="49"/>
      <c r="L22" s="50"/>
    </row>
  </sheetData>
  <mergeCells count="22">
    <mergeCell ref="B16:L16"/>
    <mergeCell ref="B12:L12"/>
    <mergeCell ref="B13:L13"/>
    <mergeCell ref="B14:L14"/>
    <mergeCell ref="B15:L15"/>
    <mergeCell ref="B7:L7"/>
    <mergeCell ref="B8:L8"/>
    <mergeCell ref="B9:L9"/>
    <mergeCell ref="B10:L10"/>
    <mergeCell ref="B11:L11"/>
    <mergeCell ref="B6:L6"/>
    <mergeCell ref="B1:L1"/>
    <mergeCell ref="B2:L2"/>
    <mergeCell ref="B3:L3"/>
    <mergeCell ref="B4:L4"/>
    <mergeCell ref="B5:L5"/>
    <mergeCell ref="B21:L21"/>
    <mergeCell ref="B22:L22"/>
    <mergeCell ref="B17:L17"/>
    <mergeCell ref="B18:L18"/>
    <mergeCell ref="B19:L19"/>
    <mergeCell ref="B20:L20"/>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2:R27"/>
  <sheetViews>
    <sheetView tabSelected="1" workbookViewId="0">
      <selection activeCell="M24" sqref="M24"/>
    </sheetView>
  </sheetViews>
  <sheetFormatPr defaultRowHeight="15" x14ac:dyDescent="0.25"/>
  <cols>
    <col min="1" max="1" width="13.140625" bestFit="1" customWidth="1"/>
    <col min="2" max="2" width="9.42578125" bestFit="1" customWidth="1"/>
    <col min="3" max="3" width="4.28515625" bestFit="1" customWidth="1"/>
    <col min="4" max="4" width="7.85546875" bestFit="1" customWidth="1"/>
    <col min="5" max="7" width="6.140625" customWidth="1"/>
    <col min="8" max="8" width="6.140625" bestFit="1" customWidth="1"/>
  </cols>
  <sheetData>
    <row r="2" spans="1:13" ht="23.25" x14ac:dyDescent="0.35">
      <c r="B2" s="42" t="s">
        <v>139</v>
      </c>
      <c r="C2" s="43"/>
      <c r="D2" s="43"/>
      <c r="E2" s="43"/>
      <c r="F2" s="43"/>
      <c r="G2" s="43"/>
      <c r="H2" s="43"/>
      <c r="I2" s="43"/>
      <c r="J2" s="43"/>
      <c r="K2" s="43"/>
      <c r="L2" s="43"/>
      <c r="M2" s="44"/>
    </row>
    <row r="4" spans="1:13" x14ac:dyDescent="0.25">
      <c r="A4" s="39" t="s">
        <v>93</v>
      </c>
      <c r="B4" t="s">
        <v>95</v>
      </c>
      <c r="C4" t="s">
        <v>96</v>
      </c>
      <c r="D4" t="s">
        <v>26</v>
      </c>
      <c r="E4" t="s">
        <v>10</v>
      </c>
      <c r="F4" t="s">
        <v>11</v>
      </c>
      <c r="G4" t="s">
        <v>12</v>
      </c>
      <c r="H4" t="s">
        <v>27</v>
      </c>
    </row>
    <row r="5" spans="1:13" x14ac:dyDescent="0.25">
      <c r="A5" s="40" t="s">
        <v>131</v>
      </c>
      <c r="B5" s="41">
        <v>3</v>
      </c>
      <c r="C5" s="41">
        <v>69.705882352941174</v>
      </c>
      <c r="D5" s="41">
        <v>90.357142857142861</v>
      </c>
      <c r="E5" s="41">
        <v>45</v>
      </c>
      <c r="F5" s="41">
        <v>40</v>
      </c>
      <c r="G5" s="45">
        <v>48</v>
      </c>
      <c r="H5" s="45">
        <v>28</v>
      </c>
    </row>
    <row r="9" spans="1:13" x14ac:dyDescent="0.25">
      <c r="A9" s="41">
        <f>C5</f>
        <v>69.705882352941174</v>
      </c>
    </row>
    <row r="10" spans="1:13" x14ac:dyDescent="0.25">
      <c r="A10" s="41">
        <f>D5</f>
        <v>90.357142857142861</v>
      </c>
    </row>
    <row r="11" spans="1:13" x14ac:dyDescent="0.25">
      <c r="A11" s="41">
        <f>E5</f>
        <v>45</v>
      </c>
    </row>
    <row r="12" spans="1:13" x14ac:dyDescent="0.25">
      <c r="A12" s="41">
        <f>F5</f>
        <v>40</v>
      </c>
    </row>
    <row r="13" spans="1:13" x14ac:dyDescent="0.25">
      <c r="A13">
        <f>G5</f>
        <v>48</v>
      </c>
    </row>
    <row r="14" spans="1:13" x14ac:dyDescent="0.25">
      <c r="A14">
        <f>H5</f>
        <v>28</v>
      </c>
    </row>
    <row r="15" spans="1:13" x14ac:dyDescent="0.25">
      <c r="A15">
        <f>((A9+A10)/2)*0.14+((A11+A12+A13+A14)/4)*0.86</f>
        <v>45.81941176470589</v>
      </c>
      <c r="B15" t="s">
        <v>108</v>
      </c>
    </row>
    <row r="24" spans="18:18" x14ac:dyDescent="0.25">
      <c r="R24" s="41"/>
    </row>
    <row r="25" spans="18:18" x14ac:dyDescent="0.25">
      <c r="R25" s="41"/>
    </row>
    <row r="26" spans="18:18" x14ac:dyDescent="0.25">
      <c r="R26" s="41"/>
    </row>
    <row r="27" spans="18:18" x14ac:dyDescent="0.25">
      <c r="R27" s="41"/>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AF24"/>
  <sheetViews>
    <sheetView workbookViewId="0">
      <pane xSplit="1" topLeftCell="B1" activePane="topRight" state="frozen"/>
      <selection pane="topRight" activeCell="D36" sqref="D36"/>
    </sheetView>
  </sheetViews>
  <sheetFormatPr defaultRowHeight="15" x14ac:dyDescent="0.25"/>
  <cols>
    <col min="1" max="1" width="18.5703125" bestFit="1" customWidth="1"/>
    <col min="2" max="2" width="14.85546875" bestFit="1" customWidth="1"/>
    <col min="3" max="16" width="9.5703125" customWidth="1"/>
    <col min="17" max="18" width="11" bestFit="1" customWidth="1"/>
    <col min="19" max="32" width="9.5703125" customWidth="1"/>
  </cols>
  <sheetData>
    <row r="1" spans="1:32" x14ac:dyDescent="0.25">
      <c r="A1" s="4" t="s">
        <v>0</v>
      </c>
      <c r="B1" s="4" t="s">
        <v>1</v>
      </c>
      <c r="C1" s="5" t="s">
        <v>48</v>
      </c>
      <c r="D1" s="5" t="s">
        <v>49</v>
      </c>
      <c r="E1" s="5" t="s">
        <v>50</v>
      </c>
      <c r="F1" s="5" t="s">
        <v>51</v>
      </c>
      <c r="G1" s="5" t="s">
        <v>52</v>
      </c>
      <c r="H1" s="5" t="s">
        <v>53</v>
      </c>
      <c r="I1" s="5" t="s">
        <v>54</v>
      </c>
      <c r="J1" s="5" t="s">
        <v>55</v>
      </c>
      <c r="K1" s="5" t="s">
        <v>56</v>
      </c>
      <c r="L1" s="5" t="s">
        <v>57</v>
      </c>
      <c r="M1" s="5" t="s">
        <v>58</v>
      </c>
      <c r="N1" s="5" t="s">
        <v>59</v>
      </c>
      <c r="O1" s="5" t="s">
        <v>60</v>
      </c>
      <c r="P1" s="5" t="s">
        <v>61</v>
      </c>
      <c r="Q1" s="5" t="s">
        <v>62</v>
      </c>
      <c r="R1" s="5" t="s">
        <v>63</v>
      </c>
      <c r="S1" s="5" t="s">
        <v>64</v>
      </c>
      <c r="T1" s="5" t="s">
        <v>65</v>
      </c>
      <c r="U1" s="5" t="s">
        <v>66</v>
      </c>
      <c r="V1" s="5" t="s">
        <v>67</v>
      </c>
      <c r="W1" s="5" t="s">
        <v>68</v>
      </c>
      <c r="X1" s="5" t="s">
        <v>69</v>
      </c>
      <c r="Y1" s="5" t="s">
        <v>70</v>
      </c>
      <c r="Z1" s="5" t="s">
        <v>71</v>
      </c>
      <c r="AA1" s="5" t="s">
        <v>72</v>
      </c>
      <c r="AB1" s="5" t="s">
        <v>73</v>
      </c>
      <c r="AC1" s="5" t="s">
        <v>74</v>
      </c>
      <c r="AD1" s="5" t="s">
        <v>75</v>
      </c>
      <c r="AE1" s="5" t="s">
        <v>76</v>
      </c>
      <c r="AF1" s="5" t="s">
        <v>92</v>
      </c>
    </row>
    <row r="2" spans="1:32" x14ac:dyDescent="0.25">
      <c r="A2" s="31" t="str">
        <f>'Sign In'!A2</f>
        <v>Alex</v>
      </c>
      <c r="B2" s="38"/>
      <c r="C2" s="6"/>
      <c r="D2" s="6"/>
      <c r="E2" s="6"/>
      <c r="F2" s="6"/>
      <c r="G2" s="6"/>
      <c r="H2" s="6"/>
      <c r="I2" s="6"/>
      <c r="J2" s="6"/>
      <c r="K2" s="6">
        <v>1</v>
      </c>
      <c r="L2" s="6"/>
      <c r="M2" s="6">
        <v>1</v>
      </c>
      <c r="N2" s="6">
        <v>1</v>
      </c>
      <c r="O2" s="6"/>
      <c r="P2" s="6"/>
      <c r="Q2" s="6">
        <v>1</v>
      </c>
      <c r="R2" s="6">
        <v>1</v>
      </c>
      <c r="S2" s="6"/>
      <c r="T2" s="6"/>
      <c r="U2" s="6"/>
      <c r="V2" s="6"/>
      <c r="W2" s="6"/>
      <c r="X2" s="6"/>
      <c r="Y2" s="6"/>
      <c r="Z2" s="6"/>
      <c r="AA2" s="6"/>
      <c r="AB2" s="6"/>
      <c r="AC2" s="6"/>
      <c r="AD2" s="6">
        <v>1</v>
      </c>
      <c r="AE2" s="6"/>
      <c r="AF2" s="6">
        <f>SUM(Attendance[[#This Row],[01/15/19]:[05/07/19]])</f>
        <v>6</v>
      </c>
    </row>
    <row r="3" spans="1:32" x14ac:dyDescent="0.25">
      <c r="A3" s="31" t="str">
        <f>'Sign In'!A3</f>
        <v>Bastian</v>
      </c>
      <c r="B3" s="38"/>
      <c r="C3" s="6"/>
      <c r="D3" s="6"/>
      <c r="E3" s="6"/>
      <c r="F3" s="6"/>
      <c r="G3" s="6"/>
      <c r="H3" s="6">
        <v>1</v>
      </c>
      <c r="I3" s="6">
        <v>1</v>
      </c>
      <c r="J3" s="6"/>
      <c r="K3" s="6"/>
      <c r="L3" s="6">
        <v>1</v>
      </c>
      <c r="M3" s="6">
        <v>1</v>
      </c>
      <c r="N3" s="6"/>
      <c r="O3" s="6">
        <v>1</v>
      </c>
      <c r="P3" s="6"/>
      <c r="Q3" s="6">
        <v>1</v>
      </c>
      <c r="R3" s="6"/>
      <c r="S3" s="6">
        <v>1</v>
      </c>
      <c r="T3" s="6"/>
      <c r="U3" s="6">
        <v>1</v>
      </c>
      <c r="V3" s="6"/>
      <c r="W3" s="6"/>
      <c r="X3" s="6"/>
      <c r="Y3" s="6"/>
      <c r="Z3" s="6">
        <v>1</v>
      </c>
      <c r="AA3" s="6"/>
      <c r="AB3" s="6">
        <v>1</v>
      </c>
      <c r="AC3" s="6"/>
      <c r="AD3" s="6">
        <v>1</v>
      </c>
      <c r="AE3" s="6">
        <v>1</v>
      </c>
      <c r="AF3" s="6">
        <f>SUM(Attendance[[#This Row],[01/15/19]:[05/07/19]])</f>
        <v>12</v>
      </c>
    </row>
    <row r="4" spans="1:32" x14ac:dyDescent="0.25">
      <c r="A4" s="31" t="str">
        <f>'Sign In'!A4</f>
        <v>Bella</v>
      </c>
      <c r="B4" s="38"/>
      <c r="C4" s="6">
        <v>1</v>
      </c>
      <c r="D4" s="6">
        <v>1</v>
      </c>
      <c r="E4" s="6">
        <v>1</v>
      </c>
      <c r="F4" s="6">
        <v>1</v>
      </c>
      <c r="G4" s="6">
        <v>1</v>
      </c>
      <c r="H4" s="6">
        <v>1</v>
      </c>
      <c r="I4" s="6">
        <v>1</v>
      </c>
      <c r="J4" s="6">
        <v>1</v>
      </c>
      <c r="K4" s="6">
        <v>1</v>
      </c>
      <c r="L4" s="6">
        <v>1</v>
      </c>
      <c r="M4" s="6">
        <v>1</v>
      </c>
      <c r="N4" s="6">
        <v>1</v>
      </c>
      <c r="O4" s="6">
        <v>1</v>
      </c>
      <c r="P4" s="6">
        <v>1</v>
      </c>
      <c r="Q4" s="6">
        <v>1</v>
      </c>
      <c r="R4" s="6">
        <v>1</v>
      </c>
      <c r="S4" s="6">
        <v>1</v>
      </c>
      <c r="T4" s="6">
        <v>1</v>
      </c>
      <c r="U4" s="6">
        <v>1</v>
      </c>
      <c r="V4" s="6">
        <v>1</v>
      </c>
      <c r="W4" s="6">
        <v>1</v>
      </c>
      <c r="X4" s="6">
        <v>1</v>
      </c>
      <c r="Y4" s="6">
        <v>1</v>
      </c>
      <c r="Z4" s="6">
        <v>1</v>
      </c>
      <c r="AA4" s="6">
        <v>1</v>
      </c>
      <c r="AB4" s="6">
        <v>1</v>
      </c>
      <c r="AC4" s="6">
        <v>1</v>
      </c>
      <c r="AD4" s="6">
        <v>1</v>
      </c>
      <c r="AE4" s="6">
        <v>1</v>
      </c>
      <c r="AF4" s="6">
        <f>SUM(Attendance[[#This Row],[01/15/19]:[05/07/19]])</f>
        <v>29</v>
      </c>
    </row>
    <row r="5" spans="1:32" x14ac:dyDescent="0.25">
      <c r="A5" s="31" t="str">
        <f>'Sign In'!A5</f>
        <v>Billy</v>
      </c>
      <c r="B5" s="38"/>
      <c r="C5" s="6"/>
      <c r="D5" s="6"/>
      <c r="E5" s="6">
        <v>1</v>
      </c>
      <c r="F5" s="6"/>
      <c r="G5" s="6"/>
      <c r="H5" s="6"/>
      <c r="I5" s="6"/>
      <c r="J5" s="6"/>
      <c r="K5" s="6"/>
      <c r="L5" s="6"/>
      <c r="M5" s="6"/>
      <c r="N5" s="6"/>
      <c r="O5" s="6">
        <v>1</v>
      </c>
      <c r="P5" s="6"/>
      <c r="Q5" s="6">
        <v>1</v>
      </c>
      <c r="R5" s="6"/>
      <c r="S5" s="6"/>
      <c r="T5" s="6"/>
      <c r="U5" s="6"/>
      <c r="V5" s="6"/>
      <c r="W5" s="6"/>
      <c r="X5" s="6"/>
      <c r="Y5" s="6"/>
      <c r="Z5" s="6">
        <v>1</v>
      </c>
      <c r="AA5" s="6"/>
      <c r="AB5" s="6">
        <v>1</v>
      </c>
      <c r="AC5" s="6"/>
      <c r="AD5" s="6">
        <v>1</v>
      </c>
      <c r="AE5" s="6"/>
      <c r="AF5" s="6">
        <f>SUM(Attendance[[#This Row],[01/15/19]:[05/07/19]])</f>
        <v>6</v>
      </c>
    </row>
    <row r="6" spans="1:32" x14ac:dyDescent="0.25">
      <c r="A6" s="31" t="str">
        <f>'Sign In'!A6</f>
        <v>Casper</v>
      </c>
      <c r="B6" s="38"/>
      <c r="C6" s="6"/>
      <c r="D6" s="6"/>
      <c r="E6" s="6">
        <v>1</v>
      </c>
      <c r="F6" s="6"/>
      <c r="G6" s="6"/>
      <c r="H6" s="6"/>
      <c r="I6" s="6"/>
      <c r="J6" s="6"/>
      <c r="K6" s="6">
        <v>1</v>
      </c>
      <c r="L6" s="6"/>
      <c r="M6" s="6">
        <v>1</v>
      </c>
      <c r="N6" s="6"/>
      <c r="O6" s="6"/>
      <c r="P6" s="6"/>
      <c r="Q6" s="6">
        <v>1</v>
      </c>
      <c r="R6" s="6">
        <v>1</v>
      </c>
      <c r="S6" s="6"/>
      <c r="T6" s="6"/>
      <c r="U6" s="6"/>
      <c r="V6" s="6">
        <v>1</v>
      </c>
      <c r="W6" s="6">
        <v>1</v>
      </c>
      <c r="X6" s="6"/>
      <c r="Y6" s="6"/>
      <c r="Z6" s="6"/>
      <c r="AA6" s="6"/>
      <c r="AB6" s="6"/>
      <c r="AC6" s="6"/>
      <c r="AD6" s="6"/>
      <c r="AE6" s="6"/>
      <c r="AF6" s="6">
        <f>SUM(Attendance[[#This Row],[01/15/19]:[05/07/19]])</f>
        <v>7</v>
      </c>
    </row>
    <row r="7" spans="1:32" x14ac:dyDescent="0.25">
      <c r="A7" s="31" t="str">
        <f>'Sign In'!A7</f>
        <v>Chloe</v>
      </c>
      <c r="B7" s="38"/>
      <c r="C7" s="6"/>
      <c r="D7" s="6"/>
      <c r="E7" s="6"/>
      <c r="F7" s="6"/>
      <c r="G7" s="6"/>
      <c r="H7" s="6"/>
      <c r="I7" s="6"/>
      <c r="J7" s="6"/>
      <c r="K7" s="6"/>
      <c r="L7" s="6"/>
      <c r="M7" s="6"/>
      <c r="N7" s="6"/>
      <c r="O7" s="6"/>
      <c r="P7" s="6"/>
      <c r="Q7" s="6"/>
      <c r="R7" s="6"/>
      <c r="S7" s="6"/>
      <c r="T7" s="6"/>
      <c r="U7" s="6"/>
      <c r="V7" s="6"/>
      <c r="W7" s="6"/>
      <c r="X7" s="6"/>
      <c r="Y7" s="6"/>
      <c r="Z7" s="6"/>
      <c r="AA7" s="6"/>
      <c r="AB7" s="6"/>
      <c r="AC7" s="6"/>
      <c r="AD7" s="6"/>
      <c r="AE7" s="6"/>
      <c r="AF7" s="6">
        <f>SUM(Attendance[[#This Row],[01/15/19]:[05/07/19]])</f>
        <v>0</v>
      </c>
    </row>
    <row r="8" spans="1:32" x14ac:dyDescent="0.25">
      <c r="A8" s="31" t="str">
        <f>'Sign In'!A8</f>
        <v>Cleo</v>
      </c>
      <c r="B8" s="38"/>
      <c r="C8" s="6">
        <v>1</v>
      </c>
      <c r="D8" s="6">
        <v>1</v>
      </c>
      <c r="E8" s="6">
        <v>1</v>
      </c>
      <c r="F8" s="6"/>
      <c r="G8" s="6">
        <v>1</v>
      </c>
      <c r="H8" s="6">
        <v>1</v>
      </c>
      <c r="I8" s="6">
        <v>1</v>
      </c>
      <c r="J8" s="6">
        <v>1</v>
      </c>
      <c r="K8" s="6"/>
      <c r="L8" s="6">
        <v>1</v>
      </c>
      <c r="M8" s="6"/>
      <c r="N8" s="6">
        <v>1</v>
      </c>
      <c r="O8" s="6"/>
      <c r="P8" s="6"/>
      <c r="Q8" s="6">
        <v>1</v>
      </c>
      <c r="R8" s="6">
        <v>1</v>
      </c>
      <c r="S8" s="6"/>
      <c r="T8" s="6">
        <v>1</v>
      </c>
      <c r="U8" s="6">
        <v>1</v>
      </c>
      <c r="V8" s="6">
        <v>1</v>
      </c>
      <c r="W8" s="6">
        <v>1</v>
      </c>
      <c r="X8" s="6">
        <v>1</v>
      </c>
      <c r="Y8" s="6">
        <v>1</v>
      </c>
      <c r="Z8" s="6">
        <v>1</v>
      </c>
      <c r="AA8" s="6">
        <v>1</v>
      </c>
      <c r="AB8" s="6">
        <v>1</v>
      </c>
      <c r="AC8" s="6">
        <v>1</v>
      </c>
      <c r="AD8" s="6">
        <v>1</v>
      </c>
      <c r="AE8" s="6">
        <v>1</v>
      </c>
      <c r="AF8" s="6">
        <f>SUM(Attendance[[#This Row],[01/15/19]:[05/07/19]])</f>
        <v>23</v>
      </c>
    </row>
    <row r="9" spans="1:32" x14ac:dyDescent="0.25">
      <c r="A9" s="31" t="str">
        <f>'Sign In'!A9</f>
        <v>Daisy</v>
      </c>
      <c r="B9" s="38"/>
      <c r="C9" s="6"/>
      <c r="D9" s="6"/>
      <c r="E9" s="6"/>
      <c r="F9" s="6"/>
      <c r="G9" s="6"/>
      <c r="H9" s="6"/>
      <c r="I9" s="6"/>
      <c r="J9" s="6"/>
      <c r="K9" s="6"/>
      <c r="L9" s="6"/>
      <c r="M9" s="6"/>
      <c r="N9" s="6">
        <v>1</v>
      </c>
      <c r="O9" s="6"/>
      <c r="P9" s="6"/>
      <c r="Q9" s="6">
        <v>1</v>
      </c>
      <c r="R9" s="6"/>
      <c r="S9" s="6"/>
      <c r="T9" s="6"/>
      <c r="U9" s="6">
        <v>1</v>
      </c>
      <c r="V9" s="6">
        <v>1</v>
      </c>
      <c r="W9" s="6"/>
      <c r="X9" s="6">
        <v>1</v>
      </c>
      <c r="Y9" s="6">
        <v>1</v>
      </c>
      <c r="Z9" s="6">
        <v>1</v>
      </c>
      <c r="AA9" s="6"/>
      <c r="AB9" s="6"/>
      <c r="AC9" s="6"/>
      <c r="AD9" s="6"/>
      <c r="AE9" s="6"/>
      <c r="AF9" s="6">
        <f>SUM(Attendance[[#This Row],[01/15/19]:[05/07/19]])</f>
        <v>7</v>
      </c>
    </row>
    <row r="10" spans="1:32" x14ac:dyDescent="0.25">
      <c r="A10" s="31" t="str">
        <f>'Sign In'!A10</f>
        <v>Dusty</v>
      </c>
      <c r="B10" s="38"/>
      <c r="C10" s="6"/>
      <c r="D10" s="6">
        <v>1</v>
      </c>
      <c r="E10" s="6"/>
      <c r="F10" s="6"/>
      <c r="G10" s="6"/>
      <c r="H10" s="6">
        <v>1</v>
      </c>
      <c r="I10" s="6"/>
      <c r="J10" s="6"/>
      <c r="K10" s="6"/>
      <c r="L10" s="6"/>
      <c r="M10" s="6"/>
      <c r="N10" s="6">
        <v>1</v>
      </c>
      <c r="O10" s="6"/>
      <c r="P10" s="6"/>
      <c r="Q10" s="6"/>
      <c r="R10" s="6">
        <v>1</v>
      </c>
      <c r="S10" s="6"/>
      <c r="T10" s="6"/>
      <c r="U10" s="6"/>
      <c r="V10" s="6"/>
      <c r="W10" s="6"/>
      <c r="X10" s="6">
        <v>1</v>
      </c>
      <c r="Y10" s="6"/>
      <c r="Z10" s="6">
        <v>1</v>
      </c>
      <c r="AA10" s="6">
        <v>1</v>
      </c>
      <c r="AB10" s="6"/>
      <c r="AC10" s="6"/>
      <c r="AD10" s="6"/>
      <c r="AE10" s="6"/>
      <c r="AF10" s="6">
        <f>SUM(Attendance[[#This Row],[01/15/19]:[05/07/19]])</f>
        <v>7</v>
      </c>
    </row>
    <row r="11" spans="1:32" x14ac:dyDescent="0.25">
      <c r="A11" s="31" t="str">
        <f>'Sign In'!A11</f>
        <v>Felix</v>
      </c>
      <c r="B11" s="38"/>
      <c r="C11" s="6"/>
      <c r="D11" s="6"/>
      <c r="E11" s="6">
        <v>1</v>
      </c>
      <c r="F11" s="6"/>
      <c r="G11" s="6">
        <v>1</v>
      </c>
      <c r="H11" s="6">
        <v>1</v>
      </c>
      <c r="I11" s="6">
        <v>1</v>
      </c>
      <c r="J11" s="6">
        <v>1</v>
      </c>
      <c r="K11" s="6">
        <v>1</v>
      </c>
      <c r="L11" s="6"/>
      <c r="M11" s="6">
        <v>1</v>
      </c>
      <c r="N11" s="6">
        <v>1</v>
      </c>
      <c r="O11" s="6"/>
      <c r="P11" s="6"/>
      <c r="Q11" s="6"/>
      <c r="R11" s="6">
        <v>1</v>
      </c>
      <c r="S11" s="6"/>
      <c r="T11" s="6">
        <v>1</v>
      </c>
      <c r="U11" s="6">
        <v>1</v>
      </c>
      <c r="V11" s="6">
        <v>1</v>
      </c>
      <c r="W11" s="6">
        <v>1</v>
      </c>
      <c r="X11" s="6">
        <v>1</v>
      </c>
      <c r="Y11" s="6">
        <v>1</v>
      </c>
      <c r="Z11" s="6">
        <v>1</v>
      </c>
      <c r="AA11" s="6">
        <v>1</v>
      </c>
      <c r="AB11" s="6">
        <v>1</v>
      </c>
      <c r="AC11" s="6">
        <v>1</v>
      </c>
      <c r="AD11" s="6">
        <v>1</v>
      </c>
      <c r="AE11" s="6">
        <v>1</v>
      </c>
      <c r="AF11" s="6">
        <f>SUM(Attendance[[#This Row],[01/15/19]:[05/07/19]])</f>
        <v>21</v>
      </c>
    </row>
    <row r="12" spans="1:32" x14ac:dyDescent="0.25">
      <c r="A12" s="31" t="str">
        <f>'Sign In'!A12</f>
        <v>Garfield</v>
      </c>
      <c r="B12" s="38"/>
      <c r="C12" s="6"/>
      <c r="D12" s="6"/>
      <c r="E12" s="6"/>
      <c r="F12" s="6"/>
      <c r="G12" s="6"/>
      <c r="H12" s="6"/>
      <c r="I12" s="6"/>
      <c r="J12" s="6"/>
      <c r="K12" s="6"/>
      <c r="L12" s="6"/>
      <c r="M12" s="6"/>
      <c r="N12" s="6"/>
      <c r="O12" s="6"/>
      <c r="P12" s="6"/>
      <c r="Q12" s="6">
        <v>1</v>
      </c>
      <c r="R12" s="6"/>
      <c r="S12" s="6"/>
      <c r="T12" s="6"/>
      <c r="U12" s="6">
        <v>1</v>
      </c>
      <c r="V12" s="6"/>
      <c r="W12" s="6"/>
      <c r="X12" s="6"/>
      <c r="Y12" s="6">
        <v>1</v>
      </c>
      <c r="Z12" s="6"/>
      <c r="AA12" s="6"/>
      <c r="AB12" s="6"/>
      <c r="AC12" s="6"/>
      <c r="AD12" s="6"/>
      <c r="AE12" s="6"/>
      <c r="AF12" s="6">
        <f>SUM(Attendance[[#This Row],[01/15/19]:[05/07/19]])</f>
        <v>3</v>
      </c>
    </row>
    <row r="13" spans="1:32" x14ac:dyDescent="0.25">
      <c r="A13" s="31" t="str">
        <f>'Sign In'!A13</f>
        <v>Ginger</v>
      </c>
      <c r="B13" s="38"/>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f>SUM(Attendance[[#This Row],[01/15/19]:[05/07/19]])</f>
        <v>0</v>
      </c>
    </row>
    <row r="14" spans="1:32" x14ac:dyDescent="0.25">
      <c r="A14" s="31" t="str">
        <f>'Sign In'!A14</f>
        <v>Jack</v>
      </c>
      <c r="B14" s="38"/>
      <c r="C14" s="6"/>
      <c r="D14" s="6"/>
      <c r="E14" s="6"/>
      <c r="F14" s="6"/>
      <c r="G14" s="6"/>
      <c r="H14" s="6"/>
      <c r="I14" s="6"/>
      <c r="J14" s="6"/>
      <c r="K14" s="6">
        <v>1</v>
      </c>
      <c r="L14" s="6">
        <v>1</v>
      </c>
      <c r="M14" s="6"/>
      <c r="N14" s="6"/>
      <c r="O14" s="6"/>
      <c r="P14" s="6"/>
      <c r="Q14" s="6"/>
      <c r="R14" s="6"/>
      <c r="S14" s="6"/>
      <c r="T14" s="6"/>
      <c r="U14" s="6"/>
      <c r="V14" s="6"/>
      <c r="W14" s="6"/>
      <c r="X14" s="6"/>
      <c r="Y14" s="6"/>
      <c r="Z14" s="6"/>
      <c r="AA14" s="6"/>
      <c r="AB14" s="6"/>
      <c r="AC14" s="6"/>
      <c r="AD14" s="6"/>
      <c r="AE14" s="6"/>
      <c r="AF14" s="6">
        <f>SUM(Attendance[[#This Row],[01/15/19]:[05/07/19]])</f>
        <v>2</v>
      </c>
    </row>
    <row r="15" spans="1:32" x14ac:dyDescent="0.25">
      <c r="A15" s="31" t="str">
        <f>'Sign In'!A15</f>
        <v>Lucky</v>
      </c>
      <c r="B15" s="38"/>
      <c r="C15" s="6">
        <v>1</v>
      </c>
      <c r="D15" s="6">
        <v>1</v>
      </c>
      <c r="E15" s="6">
        <v>1</v>
      </c>
      <c r="F15" s="6">
        <v>1</v>
      </c>
      <c r="G15" s="6">
        <v>1</v>
      </c>
      <c r="H15" s="6"/>
      <c r="I15" s="6">
        <v>1</v>
      </c>
      <c r="J15" s="6">
        <v>1</v>
      </c>
      <c r="K15" s="6">
        <v>1</v>
      </c>
      <c r="L15" s="6">
        <v>1</v>
      </c>
      <c r="M15" s="6">
        <v>1</v>
      </c>
      <c r="N15" s="6">
        <v>1</v>
      </c>
      <c r="O15" s="6">
        <v>1</v>
      </c>
      <c r="P15" s="6"/>
      <c r="Q15" s="6">
        <v>1</v>
      </c>
      <c r="R15" s="6">
        <v>1</v>
      </c>
      <c r="S15" s="6">
        <v>1</v>
      </c>
      <c r="T15" s="6">
        <v>1</v>
      </c>
      <c r="U15" s="6">
        <v>1</v>
      </c>
      <c r="V15" s="6">
        <v>1</v>
      </c>
      <c r="W15" s="6">
        <v>1</v>
      </c>
      <c r="X15" s="6">
        <v>1</v>
      </c>
      <c r="Y15" s="6">
        <v>1</v>
      </c>
      <c r="Z15" s="6">
        <v>1</v>
      </c>
      <c r="AA15" s="6">
        <v>1</v>
      </c>
      <c r="AB15" s="6">
        <v>1</v>
      </c>
      <c r="AC15" s="6">
        <v>1</v>
      </c>
      <c r="AD15" s="6">
        <v>1</v>
      </c>
      <c r="AE15" s="6">
        <v>1</v>
      </c>
      <c r="AF15" s="6">
        <f>SUM(Attendance[[#This Row],[01/15/19]:[05/07/19]])</f>
        <v>27</v>
      </c>
    </row>
    <row r="16" spans="1:32" s="19" customFormat="1" x14ac:dyDescent="0.25">
      <c r="A16" s="31" t="str">
        <f>'Sign In'!A16</f>
        <v>Milo</v>
      </c>
      <c r="B16" s="38"/>
      <c r="C16" s="6">
        <v>1</v>
      </c>
      <c r="D16" s="6"/>
      <c r="E16" s="6"/>
      <c r="F16" s="8">
        <v>1</v>
      </c>
      <c r="G16" s="6">
        <v>1</v>
      </c>
      <c r="H16" s="6">
        <v>1</v>
      </c>
      <c r="I16" s="6"/>
      <c r="J16" s="6"/>
      <c r="K16" s="6"/>
      <c r="L16" s="6"/>
      <c r="M16" s="6"/>
      <c r="N16" s="6">
        <v>1</v>
      </c>
      <c r="O16" s="6"/>
      <c r="P16" s="6"/>
      <c r="Q16" s="6"/>
      <c r="R16" s="6">
        <v>1</v>
      </c>
      <c r="S16" s="6"/>
      <c r="T16" s="6">
        <v>1</v>
      </c>
      <c r="U16" s="6"/>
      <c r="V16" s="6">
        <v>1</v>
      </c>
      <c r="W16" s="6"/>
      <c r="X16" s="6">
        <v>1</v>
      </c>
      <c r="Y16" s="6">
        <v>1</v>
      </c>
      <c r="Z16" s="6">
        <v>1</v>
      </c>
      <c r="AA16" s="6">
        <v>1</v>
      </c>
      <c r="AB16" s="6">
        <v>1</v>
      </c>
      <c r="AC16" s="6">
        <v>1</v>
      </c>
      <c r="AD16" s="6">
        <v>1</v>
      </c>
      <c r="AE16" s="6">
        <v>1</v>
      </c>
      <c r="AF16" s="6">
        <f>SUM(Attendance[[#This Row],[01/15/19]:[05/07/19]])</f>
        <v>16</v>
      </c>
    </row>
    <row r="17" spans="1:32" x14ac:dyDescent="0.25">
      <c r="A17" s="31" t="str">
        <f>'Sign In'!A17</f>
        <v>Oddie</v>
      </c>
      <c r="B17" s="38"/>
      <c r="C17" s="6"/>
      <c r="D17" s="6"/>
      <c r="E17" s="6"/>
      <c r="F17" s="8"/>
      <c r="G17" s="6"/>
      <c r="H17" s="6"/>
      <c r="I17" s="6"/>
      <c r="J17" s="6"/>
      <c r="K17" s="6">
        <v>1</v>
      </c>
      <c r="L17" s="6"/>
      <c r="M17" s="6">
        <v>1</v>
      </c>
      <c r="N17" s="6"/>
      <c r="O17" s="6"/>
      <c r="P17" s="6"/>
      <c r="Q17" s="6"/>
      <c r="R17" s="6"/>
      <c r="S17" s="6">
        <v>1</v>
      </c>
      <c r="T17" s="6"/>
      <c r="U17" s="6"/>
      <c r="V17" s="6"/>
      <c r="W17" s="6"/>
      <c r="X17" s="6"/>
      <c r="Y17" s="6"/>
      <c r="Z17" s="6">
        <v>1</v>
      </c>
      <c r="AA17" s="6"/>
      <c r="AB17" s="6"/>
      <c r="AC17" s="6"/>
      <c r="AD17" s="6"/>
      <c r="AE17" s="6"/>
      <c r="AF17" s="6">
        <f>SUM(Attendance[[#This Row],[01/15/19]:[05/07/19]])</f>
        <v>4</v>
      </c>
    </row>
    <row r="18" spans="1:32" x14ac:dyDescent="0.25">
      <c r="A18" s="31" t="str">
        <f>'Sign In'!A18</f>
        <v>Pumba</v>
      </c>
      <c r="B18" s="38"/>
      <c r="C18" s="6"/>
      <c r="D18" s="6"/>
      <c r="E18" s="6"/>
      <c r="F18" s="8"/>
      <c r="G18" s="6"/>
      <c r="H18" s="6"/>
      <c r="I18" s="6"/>
      <c r="J18" s="6"/>
      <c r="K18" s="6"/>
      <c r="L18" s="6"/>
      <c r="M18" s="6"/>
      <c r="N18" s="6"/>
      <c r="O18" s="6"/>
      <c r="P18" s="6"/>
      <c r="Q18" s="6"/>
      <c r="R18" s="6"/>
      <c r="S18" s="6"/>
      <c r="T18" s="6"/>
      <c r="U18" s="6"/>
      <c r="V18" s="6"/>
      <c r="W18" s="6"/>
      <c r="X18" s="6"/>
      <c r="Y18" s="6"/>
      <c r="Z18" s="6">
        <v>1</v>
      </c>
      <c r="AA18" s="6"/>
      <c r="AB18" s="6"/>
      <c r="AC18" s="6"/>
      <c r="AD18" s="6"/>
      <c r="AE18" s="6"/>
      <c r="AF18" s="6">
        <f>SUM(Attendance[[#This Row],[01/15/19]:[05/07/19]])</f>
        <v>1</v>
      </c>
    </row>
    <row r="19" spans="1:32" x14ac:dyDescent="0.25">
      <c r="A19" s="31" t="str">
        <f>'Sign In'!A19</f>
        <v>Shrek</v>
      </c>
      <c r="B19" s="38"/>
      <c r="C19" s="6">
        <v>1</v>
      </c>
      <c r="D19" s="6">
        <v>1</v>
      </c>
      <c r="E19" s="6"/>
      <c r="F19" s="8">
        <v>1</v>
      </c>
      <c r="G19" s="6"/>
      <c r="H19" s="6">
        <v>1</v>
      </c>
      <c r="I19" s="6">
        <v>1</v>
      </c>
      <c r="J19" s="6">
        <v>1</v>
      </c>
      <c r="K19" s="6"/>
      <c r="L19" s="6">
        <v>1</v>
      </c>
      <c r="M19" s="6"/>
      <c r="N19" s="6"/>
      <c r="O19" s="6"/>
      <c r="P19" s="6"/>
      <c r="Q19" s="6">
        <v>1</v>
      </c>
      <c r="R19" s="6"/>
      <c r="S19" s="6">
        <v>1</v>
      </c>
      <c r="T19" s="6"/>
      <c r="U19" s="6"/>
      <c r="V19" s="6"/>
      <c r="W19" s="6"/>
      <c r="X19" s="6"/>
      <c r="Y19" s="6"/>
      <c r="Z19" s="6"/>
      <c r="AA19" s="6">
        <v>1</v>
      </c>
      <c r="AB19" s="6"/>
      <c r="AC19" s="6"/>
      <c r="AD19" s="6">
        <v>1</v>
      </c>
      <c r="AE19" s="6"/>
      <c r="AF19" s="6">
        <f>SUM(Attendance[[#This Row],[01/15/19]:[05/07/19]])</f>
        <v>11</v>
      </c>
    </row>
    <row r="20" spans="1:32" x14ac:dyDescent="0.25">
      <c r="A20" s="31" t="str">
        <f>'Sign In'!A20</f>
        <v>Sooty</v>
      </c>
      <c r="B20" s="38"/>
      <c r="C20" s="6"/>
      <c r="D20" s="6">
        <v>1</v>
      </c>
      <c r="E20" s="6"/>
      <c r="F20" s="8"/>
      <c r="G20" s="6"/>
      <c r="H20" s="6">
        <v>1</v>
      </c>
      <c r="I20" s="6"/>
      <c r="J20" s="6"/>
      <c r="K20" s="6"/>
      <c r="L20" s="6">
        <v>1</v>
      </c>
      <c r="M20" s="6"/>
      <c r="N20" s="6"/>
      <c r="O20" s="6"/>
      <c r="P20" s="6"/>
      <c r="Q20" s="6"/>
      <c r="R20" s="6"/>
      <c r="S20" s="6"/>
      <c r="T20" s="6"/>
      <c r="U20" s="6"/>
      <c r="V20" s="6"/>
      <c r="W20" s="6"/>
      <c r="X20" s="6"/>
      <c r="Y20" s="6">
        <v>1</v>
      </c>
      <c r="Z20" s="6">
        <v>1</v>
      </c>
      <c r="AA20" s="6"/>
      <c r="AB20" s="6"/>
      <c r="AC20" s="6"/>
      <c r="AD20" s="6">
        <v>1</v>
      </c>
      <c r="AE20" s="6"/>
      <c r="AF20" s="6">
        <f>SUM(Attendance[[#This Row],[01/15/19]:[05/07/19]])</f>
        <v>6</v>
      </c>
    </row>
    <row r="21" spans="1:32" x14ac:dyDescent="0.25">
      <c r="A21" s="31" t="str">
        <f>'Sign In'!A21</f>
        <v>Timon</v>
      </c>
      <c r="B21" s="38"/>
      <c r="C21" s="6"/>
      <c r="D21" s="6"/>
      <c r="E21" s="6"/>
      <c r="F21" s="8"/>
      <c r="G21" s="6"/>
      <c r="H21" s="6"/>
      <c r="I21" s="6"/>
      <c r="J21" s="6"/>
      <c r="K21" s="6"/>
      <c r="L21" s="6">
        <v>1</v>
      </c>
      <c r="M21" s="6"/>
      <c r="N21" s="6"/>
      <c r="O21" s="6"/>
      <c r="P21" s="6"/>
      <c r="Q21" s="6">
        <v>1</v>
      </c>
      <c r="R21" s="6"/>
      <c r="S21" s="6">
        <v>1</v>
      </c>
      <c r="T21" s="6"/>
      <c r="U21" s="6"/>
      <c r="V21" s="6"/>
      <c r="W21" s="6"/>
      <c r="X21" s="6">
        <v>1</v>
      </c>
      <c r="Y21" s="6"/>
      <c r="Z21" s="6">
        <v>1</v>
      </c>
      <c r="AA21" s="6"/>
      <c r="AB21" s="6"/>
      <c r="AC21" s="6"/>
      <c r="AD21" s="6"/>
      <c r="AE21" s="6"/>
      <c r="AF21" s="6">
        <f>SUM(Attendance[[#This Row],[01/15/19]:[05/07/19]])</f>
        <v>5</v>
      </c>
    </row>
    <row r="22" spans="1:32" x14ac:dyDescent="0.25">
      <c r="A22" s="31" t="str">
        <f>'Sign In'!A22</f>
        <v>Toby</v>
      </c>
      <c r="B22" s="38"/>
      <c r="C22" s="6"/>
      <c r="D22" s="6"/>
      <c r="E22" s="6"/>
      <c r="F22" s="8"/>
      <c r="G22" s="6"/>
      <c r="H22" s="6"/>
      <c r="I22" s="6"/>
      <c r="J22" s="6"/>
      <c r="K22" s="6"/>
      <c r="L22" s="6"/>
      <c r="M22" s="6"/>
      <c r="N22" s="6"/>
      <c r="O22" s="6"/>
      <c r="P22" s="6"/>
      <c r="Q22" s="6"/>
      <c r="R22" s="6"/>
      <c r="S22" s="6"/>
      <c r="T22" s="6"/>
      <c r="U22" s="6"/>
      <c r="V22" s="6"/>
      <c r="W22" s="6"/>
      <c r="X22" s="6"/>
      <c r="Y22" s="6"/>
      <c r="Z22" s="6"/>
      <c r="AA22" s="6"/>
      <c r="AB22" s="6"/>
      <c r="AC22" s="6"/>
      <c r="AD22" s="6"/>
      <c r="AE22" s="6"/>
      <c r="AF22" s="6">
        <f>SUM(Attendance[[#This Row],[01/15/19]:[05/07/19]])</f>
        <v>0</v>
      </c>
    </row>
    <row r="24" spans="1:32" x14ac:dyDescent="0.25">
      <c r="A24" s="29" t="s">
        <v>2</v>
      </c>
      <c r="B24" s="30">
        <f t="shared" ref="B24:AF24" si="0">SUM(B2:B22)</f>
        <v>0</v>
      </c>
      <c r="C24" s="30">
        <f t="shared" si="0"/>
        <v>5</v>
      </c>
      <c r="D24" s="30">
        <f t="shared" si="0"/>
        <v>6</v>
      </c>
      <c r="E24" s="30">
        <f t="shared" si="0"/>
        <v>6</v>
      </c>
      <c r="F24" s="30">
        <f t="shared" si="0"/>
        <v>4</v>
      </c>
      <c r="G24" s="30">
        <f t="shared" si="0"/>
        <v>5</v>
      </c>
      <c r="H24" s="30">
        <f t="shared" si="0"/>
        <v>8</v>
      </c>
      <c r="I24" s="30">
        <f t="shared" si="0"/>
        <v>6</v>
      </c>
      <c r="J24" s="30">
        <f t="shared" si="0"/>
        <v>5</v>
      </c>
      <c r="K24" s="30">
        <f t="shared" si="0"/>
        <v>7</v>
      </c>
      <c r="L24" s="30">
        <f t="shared" si="0"/>
        <v>8</v>
      </c>
      <c r="M24" s="30">
        <f t="shared" si="0"/>
        <v>7</v>
      </c>
      <c r="N24" s="30">
        <f t="shared" si="0"/>
        <v>8</v>
      </c>
      <c r="O24" s="30">
        <f t="shared" si="0"/>
        <v>4</v>
      </c>
      <c r="P24" s="30">
        <f>SUM(P2:P22)</f>
        <v>1</v>
      </c>
      <c r="Q24" s="30">
        <f t="shared" si="0"/>
        <v>11</v>
      </c>
      <c r="R24" s="30">
        <f t="shared" si="0"/>
        <v>8</v>
      </c>
      <c r="S24" s="30">
        <f t="shared" si="0"/>
        <v>6</v>
      </c>
      <c r="T24" s="30">
        <f t="shared" si="0"/>
        <v>5</v>
      </c>
      <c r="U24" s="30">
        <f t="shared" si="0"/>
        <v>7</v>
      </c>
      <c r="V24" s="30">
        <f t="shared" si="0"/>
        <v>7</v>
      </c>
      <c r="W24" s="30">
        <f t="shared" si="0"/>
        <v>5</v>
      </c>
      <c r="X24" s="30">
        <f t="shared" si="0"/>
        <v>8</v>
      </c>
      <c r="Y24" s="30">
        <f t="shared" si="0"/>
        <v>8</v>
      </c>
      <c r="Z24" s="30">
        <f t="shared" si="0"/>
        <v>13</v>
      </c>
      <c r="AA24" s="30">
        <f t="shared" si="0"/>
        <v>7</v>
      </c>
      <c r="AB24" s="30">
        <f t="shared" si="0"/>
        <v>7</v>
      </c>
      <c r="AC24" s="30">
        <f t="shared" si="0"/>
        <v>5</v>
      </c>
      <c r="AD24" s="30">
        <f t="shared" si="0"/>
        <v>10</v>
      </c>
      <c r="AE24" s="30">
        <f t="shared" si="0"/>
        <v>6</v>
      </c>
      <c r="AF24" s="30">
        <f t="shared" si="0"/>
        <v>193</v>
      </c>
    </row>
  </sheetData>
  <pageMargins left="0.7" right="0.7" top="0.75" bottom="0.75" header="0.3" footer="0.3"/>
  <pageSetup orientation="portrait" blackAndWhite="1"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W259"/>
  <sheetViews>
    <sheetView zoomScaleNormal="100" workbookViewId="0">
      <pane xSplit="1" topLeftCell="J1" activePane="topRight" state="frozen"/>
      <selection pane="topRight" activeCell="V17" sqref="V17"/>
    </sheetView>
  </sheetViews>
  <sheetFormatPr defaultRowHeight="15" x14ac:dyDescent="0.25"/>
  <cols>
    <col min="1" max="1" width="18.5703125" style="11" bestFit="1" customWidth="1"/>
    <col min="2" max="2" width="7.7109375" style="11" bestFit="1" customWidth="1"/>
    <col min="3" max="5" width="7.7109375" bestFit="1" customWidth="1"/>
    <col min="6" max="6" width="8" bestFit="1" customWidth="1"/>
    <col min="7" max="7" width="7.7109375" bestFit="1" customWidth="1"/>
    <col min="8" max="8" width="7.42578125" customWidth="1"/>
    <col min="9" max="9" width="7.7109375" bestFit="1" customWidth="1"/>
    <col min="10" max="10" width="7.7109375" style="16" bestFit="1" customWidth="1"/>
    <col min="11" max="11" width="8.5703125" style="16" customWidth="1"/>
    <col min="12" max="13" width="8.5703125" bestFit="1" customWidth="1"/>
    <col min="14" max="14" width="9" bestFit="1" customWidth="1"/>
    <col min="15" max="15" width="9.140625" style="9"/>
    <col min="22" max="22" width="10.5703125" bestFit="1" customWidth="1"/>
    <col min="23" max="23" width="15.42578125" bestFit="1" customWidth="1"/>
  </cols>
  <sheetData>
    <row r="1" spans="1:23" s="11" customFormat="1" x14ac:dyDescent="0.25">
      <c r="A1" s="10" t="s">
        <v>0</v>
      </c>
      <c r="B1" s="10" t="s">
        <v>23</v>
      </c>
      <c r="C1" s="12" t="s">
        <v>22</v>
      </c>
      <c r="D1" s="12" t="s">
        <v>28</v>
      </c>
      <c r="E1" s="12" t="s">
        <v>80</v>
      </c>
      <c r="F1" s="12" t="s">
        <v>81</v>
      </c>
      <c r="G1" s="12" t="s">
        <v>84</v>
      </c>
      <c r="H1" s="12" t="s">
        <v>83</v>
      </c>
      <c r="I1" s="12" t="s">
        <v>79</v>
      </c>
      <c r="J1" s="17" t="s">
        <v>82</v>
      </c>
      <c r="K1" s="14" t="s">
        <v>85</v>
      </c>
      <c r="L1" s="14" t="s">
        <v>86</v>
      </c>
      <c r="M1" s="14" t="s">
        <v>36</v>
      </c>
      <c r="N1" s="14" t="s">
        <v>111</v>
      </c>
      <c r="O1" s="13" t="s">
        <v>42</v>
      </c>
      <c r="P1" s="14" t="s">
        <v>110</v>
      </c>
      <c r="Q1" s="12" t="s">
        <v>109</v>
      </c>
      <c r="R1" s="12" t="s">
        <v>112</v>
      </c>
      <c r="S1" s="12" t="s">
        <v>113</v>
      </c>
      <c r="T1" s="12" t="s">
        <v>114</v>
      </c>
      <c r="U1" s="15" t="s">
        <v>115</v>
      </c>
      <c r="V1" s="18" t="s">
        <v>3</v>
      </c>
      <c r="W1" s="12" t="s">
        <v>7</v>
      </c>
    </row>
    <row r="2" spans="1:23" s="21" customFormat="1" x14ac:dyDescent="0.25">
      <c r="A2" s="31" t="str">
        <f>'Sign In'!A2</f>
        <v>Alex</v>
      </c>
      <c r="B2" s="32">
        <v>90</v>
      </c>
      <c r="C2" s="32">
        <v>80</v>
      </c>
      <c r="D2" s="32">
        <v>70</v>
      </c>
      <c r="E2" s="32">
        <v>95</v>
      </c>
      <c r="F2" s="32">
        <v>50</v>
      </c>
      <c r="G2" s="32">
        <v>80</v>
      </c>
      <c r="H2" s="32">
        <v>65</v>
      </c>
      <c r="I2" s="32">
        <v>80</v>
      </c>
      <c r="J2" s="32">
        <v>70</v>
      </c>
      <c r="K2" s="32">
        <v>65</v>
      </c>
      <c r="L2" s="32">
        <v>80</v>
      </c>
      <c r="M2" s="32">
        <v>85</v>
      </c>
      <c r="N2" s="32">
        <v>80</v>
      </c>
      <c r="O2" s="32">
        <v>80</v>
      </c>
      <c r="P2" s="32">
        <v>95</v>
      </c>
      <c r="Q2" s="32">
        <v>100</v>
      </c>
      <c r="R2" s="32">
        <v>100</v>
      </c>
      <c r="S2" s="32">
        <v>100</v>
      </c>
      <c r="T2" s="32">
        <v>80</v>
      </c>
      <c r="U2" s="32">
        <v>100</v>
      </c>
      <c r="V2" s="32">
        <f t="shared" ref="V2:V22" si="0">AVERAGE(B2:U2)</f>
        <v>82.25</v>
      </c>
      <c r="W2" s="32">
        <f t="shared" ref="W2:W22" si="1">(SUM(B2:U2)-(SMALL(B2:U2,1)+SMALL(B2:U2,2)+SMALL(B2:U2,3)))/(COUNT(B2:U2)-3)</f>
        <v>86.17647058823529</v>
      </c>
    </row>
    <row r="3" spans="1:23" x14ac:dyDescent="0.25">
      <c r="A3" s="31" t="str">
        <f>'Sign In'!A3</f>
        <v>Bastian</v>
      </c>
      <c r="B3" s="32">
        <v>95</v>
      </c>
      <c r="C3" s="32">
        <v>100</v>
      </c>
      <c r="D3" s="32">
        <v>100</v>
      </c>
      <c r="E3" s="32">
        <v>100</v>
      </c>
      <c r="F3" s="32">
        <v>0</v>
      </c>
      <c r="G3" s="32">
        <v>0</v>
      </c>
      <c r="H3" s="32">
        <v>0</v>
      </c>
      <c r="I3" s="32">
        <v>0</v>
      </c>
      <c r="J3" s="32">
        <v>0</v>
      </c>
      <c r="K3" s="32">
        <v>0</v>
      </c>
      <c r="L3" s="32">
        <v>65</v>
      </c>
      <c r="M3" s="32">
        <v>0</v>
      </c>
      <c r="N3" s="32">
        <v>0</v>
      </c>
      <c r="O3" s="32">
        <v>0</v>
      </c>
      <c r="P3" s="32">
        <v>0</v>
      </c>
      <c r="Q3" s="32">
        <v>0</v>
      </c>
      <c r="R3" s="32">
        <v>0</v>
      </c>
      <c r="S3" s="32">
        <v>0</v>
      </c>
      <c r="T3" s="32">
        <v>0</v>
      </c>
      <c r="U3" s="32">
        <v>0</v>
      </c>
      <c r="V3" s="32">
        <f t="shared" si="0"/>
        <v>23</v>
      </c>
      <c r="W3" s="32">
        <f t="shared" si="1"/>
        <v>27.058823529411764</v>
      </c>
    </row>
    <row r="4" spans="1:23" x14ac:dyDescent="0.25">
      <c r="A4" s="31" t="str">
        <f>'Sign In'!A4</f>
        <v>Bella</v>
      </c>
      <c r="B4" s="32">
        <v>0</v>
      </c>
      <c r="C4" s="32">
        <v>0</v>
      </c>
      <c r="D4" s="32">
        <v>0</v>
      </c>
      <c r="E4" s="32">
        <v>0</v>
      </c>
      <c r="F4" s="32">
        <v>0</v>
      </c>
      <c r="G4" s="32">
        <v>0</v>
      </c>
      <c r="H4" s="32">
        <v>0</v>
      </c>
      <c r="I4" s="32">
        <v>0</v>
      </c>
      <c r="J4" s="32">
        <v>0</v>
      </c>
      <c r="K4" s="32">
        <v>0</v>
      </c>
      <c r="L4" s="32">
        <v>0</v>
      </c>
      <c r="M4" s="32">
        <v>0</v>
      </c>
      <c r="N4" s="32">
        <v>0</v>
      </c>
      <c r="O4" s="32">
        <v>0</v>
      </c>
      <c r="P4" s="32">
        <v>0</v>
      </c>
      <c r="Q4" s="32">
        <v>0</v>
      </c>
      <c r="R4" s="32">
        <v>0</v>
      </c>
      <c r="S4" s="32">
        <v>0</v>
      </c>
      <c r="T4" s="32">
        <v>0</v>
      </c>
      <c r="U4" s="32">
        <v>0</v>
      </c>
      <c r="V4" s="32">
        <f t="shared" si="0"/>
        <v>0</v>
      </c>
      <c r="W4" s="32">
        <f t="shared" si="1"/>
        <v>0</v>
      </c>
    </row>
    <row r="5" spans="1:23" x14ac:dyDescent="0.25">
      <c r="A5" s="31" t="str">
        <f>'Sign In'!A5</f>
        <v>Billy</v>
      </c>
      <c r="B5" s="32">
        <v>0</v>
      </c>
      <c r="C5" s="32">
        <v>0</v>
      </c>
      <c r="D5" s="32">
        <v>0</v>
      </c>
      <c r="E5" s="32">
        <v>0</v>
      </c>
      <c r="F5" s="32">
        <v>0</v>
      </c>
      <c r="G5" s="32">
        <v>0</v>
      </c>
      <c r="H5" s="32">
        <v>0</v>
      </c>
      <c r="I5" s="32">
        <v>0</v>
      </c>
      <c r="J5" s="32">
        <v>0</v>
      </c>
      <c r="K5" s="32">
        <v>0</v>
      </c>
      <c r="L5" s="32">
        <v>0</v>
      </c>
      <c r="M5" s="32">
        <v>0</v>
      </c>
      <c r="N5" s="32">
        <v>0</v>
      </c>
      <c r="O5" s="32">
        <v>0</v>
      </c>
      <c r="P5" s="32">
        <v>0</v>
      </c>
      <c r="Q5" s="32">
        <v>0</v>
      </c>
      <c r="R5" s="32">
        <v>0</v>
      </c>
      <c r="S5" s="32">
        <v>0</v>
      </c>
      <c r="T5" s="32">
        <v>0</v>
      </c>
      <c r="U5" s="32">
        <v>0</v>
      </c>
      <c r="V5" s="32">
        <f t="shared" si="0"/>
        <v>0</v>
      </c>
      <c r="W5" s="32">
        <f t="shared" si="1"/>
        <v>0</v>
      </c>
    </row>
    <row r="6" spans="1:23" x14ac:dyDescent="0.25">
      <c r="A6" s="31" t="str">
        <f>'Sign In'!A6</f>
        <v>Casper</v>
      </c>
      <c r="B6" s="32">
        <v>0</v>
      </c>
      <c r="C6" s="32">
        <v>0</v>
      </c>
      <c r="D6" s="32">
        <v>100</v>
      </c>
      <c r="E6" s="32">
        <v>95</v>
      </c>
      <c r="F6" s="32">
        <v>90</v>
      </c>
      <c r="G6" s="32">
        <v>70</v>
      </c>
      <c r="H6" s="32">
        <v>80</v>
      </c>
      <c r="I6" s="32">
        <v>45</v>
      </c>
      <c r="J6" s="32">
        <v>0</v>
      </c>
      <c r="K6" s="32">
        <v>0</v>
      </c>
      <c r="L6" s="32">
        <v>60</v>
      </c>
      <c r="M6" s="32">
        <v>60</v>
      </c>
      <c r="N6" s="32">
        <v>50</v>
      </c>
      <c r="O6" s="32">
        <v>0</v>
      </c>
      <c r="P6" s="32">
        <v>80</v>
      </c>
      <c r="Q6" s="32">
        <v>0</v>
      </c>
      <c r="R6" s="32">
        <v>85</v>
      </c>
      <c r="S6" s="32">
        <v>0</v>
      </c>
      <c r="T6" s="32">
        <v>100</v>
      </c>
      <c r="U6" s="32">
        <v>0</v>
      </c>
      <c r="V6" s="32">
        <f t="shared" si="0"/>
        <v>45.75</v>
      </c>
      <c r="W6" s="32">
        <f t="shared" si="1"/>
        <v>53.823529411764703</v>
      </c>
    </row>
    <row r="7" spans="1:23" x14ac:dyDescent="0.25">
      <c r="A7" s="31" t="str">
        <f>'Sign In'!A7</f>
        <v>Chloe</v>
      </c>
      <c r="B7" s="32">
        <v>100</v>
      </c>
      <c r="C7" s="32">
        <v>100</v>
      </c>
      <c r="D7" s="32">
        <v>100</v>
      </c>
      <c r="E7" s="32">
        <v>100</v>
      </c>
      <c r="F7" s="32">
        <v>100</v>
      </c>
      <c r="G7" s="32">
        <v>60</v>
      </c>
      <c r="H7" s="32">
        <v>100</v>
      </c>
      <c r="I7" s="32">
        <v>65</v>
      </c>
      <c r="J7" s="32">
        <v>100</v>
      </c>
      <c r="K7" s="32">
        <v>100</v>
      </c>
      <c r="L7" s="32">
        <v>90</v>
      </c>
      <c r="M7" s="32">
        <v>90</v>
      </c>
      <c r="N7" s="32">
        <v>70</v>
      </c>
      <c r="O7" s="32">
        <v>90</v>
      </c>
      <c r="P7" s="32">
        <v>90</v>
      </c>
      <c r="Q7" s="32">
        <v>100</v>
      </c>
      <c r="R7" s="32">
        <v>90</v>
      </c>
      <c r="S7" s="32">
        <v>100</v>
      </c>
      <c r="T7" s="32">
        <v>100</v>
      </c>
      <c r="U7" s="32">
        <v>100</v>
      </c>
      <c r="V7" s="32">
        <f t="shared" si="0"/>
        <v>92.25</v>
      </c>
      <c r="W7" s="32">
        <f t="shared" si="1"/>
        <v>97.058823529411768</v>
      </c>
    </row>
    <row r="8" spans="1:23" x14ac:dyDescent="0.25">
      <c r="A8" s="31" t="str">
        <f>'Sign In'!A8</f>
        <v>Cleo</v>
      </c>
      <c r="B8" s="32">
        <v>0</v>
      </c>
      <c r="C8" s="32">
        <v>0</v>
      </c>
      <c r="D8" s="32">
        <v>0</v>
      </c>
      <c r="E8" s="32">
        <v>0</v>
      </c>
      <c r="F8" s="32">
        <v>0</v>
      </c>
      <c r="G8" s="32">
        <v>0</v>
      </c>
      <c r="H8" s="32">
        <v>0</v>
      </c>
      <c r="I8" s="32">
        <v>0</v>
      </c>
      <c r="J8" s="32">
        <v>0</v>
      </c>
      <c r="K8" s="32">
        <v>0</v>
      </c>
      <c r="L8" s="32">
        <v>0</v>
      </c>
      <c r="M8" s="32">
        <v>0</v>
      </c>
      <c r="N8" s="32">
        <v>0</v>
      </c>
      <c r="O8" s="32">
        <v>0</v>
      </c>
      <c r="P8" s="32">
        <v>0</v>
      </c>
      <c r="Q8" s="32">
        <v>0</v>
      </c>
      <c r="R8" s="32">
        <v>0</v>
      </c>
      <c r="S8" s="32">
        <v>0</v>
      </c>
      <c r="T8" s="32">
        <v>0</v>
      </c>
      <c r="U8" s="32">
        <v>0</v>
      </c>
      <c r="V8" s="32">
        <f t="shared" si="0"/>
        <v>0</v>
      </c>
      <c r="W8" s="32">
        <f t="shared" si="1"/>
        <v>0</v>
      </c>
    </row>
    <row r="9" spans="1:23" x14ac:dyDescent="0.25">
      <c r="A9" s="31" t="str">
        <f>'Sign In'!A9</f>
        <v>Daisy</v>
      </c>
      <c r="B9" s="32">
        <v>100</v>
      </c>
      <c r="C9" s="32">
        <v>90</v>
      </c>
      <c r="D9" s="32">
        <v>95</v>
      </c>
      <c r="E9" s="32">
        <v>100</v>
      </c>
      <c r="F9" s="32">
        <v>0</v>
      </c>
      <c r="G9" s="32">
        <v>0</v>
      </c>
      <c r="H9" s="32">
        <v>90</v>
      </c>
      <c r="I9" s="32">
        <v>0</v>
      </c>
      <c r="J9" s="32">
        <v>70</v>
      </c>
      <c r="K9" s="32">
        <v>0</v>
      </c>
      <c r="L9" s="32">
        <v>55</v>
      </c>
      <c r="M9" s="32">
        <v>70</v>
      </c>
      <c r="N9" s="32">
        <v>0</v>
      </c>
      <c r="O9" s="32">
        <v>0</v>
      </c>
      <c r="P9" s="32">
        <v>0</v>
      </c>
      <c r="Q9" s="32">
        <v>0</v>
      </c>
      <c r="R9" s="32">
        <v>75</v>
      </c>
      <c r="S9" s="32">
        <v>90</v>
      </c>
      <c r="T9" s="32">
        <v>85</v>
      </c>
      <c r="U9" s="32">
        <v>100</v>
      </c>
      <c r="V9" s="32">
        <f t="shared" si="0"/>
        <v>51</v>
      </c>
      <c r="W9" s="32">
        <f t="shared" si="1"/>
        <v>60</v>
      </c>
    </row>
    <row r="10" spans="1:23" x14ac:dyDescent="0.25">
      <c r="A10" s="31" t="str">
        <f>'Sign In'!A10</f>
        <v>Dusty</v>
      </c>
      <c r="B10" s="32">
        <v>90</v>
      </c>
      <c r="C10" s="32">
        <v>100</v>
      </c>
      <c r="D10" s="32">
        <v>65</v>
      </c>
      <c r="E10" s="32">
        <v>0</v>
      </c>
      <c r="F10" s="32">
        <v>0</v>
      </c>
      <c r="G10" s="32">
        <v>50</v>
      </c>
      <c r="H10" s="32">
        <v>80</v>
      </c>
      <c r="I10" s="32">
        <v>0</v>
      </c>
      <c r="J10" s="32">
        <v>0</v>
      </c>
      <c r="K10" s="32">
        <v>40</v>
      </c>
      <c r="L10" s="32">
        <v>0</v>
      </c>
      <c r="M10" s="32">
        <v>60</v>
      </c>
      <c r="N10" s="32">
        <v>0</v>
      </c>
      <c r="O10" s="32">
        <v>0</v>
      </c>
      <c r="P10" s="32">
        <v>0</v>
      </c>
      <c r="Q10" s="32">
        <v>0</v>
      </c>
      <c r="R10" s="32">
        <v>0</v>
      </c>
      <c r="S10" s="32">
        <v>0</v>
      </c>
      <c r="T10" s="32">
        <v>0</v>
      </c>
      <c r="U10" s="32">
        <v>0</v>
      </c>
      <c r="V10" s="32">
        <f t="shared" si="0"/>
        <v>24.25</v>
      </c>
      <c r="W10" s="32">
        <f t="shared" si="1"/>
        <v>28.529411764705884</v>
      </c>
    </row>
    <row r="11" spans="1:23" s="21" customFormat="1" x14ac:dyDescent="0.25">
      <c r="A11" s="31" t="str">
        <f>'Sign In'!A11</f>
        <v>Felix</v>
      </c>
      <c r="B11" s="32">
        <v>0</v>
      </c>
      <c r="C11" s="32">
        <v>20</v>
      </c>
      <c r="D11" s="32">
        <v>0</v>
      </c>
      <c r="E11" s="32">
        <v>0</v>
      </c>
      <c r="F11" s="32">
        <v>0</v>
      </c>
      <c r="G11" s="32">
        <v>0</v>
      </c>
      <c r="H11" s="32">
        <v>0</v>
      </c>
      <c r="I11" s="32">
        <v>0</v>
      </c>
      <c r="J11" s="32">
        <v>0</v>
      </c>
      <c r="K11" s="32">
        <v>0</v>
      </c>
      <c r="L11" s="32">
        <v>0</v>
      </c>
      <c r="M11" s="32">
        <v>0</v>
      </c>
      <c r="N11" s="32">
        <v>0</v>
      </c>
      <c r="O11" s="32">
        <v>0</v>
      </c>
      <c r="P11" s="32">
        <v>0</v>
      </c>
      <c r="Q11" s="32">
        <v>0</v>
      </c>
      <c r="R11" s="32">
        <v>0</v>
      </c>
      <c r="S11" s="32">
        <v>0</v>
      </c>
      <c r="T11" s="32">
        <v>0</v>
      </c>
      <c r="U11" s="32">
        <v>0</v>
      </c>
      <c r="V11" s="32">
        <f t="shared" si="0"/>
        <v>1</v>
      </c>
      <c r="W11" s="32">
        <f t="shared" si="1"/>
        <v>1.1764705882352942</v>
      </c>
    </row>
    <row r="12" spans="1:23" x14ac:dyDescent="0.25">
      <c r="A12" s="31" t="str">
        <f>'Sign In'!A12</f>
        <v>Garfield</v>
      </c>
      <c r="B12" s="32">
        <v>85</v>
      </c>
      <c r="C12" s="32">
        <v>90</v>
      </c>
      <c r="D12" s="32">
        <v>100</v>
      </c>
      <c r="E12" s="32">
        <v>100</v>
      </c>
      <c r="F12" s="32">
        <v>95</v>
      </c>
      <c r="G12" s="32">
        <v>50</v>
      </c>
      <c r="H12" s="32">
        <v>75</v>
      </c>
      <c r="I12" s="32">
        <v>85</v>
      </c>
      <c r="J12" s="32">
        <v>0</v>
      </c>
      <c r="K12" s="32">
        <v>50</v>
      </c>
      <c r="L12" s="32">
        <v>65</v>
      </c>
      <c r="M12" s="32">
        <v>45</v>
      </c>
      <c r="N12" s="32">
        <v>55</v>
      </c>
      <c r="O12" s="32">
        <v>90</v>
      </c>
      <c r="P12" s="32">
        <v>0</v>
      </c>
      <c r="Q12" s="32">
        <v>100</v>
      </c>
      <c r="R12" s="32">
        <v>100</v>
      </c>
      <c r="S12" s="32">
        <v>0</v>
      </c>
      <c r="T12" s="32">
        <v>0</v>
      </c>
      <c r="U12" s="32">
        <v>0</v>
      </c>
      <c r="V12" s="32">
        <f t="shared" si="0"/>
        <v>59.25</v>
      </c>
      <c r="W12" s="32">
        <f t="shared" si="1"/>
        <v>69.705882352941174</v>
      </c>
    </row>
    <row r="13" spans="1:23" x14ac:dyDescent="0.25">
      <c r="A13" s="31" t="str">
        <f>'Sign In'!A13</f>
        <v>Ginger</v>
      </c>
      <c r="B13" s="32">
        <v>95</v>
      </c>
      <c r="C13" s="32">
        <v>100</v>
      </c>
      <c r="D13" s="32">
        <v>100</v>
      </c>
      <c r="E13" s="32">
        <v>100</v>
      </c>
      <c r="F13" s="32">
        <v>70</v>
      </c>
      <c r="G13" s="32">
        <v>100</v>
      </c>
      <c r="H13" s="32">
        <v>100</v>
      </c>
      <c r="I13" s="32">
        <v>100</v>
      </c>
      <c r="J13" s="32">
        <v>95</v>
      </c>
      <c r="K13" s="32">
        <v>95</v>
      </c>
      <c r="L13" s="32">
        <v>90</v>
      </c>
      <c r="M13" s="32">
        <v>90</v>
      </c>
      <c r="N13" s="32">
        <v>90</v>
      </c>
      <c r="O13" s="32">
        <v>95</v>
      </c>
      <c r="P13" s="32">
        <v>100</v>
      </c>
      <c r="Q13" s="32">
        <v>100</v>
      </c>
      <c r="R13" s="32">
        <v>100</v>
      </c>
      <c r="S13" s="32">
        <v>100</v>
      </c>
      <c r="T13" s="32">
        <v>100</v>
      </c>
      <c r="U13" s="32">
        <v>100</v>
      </c>
      <c r="V13" s="32">
        <f t="shared" si="0"/>
        <v>96</v>
      </c>
      <c r="W13" s="32">
        <f t="shared" si="1"/>
        <v>98.235294117647058</v>
      </c>
    </row>
    <row r="14" spans="1:23" x14ac:dyDescent="0.25">
      <c r="A14" s="31" t="str">
        <f>'Sign In'!A14</f>
        <v>Jack</v>
      </c>
      <c r="B14" s="32">
        <v>50</v>
      </c>
      <c r="C14" s="32">
        <v>0</v>
      </c>
      <c r="D14" s="32">
        <v>100</v>
      </c>
      <c r="E14" s="32">
        <v>95</v>
      </c>
      <c r="F14" s="32">
        <v>90</v>
      </c>
      <c r="G14" s="32">
        <v>70</v>
      </c>
      <c r="H14" s="32">
        <v>40</v>
      </c>
      <c r="I14" s="32">
        <v>45</v>
      </c>
      <c r="J14" s="32">
        <v>0</v>
      </c>
      <c r="K14" s="32">
        <v>70</v>
      </c>
      <c r="L14" s="32">
        <v>55</v>
      </c>
      <c r="M14" s="32">
        <v>60</v>
      </c>
      <c r="N14" s="32">
        <v>50</v>
      </c>
      <c r="O14" s="32">
        <v>0</v>
      </c>
      <c r="P14" s="32">
        <v>80</v>
      </c>
      <c r="Q14" s="32">
        <v>90</v>
      </c>
      <c r="R14" s="32">
        <v>90</v>
      </c>
      <c r="S14" s="32">
        <v>0</v>
      </c>
      <c r="T14" s="32">
        <v>100</v>
      </c>
      <c r="U14" s="32">
        <v>90</v>
      </c>
      <c r="V14" s="32">
        <f t="shared" si="0"/>
        <v>58.75</v>
      </c>
      <c r="W14" s="32">
        <f t="shared" si="1"/>
        <v>69.117647058823536</v>
      </c>
    </row>
    <row r="15" spans="1:23" x14ac:dyDescent="0.25">
      <c r="A15" s="31" t="str">
        <f>'Sign In'!A15</f>
        <v>Lucky</v>
      </c>
      <c r="B15" s="32">
        <v>0</v>
      </c>
      <c r="C15" s="32">
        <v>0</v>
      </c>
      <c r="D15" s="32">
        <v>0</v>
      </c>
      <c r="E15" s="32">
        <v>0</v>
      </c>
      <c r="F15" s="32">
        <v>0</v>
      </c>
      <c r="G15" s="32">
        <v>0</v>
      </c>
      <c r="H15" s="32">
        <v>0</v>
      </c>
      <c r="I15" s="32">
        <v>0</v>
      </c>
      <c r="J15" s="32">
        <v>0</v>
      </c>
      <c r="K15" s="32">
        <v>0</v>
      </c>
      <c r="L15" s="32">
        <v>0</v>
      </c>
      <c r="M15" s="32">
        <v>0</v>
      </c>
      <c r="N15" s="32">
        <v>0</v>
      </c>
      <c r="O15" s="32">
        <v>0</v>
      </c>
      <c r="P15" s="32">
        <v>0</v>
      </c>
      <c r="Q15" s="32">
        <v>0</v>
      </c>
      <c r="R15" s="32">
        <v>0</v>
      </c>
      <c r="S15" s="32">
        <v>0</v>
      </c>
      <c r="T15" s="32">
        <v>0</v>
      </c>
      <c r="U15" s="32">
        <v>0</v>
      </c>
      <c r="V15" s="32">
        <f t="shared" si="0"/>
        <v>0</v>
      </c>
      <c r="W15" s="32">
        <f t="shared" si="1"/>
        <v>0</v>
      </c>
    </row>
    <row r="16" spans="1:23" x14ac:dyDescent="0.25">
      <c r="A16" s="31" t="str">
        <f>'Sign In'!A16</f>
        <v>Milo</v>
      </c>
      <c r="B16" s="32">
        <v>0</v>
      </c>
      <c r="C16" s="32">
        <v>0</v>
      </c>
      <c r="D16" s="32">
        <v>0</v>
      </c>
      <c r="E16" s="32">
        <v>0</v>
      </c>
      <c r="F16" s="32">
        <v>0</v>
      </c>
      <c r="G16" s="32">
        <v>0</v>
      </c>
      <c r="H16" s="32">
        <v>0</v>
      </c>
      <c r="I16" s="32">
        <v>0</v>
      </c>
      <c r="J16" s="32">
        <v>0</v>
      </c>
      <c r="K16" s="32">
        <v>0</v>
      </c>
      <c r="L16" s="32">
        <v>0</v>
      </c>
      <c r="M16" s="32">
        <v>0</v>
      </c>
      <c r="N16" s="32">
        <v>0</v>
      </c>
      <c r="O16" s="32">
        <v>0</v>
      </c>
      <c r="P16" s="32">
        <v>0</v>
      </c>
      <c r="Q16" s="32">
        <v>0</v>
      </c>
      <c r="R16" s="32">
        <v>0</v>
      </c>
      <c r="S16" s="32">
        <v>0</v>
      </c>
      <c r="T16" s="32">
        <v>0</v>
      </c>
      <c r="U16" s="32">
        <v>0</v>
      </c>
      <c r="V16" s="32">
        <f t="shared" si="0"/>
        <v>0</v>
      </c>
      <c r="W16" s="32">
        <f t="shared" si="1"/>
        <v>0</v>
      </c>
    </row>
    <row r="17" spans="1:23" x14ac:dyDescent="0.25">
      <c r="A17" s="31" t="str">
        <f>'Sign In'!A17</f>
        <v>Oddie</v>
      </c>
      <c r="B17" s="32">
        <v>95</v>
      </c>
      <c r="C17" s="32">
        <v>95</v>
      </c>
      <c r="D17" s="32">
        <v>100</v>
      </c>
      <c r="E17" s="32">
        <v>100</v>
      </c>
      <c r="F17" s="32">
        <v>100</v>
      </c>
      <c r="G17" s="32">
        <v>90</v>
      </c>
      <c r="H17" s="32">
        <v>80</v>
      </c>
      <c r="I17" s="32">
        <v>75</v>
      </c>
      <c r="J17" s="32">
        <v>75</v>
      </c>
      <c r="K17" s="32">
        <v>100</v>
      </c>
      <c r="L17" s="32">
        <v>20</v>
      </c>
      <c r="M17" s="32">
        <v>70</v>
      </c>
      <c r="N17" s="32">
        <v>70</v>
      </c>
      <c r="O17" s="32">
        <v>70</v>
      </c>
      <c r="P17" s="32">
        <v>85</v>
      </c>
      <c r="Q17" s="32">
        <v>95</v>
      </c>
      <c r="R17" s="32">
        <v>90</v>
      </c>
      <c r="S17" s="32">
        <v>100</v>
      </c>
      <c r="T17" s="32">
        <v>100</v>
      </c>
      <c r="U17" s="32">
        <v>90</v>
      </c>
      <c r="V17" s="32">
        <f t="shared" si="0"/>
        <v>85</v>
      </c>
      <c r="W17" s="32">
        <f t="shared" si="1"/>
        <v>90.588235294117652</v>
      </c>
    </row>
    <row r="18" spans="1:23" x14ac:dyDescent="0.25">
      <c r="A18" s="31" t="str">
        <f>'Sign In'!A18</f>
        <v>Pumba</v>
      </c>
      <c r="B18" s="32">
        <v>100</v>
      </c>
      <c r="C18" s="32">
        <v>85</v>
      </c>
      <c r="D18" s="32">
        <v>100</v>
      </c>
      <c r="E18" s="32">
        <v>95</v>
      </c>
      <c r="F18" s="32">
        <v>90</v>
      </c>
      <c r="G18" s="32">
        <v>100</v>
      </c>
      <c r="H18" s="32">
        <v>90</v>
      </c>
      <c r="I18" s="32">
        <v>90</v>
      </c>
      <c r="J18" s="32">
        <v>70</v>
      </c>
      <c r="K18" s="32">
        <v>95</v>
      </c>
      <c r="L18" s="32">
        <v>70</v>
      </c>
      <c r="M18" s="32">
        <v>80</v>
      </c>
      <c r="N18" s="32">
        <v>80</v>
      </c>
      <c r="O18" s="32">
        <v>60</v>
      </c>
      <c r="P18" s="32">
        <v>85</v>
      </c>
      <c r="Q18" s="32">
        <v>95</v>
      </c>
      <c r="R18" s="32">
        <v>90</v>
      </c>
      <c r="S18" s="32">
        <v>100</v>
      </c>
      <c r="T18" s="32">
        <v>90</v>
      </c>
      <c r="U18" s="32">
        <v>80</v>
      </c>
      <c r="V18" s="32">
        <f t="shared" si="0"/>
        <v>87.25</v>
      </c>
      <c r="W18" s="32">
        <f t="shared" si="1"/>
        <v>90.882352941176464</v>
      </c>
    </row>
    <row r="19" spans="1:23" x14ac:dyDescent="0.25">
      <c r="A19" s="31" t="str">
        <f>'Sign In'!A19</f>
        <v>Shrek</v>
      </c>
      <c r="B19" s="32">
        <v>100</v>
      </c>
      <c r="C19" s="32">
        <v>0</v>
      </c>
      <c r="D19" s="32">
        <v>85</v>
      </c>
      <c r="E19" s="32">
        <v>0</v>
      </c>
      <c r="F19" s="32">
        <v>0</v>
      </c>
      <c r="G19" s="32">
        <v>70</v>
      </c>
      <c r="H19" s="32">
        <v>0</v>
      </c>
      <c r="I19" s="32">
        <v>65</v>
      </c>
      <c r="J19" s="32">
        <v>0</v>
      </c>
      <c r="K19" s="32">
        <v>90</v>
      </c>
      <c r="L19" s="32">
        <v>0</v>
      </c>
      <c r="M19" s="32">
        <v>45</v>
      </c>
      <c r="N19" s="32">
        <v>75</v>
      </c>
      <c r="O19" s="32">
        <v>0</v>
      </c>
      <c r="P19" s="32">
        <v>0</v>
      </c>
      <c r="Q19" s="32">
        <v>0</v>
      </c>
      <c r="R19" s="32">
        <v>0</v>
      </c>
      <c r="S19" s="32">
        <v>0</v>
      </c>
      <c r="T19" s="32">
        <v>90</v>
      </c>
      <c r="U19" s="32">
        <v>0</v>
      </c>
      <c r="V19" s="32">
        <f t="shared" si="0"/>
        <v>31</v>
      </c>
      <c r="W19" s="32">
        <f t="shared" si="1"/>
        <v>36.470588235294116</v>
      </c>
    </row>
    <row r="20" spans="1:23" x14ac:dyDescent="0.25">
      <c r="A20" s="31" t="str">
        <f>'Sign In'!A20</f>
        <v>Sooty</v>
      </c>
      <c r="B20" s="32">
        <v>100</v>
      </c>
      <c r="C20" s="32">
        <v>100</v>
      </c>
      <c r="D20" s="32">
        <v>85</v>
      </c>
      <c r="E20" s="32">
        <v>45</v>
      </c>
      <c r="F20" s="32">
        <v>25</v>
      </c>
      <c r="G20" s="32">
        <v>0</v>
      </c>
      <c r="H20" s="32">
        <v>70</v>
      </c>
      <c r="I20" s="32">
        <v>45</v>
      </c>
      <c r="J20" s="32">
        <v>0</v>
      </c>
      <c r="K20" s="32">
        <v>55</v>
      </c>
      <c r="L20" s="32">
        <v>0</v>
      </c>
      <c r="M20" s="32">
        <v>55</v>
      </c>
      <c r="N20" s="32">
        <v>0</v>
      </c>
      <c r="O20" s="32">
        <v>0</v>
      </c>
      <c r="P20" s="32">
        <v>0</v>
      </c>
      <c r="Q20" s="32">
        <v>0</v>
      </c>
      <c r="R20" s="32">
        <v>0</v>
      </c>
      <c r="S20" s="32">
        <v>90</v>
      </c>
      <c r="T20" s="32">
        <v>0</v>
      </c>
      <c r="U20" s="32">
        <v>0</v>
      </c>
      <c r="V20" s="32">
        <f t="shared" si="0"/>
        <v>33.5</v>
      </c>
      <c r="W20" s="32">
        <f t="shared" si="1"/>
        <v>39.411764705882355</v>
      </c>
    </row>
    <row r="21" spans="1:23" x14ac:dyDescent="0.25">
      <c r="A21" s="31" t="str">
        <f>'Sign In'!A21</f>
        <v>Timon</v>
      </c>
      <c r="B21" s="32">
        <v>95</v>
      </c>
      <c r="C21" s="32">
        <v>100</v>
      </c>
      <c r="D21" s="32">
        <v>100</v>
      </c>
      <c r="E21" s="32">
        <v>100</v>
      </c>
      <c r="F21" s="32">
        <v>100</v>
      </c>
      <c r="G21" s="32">
        <v>90</v>
      </c>
      <c r="H21" s="32">
        <v>90</v>
      </c>
      <c r="I21" s="32">
        <v>70</v>
      </c>
      <c r="J21" s="32">
        <v>85</v>
      </c>
      <c r="K21" s="32">
        <v>0</v>
      </c>
      <c r="L21" s="32">
        <v>65</v>
      </c>
      <c r="M21" s="32">
        <v>85</v>
      </c>
      <c r="N21" s="32">
        <v>90</v>
      </c>
      <c r="O21" s="32">
        <v>0</v>
      </c>
      <c r="P21" s="32">
        <v>0</v>
      </c>
      <c r="Q21" s="32">
        <v>0</v>
      </c>
      <c r="R21" s="32">
        <v>90</v>
      </c>
      <c r="S21" s="32">
        <v>0</v>
      </c>
      <c r="T21" s="32">
        <v>75</v>
      </c>
      <c r="U21" s="32">
        <v>100</v>
      </c>
      <c r="V21" s="32">
        <f t="shared" si="0"/>
        <v>66.75</v>
      </c>
      <c r="W21" s="32">
        <f t="shared" si="1"/>
        <v>78.529411764705884</v>
      </c>
    </row>
    <row r="22" spans="1:23" x14ac:dyDescent="0.25">
      <c r="A22" s="31" t="str">
        <f>'Sign In'!A22</f>
        <v>Toby</v>
      </c>
      <c r="B22" s="32">
        <v>100</v>
      </c>
      <c r="C22" s="32">
        <v>75</v>
      </c>
      <c r="D22" s="32">
        <v>95</v>
      </c>
      <c r="E22" s="32">
        <v>95</v>
      </c>
      <c r="F22" s="32">
        <v>0</v>
      </c>
      <c r="G22" s="32">
        <v>85</v>
      </c>
      <c r="H22" s="32">
        <v>90</v>
      </c>
      <c r="I22" s="32">
        <v>70</v>
      </c>
      <c r="J22" s="32">
        <v>95</v>
      </c>
      <c r="K22" s="32">
        <v>75</v>
      </c>
      <c r="L22" s="32">
        <v>25</v>
      </c>
      <c r="M22" s="47">
        <v>90</v>
      </c>
      <c r="N22" s="47">
        <v>60</v>
      </c>
      <c r="O22" s="47">
        <v>80</v>
      </c>
      <c r="P22" s="47">
        <v>90</v>
      </c>
      <c r="Q22" s="32">
        <v>75</v>
      </c>
      <c r="R22" s="32">
        <v>75</v>
      </c>
      <c r="S22" s="32">
        <v>100</v>
      </c>
      <c r="T22" s="32">
        <v>95</v>
      </c>
      <c r="U22" s="32">
        <v>100</v>
      </c>
      <c r="V22" s="32">
        <f t="shared" si="0"/>
        <v>78.5</v>
      </c>
      <c r="W22" s="32">
        <f t="shared" si="1"/>
        <v>87.352941176470594</v>
      </c>
    </row>
    <row r="23" spans="1:23" x14ac:dyDescent="0.25">
      <c r="M23" s="16"/>
      <c r="N23" s="16"/>
      <c r="O23" s="16"/>
      <c r="P23" s="16"/>
    </row>
    <row r="24" spans="1:23" x14ac:dyDescent="0.25">
      <c r="A24" s="25" t="s">
        <v>8</v>
      </c>
      <c r="B24" s="25">
        <f t="shared" ref="B24:U24" si="2">AVERAGE(B2:B22)</f>
        <v>61.666666666666664</v>
      </c>
      <c r="C24" s="25">
        <f t="shared" si="2"/>
        <v>54.047619047619051</v>
      </c>
      <c r="D24" s="25">
        <f t="shared" si="2"/>
        <v>66.428571428571431</v>
      </c>
      <c r="E24" s="25">
        <f t="shared" si="2"/>
        <v>58.095238095238095</v>
      </c>
      <c r="F24" s="25">
        <f t="shared" si="2"/>
        <v>38.571428571428569</v>
      </c>
      <c r="G24" s="26">
        <f>AVERAGE(G2:G22)</f>
        <v>43.571428571428569</v>
      </c>
      <c r="H24" s="25">
        <f t="shared" si="2"/>
        <v>50</v>
      </c>
      <c r="I24" s="25">
        <f t="shared" si="2"/>
        <v>39.761904761904759</v>
      </c>
      <c r="J24" s="26">
        <f>AVERAGE(J2:J22)</f>
        <v>31.428571428571427</v>
      </c>
      <c r="K24" s="25">
        <f t="shared" si="2"/>
        <v>39.761904761904759</v>
      </c>
      <c r="L24" s="25">
        <f t="shared" si="2"/>
        <v>35.238095238095241</v>
      </c>
      <c r="M24" s="25">
        <f t="shared" si="2"/>
        <v>46.904761904761905</v>
      </c>
      <c r="N24" s="25">
        <f t="shared" si="2"/>
        <v>36.666666666666664</v>
      </c>
      <c r="O24" s="25">
        <f t="shared" si="2"/>
        <v>26.904761904761905</v>
      </c>
      <c r="P24" s="25">
        <f t="shared" si="2"/>
        <v>33.571428571428569</v>
      </c>
      <c r="Q24" s="25">
        <f t="shared" si="2"/>
        <v>35.952380952380949</v>
      </c>
      <c r="R24" s="25">
        <f t="shared" si="2"/>
        <v>46.904761904761905</v>
      </c>
      <c r="S24" s="25">
        <f t="shared" si="2"/>
        <v>37.142857142857146</v>
      </c>
      <c r="T24" s="26">
        <f t="shared" si="2"/>
        <v>48.333333333333336</v>
      </c>
      <c r="U24" s="25">
        <f t="shared" si="2"/>
        <v>40.952380952380949</v>
      </c>
      <c r="V24" s="25"/>
      <c r="W24" s="25">
        <f>AVERAGE(W2:W22)</f>
        <v>48.291316526610643</v>
      </c>
    </row>
    <row r="25" spans="1:23" x14ac:dyDescent="0.25">
      <c r="O25"/>
    </row>
    <row r="26" spans="1:23" x14ac:dyDescent="0.25">
      <c r="O26"/>
    </row>
    <row r="27" spans="1:23" x14ac:dyDescent="0.25">
      <c r="O27"/>
    </row>
    <row r="28" spans="1:23" x14ac:dyDescent="0.25">
      <c r="O28"/>
    </row>
    <row r="29" spans="1:23" x14ac:dyDescent="0.25">
      <c r="O29"/>
    </row>
    <row r="30" spans="1:23" x14ac:dyDescent="0.25">
      <c r="O30"/>
    </row>
    <row r="31" spans="1:23" x14ac:dyDescent="0.25">
      <c r="O31"/>
    </row>
    <row r="32" spans="1:23" x14ac:dyDescent="0.25">
      <c r="O32"/>
    </row>
    <row r="33" spans="15:15" x14ac:dyDescent="0.25">
      <c r="O33"/>
    </row>
    <row r="34" spans="15:15" x14ac:dyDescent="0.25">
      <c r="O34"/>
    </row>
    <row r="35" spans="15:15" x14ac:dyDescent="0.25">
      <c r="O35"/>
    </row>
    <row r="36" spans="15:15" x14ac:dyDescent="0.25">
      <c r="O36"/>
    </row>
    <row r="37" spans="15:15" x14ac:dyDescent="0.25">
      <c r="O37"/>
    </row>
    <row r="38" spans="15:15" x14ac:dyDescent="0.25">
      <c r="O38"/>
    </row>
    <row r="39" spans="15:15" x14ac:dyDescent="0.25">
      <c r="O39"/>
    </row>
    <row r="40" spans="15:15" x14ac:dyDescent="0.25">
      <c r="O40"/>
    </row>
    <row r="41" spans="15:15" x14ac:dyDescent="0.25">
      <c r="O41"/>
    </row>
    <row r="42" spans="15:15" x14ac:dyDescent="0.25">
      <c r="O42"/>
    </row>
    <row r="43" spans="15:15" x14ac:dyDescent="0.25">
      <c r="O43"/>
    </row>
    <row r="44" spans="15:15" x14ac:dyDescent="0.25">
      <c r="O44"/>
    </row>
    <row r="45" spans="15:15" x14ac:dyDescent="0.25">
      <c r="O45"/>
    </row>
    <row r="46" spans="15:15" x14ac:dyDescent="0.25">
      <c r="O46"/>
    </row>
    <row r="47" spans="15:15" x14ac:dyDescent="0.25">
      <c r="O47"/>
    </row>
    <row r="48" spans="15:15" x14ac:dyDescent="0.25">
      <c r="O48"/>
    </row>
    <row r="49" spans="15:15" x14ac:dyDescent="0.25">
      <c r="O49"/>
    </row>
    <row r="50" spans="15:15" x14ac:dyDescent="0.25">
      <c r="O50"/>
    </row>
    <row r="51" spans="15:15" x14ac:dyDescent="0.25">
      <c r="O51"/>
    </row>
    <row r="52" spans="15:15" x14ac:dyDescent="0.25">
      <c r="O52"/>
    </row>
    <row r="53" spans="15:15" x14ac:dyDescent="0.25">
      <c r="O53"/>
    </row>
    <row r="54" spans="15:15" x14ac:dyDescent="0.25">
      <c r="O54"/>
    </row>
    <row r="55" spans="15:15" x14ac:dyDescent="0.25">
      <c r="O55"/>
    </row>
    <row r="56" spans="15:15" x14ac:dyDescent="0.25">
      <c r="O56"/>
    </row>
    <row r="57" spans="15:15" x14ac:dyDescent="0.25">
      <c r="O57"/>
    </row>
    <row r="58" spans="15:15" x14ac:dyDescent="0.25">
      <c r="O58"/>
    </row>
    <row r="59" spans="15:15" x14ac:dyDescent="0.25">
      <c r="O59"/>
    </row>
    <row r="60" spans="15:15" x14ac:dyDescent="0.25">
      <c r="O60"/>
    </row>
    <row r="61" spans="15:15" x14ac:dyDescent="0.25">
      <c r="O61"/>
    </row>
    <row r="62" spans="15:15" x14ac:dyDescent="0.25">
      <c r="O62"/>
    </row>
    <row r="63" spans="15:15" x14ac:dyDescent="0.25">
      <c r="O63"/>
    </row>
    <row r="64" spans="15:15" x14ac:dyDescent="0.25">
      <c r="O64"/>
    </row>
    <row r="65" spans="15:15" x14ac:dyDescent="0.25">
      <c r="O65"/>
    </row>
    <row r="66" spans="15:15" x14ac:dyDescent="0.25">
      <c r="O66"/>
    </row>
    <row r="67" spans="15:15" x14ac:dyDescent="0.25">
      <c r="O67"/>
    </row>
    <row r="68" spans="15:15" x14ac:dyDescent="0.25">
      <c r="O68"/>
    </row>
    <row r="69" spans="15:15" x14ac:dyDescent="0.25">
      <c r="O69"/>
    </row>
    <row r="70" spans="15:15" x14ac:dyDescent="0.25">
      <c r="O70"/>
    </row>
    <row r="71" spans="15:15" x14ac:dyDescent="0.25">
      <c r="O71"/>
    </row>
    <row r="72" spans="15:15" x14ac:dyDescent="0.25">
      <c r="O72"/>
    </row>
    <row r="73" spans="15:15" x14ac:dyDescent="0.25">
      <c r="O73"/>
    </row>
    <row r="74" spans="15:15" x14ac:dyDescent="0.25">
      <c r="O74"/>
    </row>
    <row r="75" spans="15:15" x14ac:dyDescent="0.25">
      <c r="O75"/>
    </row>
    <row r="76" spans="15:15" x14ac:dyDescent="0.25">
      <c r="O76"/>
    </row>
    <row r="77" spans="15:15" x14ac:dyDescent="0.25">
      <c r="O77"/>
    </row>
    <row r="78" spans="15:15" x14ac:dyDescent="0.25">
      <c r="O78"/>
    </row>
    <row r="79" spans="15:15" x14ac:dyDescent="0.25">
      <c r="O79"/>
    </row>
    <row r="80" spans="15:15" x14ac:dyDescent="0.25">
      <c r="O80"/>
    </row>
    <row r="81" spans="15:15" x14ac:dyDescent="0.25">
      <c r="O81"/>
    </row>
    <row r="82" spans="15:15" x14ac:dyDescent="0.25">
      <c r="O82"/>
    </row>
    <row r="83" spans="15:15" x14ac:dyDescent="0.25">
      <c r="O83"/>
    </row>
    <row r="84" spans="15:15" x14ac:dyDescent="0.25">
      <c r="O84"/>
    </row>
    <row r="85" spans="15:15" x14ac:dyDescent="0.25">
      <c r="O85"/>
    </row>
    <row r="86" spans="15:15" x14ac:dyDescent="0.25">
      <c r="O86"/>
    </row>
    <row r="87" spans="15:15" x14ac:dyDescent="0.25">
      <c r="O87"/>
    </row>
    <row r="88" spans="15:15" x14ac:dyDescent="0.25">
      <c r="O88"/>
    </row>
    <row r="89" spans="15:15" x14ac:dyDescent="0.25">
      <c r="O89"/>
    </row>
    <row r="90" spans="15:15" x14ac:dyDescent="0.25">
      <c r="O90"/>
    </row>
    <row r="91" spans="15:15" x14ac:dyDescent="0.25">
      <c r="O91"/>
    </row>
    <row r="92" spans="15:15" x14ac:dyDescent="0.25">
      <c r="O92"/>
    </row>
    <row r="93" spans="15:15" x14ac:dyDescent="0.25">
      <c r="O93"/>
    </row>
    <row r="94" spans="15:15" x14ac:dyDescent="0.25">
      <c r="O94"/>
    </row>
    <row r="95" spans="15:15" x14ac:dyDescent="0.25">
      <c r="O95"/>
    </row>
    <row r="96" spans="15:15" x14ac:dyDescent="0.25">
      <c r="O96"/>
    </row>
    <row r="97" spans="15:15" x14ac:dyDescent="0.25">
      <c r="O97"/>
    </row>
    <row r="98" spans="15:15" x14ac:dyDescent="0.25">
      <c r="O98"/>
    </row>
    <row r="99" spans="15:15" x14ac:dyDescent="0.25">
      <c r="O99"/>
    </row>
    <row r="100" spans="15:15" x14ac:dyDescent="0.25">
      <c r="O100"/>
    </row>
    <row r="101" spans="15:15" x14ac:dyDescent="0.25">
      <c r="O101"/>
    </row>
    <row r="102" spans="15:15" x14ac:dyDescent="0.25">
      <c r="O102"/>
    </row>
    <row r="103" spans="15:15" x14ac:dyDescent="0.25">
      <c r="O103"/>
    </row>
    <row r="104" spans="15:15" x14ac:dyDescent="0.25">
      <c r="O104"/>
    </row>
    <row r="105" spans="15:15" x14ac:dyDescent="0.25">
      <c r="O105"/>
    </row>
    <row r="106" spans="15:15" x14ac:dyDescent="0.25">
      <c r="O106"/>
    </row>
    <row r="107" spans="15:15" x14ac:dyDescent="0.25">
      <c r="O107"/>
    </row>
    <row r="108" spans="15:15" x14ac:dyDescent="0.25">
      <c r="O108"/>
    </row>
    <row r="109" spans="15:15" x14ac:dyDescent="0.25">
      <c r="O109"/>
    </row>
    <row r="110" spans="15:15" x14ac:dyDescent="0.25">
      <c r="O110"/>
    </row>
    <row r="111" spans="15:15" x14ac:dyDescent="0.25">
      <c r="O111"/>
    </row>
    <row r="112" spans="15:15" x14ac:dyDescent="0.25">
      <c r="O112"/>
    </row>
    <row r="113" spans="15:15" x14ac:dyDescent="0.25">
      <c r="O113"/>
    </row>
    <row r="114" spans="15:15" x14ac:dyDescent="0.25">
      <c r="O114"/>
    </row>
    <row r="115" spans="15:15" x14ac:dyDescent="0.25">
      <c r="O115"/>
    </row>
    <row r="116" spans="15:15" x14ac:dyDescent="0.25">
      <c r="O116"/>
    </row>
    <row r="117" spans="15:15" x14ac:dyDescent="0.25">
      <c r="O117"/>
    </row>
    <row r="118" spans="15:15" x14ac:dyDescent="0.25">
      <c r="O118"/>
    </row>
    <row r="119" spans="15:15" x14ac:dyDescent="0.25">
      <c r="O119"/>
    </row>
    <row r="120" spans="15:15" x14ac:dyDescent="0.25">
      <c r="O120"/>
    </row>
    <row r="121" spans="15:15" x14ac:dyDescent="0.25">
      <c r="O121"/>
    </row>
    <row r="122" spans="15:15" x14ac:dyDescent="0.25">
      <c r="O122"/>
    </row>
    <row r="123" spans="15:15" x14ac:dyDescent="0.25">
      <c r="O123"/>
    </row>
    <row r="124" spans="15:15" x14ac:dyDescent="0.25">
      <c r="O124"/>
    </row>
    <row r="125" spans="15:15" x14ac:dyDescent="0.25">
      <c r="O125"/>
    </row>
    <row r="126" spans="15:15" x14ac:dyDescent="0.25">
      <c r="O126"/>
    </row>
    <row r="127" spans="15:15" x14ac:dyDescent="0.25">
      <c r="O127"/>
    </row>
    <row r="128" spans="15:15" x14ac:dyDescent="0.25">
      <c r="O128"/>
    </row>
    <row r="129" spans="15:15" x14ac:dyDescent="0.25">
      <c r="O129"/>
    </row>
    <row r="130" spans="15:15" x14ac:dyDescent="0.25">
      <c r="O130"/>
    </row>
    <row r="131" spans="15:15" x14ac:dyDescent="0.25">
      <c r="O131"/>
    </row>
    <row r="132" spans="15:15" x14ac:dyDescent="0.25">
      <c r="O132"/>
    </row>
    <row r="133" spans="15:15" x14ac:dyDescent="0.25">
      <c r="O133"/>
    </row>
    <row r="134" spans="15:15" x14ac:dyDescent="0.25">
      <c r="O134"/>
    </row>
    <row r="135" spans="15:15" x14ac:dyDescent="0.25">
      <c r="O135"/>
    </row>
    <row r="136" spans="15:15" x14ac:dyDescent="0.25">
      <c r="O136"/>
    </row>
    <row r="137" spans="15:15" x14ac:dyDescent="0.25">
      <c r="O137"/>
    </row>
    <row r="138" spans="15:15" x14ac:dyDescent="0.25">
      <c r="O138"/>
    </row>
    <row r="139" spans="15:15" x14ac:dyDescent="0.25">
      <c r="O139"/>
    </row>
    <row r="140" spans="15:15" x14ac:dyDescent="0.25">
      <c r="O140"/>
    </row>
    <row r="141" spans="15:15" x14ac:dyDescent="0.25">
      <c r="O141"/>
    </row>
    <row r="142" spans="15:15" x14ac:dyDescent="0.25">
      <c r="O142"/>
    </row>
    <row r="143" spans="15:15" x14ac:dyDescent="0.25">
      <c r="O143"/>
    </row>
    <row r="144" spans="15:15" x14ac:dyDescent="0.25">
      <c r="O144"/>
    </row>
    <row r="145" spans="15:15" x14ac:dyDescent="0.25">
      <c r="O145"/>
    </row>
    <row r="146" spans="15:15" x14ac:dyDescent="0.25">
      <c r="O146"/>
    </row>
    <row r="147" spans="15:15" x14ac:dyDescent="0.25">
      <c r="O147"/>
    </row>
    <row r="148" spans="15:15" x14ac:dyDescent="0.25">
      <c r="O148"/>
    </row>
    <row r="149" spans="15:15" x14ac:dyDescent="0.25">
      <c r="O149"/>
    </row>
    <row r="150" spans="15:15" x14ac:dyDescent="0.25">
      <c r="O150"/>
    </row>
    <row r="151" spans="15:15" x14ac:dyDescent="0.25">
      <c r="O151"/>
    </row>
    <row r="152" spans="15:15" x14ac:dyDescent="0.25">
      <c r="O152"/>
    </row>
    <row r="153" spans="15:15" x14ac:dyDescent="0.25">
      <c r="O153"/>
    </row>
    <row r="154" spans="15:15" x14ac:dyDescent="0.25">
      <c r="O154"/>
    </row>
    <row r="155" spans="15:15" x14ac:dyDescent="0.25">
      <c r="O155"/>
    </row>
    <row r="156" spans="15:15" x14ac:dyDescent="0.25">
      <c r="O156"/>
    </row>
    <row r="157" spans="15:15" x14ac:dyDescent="0.25">
      <c r="O157"/>
    </row>
    <row r="158" spans="15:15" x14ac:dyDescent="0.25">
      <c r="O158"/>
    </row>
    <row r="159" spans="15:15" x14ac:dyDescent="0.25">
      <c r="O159"/>
    </row>
    <row r="160" spans="15:15" x14ac:dyDescent="0.25">
      <c r="O160"/>
    </row>
    <row r="161" spans="15:15" x14ac:dyDescent="0.25">
      <c r="O161"/>
    </row>
    <row r="162" spans="15:15" x14ac:dyDescent="0.25">
      <c r="O162"/>
    </row>
    <row r="163" spans="15:15" x14ac:dyDescent="0.25">
      <c r="O163"/>
    </row>
    <row r="164" spans="15:15" x14ac:dyDescent="0.25">
      <c r="O164"/>
    </row>
    <row r="165" spans="15:15" x14ac:dyDescent="0.25">
      <c r="O165"/>
    </row>
    <row r="166" spans="15:15" x14ac:dyDescent="0.25">
      <c r="O166"/>
    </row>
    <row r="167" spans="15:15" x14ac:dyDescent="0.25">
      <c r="O167"/>
    </row>
    <row r="168" spans="15:15" x14ac:dyDescent="0.25">
      <c r="O168"/>
    </row>
    <row r="169" spans="15:15" x14ac:dyDescent="0.25">
      <c r="O169"/>
    </row>
    <row r="170" spans="15:15" x14ac:dyDescent="0.25">
      <c r="O170"/>
    </row>
    <row r="171" spans="15:15" x14ac:dyDescent="0.25">
      <c r="O171"/>
    </row>
    <row r="172" spans="15:15" x14ac:dyDescent="0.25">
      <c r="O172"/>
    </row>
    <row r="173" spans="15:15" x14ac:dyDescent="0.25">
      <c r="O173"/>
    </row>
    <row r="174" spans="15:15" x14ac:dyDescent="0.25">
      <c r="O174"/>
    </row>
    <row r="175" spans="15:15" x14ac:dyDescent="0.25">
      <c r="O175"/>
    </row>
    <row r="176" spans="15:15" x14ac:dyDescent="0.25">
      <c r="O176"/>
    </row>
    <row r="177" spans="15:15" x14ac:dyDescent="0.25">
      <c r="O177"/>
    </row>
    <row r="178" spans="15:15" x14ac:dyDescent="0.25">
      <c r="O178"/>
    </row>
    <row r="179" spans="15:15" x14ac:dyDescent="0.25">
      <c r="O179"/>
    </row>
    <row r="180" spans="15:15" x14ac:dyDescent="0.25">
      <c r="O180"/>
    </row>
    <row r="181" spans="15:15" x14ac:dyDescent="0.25">
      <c r="O181"/>
    </row>
    <row r="182" spans="15:15" x14ac:dyDescent="0.25">
      <c r="O182"/>
    </row>
    <row r="183" spans="15:15" x14ac:dyDescent="0.25">
      <c r="O183"/>
    </row>
    <row r="184" spans="15:15" x14ac:dyDescent="0.25">
      <c r="O184"/>
    </row>
    <row r="185" spans="15:15" x14ac:dyDescent="0.25">
      <c r="O185"/>
    </row>
    <row r="186" spans="15:15" x14ac:dyDescent="0.25">
      <c r="O186"/>
    </row>
    <row r="187" spans="15:15" x14ac:dyDescent="0.25">
      <c r="O187"/>
    </row>
    <row r="188" spans="15:15" x14ac:dyDescent="0.25">
      <c r="O188"/>
    </row>
    <row r="189" spans="15:15" x14ac:dyDescent="0.25">
      <c r="O189"/>
    </row>
    <row r="190" spans="15:15" x14ac:dyDescent="0.25">
      <c r="O190"/>
    </row>
    <row r="191" spans="15:15" x14ac:dyDescent="0.25">
      <c r="O191"/>
    </row>
    <row r="192" spans="15:15" x14ac:dyDescent="0.25">
      <c r="O192"/>
    </row>
    <row r="193" spans="15:15" x14ac:dyDescent="0.25">
      <c r="O193"/>
    </row>
    <row r="194" spans="15:15" x14ac:dyDescent="0.25">
      <c r="O194"/>
    </row>
    <row r="195" spans="15:15" x14ac:dyDescent="0.25">
      <c r="O195"/>
    </row>
    <row r="196" spans="15:15" x14ac:dyDescent="0.25">
      <c r="O196"/>
    </row>
    <row r="197" spans="15:15" x14ac:dyDescent="0.25">
      <c r="O197"/>
    </row>
    <row r="198" spans="15:15" x14ac:dyDescent="0.25">
      <c r="O198"/>
    </row>
    <row r="199" spans="15:15" x14ac:dyDescent="0.25">
      <c r="O199"/>
    </row>
    <row r="200" spans="15:15" x14ac:dyDescent="0.25">
      <c r="O200"/>
    </row>
    <row r="201" spans="15:15" x14ac:dyDescent="0.25">
      <c r="O201"/>
    </row>
    <row r="202" spans="15:15" x14ac:dyDescent="0.25">
      <c r="O202"/>
    </row>
    <row r="203" spans="15:15" x14ac:dyDescent="0.25">
      <c r="O203"/>
    </row>
    <row r="204" spans="15:15" x14ac:dyDescent="0.25">
      <c r="O204"/>
    </row>
    <row r="205" spans="15:15" x14ac:dyDescent="0.25">
      <c r="O205"/>
    </row>
    <row r="206" spans="15:15" x14ac:dyDescent="0.25">
      <c r="O206"/>
    </row>
    <row r="207" spans="15:15" x14ac:dyDescent="0.25">
      <c r="O207"/>
    </row>
    <row r="208" spans="15:15" x14ac:dyDescent="0.25">
      <c r="O208"/>
    </row>
    <row r="209" spans="15:15" x14ac:dyDescent="0.25">
      <c r="O209"/>
    </row>
    <row r="210" spans="15:15" x14ac:dyDescent="0.25">
      <c r="O210"/>
    </row>
    <row r="211" spans="15:15" x14ac:dyDescent="0.25">
      <c r="O211"/>
    </row>
    <row r="212" spans="15:15" x14ac:dyDescent="0.25">
      <c r="O212"/>
    </row>
    <row r="213" spans="15:15" x14ac:dyDescent="0.25">
      <c r="O213"/>
    </row>
    <row r="214" spans="15:15" x14ac:dyDescent="0.25">
      <c r="O214"/>
    </row>
    <row r="215" spans="15:15" x14ac:dyDescent="0.25">
      <c r="O215"/>
    </row>
    <row r="216" spans="15:15" x14ac:dyDescent="0.25">
      <c r="O216"/>
    </row>
    <row r="217" spans="15:15" x14ac:dyDescent="0.25">
      <c r="O217"/>
    </row>
    <row r="218" spans="15:15" x14ac:dyDescent="0.25">
      <c r="O218"/>
    </row>
    <row r="219" spans="15:15" x14ac:dyDescent="0.25">
      <c r="O219"/>
    </row>
    <row r="220" spans="15:15" x14ac:dyDescent="0.25">
      <c r="O220"/>
    </row>
    <row r="221" spans="15:15" x14ac:dyDescent="0.25">
      <c r="O221"/>
    </row>
    <row r="222" spans="15:15" x14ac:dyDescent="0.25">
      <c r="O222"/>
    </row>
    <row r="223" spans="15:15" x14ac:dyDescent="0.25">
      <c r="O223"/>
    </row>
    <row r="224" spans="15:15" x14ac:dyDescent="0.25">
      <c r="O224"/>
    </row>
    <row r="225" spans="15:15" x14ac:dyDescent="0.25">
      <c r="O225"/>
    </row>
    <row r="226" spans="15:15" x14ac:dyDescent="0.25">
      <c r="O226"/>
    </row>
    <row r="227" spans="15:15" x14ac:dyDescent="0.25">
      <c r="O227"/>
    </row>
    <row r="228" spans="15:15" x14ac:dyDescent="0.25">
      <c r="O228"/>
    </row>
    <row r="229" spans="15:15" x14ac:dyDescent="0.25">
      <c r="O229"/>
    </row>
    <row r="230" spans="15:15" x14ac:dyDescent="0.25">
      <c r="O230"/>
    </row>
    <row r="231" spans="15:15" x14ac:dyDescent="0.25">
      <c r="O231"/>
    </row>
    <row r="232" spans="15:15" x14ac:dyDescent="0.25">
      <c r="O232"/>
    </row>
    <row r="233" spans="15:15" x14ac:dyDescent="0.25">
      <c r="O233"/>
    </row>
    <row r="234" spans="15:15" x14ac:dyDescent="0.25">
      <c r="O234"/>
    </row>
    <row r="235" spans="15:15" x14ac:dyDescent="0.25">
      <c r="O235"/>
    </row>
    <row r="236" spans="15:15" x14ac:dyDescent="0.25">
      <c r="O236"/>
    </row>
    <row r="237" spans="15:15" x14ac:dyDescent="0.25">
      <c r="O237"/>
    </row>
    <row r="238" spans="15:15" x14ac:dyDescent="0.25">
      <c r="O238"/>
    </row>
    <row r="239" spans="15:15" x14ac:dyDescent="0.25">
      <c r="O239"/>
    </row>
    <row r="240" spans="15:15" x14ac:dyDescent="0.25">
      <c r="O240"/>
    </row>
    <row r="241" spans="15:15" x14ac:dyDescent="0.25">
      <c r="O241"/>
    </row>
    <row r="242" spans="15:15" x14ac:dyDescent="0.25">
      <c r="O242"/>
    </row>
    <row r="243" spans="15:15" x14ac:dyDescent="0.25">
      <c r="O243"/>
    </row>
    <row r="244" spans="15:15" x14ac:dyDescent="0.25">
      <c r="O244"/>
    </row>
    <row r="245" spans="15:15" x14ac:dyDescent="0.25">
      <c r="O245"/>
    </row>
    <row r="246" spans="15:15" x14ac:dyDescent="0.25">
      <c r="O246"/>
    </row>
    <row r="247" spans="15:15" x14ac:dyDescent="0.25">
      <c r="O247"/>
    </row>
    <row r="248" spans="15:15" x14ac:dyDescent="0.25">
      <c r="O248"/>
    </row>
    <row r="249" spans="15:15" x14ac:dyDescent="0.25">
      <c r="O249"/>
    </row>
    <row r="250" spans="15:15" x14ac:dyDescent="0.25">
      <c r="O250"/>
    </row>
    <row r="251" spans="15:15" x14ac:dyDescent="0.25">
      <c r="O251"/>
    </row>
    <row r="252" spans="15:15" x14ac:dyDescent="0.25">
      <c r="O252"/>
    </row>
    <row r="253" spans="15:15" x14ac:dyDescent="0.25">
      <c r="O253"/>
    </row>
    <row r="254" spans="15:15" x14ac:dyDescent="0.25">
      <c r="O254"/>
    </row>
    <row r="255" spans="15:15" x14ac:dyDescent="0.25">
      <c r="O255"/>
    </row>
    <row r="256" spans="15:15" x14ac:dyDescent="0.25">
      <c r="O256"/>
    </row>
    <row r="257" spans="15:15" x14ac:dyDescent="0.25">
      <c r="O257"/>
    </row>
    <row r="258" spans="15:15" x14ac:dyDescent="0.25">
      <c r="O258"/>
    </row>
    <row r="259" spans="15:15" x14ac:dyDescent="0.25">
      <c r="O259"/>
    </row>
  </sheetData>
  <pageMargins left="0.7" right="0.7" top="0.75" bottom="0.75" header="0.3" footer="0.3"/>
  <pageSetup orientation="landscape" verticalDpi="300" r:id="rId1"/>
  <ignoredErrors>
    <ignoredError sqref="G2 G3:G14 G15:G22 T2:T14 T15:T18 T19:T22" calculatedColumn="1"/>
  </ignoredError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sheetPr>
  <dimension ref="A1:W24"/>
  <sheetViews>
    <sheetView zoomScaleNormal="100" workbookViewId="0">
      <pane xSplit="1" topLeftCell="E1" activePane="topRight" state="frozen"/>
      <selection pane="topRight" activeCell="G10" sqref="G10"/>
    </sheetView>
  </sheetViews>
  <sheetFormatPr defaultRowHeight="15" x14ac:dyDescent="0.25"/>
  <cols>
    <col min="1" max="1" width="18.5703125" bestFit="1" customWidth="1"/>
    <col min="2" max="2" width="8.42578125" customWidth="1"/>
    <col min="3" max="10" width="8.7109375" bestFit="1" customWidth="1"/>
    <col min="11" max="17" width="9.7109375" bestFit="1" customWidth="1"/>
    <col min="18" max="22" width="12" customWidth="1"/>
    <col min="23" max="23" width="15.28515625" customWidth="1"/>
  </cols>
  <sheetData>
    <row r="1" spans="1:23" x14ac:dyDescent="0.25">
      <c r="A1" t="s">
        <v>0</v>
      </c>
      <c r="B1" t="s">
        <v>4</v>
      </c>
      <c r="C1" t="s">
        <v>24</v>
      </c>
      <c r="D1" t="s">
        <v>5</v>
      </c>
      <c r="E1" t="s">
        <v>6</v>
      </c>
      <c r="F1" t="s">
        <v>33</v>
      </c>
      <c r="G1" t="s">
        <v>34</v>
      </c>
      <c r="H1" t="s">
        <v>35</v>
      </c>
      <c r="I1" t="s">
        <v>29</v>
      </c>
      <c r="J1" t="s">
        <v>30</v>
      </c>
      <c r="K1" t="s">
        <v>31</v>
      </c>
      <c r="L1" t="s">
        <v>37</v>
      </c>
      <c r="M1" t="s">
        <v>38</v>
      </c>
      <c r="N1" t="s">
        <v>39</v>
      </c>
      <c r="O1" t="s">
        <v>40</v>
      </c>
      <c r="P1" t="s">
        <v>41</v>
      </c>
      <c r="Q1" t="s">
        <v>43</v>
      </c>
      <c r="R1" t="s">
        <v>44</v>
      </c>
      <c r="S1" t="s">
        <v>45</v>
      </c>
      <c r="T1" t="s">
        <v>46</v>
      </c>
      <c r="U1" t="s">
        <v>47</v>
      </c>
      <c r="V1" t="s">
        <v>3</v>
      </c>
      <c r="W1" t="s">
        <v>9</v>
      </c>
    </row>
    <row r="2" spans="1:23" x14ac:dyDescent="0.25">
      <c r="A2" s="6" t="str">
        <f>'Sign In'!A2</f>
        <v>Alex</v>
      </c>
      <c r="B2" s="34">
        <v>90</v>
      </c>
      <c r="C2" s="34">
        <v>100</v>
      </c>
      <c r="D2" s="6">
        <v>80</v>
      </c>
      <c r="E2" s="34">
        <v>95</v>
      </c>
      <c r="F2" s="6">
        <v>95</v>
      </c>
      <c r="G2" s="6">
        <v>0</v>
      </c>
      <c r="H2" s="6">
        <v>100</v>
      </c>
      <c r="I2" s="6">
        <v>100</v>
      </c>
      <c r="J2" s="6">
        <v>65</v>
      </c>
      <c r="K2" s="6">
        <v>0</v>
      </c>
      <c r="L2" s="6">
        <v>100</v>
      </c>
      <c r="M2" s="6">
        <v>70</v>
      </c>
      <c r="N2" s="6">
        <v>95</v>
      </c>
      <c r="O2" s="6">
        <v>100</v>
      </c>
      <c r="P2" s="6">
        <v>95</v>
      </c>
      <c r="Q2" s="6">
        <v>100</v>
      </c>
      <c r="R2" s="6">
        <v>90</v>
      </c>
      <c r="S2" s="6"/>
      <c r="T2" s="6"/>
      <c r="U2" s="6"/>
      <c r="V2" s="35">
        <f>AVERAGE(B2:U2)</f>
        <v>80.882352941176464</v>
      </c>
      <c r="W2" s="35">
        <f>(SUM(B2:U2)-(SMALL(B2:U2, 1)+SMALL(B2:U2, 2)+SMALL(B2:U2, 3)))/(COUNT(B2:U2)-3)</f>
        <v>93.571428571428569</v>
      </c>
    </row>
    <row r="3" spans="1:23" x14ac:dyDescent="0.25">
      <c r="A3" s="6" t="str">
        <f>'Sign In'!A3</f>
        <v>Bastian</v>
      </c>
      <c r="B3" s="34">
        <v>70</v>
      </c>
      <c r="C3" s="34">
        <v>100</v>
      </c>
      <c r="D3" s="6">
        <v>95</v>
      </c>
      <c r="E3" s="34">
        <v>0</v>
      </c>
      <c r="F3" s="6">
        <v>0</v>
      </c>
      <c r="G3" s="6">
        <v>0</v>
      </c>
      <c r="H3" s="6">
        <v>0</v>
      </c>
      <c r="I3" s="6">
        <v>65</v>
      </c>
      <c r="J3" s="6">
        <v>0</v>
      </c>
      <c r="K3" s="6">
        <v>100</v>
      </c>
      <c r="L3" s="6">
        <v>0</v>
      </c>
      <c r="M3" s="6">
        <v>90</v>
      </c>
      <c r="N3" s="6">
        <v>0</v>
      </c>
      <c r="O3" s="6">
        <v>0</v>
      </c>
      <c r="P3" s="6">
        <v>0</v>
      </c>
      <c r="Q3" s="6">
        <v>60</v>
      </c>
      <c r="R3" s="6">
        <v>0</v>
      </c>
      <c r="S3" s="6"/>
      <c r="T3" s="6"/>
      <c r="U3" s="6"/>
      <c r="V3" s="35">
        <f t="shared" ref="V3:V16" si="0">AVERAGE(B3:U3)</f>
        <v>34.117647058823529</v>
      </c>
      <c r="W3" s="35">
        <f t="shared" ref="W3:W14" si="1">(SUM(B3:U3)-(SMALL(B3:U3, 1)+SMALL(B3:U3, 2)+SMALL(B3:U3, 3)))/(COUNT(B3:U3)-3)</f>
        <v>41.428571428571431</v>
      </c>
    </row>
    <row r="4" spans="1:23" x14ac:dyDescent="0.25">
      <c r="A4" s="6" t="str">
        <f>'Sign In'!A4</f>
        <v>Bella</v>
      </c>
      <c r="B4" s="34">
        <v>0</v>
      </c>
      <c r="C4" s="34">
        <v>0</v>
      </c>
      <c r="D4" s="6">
        <v>0</v>
      </c>
      <c r="E4" s="34">
        <v>0</v>
      </c>
      <c r="F4" s="6">
        <v>0</v>
      </c>
      <c r="G4" s="6">
        <v>0</v>
      </c>
      <c r="H4" s="6">
        <v>0</v>
      </c>
      <c r="I4" s="6">
        <v>0</v>
      </c>
      <c r="J4" s="6">
        <v>0</v>
      </c>
      <c r="K4" s="6">
        <v>0</v>
      </c>
      <c r="L4" s="6">
        <v>0</v>
      </c>
      <c r="M4" s="6">
        <v>0</v>
      </c>
      <c r="N4" s="6">
        <v>0</v>
      </c>
      <c r="O4" s="6">
        <v>0</v>
      </c>
      <c r="P4" s="6">
        <v>0</v>
      </c>
      <c r="Q4" s="6">
        <v>0</v>
      </c>
      <c r="R4" s="6">
        <v>0</v>
      </c>
      <c r="S4" s="6"/>
      <c r="T4" s="6"/>
      <c r="U4" s="6"/>
      <c r="V4" s="35">
        <f t="shared" si="0"/>
        <v>0</v>
      </c>
      <c r="W4" s="35">
        <f t="shared" si="1"/>
        <v>0</v>
      </c>
    </row>
    <row r="5" spans="1:23" x14ac:dyDescent="0.25">
      <c r="A5" s="6" t="str">
        <f>'Sign In'!A5</f>
        <v>Billy</v>
      </c>
      <c r="B5" s="34">
        <v>0</v>
      </c>
      <c r="C5" s="34">
        <v>10</v>
      </c>
      <c r="D5" s="6">
        <v>95</v>
      </c>
      <c r="E5" s="34">
        <v>85</v>
      </c>
      <c r="F5" s="6">
        <v>60</v>
      </c>
      <c r="G5" s="6">
        <v>55</v>
      </c>
      <c r="H5" s="6">
        <v>35</v>
      </c>
      <c r="I5" s="6">
        <v>50</v>
      </c>
      <c r="J5" s="6">
        <v>0</v>
      </c>
      <c r="K5" s="6">
        <v>100</v>
      </c>
      <c r="L5" s="6">
        <v>50</v>
      </c>
      <c r="M5" s="6">
        <v>80</v>
      </c>
      <c r="N5" s="6">
        <v>60</v>
      </c>
      <c r="O5" s="6">
        <v>80</v>
      </c>
      <c r="P5" s="6">
        <v>0</v>
      </c>
      <c r="Q5" s="6">
        <v>50</v>
      </c>
      <c r="R5" s="6">
        <v>0</v>
      </c>
      <c r="S5" s="6"/>
      <c r="T5" s="6"/>
      <c r="U5" s="6"/>
      <c r="V5" s="35">
        <f t="shared" si="0"/>
        <v>47.647058823529413</v>
      </c>
      <c r="W5" s="35">
        <f t="shared" si="1"/>
        <v>57.857142857142854</v>
      </c>
    </row>
    <row r="6" spans="1:23" x14ac:dyDescent="0.25">
      <c r="A6" s="6" t="str">
        <f>'Sign In'!A6</f>
        <v>Casper</v>
      </c>
      <c r="B6" s="34">
        <v>0</v>
      </c>
      <c r="C6" s="34">
        <v>20</v>
      </c>
      <c r="D6" s="6">
        <v>100</v>
      </c>
      <c r="E6" s="34">
        <v>95</v>
      </c>
      <c r="F6" s="6">
        <v>75</v>
      </c>
      <c r="G6" s="6">
        <v>50</v>
      </c>
      <c r="H6" s="6">
        <v>0</v>
      </c>
      <c r="I6" s="6">
        <v>95</v>
      </c>
      <c r="J6" s="6">
        <v>65</v>
      </c>
      <c r="K6" s="6">
        <v>0</v>
      </c>
      <c r="L6" s="6">
        <v>85</v>
      </c>
      <c r="M6" s="6">
        <v>100</v>
      </c>
      <c r="N6" s="6">
        <v>85</v>
      </c>
      <c r="O6" s="6">
        <v>0</v>
      </c>
      <c r="P6" s="6">
        <v>90</v>
      </c>
      <c r="Q6" s="6">
        <v>60</v>
      </c>
      <c r="R6" s="6">
        <v>60</v>
      </c>
      <c r="S6" s="6"/>
      <c r="T6" s="6"/>
      <c r="U6" s="6"/>
      <c r="V6" s="35">
        <f t="shared" si="0"/>
        <v>57.647058823529413</v>
      </c>
      <c r="W6" s="35">
        <f t="shared" si="1"/>
        <v>70</v>
      </c>
    </row>
    <row r="7" spans="1:23" x14ac:dyDescent="0.25">
      <c r="A7" s="6" t="str">
        <f>'Sign In'!A7</f>
        <v>Chloe</v>
      </c>
      <c r="B7" s="34">
        <v>100</v>
      </c>
      <c r="C7" s="34">
        <v>100</v>
      </c>
      <c r="D7" s="6">
        <v>100</v>
      </c>
      <c r="E7" s="34">
        <v>100</v>
      </c>
      <c r="F7" s="6">
        <v>95</v>
      </c>
      <c r="G7" s="6">
        <v>100</v>
      </c>
      <c r="H7" s="6">
        <v>90</v>
      </c>
      <c r="I7" s="6">
        <v>70</v>
      </c>
      <c r="J7" s="6">
        <v>75</v>
      </c>
      <c r="K7" s="6">
        <v>100</v>
      </c>
      <c r="L7" s="6">
        <v>100</v>
      </c>
      <c r="M7" s="6">
        <v>100</v>
      </c>
      <c r="N7" s="6">
        <v>100</v>
      </c>
      <c r="O7" s="6">
        <v>100</v>
      </c>
      <c r="P7" s="6">
        <v>70</v>
      </c>
      <c r="Q7" s="6">
        <v>70</v>
      </c>
      <c r="R7" s="6">
        <v>95</v>
      </c>
      <c r="S7" s="6"/>
      <c r="T7" s="6"/>
      <c r="U7" s="6"/>
      <c r="V7" s="35">
        <f t="shared" si="0"/>
        <v>92.058823529411768</v>
      </c>
      <c r="W7" s="35">
        <f t="shared" si="1"/>
        <v>96.785714285714292</v>
      </c>
    </row>
    <row r="8" spans="1:23" x14ac:dyDescent="0.25">
      <c r="A8" s="6" t="str">
        <f>'Sign In'!A8</f>
        <v>Cleo</v>
      </c>
      <c r="B8" s="34">
        <v>0</v>
      </c>
      <c r="C8" s="34">
        <v>50</v>
      </c>
      <c r="D8" s="6">
        <v>0</v>
      </c>
      <c r="E8" s="34">
        <v>0</v>
      </c>
      <c r="F8" s="6">
        <v>0</v>
      </c>
      <c r="G8" s="6">
        <v>0</v>
      </c>
      <c r="H8" s="6">
        <v>60</v>
      </c>
      <c r="I8" s="6">
        <v>0</v>
      </c>
      <c r="J8" s="6">
        <v>65</v>
      </c>
      <c r="K8" s="6">
        <v>0</v>
      </c>
      <c r="L8" s="6">
        <v>90</v>
      </c>
      <c r="M8" s="6">
        <v>0</v>
      </c>
      <c r="N8" s="6">
        <v>0</v>
      </c>
      <c r="O8" s="6">
        <v>0</v>
      </c>
      <c r="P8" s="6">
        <v>0</v>
      </c>
      <c r="Q8" s="6">
        <v>0</v>
      </c>
      <c r="R8" s="6">
        <v>0</v>
      </c>
      <c r="S8" s="6"/>
      <c r="T8" s="6"/>
      <c r="U8" s="6"/>
      <c r="V8" s="35">
        <f t="shared" si="0"/>
        <v>15.588235294117647</v>
      </c>
      <c r="W8" s="35">
        <f t="shared" si="1"/>
        <v>18.928571428571427</v>
      </c>
    </row>
    <row r="9" spans="1:23" x14ac:dyDescent="0.25">
      <c r="A9" s="6" t="str">
        <f>'Sign In'!A9</f>
        <v>Daisy</v>
      </c>
      <c r="B9" s="34">
        <v>90</v>
      </c>
      <c r="C9" s="34">
        <v>90</v>
      </c>
      <c r="D9" s="6">
        <v>100</v>
      </c>
      <c r="E9" s="34">
        <v>100</v>
      </c>
      <c r="F9" s="6">
        <v>100</v>
      </c>
      <c r="G9" s="6">
        <v>100</v>
      </c>
      <c r="H9" s="6">
        <v>75</v>
      </c>
      <c r="I9" s="6">
        <v>0</v>
      </c>
      <c r="J9" s="6">
        <v>65</v>
      </c>
      <c r="K9" s="6">
        <v>100</v>
      </c>
      <c r="L9" s="6">
        <v>90</v>
      </c>
      <c r="M9" s="6">
        <v>90</v>
      </c>
      <c r="N9" s="6">
        <v>0</v>
      </c>
      <c r="O9" s="6">
        <v>0</v>
      </c>
      <c r="P9" s="6">
        <v>0</v>
      </c>
      <c r="Q9" s="6">
        <v>70</v>
      </c>
      <c r="R9" s="6">
        <v>100</v>
      </c>
      <c r="S9" s="6"/>
      <c r="T9" s="6"/>
      <c r="U9" s="6"/>
      <c r="V9" s="35">
        <f t="shared" si="0"/>
        <v>68.82352941176471</v>
      </c>
      <c r="W9" s="35">
        <f t="shared" si="1"/>
        <v>83.571428571428569</v>
      </c>
    </row>
    <row r="10" spans="1:23" x14ac:dyDescent="0.25">
      <c r="A10" s="6" t="str">
        <f>'Sign In'!A10</f>
        <v>Dusty</v>
      </c>
      <c r="B10" s="34">
        <v>0</v>
      </c>
      <c r="C10" s="34">
        <v>100</v>
      </c>
      <c r="D10" s="6">
        <v>95</v>
      </c>
      <c r="E10" s="34">
        <v>0</v>
      </c>
      <c r="F10" s="6">
        <v>90</v>
      </c>
      <c r="G10" s="6">
        <v>100</v>
      </c>
      <c r="H10" s="6">
        <v>80</v>
      </c>
      <c r="I10" s="6">
        <v>0</v>
      </c>
      <c r="J10" s="6">
        <v>0</v>
      </c>
      <c r="K10" s="6">
        <v>0</v>
      </c>
      <c r="L10" s="6">
        <v>100</v>
      </c>
      <c r="M10" s="6">
        <v>95</v>
      </c>
      <c r="N10" s="6">
        <v>100</v>
      </c>
      <c r="O10" s="6">
        <v>70</v>
      </c>
      <c r="P10" s="6">
        <v>0</v>
      </c>
      <c r="Q10" s="6">
        <v>100</v>
      </c>
      <c r="R10" s="6">
        <v>50</v>
      </c>
      <c r="S10" s="6"/>
      <c r="T10" s="6"/>
      <c r="U10" s="6"/>
      <c r="V10" s="35">
        <f t="shared" si="0"/>
        <v>57.647058823529413</v>
      </c>
      <c r="W10" s="35">
        <f t="shared" si="1"/>
        <v>70</v>
      </c>
    </row>
    <row r="11" spans="1:23" x14ac:dyDescent="0.25">
      <c r="A11" s="6" t="str">
        <f>'Sign In'!A11</f>
        <v>Felix</v>
      </c>
      <c r="B11" s="34">
        <v>0</v>
      </c>
      <c r="C11" s="34">
        <v>60</v>
      </c>
      <c r="D11" s="6">
        <v>0</v>
      </c>
      <c r="E11" s="34">
        <v>0</v>
      </c>
      <c r="F11" s="6">
        <v>0</v>
      </c>
      <c r="G11" s="22">
        <v>60</v>
      </c>
      <c r="H11" s="22">
        <v>0</v>
      </c>
      <c r="I11" s="22">
        <v>0</v>
      </c>
      <c r="J11" s="22">
        <v>65</v>
      </c>
      <c r="K11" s="22">
        <v>0</v>
      </c>
      <c r="L11" s="22">
        <v>90</v>
      </c>
      <c r="M11" s="22">
        <v>0</v>
      </c>
      <c r="N11" s="22">
        <v>0</v>
      </c>
      <c r="O11" s="22">
        <v>0</v>
      </c>
      <c r="P11" s="22">
        <v>0</v>
      </c>
      <c r="Q11" s="22">
        <v>0</v>
      </c>
      <c r="R11" s="22">
        <v>0</v>
      </c>
      <c r="S11" s="22"/>
      <c r="T11" s="22"/>
      <c r="U11" s="22"/>
      <c r="V11" s="36">
        <f t="shared" si="0"/>
        <v>16.176470588235293</v>
      </c>
      <c r="W11" s="35">
        <f t="shared" si="1"/>
        <v>19.642857142857142</v>
      </c>
    </row>
    <row r="12" spans="1:23" x14ac:dyDescent="0.25">
      <c r="A12" s="6" t="str">
        <f>'Sign In'!A12</f>
        <v>Garfield</v>
      </c>
      <c r="B12" s="34">
        <v>100</v>
      </c>
      <c r="C12" s="34">
        <v>100</v>
      </c>
      <c r="D12" s="6">
        <v>100</v>
      </c>
      <c r="E12" s="34">
        <v>95</v>
      </c>
      <c r="F12" s="6">
        <v>90</v>
      </c>
      <c r="G12" s="6">
        <v>80</v>
      </c>
      <c r="H12" s="6">
        <v>90</v>
      </c>
      <c r="I12" s="6">
        <v>85</v>
      </c>
      <c r="J12" s="6">
        <v>75</v>
      </c>
      <c r="K12" s="6">
        <v>100</v>
      </c>
      <c r="L12" s="6">
        <v>100</v>
      </c>
      <c r="M12" s="6">
        <v>90</v>
      </c>
      <c r="N12" s="6">
        <v>0</v>
      </c>
      <c r="O12" s="6">
        <v>80</v>
      </c>
      <c r="P12" s="6">
        <v>50</v>
      </c>
      <c r="Q12" s="6">
        <v>60</v>
      </c>
      <c r="R12" s="6">
        <v>80</v>
      </c>
      <c r="S12" s="6"/>
      <c r="T12" s="6"/>
      <c r="U12" s="6"/>
      <c r="V12" s="35">
        <f t="shared" si="0"/>
        <v>80.882352941176464</v>
      </c>
      <c r="W12" s="35">
        <f t="shared" si="1"/>
        <v>90.357142857142861</v>
      </c>
    </row>
    <row r="13" spans="1:23" x14ac:dyDescent="0.25">
      <c r="A13" s="6" t="str">
        <f>'Sign In'!A13</f>
        <v>Ginger</v>
      </c>
      <c r="B13" s="34">
        <v>40</v>
      </c>
      <c r="C13" s="34">
        <v>90</v>
      </c>
      <c r="D13" s="6">
        <v>100</v>
      </c>
      <c r="E13" s="34">
        <v>100</v>
      </c>
      <c r="F13" s="6">
        <v>100</v>
      </c>
      <c r="G13" s="6">
        <v>90</v>
      </c>
      <c r="H13" s="6">
        <v>100</v>
      </c>
      <c r="I13" s="6">
        <v>100</v>
      </c>
      <c r="J13" s="6">
        <v>75</v>
      </c>
      <c r="K13" s="6">
        <v>100</v>
      </c>
      <c r="L13" s="6">
        <v>70</v>
      </c>
      <c r="M13" s="6">
        <v>100</v>
      </c>
      <c r="N13" s="6">
        <v>85</v>
      </c>
      <c r="O13" s="6">
        <v>100</v>
      </c>
      <c r="P13" s="6">
        <v>100</v>
      </c>
      <c r="Q13" s="6">
        <v>95</v>
      </c>
      <c r="R13" s="6">
        <v>100</v>
      </c>
      <c r="S13" s="6"/>
      <c r="T13" s="6"/>
      <c r="U13" s="6"/>
      <c r="V13" s="35">
        <f t="shared" si="0"/>
        <v>90.882352941176464</v>
      </c>
      <c r="W13" s="35">
        <f t="shared" si="1"/>
        <v>97.142857142857139</v>
      </c>
    </row>
    <row r="14" spans="1:23" x14ac:dyDescent="0.25">
      <c r="A14" s="6" t="str">
        <f>'Sign In'!A14</f>
        <v>Jack</v>
      </c>
      <c r="B14" s="34">
        <v>10</v>
      </c>
      <c r="C14" s="34">
        <v>30</v>
      </c>
      <c r="D14" s="6">
        <v>80</v>
      </c>
      <c r="E14" s="34">
        <v>100</v>
      </c>
      <c r="F14" s="6">
        <v>65</v>
      </c>
      <c r="G14" s="6">
        <v>0</v>
      </c>
      <c r="H14" s="6">
        <v>45</v>
      </c>
      <c r="I14" s="6">
        <v>85</v>
      </c>
      <c r="J14" s="6">
        <v>65</v>
      </c>
      <c r="K14" s="6">
        <v>100</v>
      </c>
      <c r="L14" s="6">
        <v>100</v>
      </c>
      <c r="M14" s="6">
        <v>70</v>
      </c>
      <c r="N14" s="6">
        <v>85</v>
      </c>
      <c r="O14" s="6">
        <v>50</v>
      </c>
      <c r="P14" s="6">
        <v>50</v>
      </c>
      <c r="Q14" s="6">
        <v>60</v>
      </c>
      <c r="R14" s="6">
        <v>80</v>
      </c>
      <c r="S14" s="6"/>
      <c r="T14" s="6"/>
      <c r="U14" s="6"/>
      <c r="V14" s="35">
        <f t="shared" si="0"/>
        <v>63.235294117647058</v>
      </c>
      <c r="W14" s="35">
        <f t="shared" si="1"/>
        <v>73.928571428571431</v>
      </c>
    </row>
    <row r="15" spans="1:23" x14ac:dyDescent="0.25">
      <c r="A15" s="6" t="str">
        <f>'Sign In'!A15</f>
        <v>Lucky</v>
      </c>
      <c r="B15" s="34">
        <v>0</v>
      </c>
      <c r="C15" s="34">
        <v>0</v>
      </c>
      <c r="D15" s="6">
        <v>0</v>
      </c>
      <c r="E15" s="34">
        <v>95</v>
      </c>
      <c r="F15" s="6">
        <v>0</v>
      </c>
      <c r="G15" s="6">
        <v>0</v>
      </c>
      <c r="H15" s="6">
        <v>0</v>
      </c>
      <c r="I15" s="6">
        <v>0</v>
      </c>
      <c r="J15" s="6">
        <v>0</v>
      </c>
      <c r="K15" s="6">
        <v>0</v>
      </c>
      <c r="L15" s="6">
        <v>0</v>
      </c>
      <c r="M15" s="6">
        <v>0</v>
      </c>
      <c r="N15" s="6">
        <v>0</v>
      </c>
      <c r="O15" s="6">
        <v>0</v>
      </c>
      <c r="P15" s="6">
        <v>0</v>
      </c>
      <c r="Q15" s="6">
        <v>0</v>
      </c>
      <c r="R15" s="6">
        <v>0</v>
      </c>
      <c r="S15" s="6"/>
      <c r="T15" s="6"/>
      <c r="U15" s="6"/>
      <c r="V15" s="35">
        <f t="shared" si="0"/>
        <v>5.5882352941176467</v>
      </c>
      <c r="W15" s="35">
        <f>(SUM(B15:U15)-(SMALL(B15:U15, 1)+SMALL(B15:U15, 2)+SMALL(B15:U15, 3)))/(COUNT(B15:U15)-3)</f>
        <v>6.7857142857142856</v>
      </c>
    </row>
    <row r="16" spans="1:23" x14ac:dyDescent="0.25">
      <c r="A16" s="6" t="str">
        <f>'Sign In'!A16</f>
        <v>Milo</v>
      </c>
      <c r="B16" s="34">
        <v>40</v>
      </c>
      <c r="C16" s="34">
        <v>0</v>
      </c>
      <c r="D16" s="6">
        <v>0</v>
      </c>
      <c r="E16" s="6">
        <v>0</v>
      </c>
      <c r="F16" s="6">
        <v>70</v>
      </c>
      <c r="G16" s="6">
        <v>30</v>
      </c>
      <c r="H16" s="6">
        <v>85</v>
      </c>
      <c r="I16" s="6">
        <v>0</v>
      </c>
      <c r="J16" s="6">
        <v>65</v>
      </c>
      <c r="K16" s="6">
        <v>0</v>
      </c>
      <c r="L16" s="6">
        <v>60</v>
      </c>
      <c r="M16" s="6">
        <v>0</v>
      </c>
      <c r="N16" s="6">
        <v>60</v>
      </c>
      <c r="O16" s="6">
        <v>0</v>
      </c>
      <c r="P16" s="6">
        <v>0</v>
      </c>
      <c r="Q16" s="6">
        <v>0</v>
      </c>
      <c r="R16" s="6">
        <v>0</v>
      </c>
      <c r="S16" s="6"/>
      <c r="T16" s="6"/>
      <c r="U16" s="6"/>
      <c r="V16" s="35">
        <f t="shared" si="0"/>
        <v>24.117647058823529</v>
      </c>
      <c r="W16" s="35">
        <f t="shared" ref="W16:W22" si="2">(SUM(B16:U16)-(SMALL(B16:U16, 1)+SMALL(B16:U16, 2)+SMALL(B16:U16, 3)))/(COUNT(B16:U16)-3)</f>
        <v>29.285714285714285</v>
      </c>
    </row>
    <row r="17" spans="1:23" x14ac:dyDescent="0.25">
      <c r="A17" s="6" t="str">
        <f>'Sign In'!A17</f>
        <v>Oddie</v>
      </c>
      <c r="B17" s="34">
        <v>40</v>
      </c>
      <c r="C17" s="34">
        <v>80</v>
      </c>
      <c r="D17" s="6">
        <v>100</v>
      </c>
      <c r="E17" s="6">
        <v>95</v>
      </c>
      <c r="F17" s="6">
        <v>85</v>
      </c>
      <c r="G17" s="6">
        <v>100</v>
      </c>
      <c r="H17" s="6">
        <v>100</v>
      </c>
      <c r="I17" s="6">
        <v>90</v>
      </c>
      <c r="J17" s="6">
        <v>75</v>
      </c>
      <c r="K17" s="6">
        <v>100</v>
      </c>
      <c r="L17" s="6">
        <v>0</v>
      </c>
      <c r="M17" s="6">
        <v>80</v>
      </c>
      <c r="N17" s="6">
        <v>90</v>
      </c>
      <c r="O17" s="6">
        <v>100</v>
      </c>
      <c r="P17" s="6">
        <v>0</v>
      </c>
      <c r="Q17" s="6">
        <v>100</v>
      </c>
      <c r="R17" s="6">
        <v>100</v>
      </c>
      <c r="S17" s="6"/>
      <c r="T17" s="6"/>
      <c r="U17" s="6"/>
      <c r="V17" s="35">
        <f t="shared" ref="V17:V22" si="3">AVERAGE(B17:U17)</f>
        <v>78.529411764705884</v>
      </c>
      <c r="W17" s="35">
        <f t="shared" si="2"/>
        <v>92.5</v>
      </c>
    </row>
    <row r="18" spans="1:23" x14ac:dyDescent="0.25">
      <c r="A18" s="6" t="str">
        <f>'Sign In'!A18</f>
        <v>Pumba</v>
      </c>
      <c r="B18" s="34">
        <v>70</v>
      </c>
      <c r="C18" s="34">
        <v>90</v>
      </c>
      <c r="D18" s="6">
        <v>100</v>
      </c>
      <c r="E18" s="6">
        <v>95</v>
      </c>
      <c r="F18" s="6">
        <v>95</v>
      </c>
      <c r="G18" s="6">
        <v>100</v>
      </c>
      <c r="H18" s="6">
        <v>85</v>
      </c>
      <c r="I18" s="6">
        <v>90</v>
      </c>
      <c r="J18" s="6">
        <v>65</v>
      </c>
      <c r="K18" s="6">
        <v>100</v>
      </c>
      <c r="L18" s="6">
        <v>100</v>
      </c>
      <c r="M18" s="6">
        <v>70</v>
      </c>
      <c r="N18" s="6">
        <v>90</v>
      </c>
      <c r="O18" s="6">
        <v>80</v>
      </c>
      <c r="P18" s="6">
        <v>0</v>
      </c>
      <c r="Q18" s="6">
        <v>65</v>
      </c>
      <c r="R18" s="6">
        <v>60</v>
      </c>
      <c r="S18" s="6"/>
      <c r="T18" s="6"/>
      <c r="U18" s="6"/>
      <c r="V18" s="35">
        <f t="shared" si="3"/>
        <v>79.705882352941174</v>
      </c>
      <c r="W18" s="35">
        <f t="shared" si="2"/>
        <v>87.857142857142861</v>
      </c>
    </row>
    <row r="19" spans="1:23" x14ac:dyDescent="0.25">
      <c r="A19" s="6" t="str">
        <f>'Sign In'!A19</f>
        <v>Shrek</v>
      </c>
      <c r="B19" s="34">
        <v>60</v>
      </c>
      <c r="C19" s="34">
        <v>0</v>
      </c>
      <c r="D19" s="6">
        <v>100</v>
      </c>
      <c r="E19" s="6">
        <v>0</v>
      </c>
      <c r="F19" s="6">
        <v>0</v>
      </c>
      <c r="G19" s="6">
        <v>0</v>
      </c>
      <c r="H19" s="6">
        <v>85</v>
      </c>
      <c r="I19" s="6">
        <v>65</v>
      </c>
      <c r="J19" s="6">
        <v>70</v>
      </c>
      <c r="K19" s="6">
        <v>0</v>
      </c>
      <c r="L19" s="6">
        <v>0</v>
      </c>
      <c r="M19" s="6">
        <v>0</v>
      </c>
      <c r="N19" s="6">
        <v>95</v>
      </c>
      <c r="O19" s="6">
        <v>100</v>
      </c>
      <c r="P19" s="6">
        <v>70</v>
      </c>
      <c r="Q19" s="6">
        <v>0</v>
      </c>
      <c r="R19" s="6">
        <v>95</v>
      </c>
      <c r="S19" s="6"/>
      <c r="T19" s="6"/>
      <c r="U19" s="6"/>
      <c r="V19" s="35">
        <f t="shared" si="3"/>
        <v>43.529411764705884</v>
      </c>
      <c r="W19" s="35">
        <f t="shared" si="2"/>
        <v>52.857142857142854</v>
      </c>
    </row>
    <row r="20" spans="1:23" x14ac:dyDescent="0.25">
      <c r="A20" s="6" t="str">
        <f>'Sign In'!A20</f>
        <v>Sooty</v>
      </c>
      <c r="B20" s="34">
        <v>100</v>
      </c>
      <c r="C20" s="34">
        <v>100</v>
      </c>
      <c r="D20" s="6">
        <v>100</v>
      </c>
      <c r="E20" s="6">
        <v>0</v>
      </c>
      <c r="F20" s="6">
        <v>100</v>
      </c>
      <c r="G20" s="6">
        <v>0</v>
      </c>
      <c r="H20" s="6">
        <v>80</v>
      </c>
      <c r="I20" s="6">
        <v>100</v>
      </c>
      <c r="J20" s="6">
        <v>60</v>
      </c>
      <c r="K20" s="6">
        <v>100</v>
      </c>
      <c r="L20" s="6">
        <v>100</v>
      </c>
      <c r="M20" s="6">
        <v>90</v>
      </c>
      <c r="N20" s="6">
        <v>65</v>
      </c>
      <c r="O20" s="6">
        <v>80</v>
      </c>
      <c r="P20" s="6">
        <v>0</v>
      </c>
      <c r="Q20" s="6">
        <v>50</v>
      </c>
      <c r="R20" s="6">
        <v>50</v>
      </c>
      <c r="S20" s="6"/>
      <c r="T20" s="6"/>
      <c r="U20" s="6"/>
      <c r="V20" s="35">
        <f t="shared" si="3"/>
        <v>69.117647058823536</v>
      </c>
      <c r="W20" s="35">
        <f t="shared" si="2"/>
        <v>83.928571428571431</v>
      </c>
    </row>
    <row r="21" spans="1:23" x14ac:dyDescent="0.25">
      <c r="A21" s="6" t="str">
        <f>'Sign In'!A21</f>
        <v>Timon</v>
      </c>
      <c r="B21" s="34">
        <v>80</v>
      </c>
      <c r="C21" s="34">
        <v>100</v>
      </c>
      <c r="D21" s="6">
        <v>100</v>
      </c>
      <c r="E21" s="6">
        <v>100</v>
      </c>
      <c r="F21" s="6">
        <v>95</v>
      </c>
      <c r="G21" s="6">
        <v>0</v>
      </c>
      <c r="H21" s="6">
        <v>85</v>
      </c>
      <c r="I21" s="6">
        <v>80</v>
      </c>
      <c r="J21" s="6">
        <v>75</v>
      </c>
      <c r="K21" s="6">
        <v>100</v>
      </c>
      <c r="L21" s="6">
        <v>0</v>
      </c>
      <c r="M21" s="6">
        <v>100</v>
      </c>
      <c r="N21" s="6">
        <v>95</v>
      </c>
      <c r="O21" s="6">
        <v>100</v>
      </c>
      <c r="P21" s="6">
        <v>0</v>
      </c>
      <c r="Q21" s="6">
        <v>50</v>
      </c>
      <c r="R21" s="6">
        <v>90</v>
      </c>
      <c r="S21" s="6"/>
      <c r="T21" s="6"/>
      <c r="U21" s="6"/>
      <c r="V21" s="35">
        <f t="shared" si="3"/>
        <v>73.529411764705884</v>
      </c>
      <c r="W21" s="35">
        <f t="shared" si="2"/>
        <v>89.285714285714292</v>
      </c>
    </row>
    <row r="22" spans="1:23" x14ac:dyDescent="0.25">
      <c r="A22" s="6" t="str">
        <f>'Sign In'!A22</f>
        <v>Toby</v>
      </c>
      <c r="B22" s="34">
        <v>90</v>
      </c>
      <c r="C22" s="34">
        <v>50</v>
      </c>
      <c r="D22" s="6">
        <v>100</v>
      </c>
      <c r="E22" s="6">
        <v>100</v>
      </c>
      <c r="F22" s="6">
        <v>65</v>
      </c>
      <c r="G22" s="6">
        <v>95</v>
      </c>
      <c r="H22" s="6">
        <v>90</v>
      </c>
      <c r="I22" s="6">
        <v>100</v>
      </c>
      <c r="J22" s="6">
        <v>100</v>
      </c>
      <c r="K22" s="6">
        <v>100</v>
      </c>
      <c r="L22" s="6">
        <v>100</v>
      </c>
      <c r="M22" s="6">
        <v>100</v>
      </c>
      <c r="N22" s="6">
        <v>95</v>
      </c>
      <c r="O22" s="6">
        <v>100</v>
      </c>
      <c r="P22" s="6">
        <v>80</v>
      </c>
      <c r="Q22" s="6">
        <v>100</v>
      </c>
      <c r="R22" s="6">
        <v>100</v>
      </c>
      <c r="S22" s="6"/>
      <c r="T22" s="6"/>
      <c r="U22" s="6"/>
      <c r="V22" s="35">
        <f t="shared" si="3"/>
        <v>92.058823529411768</v>
      </c>
      <c r="W22" s="35">
        <f t="shared" si="2"/>
        <v>97.857142857142861</v>
      </c>
    </row>
    <row r="24" spans="1:23" s="28" customFormat="1" x14ac:dyDescent="0.25">
      <c r="A24" s="25" t="s">
        <v>87</v>
      </c>
      <c r="B24" s="25">
        <f t="shared" ref="B24:V24" si="4">SUBTOTAL(101,B2:B22)</f>
        <v>46.666666666666664</v>
      </c>
      <c r="C24" s="25">
        <f t="shared" si="4"/>
        <v>60.476190476190474</v>
      </c>
      <c r="D24" s="25">
        <f t="shared" si="4"/>
        <v>73.571428571428569</v>
      </c>
      <c r="E24" s="25">
        <f t="shared" si="4"/>
        <v>59.761904761904759</v>
      </c>
      <c r="F24" s="25">
        <f t="shared" si="4"/>
        <v>60.952380952380949</v>
      </c>
      <c r="G24" s="25">
        <f t="shared" si="4"/>
        <v>45.714285714285715</v>
      </c>
      <c r="H24" s="25">
        <f t="shared" si="4"/>
        <v>61.19047619047619</v>
      </c>
      <c r="I24" s="25">
        <f t="shared" si="4"/>
        <v>55.952380952380949</v>
      </c>
      <c r="J24" s="25">
        <f>SUBTOTAL(101,J2:J22)</f>
        <v>53.571428571428569</v>
      </c>
      <c r="K24" s="25">
        <f t="shared" si="4"/>
        <v>57.142857142857146</v>
      </c>
      <c r="L24" s="25">
        <f t="shared" si="4"/>
        <v>63.571428571428569</v>
      </c>
      <c r="M24" s="25">
        <f t="shared" si="4"/>
        <v>63.095238095238095</v>
      </c>
      <c r="N24" s="25">
        <f t="shared" si="4"/>
        <v>57.142857142857146</v>
      </c>
      <c r="O24" s="25">
        <f t="shared" si="4"/>
        <v>54.285714285714285</v>
      </c>
      <c r="P24" s="25">
        <f t="shared" si="4"/>
        <v>28.80952380952381</v>
      </c>
      <c r="Q24" s="25">
        <f t="shared" si="4"/>
        <v>51.904761904761905</v>
      </c>
      <c r="R24" s="25">
        <f t="shared" si="4"/>
        <v>54.761904761904759</v>
      </c>
      <c r="S24" s="25" t="e">
        <f t="shared" si="4"/>
        <v>#DIV/0!</v>
      </c>
      <c r="T24" s="25" t="e">
        <f t="shared" si="4"/>
        <v>#DIV/0!</v>
      </c>
      <c r="U24" s="25" t="e">
        <f t="shared" si="4"/>
        <v>#DIV/0!</v>
      </c>
      <c r="V24" s="25">
        <f t="shared" si="4"/>
        <v>55.798319327731093</v>
      </c>
      <c r="W24" s="25">
        <f>SUBTOTAL(101,W2:W22)</f>
        <v>64.455782312925166</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sheetPr>
  <dimension ref="A1:G24"/>
  <sheetViews>
    <sheetView zoomScaleNormal="100" workbookViewId="0">
      <selection activeCell="F2" sqref="F2:F22"/>
    </sheetView>
  </sheetViews>
  <sheetFormatPr defaultRowHeight="15" x14ac:dyDescent="0.25"/>
  <cols>
    <col min="1" max="1" width="18.5703125" bestFit="1" customWidth="1"/>
    <col min="6" max="6" width="11" customWidth="1"/>
    <col min="7" max="7" width="12.7109375" bestFit="1" customWidth="1"/>
  </cols>
  <sheetData>
    <row r="1" spans="1:7" x14ac:dyDescent="0.25">
      <c r="A1" s="2" t="s">
        <v>0</v>
      </c>
      <c r="B1" s="2" t="s">
        <v>10</v>
      </c>
      <c r="C1" s="2" t="s">
        <v>11</v>
      </c>
      <c r="D1" s="2" t="s">
        <v>12</v>
      </c>
      <c r="E1" s="2" t="s">
        <v>13</v>
      </c>
      <c r="F1" t="s">
        <v>14</v>
      </c>
      <c r="G1" s="2" t="s">
        <v>15</v>
      </c>
    </row>
    <row r="2" spans="1:7" x14ac:dyDescent="0.25">
      <c r="A2" s="1" t="str">
        <f>'Sign In'!A2</f>
        <v>Alex</v>
      </c>
      <c r="B2" s="34">
        <v>78</v>
      </c>
      <c r="C2" s="6">
        <v>84</v>
      </c>
      <c r="D2" s="6">
        <v>86</v>
      </c>
      <c r="E2" s="6">
        <v>91</v>
      </c>
      <c r="F2" s="6">
        <v>67</v>
      </c>
      <c r="G2" s="34">
        <f t="shared" ref="G2:G22" si="0">MIN(B2:E2,F2)</f>
        <v>67</v>
      </c>
    </row>
    <row r="3" spans="1:7" x14ac:dyDescent="0.25">
      <c r="A3" s="1" t="str">
        <f>'Sign In'!A3</f>
        <v>Bastian</v>
      </c>
      <c r="B3" s="34">
        <v>56</v>
      </c>
      <c r="C3" s="6">
        <v>45</v>
      </c>
      <c r="D3" s="6">
        <v>41</v>
      </c>
      <c r="E3" s="6">
        <v>44</v>
      </c>
      <c r="F3" s="6">
        <v>0</v>
      </c>
      <c r="G3" s="34">
        <f t="shared" si="0"/>
        <v>0</v>
      </c>
    </row>
    <row r="4" spans="1:7" x14ac:dyDescent="0.25">
      <c r="A4" s="1" t="str">
        <f>'Sign In'!A4</f>
        <v>Bella</v>
      </c>
      <c r="B4" s="34">
        <v>0</v>
      </c>
      <c r="C4" s="6">
        <v>0</v>
      </c>
      <c r="D4" s="6">
        <v>0</v>
      </c>
      <c r="E4" s="6">
        <v>0</v>
      </c>
      <c r="F4" s="6">
        <v>0</v>
      </c>
      <c r="G4" s="34">
        <f t="shared" si="0"/>
        <v>0</v>
      </c>
    </row>
    <row r="5" spans="1:7" x14ac:dyDescent="0.25">
      <c r="A5" s="1" t="str">
        <f>'Sign In'!A5</f>
        <v>Billy</v>
      </c>
      <c r="B5" s="34">
        <v>24</v>
      </c>
      <c r="C5" s="6">
        <v>14</v>
      </c>
      <c r="D5" s="6">
        <v>30</v>
      </c>
      <c r="E5" s="6">
        <v>3</v>
      </c>
      <c r="F5" s="6">
        <v>18</v>
      </c>
      <c r="G5" s="34">
        <f t="shared" si="0"/>
        <v>3</v>
      </c>
    </row>
    <row r="6" spans="1:7" x14ac:dyDescent="0.25">
      <c r="A6" s="1" t="str">
        <f>'Sign In'!A6</f>
        <v>Casper</v>
      </c>
      <c r="B6" s="34">
        <v>61</v>
      </c>
      <c r="C6" s="6">
        <v>48</v>
      </c>
      <c r="D6" s="6">
        <v>70</v>
      </c>
      <c r="E6" s="6">
        <v>96</v>
      </c>
      <c r="F6" s="6">
        <v>81</v>
      </c>
      <c r="G6" s="34">
        <f t="shared" si="0"/>
        <v>48</v>
      </c>
    </row>
    <row r="7" spans="1:7" x14ac:dyDescent="0.25">
      <c r="A7" s="1" t="str">
        <f>'Sign In'!A7</f>
        <v>Chloe</v>
      </c>
      <c r="B7" s="34">
        <v>52</v>
      </c>
      <c r="C7" s="6">
        <v>65</v>
      </c>
      <c r="D7" s="6">
        <v>72</v>
      </c>
      <c r="E7" s="6">
        <v>42</v>
      </c>
      <c r="F7" s="6">
        <v>56</v>
      </c>
      <c r="G7" s="34">
        <f t="shared" si="0"/>
        <v>42</v>
      </c>
    </row>
    <row r="8" spans="1:7" x14ac:dyDescent="0.25">
      <c r="A8" s="1" t="str">
        <f>'Sign In'!A8</f>
        <v>Cleo</v>
      </c>
      <c r="B8" s="34">
        <v>0</v>
      </c>
      <c r="C8" s="6">
        <v>55</v>
      </c>
      <c r="D8" s="6">
        <v>0</v>
      </c>
      <c r="E8" s="6">
        <v>0</v>
      </c>
      <c r="F8" s="6">
        <v>0</v>
      </c>
      <c r="G8" s="34">
        <f t="shared" si="0"/>
        <v>0</v>
      </c>
    </row>
    <row r="9" spans="1:7" x14ac:dyDescent="0.25">
      <c r="A9" s="1" t="str">
        <f>'Sign In'!A9</f>
        <v>Daisy</v>
      </c>
      <c r="B9" s="34">
        <v>57</v>
      </c>
      <c r="C9" s="6">
        <v>59</v>
      </c>
      <c r="D9" s="6">
        <v>68</v>
      </c>
      <c r="E9" s="6">
        <v>68</v>
      </c>
      <c r="F9" s="6">
        <v>79</v>
      </c>
      <c r="G9" s="34">
        <f>MIN(B9:E9,F9)</f>
        <v>57</v>
      </c>
    </row>
    <row r="10" spans="1:7" x14ac:dyDescent="0.25">
      <c r="A10" s="1" t="str">
        <f>'Sign In'!A10</f>
        <v>Dusty</v>
      </c>
      <c r="B10" s="34">
        <v>80</v>
      </c>
      <c r="C10" s="6">
        <v>51</v>
      </c>
      <c r="D10" s="6">
        <v>85</v>
      </c>
      <c r="E10" s="6">
        <v>65</v>
      </c>
      <c r="F10" s="6">
        <v>45</v>
      </c>
      <c r="G10" s="34">
        <f t="shared" si="0"/>
        <v>45</v>
      </c>
    </row>
    <row r="11" spans="1:7" s="20" customFormat="1" x14ac:dyDescent="0.25">
      <c r="A11" s="1" t="str">
        <f>'Sign In'!A11</f>
        <v>Felix</v>
      </c>
      <c r="B11" s="33">
        <v>0</v>
      </c>
      <c r="C11" s="22">
        <v>68</v>
      </c>
      <c r="D11" s="6">
        <v>0</v>
      </c>
      <c r="E11" s="22">
        <v>0</v>
      </c>
      <c r="F11" s="6">
        <v>0</v>
      </c>
      <c r="G11" s="34">
        <f t="shared" si="0"/>
        <v>0</v>
      </c>
    </row>
    <row r="12" spans="1:7" x14ac:dyDescent="0.25">
      <c r="A12" s="1" t="str">
        <f>'Sign In'!A12</f>
        <v>Garfield</v>
      </c>
      <c r="B12" s="34">
        <v>45</v>
      </c>
      <c r="C12" s="6">
        <v>40</v>
      </c>
      <c r="D12" s="6">
        <v>48</v>
      </c>
      <c r="E12" s="6">
        <v>28</v>
      </c>
      <c r="F12" s="6">
        <v>41</v>
      </c>
      <c r="G12" s="34">
        <f t="shared" si="0"/>
        <v>28</v>
      </c>
    </row>
    <row r="13" spans="1:7" x14ac:dyDescent="0.25">
      <c r="A13" s="1" t="str">
        <f>'Sign In'!A13</f>
        <v>Ginger</v>
      </c>
      <c r="B13" s="34">
        <v>68</v>
      </c>
      <c r="C13" s="6">
        <v>82</v>
      </c>
      <c r="D13" s="6">
        <v>80</v>
      </c>
      <c r="E13" s="6">
        <v>96</v>
      </c>
      <c r="F13" s="6">
        <v>70</v>
      </c>
      <c r="G13" s="34">
        <f t="shared" si="0"/>
        <v>68</v>
      </c>
    </row>
    <row r="14" spans="1:7" x14ac:dyDescent="0.25">
      <c r="A14" s="1" t="str">
        <f>'Sign In'!A14</f>
        <v>Jack</v>
      </c>
      <c r="B14" s="34">
        <v>33</v>
      </c>
      <c r="C14" s="6">
        <v>53</v>
      </c>
      <c r="D14" s="6">
        <v>66</v>
      </c>
      <c r="E14" s="6">
        <v>42</v>
      </c>
      <c r="F14" s="6">
        <v>49</v>
      </c>
      <c r="G14" s="34">
        <f t="shared" si="0"/>
        <v>33</v>
      </c>
    </row>
    <row r="15" spans="1:7" x14ac:dyDescent="0.25">
      <c r="A15" s="1" t="str">
        <f>'Sign In'!A15</f>
        <v>Lucky</v>
      </c>
      <c r="B15" s="34">
        <v>0</v>
      </c>
      <c r="C15" s="6">
        <v>9</v>
      </c>
      <c r="D15" s="6">
        <v>0</v>
      </c>
      <c r="E15" s="6">
        <v>0</v>
      </c>
      <c r="F15" s="6">
        <v>0</v>
      </c>
      <c r="G15" s="34">
        <f t="shared" si="0"/>
        <v>0</v>
      </c>
    </row>
    <row r="16" spans="1:7" x14ac:dyDescent="0.25">
      <c r="A16" s="1" t="str">
        <f>'Sign In'!A16</f>
        <v>Milo</v>
      </c>
      <c r="B16" s="6">
        <v>25</v>
      </c>
      <c r="C16" s="6">
        <v>21</v>
      </c>
      <c r="D16" s="6">
        <v>21</v>
      </c>
      <c r="E16" s="6">
        <v>0</v>
      </c>
      <c r="F16" s="6">
        <v>0</v>
      </c>
      <c r="G16" s="6">
        <f t="shared" si="0"/>
        <v>0</v>
      </c>
    </row>
    <row r="17" spans="1:7" x14ac:dyDescent="0.25">
      <c r="A17" s="1" t="str">
        <f>'Sign In'!A17</f>
        <v>Oddie</v>
      </c>
      <c r="B17" s="6">
        <v>57</v>
      </c>
      <c r="C17" s="6">
        <v>64</v>
      </c>
      <c r="D17" s="6">
        <v>80</v>
      </c>
      <c r="E17" s="6">
        <v>91</v>
      </c>
      <c r="F17" s="6">
        <v>54</v>
      </c>
      <c r="G17" s="6">
        <f t="shared" si="0"/>
        <v>54</v>
      </c>
    </row>
    <row r="18" spans="1:7" x14ac:dyDescent="0.25">
      <c r="A18" s="1" t="str">
        <f>'Sign In'!A18</f>
        <v>Pumba</v>
      </c>
      <c r="B18" s="6">
        <v>71</v>
      </c>
      <c r="C18" s="6">
        <v>65</v>
      </c>
      <c r="D18" s="6">
        <v>84</v>
      </c>
      <c r="E18" s="6">
        <v>56</v>
      </c>
      <c r="F18" s="6">
        <v>44</v>
      </c>
      <c r="G18" s="6">
        <f t="shared" si="0"/>
        <v>44</v>
      </c>
    </row>
    <row r="19" spans="1:7" x14ac:dyDescent="0.25">
      <c r="A19" s="1" t="str">
        <f>'Sign In'!A19</f>
        <v>Shrek</v>
      </c>
      <c r="B19" s="6">
        <v>0</v>
      </c>
      <c r="C19" s="6">
        <v>36</v>
      </c>
      <c r="D19" s="6">
        <v>65</v>
      </c>
      <c r="E19" s="6">
        <v>59</v>
      </c>
      <c r="F19" s="6">
        <v>59</v>
      </c>
      <c r="G19" s="6">
        <f t="shared" si="0"/>
        <v>0</v>
      </c>
    </row>
    <row r="20" spans="1:7" x14ac:dyDescent="0.25">
      <c r="A20" s="1" t="str">
        <f>'Sign In'!A20</f>
        <v>Sooty</v>
      </c>
      <c r="B20" s="6">
        <v>89</v>
      </c>
      <c r="C20" s="6">
        <v>74</v>
      </c>
      <c r="D20" s="6">
        <v>75</v>
      </c>
      <c r="E20" s="6">
        <v>72</v>
      </c>
      <c r="F20" s="6">
        <v>72</v>
      </c>
      <c r="G20" s="6">
        <f t="shared" si="0"/>
        <v>72</v>
      </c>
    </row>
    <row r="21" spans="1:7" x14ac:dyDescent="0.25">
      <c r="A21" s="1" t="str">
        <f>'Sign In'!A21</f>
        <v>Timon</v>
      </c>
      <c r="B21" s="6">
        <v>75</v>
      </c>
      <c r="C21" s="6">
        <v>67</v>
      </c>
      <c r="D21" s="6">
        <v>79</v>
      </c>
      <c r="E21" s="6">
        <v>77</v>
      </c>
      <c r="F21" s="6">
        <v>75</v>
      </c>
      <c r="G21" s="6">
        <f t="shared" si="0"/>
        <v>67</v>
      </c>
    </row>
    <row r="22" spans="1:7" x14ac:dyDescent="0.25">
      <c r="A22" s="1" t="str">
        <f>'Sign In'!A22</f>
        <v>Toby</v>
      </c>
      <c r="B22" s="6">
        <v>62</v>
      </c>
      <c r="C22" s="6">
        <v>96</v>
      </c>
      <c r="D22" s="6">
        <v>88</v>
      </c>
      <c r="E22" s="6">
        <v>96</v>
      </c>
      <c r="F22" s="6">
        <v>73</v>
      </c>
      <c r="G22" s="6">
        <f t="shared" si="0"/>
        <v>62</v>
      </c>
    </row>
    <row r="24" spans="1:7" x14ac:dyDescent="0.25">
      <c r="A24" s="24" t="s">
        <v>87</v>
      </c>
      <c r="B24" s="24">
        <f>AVERAGE(B2:B22)</f>
        <v>44.428571428571431</v>
      </c>
      <c r="C24" s="24">
        <f t="shared" ref="C24:F24" si="1">AVERAGE(C2:C22)</f>
        <v>52.19047619047619</v>
      </c>
      <c r="D24" s="24">
        <f t="shared" si="1"/>
        <v>54.19047619047619</v>
      </c>
      <c r="E24" s="24">
        <f t="shared" si="1"/>
        <v>48.857142857142854</v>
      </c>
      <c r="F24" s="24">
        <f t="shared" si="1"/>
        <v>42.047619047619051</v>
      </c>
      <c r="G24" s="24">
        <f>AVERAGE(G2:G22)</f>
        <v>32.857142857142854</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P24"/>
  <sheetViews>
    <sheetView workbookViewId="0">
      <pane xSplit="1" topLeftCell="B1" activePane="topRight" state="frozen"/>
      <selection pane="topRight" activeCell="M10" sqref="M10"/>
    </sheetView>
  </sheetViews>
  <sheetFormatPr defaultRowHeight="15" x14ac:dyDescent="0.25"/>
  <cols>
    <col min="1" max="1" width="18.5703125" bestFit="1" customWidth="1"/>
    <col min="2" max="2" width="12.85546875" customWidth="1"/>
    <col min="3" max="3" width="10" customWidth="1"/>
    <col min="4" max="4" width="9.140625" style="7"/>
    <col min="9" max="9" width="12.5703125" customWidth="1"/>
    <col min="10" max="10" width="13.85546875" style="7" customWidth="1"/>
    <col min="11" max="11" width="10.42578125" customWidth="1"/>
    <col min="13" max="13" width="14.140625" customWidth="1"/>
  </cols>
  <sheetData>
    <row r="1" spans="1:16" x14ac:dyDescent="0.25">
      <c r="A1" t="s">
        <v>25</v>
      </c>
      <c r="B1" t="s">
        <v>32</v>
      </c>
      <c r="C1" t="s">
        <v>26</v>
      </c>
      <c r="D1" s="7" t="s">
        <v>88</v>
      </c>
      <c r="E1" t="s">
        <v>10</v>
      </c>
      <c r="F1" t="s">
        <v>11</v>
      </c>
      <c r="G1" t="s">
        <v>12</v>
      </c>
      <c r="H1" t="s">
        <v>27</v>
      </c>
      <c r="I1" t="s">
        <v>14</v>
      </c>
      <c r="J1" s="7" t="s">
        <v>89</v>
      </c>
      <c r="K1" t="s">
        <v>90</v>
      </c>
      <c r="L1" t="s">
        <v>91</v>
      </c>
      <c r="M1" t="s">
        <v>21</v>
      </c>
      <c r="O1" s="23" t="s">
        <v>16</v>
      </c>
      <c r="P1" s="23">
        <f>COUNTIF(M2:M22, "A")</f>
        <v>0</v>
      </c>
    </row>
    <row r="2" spans="1:16" x14ac:dyDescent="0.25">
      <c r="A2" s="31" t="str">
        <f>'Sign In'!A2</f>
        <v>Alex</v>
      </c>
      <c r="B2" s="34">
        <f>HW[[#This Row],[Dropped Avg.]]</f>
        <v>86.17647058823529</v>
      </c>
      <c r="C2" s="34">
        <f>Quizzes[[#This Row],[Dropped Avg]]</f>
        <v>93.571428571428569</v>
      </c>
      <c r="D2" s="35">
        <f>AVERAGE(B2:C2)</f>
        <v>89.87394957983193</v>
      </c>
      <c r="E2" s="34">
        <f>Tests[[#This Row],[Test 1]]</f>
        <v>78</v>
      </c>
      <c r="F2" s="34">
        <f>Tests[[#This Row],[Test 2]]</f>
        <v>84</v>
      </c>
      <c r="G2" s="34">
        <f>Tests[[#This Row],[Test 3]]</f>
        <v>86</v>
      </c>
      <c r="H2" s="34">
        <f>Tests[[#This Row],[ Test 4]]</f>
        <v>91</v>
      </c>
      <c r="I2" s="34">
        <f>Tests[[#This Row],[Final Exam]]</f>
        <v>67</v>
      </c>
      <c r="J2" s="35">
        <f>SUM(D2,E2,F2,G2,H2,2*I2)/7</f>
        <v>80.410564225690266</v>
      </c>
      <c r="K2" s="6">
        <f>((SUM(D2,E2,F2,G2,H2,3*I2))-MIN(E2:H2))/7</f>
        <v>78.839135654261696</v>
      </c>
      <c r="L2" s="35">
        <f>MAX(J2:K2)</f>
        <v>80.410564225690266</v>
      </c>
      <c r="M2" s="6" t="str">
        <f>IF(L2&lt;59.99,"F",IF(L2&lt;69.99,"D",IF(L2&lt;79.99,"C",IF(L2&lt;89.99,"B","A"))))</f>
        <v>B</v>
      </c>
      <c r="O2" s="23" t="s">
        <v>17</v>
      </c>
      <c r="P2" s="23">
        <f>COUNTIF(M2:M22, "B")</f>
        <v>3</v>
      </c>
    </row>
    <row r="3" spans="1:16" x14ac:dyDescent="0.25">
      <c r="A3" s="31" t="str">
        <f>'Sign In'!A3</f>
        <v>Bastian</v>
      </c>
      <c r="B3" s="34">
        <f>HW[[#This Row],[Dropped Avg.]]</f>
        <v>27.058823529411764</v>
      </c>
      <c r="C3" s="34">
        <f>Quizzes[[#This Row],[Dropped Avg]]</f>
        <v>41.428571428571431</v>
      </c>
      <c r="D3" s="35">
        <f t="shared" ref="D3:D22" si="0">AVERAGE(B3:C3)</f>
        <v>34.243697478991599</v>
      </c>
      <c r="E3" s="34">
        <f>Tests[[#This Row],[Test 1]]</f>
        <v>56</v>
      </c>
      <c r="F3" s="34">
        <f>Tests[[#This Row],[Test 2]]</f>
        <v>45</v>
      </c>
      <c r="G3" s="34">
        <f>Tests[[#This Row],[Test 3]]</f>
        <v>41</v>
      </c>
      <c r="H3" s="34">
        <f>Tests[[#This Row],[ Test 4]]</f>
        <v>44</v>
      </c>
      <c r="I3" s="34">
        <f>Tests[[#This Row],[Final Exam]]</f>
        <v>0</v>
      </c>
      <c r="J3" s="35">
        <f t="shared" ref="J3:J22" si="1">SUM(D3,E3,F3,G3,H3,2*I3)/7</f>
        <v>31.463385354141657</v>
      </c>
      <c r="K3" s="6">
        <f t="shared" ref="K3:K22" si="2">((SUM(D3,E3,F3,G3,H3,3*I3))-MIN(E3:H3))/7</f>
        <v>25.606242496998799</v>
      </c>
      <c r="L3" s="35">
        <f t="shared" ref="L3:L22" si="3">MAX(J3:K3)</f>
        <v>31.463385354141657</v>
      </c>
      <c r="M3" s="6" t="str">
        <f t="shared" ref="M3:M21" si="4">IF(L3&lt;59.99,"F",IF(L3&lt;69.99,"D",IF(L3&lt;79.99,"C",IF(L3&lt;89.99,"B","A"))))</f>
        <v>F</v>
      </c>
      <c r="O3" s="23" t="s">
        <v>18</v>
      </c>
      <c r="P3" s="23">
        <f>COUNTIF(M2:M22, "C")</f>
        <v>5</v>
      </c>
    </row>
    <row r="4" spans="1:16" x14ac:dyDescent="0.25">
      <c r="A4" s="31" t="str">
        <f>'Sign In'!A4</f>
        <v>Bella</v>
      </c>
      <c r="B4" s="34">
        <f>HW[[#This Row],[Dropped Avg.]]</f>
        <v>0</v>
      </c>
      <c r="C4" s="34">
        <f>Quizzes[[#This Row],[Dropped Avg]]</f>
        <v>0</v>
      </c>
      <c r="D4" s="35">
        <f t="shared" si="0"/>
        <v>0</v>
      </c>
      <c r="E4" s="34">
        <f>Tests[[#This Row],[Test 1]]</f>
        <v>0</v>
      </c>
      <c r="F4" s="34">
        <f>Tests[[#This Row],[Test 2]]</f>
        <v>0</v>
      </c>
      <c r="G4" s="34">
        <f>Tests[[#This Row],[Test 3]]</f>
        <v>0</v>
      </c>
      <c r="H4" s="34">
        <f>Tests[[#This Row],[ Test 4]]</f>
        <v>0</v>
      </c>
      <c r="I4" s="34">
        <f>Tests[[#This Row],[Final Exam]]</f>
        <v>0</v>
      </c>
      <c r="J4" s="35">
        <f t="shared" si="1"/>
        <v>0</v>
      </c>
      <c r="K4" s="6">
        <f t="shared" si="2"/>
        <v>0</v>
      </c>
      <c r="L4" s="35">
        <f t="shared" si="3"/>
        <v>0</v>
      </c>
      <c r="M4" s="6" t="str">
        <f t="shared" si="4"/>
        <v>F</v>
      </c>
      <c r="O4" s="23" t="s">
        <v>19</v>
      </c>
      <c r="P4" s="23">
        <f>COUNTIF(M2:M22, "D")</f>
        <v>3</v>
      </c>
    </row>
    <row r="5" spans="1:16" x14ac:dyDescent="0.25">
      <c r="A5" s="31" t="str">
        <f>'Sign In'!A5</f>
        <v>Billy</v>
      </c>
      <c r="B5" s="34">
        <f>HW[[#This Row],[Dropped Avg.]]</f>
        <v>0</v>
      </c>
      <c r="C5" s="34">
        <f>Quizzes[[#This Row],[Dropped Avg]]</f>
        <v>57.857142857142854</v>
      </c>
      <c r="D5" s="35">
        <f t="shared" si="0"/>
        <v>28.928571428571427</v>
      </c>
      <c r="E5" s="34">
        <f>Tests[[#This Row],[Test 1]]</f>
        <v>24</v>
      </c>
      <c r="F5" s="34">
        <f>Tests[[#This Row],[Test 2]]</f>
        <v>14</v>
      </c>
      <c r="G5" s="34">
        <f>Tests[[#This Row],[Test 3]]</f>
        <v>30</v>
      </c>
      <c r="H5" s="34">
        <f>Tests[[#This Row],[ Test 4]]</f>
        <v>3</v>
      </c>
      <c r="I5" s="34">
        <f>Tests[[#This Row],[Final Exam]]</f>
        <v>18</v>
      </c>
      <c r="J5" s="35">
        <f t="shared" si="1"/>
        <v>19.418367346938776</v>
      </c>
      <c r="K5" s="6">
        <f t="shared" si="2"/>
        <v>21.561224489795922</v>
      </c>
      <c r="L5" s="35">
        <f t="shared" si="3"/>
        <v>21.561224489795922</v>
      </c>
      <c r="M5" s="6" t="str">
        <f t="shared" si="4"/>
        <v>F</v>
      </c>
      <c r="O5" s="23" t="s">
        <v>20</v>
      </c>
      <c r="P5" s="23">
        <f>COUNTIF(M2:M22, "F")</f>
        <v>10</v>
      </c>
    </row>
    <row r="6" spans="1:16" x14ac:dyDescent="0.25">
      <c r="A6" s="31" t="str">
        <f>'Sign In'!A6</f>
        <v>Casper</v>
      </c>
      <c r="B6" s="34">
        <f>HW[[#This Row],[Dropped Avg.]]</f>
        <v>53.823529411764703</v>
      </c>
      <c r="C6" s="34">
        <f>Quizzes[[#This Row],[Dropped Avg]]</f>
        <v>70</v>
      </c>
      <c r="D6" s="35">
        <f t="shared" si="0"/>
        <v>61.911764705882348</v>
      </c>
      <c r="E6" s="34">
        <f>Tests[[#This Row],[Test 1]]</f>
        <v>61</v>
      </c>
      <c r="F6" s="34">
        <f>Tests[[#This Row],[Test 2]]</f>
        <v>48</v>
      </c>
      <c r="G6" s="34">
        <f>Tests[[#This Row],[Test 3]]</f>
        <v>70</v>
      </c>
      <c r="H6" s="34">
        <f>Tests[[#This Row],[ Test 4]]</f>
        <v>96</v>
      </c>
      <c r="I6" s="34">
        <f>Tests[[#This Row],[Final Exam]]</f>
        <v>81</v>
      </c>
      <c r="J6" s="35">
        <f t="shared" si="1"/>
        <v>71.273109243697476</v>
      </c>
      <c r="K6" s="6">
        <f t="shared" si="2"/>
        <v>75.987394957983184</v>
      </c>
      <c r="L6" s="35">
        <f t="shared" si="3"/>
        <v>75.987394957983184</v>
      </c>
      <c r="M6" s="6" t="str">
        <f t="shared" si="4"/>
        <v>C</v>
      </c>
    </row>
    <row r="7" spans="1:16" x14ac:dyDescent="0.25">
      <c r="A7" s="31" t="str">
        <f>'Sign In'!A7</f>
        <v>Chloe</v>
      </c>
      <c r="B7" s="34">
        <f>HW[[#This Row],[Dropped Avg.]]</f>
        <v>97.058823529411768</v>
      </c>
      <c r="C7" s="34">
        <f>Quizzes[[#This Row],[Dropped Avg]]</f>
        <v>96.785714285714292</v>
      </c>
      <c r="D7" s="35">
        <f t="shared" si="0"/>
        <v>96.922268907563023</v>
      </c>
      <c r="E7" s="34">
        <f>Tests[[#This Row],[Test 1]]</f>
        <v>52</v>
      </c>
      <c r="F7" s="34">
        <f>Tests[[#This Row],[Test 2]]</f>
        <v>65</v>
      </c>
      <c r="G7" s="34">
        <f>Tests[[#This Row],[Test 3]]</f>
        <v>72</v>
      </c>
      <c r="H7" s="34">
        <f>Tests[[#This Row],[ Test 4]]</f>
        <v>42</v>
      </c>
      <c r="I7" s="34">
        <f>Tests[[#This Row],[Final Exam]]</f>
        <v>56</v>
      </c>
      <c r="J7" s="35">
        <f t="shared" si="1"/>
        <v>62.846038415366145</v>
      </c>
      <c r="K7" s="6">
        <f t="shared" si="2"/>
        <v>64.846038415366152</v>
      </c>
      <c r="L7" s="35">
        <f t="shared" si="3"/>
        <v>64.846038415366152</v>
      </c>
      <c r="M7" s="6" t="str">
        <f t="shared" si="4"/>
        <v>D</v>
      </c>
    </row>
    <row r="8" spans="1:16" x14ac:dyDescent="0.25">
      <c r="A8" s="31" t="str">
        <f>'Sign In'!A8</f>
        <v>Cleo</v>
      </c>
      <c r="B8" s="34">
        <f>HW[[#This Row],[Dropped Avg.]]</f>
        <v>0</v>
      </c>
      <c r="C8" s="34">
        <f>Quizzes[[#This Row],[Dropped Avg]]</f>
        <v>18.928571428571427</v>
      </c>
      <c r="D8" s="35">
        <f t="shared" si="0"/>
        <v>9.4642857142857135</v>
      </c>
      <c r="E8" s="34">
        <f>Tests[[#This Row],[Test 1]]</f>
        <v>0</v>
      </c>
      <c r="F8" s="34">
        <f>Tests[[#This Row],[Test 2]]</f>
        <v>55</v>
      </c>
      <c r="G8" s="34">
        <f>Tests[[#This Row],[Test 3]]</f>
        <v>0</v>
      </c>
      <c r="H8" s="34">
        <f>Tests[[#This Row],[ Test 4]]</f>
        <v>0</v>
      </c>
      <c r="I8" s="34">
        <f>Tests[[#This Row],[Final Exam]]</f>
        <v>0</v>
      </c>
      <c r="J8" s="35">
        <f t="shared" si="1"/>
        <v>9.2091836734693864</v>
      </c>
      <c r="K8" s="6">
        <f t="shared" si="2"/>
        <v>9.2091836734693864</v>
      </c>
      <c r="L8" s="35">
        <f t="shared" si="3"/>
        <v>9.2091836734693864</v>
      </c>
      <c r="M8" s="6" t="str">
        <f t="shared" si="4"/>
        <v>F</v>
      </c>
    </row>
    <row r="9" spans="1:16" x14ac:dyDescent="0.25">
      <c r="A9" s="31" t="str">
        <f>'Sign In'!A9</f>
        <v>Daisy</v>
      </c>
      <c r="B9" s="34">
        <f>HW[[#This Row],[Dropped Avg.]]</f>
        <v>60</v>
      </c>
      <c r="C9" s="34">
        <f>Quizzes[[#This Row],[Dropped Avg]]</f>
        <v>83.571428571428569</v>
      </c>
      <c r="D9" s="35">
        <f t="shared" si="0"/>
        <v>71.785714285714278</v>
      </c>
      <c r="E9" s="34">
        <f>Tests[[#This Row],[Test 1]]</f>
        <v>57</v>
      </c>
      <c r="F9" s="34">
        <f>Tests[[#This Row],[Test 2]]</f>
        <v>59</v>
      </c>
      <c r="G9" s="34">
        <f>Tests[[#This Row],[Test 3]]</f>
        <v>68</v>
      </c>
      <c r="H9" s="34">
        <f>Tests[[#This Row],[ Test 4]]</f>
        <v>68</v>
      </c>
      <c r="I9" s="34">
        <f>Tests[[#This Row],[Final Exam]]</f>
        <v>79</v>
      </c>
      <c r="J9" s="35">
        <f t="shared" si="1"/>
        <v>68.826530612244895</v>
      </c>
      <c r="K9" s="6">
        <f t="shared" si="2"/>
        <v>71.969387755102034</v>
      </c>
      <c r="L9" s="35">
        <f t="shared" si="3"/>
        <v>71.969387755102034</v>
      </c>
      <c r="M9" s="6" t="str">
        <f t="shared" si="4"/>
        <v>C</v>
      </c>
    </row>
    <row r="10" spans="1:16" x14ac:dyDescent="0.25">
      <c r="A10" s="31" t="str">
        <f>'Sign In'!A10</f>
        <v>Dusty</v>
      </c>
      <c r="B10" s="34">
        <f>HW[[#This Row],[Dropped Avg.]]</f>
        <v>28.529411764705884</v>
      </c>
      <c r="C10" s="34">
        <f>Quizzes[[#This Row],[Dropped Avg]]</f>
        <v>70</v>
      </c>
      <c r="D10" s="35">
        <f t="shared" si="0"/>
        <v>49.264705882352942</v>
      </c>
      <c r="E10" s="34">
        <f>Tests[[#This Row],[Test 1]]</f>
        <v>80</v>
      </c>
      <c r="F10" s="34">
        <f>Tests[[#This Row],[Test 2]]</f>
        <v>51</v>
      </c>
      <c r="G10" s="34">
        <f>Tests[[#This Row],[Test 3]]</f>
        <v>85</v>
      </c>
      <c r="H10" s="34">
        <f>Tests[[#This Row],[ Test 4]]</f>
        <v>65</v>
      </c>
      <c r="I10" s="34">
        <f>Tests[[#This Row],[Final Exam]]</f>
        <v>45</v>
      </c>
      <c r="J10" s="35">
        <f t="shared" si="1"/>
        <v>60.037815126050418</v>
      </c>
      <c r="K10" s="6">
        <f t="shared" si="2"/>
        <v>59.180672268907564</v>
      </c>
      <c r="L10" s="35">
        <f t="shared" si="3"/>
        <v>60.037815126050418</v>
      </c>
      <c r="M10" s="6" t="str">
        <f t="shared" si="4"/>
        <v>D</v>
      </c>
    </row>
    <row r="11" spans="1:16" x14ac:dyDescent="0.25">
      <c r="A11" s="31" t="str">
        <f>'Sign In'!A11</f>
        <v>Felix</v>
      </c>
      <c r="B11" s="34">
        <f>HW[[#This Row],[Dropped Avg.]]</f>
        <v>1.1764705882352942</v>
      </c>
      <c r="C11" s="34">
        <f>Quizzes[[#This Row],[Dropped Avg]]</f>
        <v>19.642857142857142</v>
      </c>
      <c r="D11" s="35">
        <f t="shared" si="0"/>
        <v>10.409663865546218</v>
      </c>
      <c r="E11" s="34">
        <f>Tests[[#This Row],[Test 1]]</f>
        <v>0</v>
      </c>
      <c r="F11" s="34">
        <f>Tests[[#This Row],[Test 2]]</f>
        <v>68</v>
      </c>
      <c r="G11" s="34">
        <f>Tests[[#This Row],[Test 3]]</f>
        <v>0</v>
      </c>
      <c r="H11" s="34">
        <f>Tests[[#This Row],[ Test 4]]</f>
        <v>0</v>
      </c>
      <c r="I11" s="34">
        <f>Tests[[#This Row],[Final Exam]]</f>
        <v>0</v>
      </c>
      <c r="J11" s="35">
        <f t="shared" si="1"/>
        <v>11.201380552220888</v>
      </c>
      <c r="K11" s="6">
        <f t="shared" si="2"/>
        <v>11.201380552220888</v>
      </c>
      <c r="L11" s="35">
        <f t="shared" si="3"/>
        <v>11.201380552220888</v>
      </c>
      <c r="M11" s="6" t="str">
        <f t="shared" si="4"/>
        <v>F</v>
      </c>
    </row>
    <row r="12" spans="1:16" x14ac:dyDescent="0.25">
      <c r="A12" s="31" t="str">
        <f>'Sign In'!A12</f>
        <v>Garfield</v>
      </c>
      <c r="B12" s="34">
        <f>HW[[#This Row],[Dropped Avg.]]</f>
        <v>69.705882352941174</v>
      </c>
      <c r="C12" s="34">
        <f>Quizzes[[#This Row],[Dropped Avg]]</f>
        <v>90.357142857142861</v>
      </c>
      <c r="D12" s="35">
        <f t="shared" si="0"/>
        <v>80.031512605042025</v>
      </c>
      <c r="E12" s="34">
        <f>Tests[[#This Row],[Test 1]]</f>
        <v>45</v>
      </c>
      <c r="F12" s="34">
        <f>Tests[[#This Row],[Test 2]]</f>
        <v>40</v>
      </c>
      <c r="G12" s="34">
        <f>Tests[[#This Row],[Test 3]]</f>
        <v>48</v>
      </c>
      <c r="H12" s="34">
        <f>Tests[[#This Row],[ Test 4]]</f>
        <v>28</v>
      </c>
      <c r="I12" s="34">
        <f>Tests[[#This Row],[Final Exam]]</f>
        <v>41</v>
      </c>
      <c r="J12" s="35">
        <f t="shared" si="1"/>
        <v>46.147358943577437</v>
      </c>
      <c r="K12" s="6">
        <f t="shared" si="2"/>
        <v>48.004501800720291</v>
      </c>
      <c r="L12" s="35">
        <f t="shared" si="3"/>
        <v>48.004501800720291</v>
      </c>
      <c r="M12" s="6" t="str">
        <f t="shared" si="4"/>
        <v>F</v>
      </c>
    </row>
    <row r="13" spans="1:16" x14ac:dyDescent="0.25">
      <c r="A13" s="31" t="str">
        <f>'Sign In'!A13</f>
        <v>Ginger</v>
      </c>
      <c r="B13" s="34">
        <f>HW[[#This Row],[Dropped Avg.]]</f>
        <v>98.235294117647058</v>
      </c>
      <c r="C13" s="34">
        <f>Quizzes[[#This Row],[Dropped Avg]]</f>
        <v>97.142857142857139</v>
      </c>
      <c r="D13" s="35">
        <f t="shared" si="0"/>
        <v>97.689075630252091</v>
      </c>
      <c r="E13" s="34">
        <f>Tests[[#This Row],[Test 1]]</f>
        <v>68</v>
      </c>
      <c r="F13" s="34">
        <f>Tests[[#This Row],[Test 2]]</f>
        <v>82</v>
      </c>
      <c r="G13" s="34">
        <f>Tests[[#This Row],[Test 3]]</f>
        <v>80</v>
      </c>
      <c r="H13" s="34">
        <f>Tests[[#This Row],[ Test 4]]</f>
        <v>96</v>
      </c>
      <c r="I13" s="34">
        <f>Tests[[#This Row],[Final Exam]]</f>
        <v>70</v>
      </c>
      <c r="J13" s="35">
        <f t="shared" si="1"/>
        <v>80.527010804321733</v>
      </c>
      <c r="K13" s="6">
        <f t="shared" si="2"/>
        <v>80.812725090036011</v>
      </c>
      <c r="L13" s="35">
        <f t="shared" si="3"/>
        <v>80.812725090036011</v>
      </c>
      <c r="M13" s="6" t="str">
        <f t="shared" si="4"/>
        <v>B</v>
      </c>
    </row>
    <row r="14" spans="1:16" x14ac:dyDescent="0.25">
      <c r="A14" s="31" t="str">
        <f>'Sign In'!A14</f>
        <v>Jack</v>
      </c>
      <c r="B14" s="34">
        <f>HW[[#This Row],[Dropped Avg.]]</f>
        <v>69.117647058823536</v>
      </c>
      <c r="C14" s="34">
        <f>Quizzes[[#This Row],[Dropped Avg]]</f>
        <v>73.928571428571431</v>
      </c>
      <c r="D14" s="35">
        <f t="shared" si="0"/>
        <v>71.52310924369749</v>
      </c>
      <c r="E14" s="34">
        <f>Tests[[#This Row],[Test 1]]</f>
        <v>33</v>
      </c>
      <c r="F14" s="34">
        <f>Tests[[#This Row],[Test 2]]</f>
        <v>53</v>
      </c>
      <c r="G14" s="34">
        <f>Tests[[#This Row],[Test 3]]</f>
        <v>66</v>
      </c>
      <c r="H14" s="34">
        <f>Tests[[#This Row],[ Test 4]]</f>
        <v>42</v>
      </c>
      <c r="I14" s="34">
        <f>Tests[[#This Row],[Final Exam]]</f>
        <v>49</v>
      </c>
      <c r="J14" s="35">
        <f t="shared" si="1"/>
        <v>51.931872749099639</v>
      </c>
      <c r="K14" s="6">
        <f t="shared" si="2"/>
        <v>54.217587034813924</v>
      </c>
      <c r="L14" s="35">
        <f t="shared" si="3"/>
        <v>54.217587034813924</v>
      </c>
      <c r="M14" s="6" t="str">
        <f t="shared" si="4"/>
        <v>F</v>
      </c>
    </row>
    <row r="15" spans="1:16" x14ac:dyDescent="0.25">
      <c r="A15" s="31" t="str">
        <f>'Sign In'!A15</f>
        <v>Lucky</v>
      </c>
      <c r="B15" s="34">
        <f>HW[[#This Row],[Dropped Avg.]]</f>
        <v>0</v>
      </c>
      <c r="C15" s="34">
        <f>Quizzes[[#This Row],[Dropped Avg]]</f>
        <v>6.7857142857142856</v>
      </c>
      <c r="D15" s="35">
        <f t="shared" si="0"/>
        <v>3.3928571428571428</v>
      </c>
      <c r="E15" s="34">
        <f>Tests[[#This Row],[Test 1]]</f>
        <v>0</v>
      </c>
      <c r="F15" s="34">
        <f>Tests[[#This Row],[Test 2]]</f>
        <v>9</v>
      </c>
      <c r="G15" s="34">
        <f>Tests[[#This Row],[Test 3]]</f>
        <v>0</v>
      </c>
      <c r="H15" s="34">
        <f>Tests[[#This Row],[ Test 4]]</f>
        <v>0</v>
      </c>
      <c r="I15" s="34">
        <f>Tests[[#This Row],[Final Exam]]</f>
        <v>0</v>
      </c>
      <c r="J15" s="35">
        <f t="shared" si="1"/>
        <v>1.7704081632653061</v>
      </c>
      <c r="K15" s="6">
        <f t="shared" si="2"/>
        <v>1.7704081632653061</v>
      </c>
      <c r="L15" s="35">
        <f t="shared" si="3"/>
        <v>1.7704081632653061</v>
      </c>
      <c r="M15" s="6" t="str">
        <f t="shared" si="4"/>
        <v>F</v>
      </c>
    </row>
    <row r="16" spans="1:16" x14ac:dyDescent="0.25">
      <c r="A16" s="31" t="str">
        <f>'Sign In'!A16</f>
        <v>Milo</v>
      </c>
      <c r="B16" s="34">
        <f>HW[[#This Row],[Dropped Avg.]]</f>
        <v>0</v>
      </c>
      <c r="C16" s="34">
        <f>Quizzes[[#This Row],[Dropped Avg]]</f>
        <v>29.285714285714285</v>
      </c>
      <c r="D16" s="35">
        <f t="shared" si="0"/>
        <v>14.642857142857142</v>
      </c>
      <c r="E16" s="34">
        <f>Tests[[#This Row],[Test 1]]</f>
        <v>25</v>
      </c>
      <c r="F16" s="34">
        <f>Tests[[#This Row],[Test 2]]</f>
        <v>21</v>
      </c>
      <c r="G16" s="34">
        <f>Tests[[#This Row],[Test 3]]</f>
        <v>21</v>
      </c>
      <c r="H16" s="34">
        <f>Tests[[#This Row],[ Test 4]]</f>
        <v>0</v>
      </c>
      <c r="I16" s="34">
        <f>Tests[[#This Row],[Final Exam]]</f>
        <v>0</v>
      </c>
      <c r="J16" s="35">
        <f t="shared" si="1"/>
        <v>11.663265306122449</v>
      </c>
      <c r="K16" s="6">
        <f t="shared" si="2"/>
        <v>11.663265306122449</v>
      </c>
      <c r="L16" s="35">
        <f t="shared" si="3"/>
        <v>11.663265306122449</v>
      </c>
      <c r="M16" s="6" t="str">
        <f t="shared" si="4"/>
        <v>F</v>
      </c>
    </row>
    <row r="17" spans="1:13" x14ac:dyDescent="0.25">
      <c r="A17" s="31" t="str">
        <f>'Sign In'!A17</f>
        <v>Oddie</v>
      </c>
      <c r="B17" s="34">
        <f>HW[[#This Row],[Dropped Avg.]]</f>
        <v>90.588235294117652</v>
      </c>
      <c r="C17" s="34">
        <f>Quizzes[[#This Row],[Dropped Avg]]</f>
        <v>92.5</v>
      </c>
      <c r="D17" s="35">
        <f t="shared" si="0"/>
        <v>91.544117647058826</v>
      </c>
      <c r="E17" s="34">
        <f>Tests[[#This Row],[Test 1]]</f>
        <v>57</v>
      </c>
      <c r="F17" s="34">
        <f>Tests[[#This Row],[Test 2]]</f>
        <v>64</v>
      </c>
      <c r="G17" s="34">
        <f>Tests[[#This Row],[Test 3]]</f>
        <v>80</v>
      </c>
      <c r="H17" s="34">
        <f>Tests[[#This Row],[ Test 4]]</f>
        <v>91</v>
      </c>
      <c r="I17" s="34">
        <f>Tests[[#This Row],[Final Exam]]</f>
        <v>54</v>
      </c>
      <c r="J17" s="35">
        <f t="shared" si="1"/>
        <v>70.220588235294116</v>
      </c>
      <c r="K17" s="6">
        <f t="shared" si="2"/>
        <v>69.792016806722685</v>
      </c>
      <c r="L17" s="35">
        <f t="shared" si="3"/>
        <v>70.220588235294116</v>
      </c>
      <c r="M17" s="6" t="str">
        <f t="shared" si="4"/>
        <v>C</v>
      </c>
    </row>
    <row r="18" spans="1:13" x14ac:dyDescent="0.25">
      <c r="A18" s="31" t="str">
        <f>'Sign In'!A18</f>
        <v>Pumba</v>
      </c>
      <c r="B18" s="34">
        <f>HW[[#This Row],[Dropped Avg.]]</f>
        <v>90.882352941176464</v>
      </c>
      <c r="C18" s="34">
        <f>Quizzes[[#This Row],[Dropped Avg]]</f>
        <v>87.857142857142861</v>
      </c>
      <c r="D18" s="35">
        <f t="shared" si="0"/>
        <v>89.369747899159663</v>
      </c>
      <c r="E18" s="34">
        <f>Tests[[#This Row],[Test 1]]</f>
        <v>71</v>
      </c>
      <c r="F18" s="34">
        <f>Tests[[#This Row],[Test 2]]</f>
        <v>65</v>
      </c>
      <c r="G18" s="34">
        <f>Tests[[#This Row],[Test 3]]</f>
        <v>84</v>
      </c>
      <c r="H18" s="34">
        <f>Tests[[#This Row],[ Test 4]]</f>
        <v>56</v>
      </c>
      <c r="I18" s="34">
        <f>Tests[[#This Row],[Final Exam]]</f>
        <v>44</v>
      </c>
      <c r="J18" s="35">
        <f t="shared" si="1"/>
        <v>64.767106842737093</v>
      </c>
      <c r="K18" s="6">
        <f t="shared" si="2"/>
        <v>63.052821128451384</v>
      </c>
      <c r="L18" s="35">
        <f t="shared" si="3"/>
        <v>64.767106842737093</v>
      </c>
      <c r="M18" s="6" t="str">
        <f t="shared" si="4"/>
        <v>D</v>
      </c>
    </row>
    <row r="19" spans="1:13" x14ac:dyDescent="0.25">
      <c r="A19" s="31" t="str">
        <f>'Sign In'!A19</f>
        <v>Shrek</v>
      </c>
      <c r="B19" s="34">
        <f>HW[[#This Row],[Dropped Avg.]]</f>
        <v>36.470588235294116</v>
      </c>
      <c r="C19" s="34">
        <f>Quizzes[[#This Row],[Dropped Avg]]</f>
        <v>52.857142857142854</v>
      </c>
      <c r="D19" s="35">
        <f t="shared" si="0"/>
        <v>44.663865546218489</v>
      </c>
      <c r="E19" s="34">
        <f>Tests[[#This Row],[Test 1]]</f>
        <v>0</v>
      </c>
      <c r="F19" s="34">
        <f>Tests[[#This Row],[Test 2]]</f>
        <v>36</v>
      </c>
      <c r="G19" s="34">
        <f>Tests[[#This Row],[Test 3]]</f>
        <v>65</v>
      </c>
      <c r="H19" s="34">
        <f>Tests[[#This Row],[ Test 4]]</f>
        <v>59</v>
      </c>
      <c r="I19" s="34">
        <f>Tests[[#This Row],[Final Exam]]</f>
        <v>59</v>
      </c>
      <c r="J19" s="35">
        <f t="shared" si="1"/>
        <v>46.094837935174077</v>
      </c>
      <c r="K19" s="6">
        <f t="shared" si="2"/>
        <v>54.5234093637455</v>
      </c>
      <c r="L19" s="35">
        <f t="shared" si="3"/>
        <v>54.5234093637455</v>
      </c>
      <c r="M19" s="6" t="str">
        <f t="shared" si="4"/>
        <v>F</v>
      </c>
    </row>
    <row r="20" spans="1:13" x14ac:dyDescent="0.25">
      <c r="A20" s="31" t="str">
        <f>'Sign In'!A20</f>
        <v>Sooty</v>
      </c>
      <c r="B20" s="34">
        <f>HW[[#This Row],[Dropped Avg.]]</f>
        <v>39.411764705882355</v>
      </c>
      <c r="C20" s="34">
        <f>Quizzes[[#This Row],[Dropped Avg]]</f>
        <v>83.928571428571431</v>
      </c>
      <c r="D20" s="35">
        <f t="shared" si="0"/>
        <v>61.670168067226896</v>
      </c>
      <c r="E20" s="34">
        <f>Tests[[#This Row],[Test 1]]</f>
        <v>89</v>
      </c>
      <c r="F20" s="34">
        <f>Tests[[#This Row],[Test 2]]</f>
        <v>74</v>
      </c>
      <c r="G20" s="34">
        <f>Tests[[#This Row],[Test 3]]</f>
        <v>75</v>
      </c>
      <c r="H20" s="34">
        <f>Tests[[#This Row],[ Test 4]]</f>
        <v>72</v>
      </c>
      <c r="I20" s="34">
        <f>Tests[[#This Row],[Final Exam]]</f>
        <v>72</v>
      </c>
      <c r="J20" s="35">
        <f t="shared" si="1"/>
        <v>73.667166866746697</v>
      </c>
      <c r="K20" s="6">
        <f t="shared" si="2"/>
        <v>73.667166866746697</v>
      </c>
      <c r="L20" s="35">
        <f t="shared" si="3"/>
        <v>73.667166866746697</v>
      </c>
      <c r="M20" s="6" t="str">
        <f t="shared" si="4"/>
        <v>C</v>
      </c>
    </row>
    <row r="21" spans="1:13" x14ac:dyDescent="0.25">
      <c r="A21" s="31" t="str">
        <f>'Sign In'!A21</f>
        <v>Timon</v>
      </c>
      <c r="B21" s="34">
        <f>HW[[#This Row],[Dropped Avg.]]</f>
        <v>78.529411764705884</v>
      </c>
      <c r="C21" s="34">
        <f>Quizzes[[#This Row],[Dropped Avg]]</f>
        <v>89.285714285714292</v>
      </c>
      <c r="D21" s="35">
        <f t="shared" si="0"/>
        <v>83.907563025210095</v>
      </c>
      <c r="E21" s="34">
        <f>Tests[[#This Row],[Test 1]]</f>
        <v>75</v>
      </c>
      <c r="F21" s="34">
        <f>Tests[[#This Row],[Test 2]]</f>
        <v>67</v>
      </c>
      <c r="G21" s="34">
        <f>Tests[[#This Row],[Test 3]]</f>
        <v>79</v>
      </c>
      <c r="H21" s="34">
        <f>Tests[[#This Row],[ Test 4]]</f>
        <v>77</v>
      </c>
      <c r="I21" s="34">
        <f>Tests[[#This Row],[Final Exam]]</f>
        <v>75</v>
      </c>
      <c r="J21" s="35">
        <f t="shared" si="1"/>
        <v>75.98679471788715</v>
      </c>
      <c r="K21" s="6">
        <f t="shared" si="2"/>
        <v>77.129651860744289</v>
      </c>
      <c r="L21" s="35">
        <f t="shared" si="3"/>
        <v>77.129651860744289</v>
      </c>
      <c r="M21" s="6" t="str">
        <f t="shared" si="4"/>
        <v>C</v>
      </c>
    </row>
    <row r="22" spans="1:13" x14ac:dyDescent="0.25">
      <c r="A22" s="31" t="str">
        <f>'Sign In'!A22</f>
        <v>Toby</v>
      </c>
      <c r="B22" s="34">
        <f>HW[[#This Row],[Dropped Avg.]]</f>
        <v>87.352941176470594</v>
      </c>
      <c r="C22" s="34">
        <f>Quizzes[[#This Row],[Dropped Avg]]</f>
        <v>97.857142857142861</v>
      </c>
      <c r="D22" s="35">
        <f t="shared" si="0"/>
        <v>92.605042016806721</v>
      </c>
      <c r="E22" s="34">
        <f>Tests[[#This Row],[Test 1]]</f>
        <v>62</v>
      </c>
      <c r="F22" s="34">
        <f>Tests[[#This Row],[Test 2]]</f>
        <v>96</v>
      </c>
      <c r="G22" s="34">
        <f>Tests[[#This Row],[Test 3]]</f>
        <v>88</v>
      </c>
      <c r="H22" s="34">
        <f>Tests[[#This Row],[ Test 4]]</f>
        <v>96</v>
      </c>
      <c r="I22" s="34">
        <f>Tests[[#This Row],[Final Exam]]</f>
        <v>73</v>
      </c>
      <c r="J22" s="35">
        <f t="shared" si="1"/>
        <v>82.943577430972383</v>
      </c>
      <c r="K22" s="6">
        <f t="shared" si="2"/>
        <v>84.515006002400952</v>
      </c>
      <c r="L22" s="35">
        <f t="shared" si="3"/>
        <v>84.515006002400952</v>
      </c>
      <c r="M22" s="6" t="str">
        <f>IF(L22&lt;59.99,"F",IF(L22&lt;69.99,"D",IF(L22&lt;79.99,"C",IF(L22&lt;89.99,"B","A"))))</f>
        <v>B</v>
      </c>
    </row>
    <row r="24" spans="1:13" x14ac:dyDescent="0.25">
      <c r="A24" s="25" t="s">
        <v>87</v>
      </c>
      <c r="B24" s="27">
        <f>AVERAGE(B2:B22)</f>
        <v>48.291316526610643</v>
      </c>
      <c r="C24" s="26">
        <f t="shared" ref="C24:K24" si="5">AVERAGE(C2:C22)</f>
        <v>64.455782312925166</v>
      </c>
      <c r="D24" s="26">
        <f t="shared" si="5"/>
        <v>56.373549419767905</v>
      </c>
      <c r="E24" s="26">
        <f t="shared" si="5"/>
        <v>44.428571428571431</v>
      </c>
      <c r="F24" s="26">
        <f t="shared" si="5"/>
        <v>52.19047619047619</v>
      </c>
      <c r="G24" s="26">
        <f t="shared" si="5"/>
        <v>54.19047619047619</v>
      </c>
      <c r="H24" s="26">
        <f t="shared" si="5"/>
        <v>48.857142857142854</v>
      </c>
      <c r="I24" s="26">
        <f t="shared" si="5"/>
        <v>42.047619047619051</v>
      </c>
      <c r="J24" s="26">
        <f t="shared" si="5"/>
        <v>48.590779168810379</v>
      </c>
      <c r="K24" s="26">
        <f t="shared" si="5"/>
        <v>49.40710569942263</v>
      </c>
      <c r="L24" s="26">
        <f>AVERAGE(L2:L22)</f>
        <v>49.903704338878413</v>
      </c>
      <c r="M24" s="26" t="str">
        <f>IF(L24&lt;59.5,"F",IF(L24&lt;69.5,"D",IF(L24&lt;79.5,"C",IF(L24&lt;89.5,"B","A"))))</f>
        <v>F</v>
      </c>
    </row>
  </sheetData>
  <printOptions gridLines="1"/>
  <pageMargins left="0.7" right="0.7" top="0.75" bottom="0.75" header="0.3" footer="0.3"/>
  <pageSetup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sheetPr>
  <dimension ref="A1:C25"/>
  <sheetViews>
    <sheetView workbookViewId="0">
      <selection activeCell="G26" sqref="G26"/>
    </sheetView>
  </sheetViews>
  <sheetFormatPr defaultRowHeight="15" x14ac:dyDescent="0.25"/>
  <cols>
    <col min="1" max="1" width="18.5703125" bestFit="1" customWidth="1"/>
    <col min="2" max="2" width="12" bestFit="1" customWidth="1"/>
    <col min="3" max="3" width="8.5703125" bestFit="1" customWidth="1"/>
  </cols>
  <sheetData>
    <row r="1" spans="1:3" x14ac:dyDescent="0.25">
      <c r="A1" t="s">
        <v>0</v>
      </c>
      <c r="B1" t="s">
        <v>78</v>
      </c>
      <c r="C1" t="s">
        <v>77</v>
      </c>
    </row>
    <row r="2" spans="1:3" x14ac:dyDescent="0.25">
      <c r="A2" s="37" t="str">
        <f>'Sign In'!A2</f>
        <v>Alex</v>
      </c>
      <c r="B2" s="6">
        <v>82.33</v>
      </c>
      <c r="C2" s="6" t="s">
        <v>17</v>
      </c>
    </row>
    <row r="3" spans="1:3" x14ac:dyDescent="0.25">
      <c r="A3" s="37" t="str">
        <f>'Sign In'!A3</f>
        <v>Bastian</v>
      </c>
      <c r="B3" s="6">
        <v>50.03</v>
      </c>
      <c r="C3" s="6" t="s">
        <v>20</v>
      </c>
    </row>
    <row r="4" spans="1:3" x14ac:dyDescent="0.25">
      <c r="A4" s="37" t="str">
        <f>'Sign In'!A4</f>
        <v>Bella</v>
      </c>
      <c r="B4" s="6">
        <v>0</v>
      </c>
      <c r="C4" s="6" t="s">
        <v>20</v>
      </c>
    </row>
    <row r="5" spans="1:3" x14ac:dyDescent="0.25">
      <c r="A5" s="37" t="str">
        <f>'Sign In'!A5</f>
        <v>Billy</v>
      </c>
      <c r="B5" s="6">
        <v>20.3</v>
      </c>
      <c r="C5" s="6" t="s">
        <v>20</v>
      </c>
    </row>
    <row r="6" spans="1:3" x14ac:dyDescent="0.25">
      <c r="A6" s="37" t="str">
        <f>'Sign In'!A6</f>
        <v>Casper</v>
      </c>
      <c r="B6" s="6">
        <v>53.81</v>
      </c>
      <c r="C6" s="6" t="s">
        <v>20</v>
      </c>
    </row>
    <row r="7" spans="1:3" x14ac:dyDescent="0.25">
      <c r="A7" s="37" t="str">
        <f>'Sign In'!A7</f>
        <v>Chloe</v>
      </c>
      <c r="B7" s="6">
        <v>63.76</v>
      </c>
      <c r="C7" s="6" t="s">
        <v>19</v>
      </c>
    </row>
    <row r="8" spans="1:3" x14ac:dyDescent="0.25">
      <c r="A8" s="37" t="str">
        <f>'Sign In'!A8</f>
        <v>Cleo</v>
      </c>
      <c r="B8" s="6">
        <v>24.75</v>
      </c>
      <c r="C8" s="6" t="s">
        <v>20</v>
      </c>
    </row>
    <row r="9" spans="1:3" x14ac:dyDescent="0.25">
      <c r="A9" s="37" t="str">
        <f>'Sign In'!A9</f>
        <v>Daisy</v>
      </c>
      <c r="B9" s="6">
        <v>61.18</v>
      </c>
      <c r="C9" s="6" t="s">
        <v>19</v>
      </c>
    </row>
    <row r="10" spans="1:3" x14ac:dyDescent="0.25">
      <c r="A10" s="37" t="str">
        <f>'Sign In'!A10</f>
        <v>Dusty</v>
      </c>
      <c r="B10" s="6">
        <v>64.62</v>
      </c>
      <c r="C10" s="6" t="s">
        <v>19</v>
      </c>
    </row>
    <row r="11" spans="1:3" x14ac:dyDescent="0.25">
      <c r="A11" s="37" t="str">
        <f>'Sign In'!A11</f>
        <v>Felix</v>
      </c>
      <c r="B11" s="6">
        <v>30.64</v>
      </c>
      <c r="C11" s="6" t="s">
        <v>20</v>
      </c>
    </row>
    <row r="12" spans="1:3" x14ac:dyDescent="0.25">
      <c r="A12" s="37" t="str">
        <f>'Sign In'!A12</f>
        <v>Garfield</v>
      </c>
      <c r="B12" s="6">
        <v>49.05</v>
      </c>
      <c r="C12" s="6" t="s">
        <v>20</v>
      </c>
    </row>
    <row r="13" spans="1:3" x14ac:dyDescent="0.25">
      <c r="A13" s="37" t="str">
        <f>'Sign In'!A13</f>
        <v>Ginger</v>
      </c>
      <c r="B13" s="6">
        <v>77.349999999999994</v>
      </c>
      <c r="C13" s="6" t="s">
        <v>18</v>
      </c>
    </row>
    <row r="14" spans="1:3" x14ac:dyDescent="0.25">
      <c r="A14" s="37" t="str">
        <f>'Sign In'!A14</f>
        <v>Jack</v>
      </c>
      <c r="B14" s="6">
        <v>44.73</v>
      </c>
      <c r="C14" s="6" t="s">
        <v>20</v>
      </c>
    </row>
    <row r="15" spans="1:3" x14ac:dyDescent="0.25">
      <c r="A15" s="37" t="s">
        <v>137</v>
      </c>
      <c r="B15" s="6">
        <v>0</v>
      </c>
      <c r="C15" s="6" t="s">
        <v>20</v>
      </c>
    </row>
    <row r="16" spans="1:3" x14ac:dyDescent="0.25">
      <c r="A16" s="37" t="str">
        <f>'Sign In'!A15</f>
        <v>Lucky</v>
      </c>
      <c r="B16" s="6">
        <v>4.82</v>
      </c>
      <c r="C16" s="6" t="s">
        <v>20</v>
      </c>
    </row>
    <row r="17" spans="1:3" x14ac:dyDescent="0.25">
      <c r="A17" s="37" t="str">
        <f>'Sign In'!A16</f>
        <v>Milo</v>
      </c>
      <c r="B17" s="6">
        <v>22.03</v>
      </c>
      <c r="C17" s="6" t="s">
        <v>20</v>
      </c>
    </row>
    <row r="18" spans="1:3" x14ac:dyDescent="0.25">
      <c r="A18" s="37" t="str">
        <f>'Sign In'!A17</f>
        <v>Oddie</v>
      </c>
      <c r="B18" s="6">
        <v>62.83</v>
      </c>
      <c r="C18" s="6" t="s">
        <v>19</v>
      </c>
    </row>
    <row r="19" spans="1:3" x14ac:dyDescent="0.25">
      <c r="A19" s="37" t="str">
        <f>'Sign In'!A18</f>
        <v>Pumba</v>
      </c>
      <c r="B19" s="6">
        <v>71.430000000000007</v>
      </c>
      <c r="C19" s="6" t="s">
        <v>18</v>
      </c>
    </row>
    <row r="20" spans="1:3" x14ac:dyDescent="0.25">
      <c r="A20" s="37" t="str">
        <f>'Sign In'!A19</f>
        <v>Shrek</v>
      </c>
      <c r="B20" s="6">
        <v>20.48</v>
      </c>
      <c r="C20" s="6" t="s">
        <v>20</v>
      </c>
    </row>
    <row r="21" spans="1:3" x14ac:dyDescent="0.25">
      <c r="A21" s="37" t="str">
        <f>'Sign In'!A20</f>
        <v>Sooty</v>
      </c>
      <c r="B21" s="6">
        <v>79.14</v>
      </c>
      <c r="C21" s="6" t="s">
        <v>18</v>
      </c>
    </row>
    <row r="22" spans="1:3" x14ac:dyDescent="0.25">
      <c r="A22" s="37" t="str">
        <f>'Sign In'!A21</f>
        <v>Timon</v>
      </c>
      <c r="B22" s="6">
        <v>73.41</v>
      </c>
      <c r="C22" s="6" t="s">
        <v>18</v>
      </c>
    </row>
    <row r="23" spans="1:3" x14ac:dyDescent="0.25">
      <c r="A23" s="37" t="str">
        <f>'Sign In'!A22</f>
        <v>Toby</v>
      </c>
      <c r="B23" s="6">
        <v>79.239999999999995</v>
      </c>
      <c r="C23" s="6" t="s">
        <v>18</v>
      </c>
    </row>
    <row r="25" spans="1:3" x14ac:dyDescent="0.25">
      <c r="A25" s="25" t="s">
        <v>87</v>
      </c>
      <c r="B25" s="25">
        <f>AVERAGE(B2:B23)</f>
        <v>47.087727272727278</v>
      </c>
      <c r="C25" s="25" t="s">
        <v>20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H31"/>
  <sheetViews>
    <sheetView zoomScale="90" zoomScaleNormal="90" workbookViewId="0">
      <selection activeCell="F15" sqref="F15"/>
    </sheetView>
  </sheetViews>
  <sheetFormatPr defaultRowHeight="15" x14ac:dyDescent="0.25"/>
  <cols>
    <col min="5" max="5" width="11" customWidth="1"/>
    <col min="6" max="6" width="12.5703125" bestFit="1" customWidth="1"/>
    <col min="7" max="7" width="13.28515625" customWidth="1"/>
    <col min="8" max="8" width="14.140625" customWidth="1"/>
  </cols>
  <sheetData>
    <row r="3" spans="3:8" ht="18.75" x14ac:dyDescent="0.25">
      <c r="F3" t="s">
        <v>100</v>
      </c>
      <c r="G3" s="46" t="s">
        <v>101</v>
      </c>
    </row>
    <row r="4" spans="3:8" x14ac:dyDescent="0.25">
      <c r="C4" t="s">
        <v>97</v>
      </c>
      <c r="D4" t="s">
        <v>98</v>
      </c>
    </row>
    <row r="5" spans="3:8" x14ac:dyDescent="0.25">
      <c r="C5">
        <v>0</v>
      </c>
      <c r="D5" t="str">
        <f>IF(C5&lt;59.99,"F",IF(C5&lt;69.99,"D",IF(C5&lt;79.99,"C",IF(C5&lt;89.99,"B","A"))))</f>
        <v>F</v>
      </c>
    </row>
    <row r="6" spans="3:8" x14ac:dyDescent="0.25">
      <c r="C6">
        <v>0</v>
      </c>
      <c r="D6" t="str">
        <f t="shared" ref="D6:D25" si="0">IF(C6&lt;59.99,"F",IF(C6&lt;69.99,"D",IF(C6&lt;79.99,"C",IF(C6&lt;89.99,"B","A"))))</f>
        <v>F</v>
      </c>
      <c r="G6" s="39" t="s">
        <v>93</v>
      </c>
      <c r="H6" t="s">
        <v>99</v>
      </c>
    </row>
    <row r="7" spans="3:8" x14ac:dyDescent="0.25">
      <c r="C7">
        <v>0</v>
      </c>
      <c r="D7" t="str">
        <f t="shared" si="0"/>
        <v>F</v>
      </c>
      <c r="G7" s="40" t="s">
        <v>17</v>
      </c>
      <c r="H7" s="45">
        <v>1</v>
      </c>
    </row>
    <row r="8" spans="3:8" x14ac:dyDescent="0.25">
      <c r="C8">
        <v>0</v>
      </c>
      <c r="D8" t="str">
        <f t="shared" si="0"/>
        <v>F</v>
      </c>
      <c r="G8" s="40" t="s">
        <v>18</v>
      </c>
      <c r="H8" s="45">
        <v>5</v>
      </c>
    </row>
    <row r="9" spans="3:8" x14ac:dyDescent="0.25">
      <c r="C9">
        <v>0</v>
      </c>
      <c r="D9" t="str">
        <f t="shared" si="0"/>
        <v>F</v>
      </c>
      <c r="G9" s="40" t="s">
        <v>19</v>
      </c>
      <c r="H9" s="45">
        <v>1</v>
      </c>
    </row>
    <row r="10" spans="3:8" x14ac:dyDescent="0.25">
      <c r="C10">
        <v>0</v>
      </c>
      <c r="D10" t="str">
        <f t="shared" si="0"/>
        <v>F</v>
      </c>
      <c r="G10" s="40" t="s">
        <v>20</v>
      </c>
      <c r="H10" s="45">
        <v>14</v>
      </c>
    </row>
    <row r="11" spans="3:8" x14ac:dyDescent="0.25">
      <c r="C11">
        <v>18</v>
      </c>
      <c r="D11" t="str">
        <f t="shared" si="0"/>
        <v>F</v>
      </c>
      <c r="G11" s="40" t="s">
        <v>94</v>
      </c>
      <c r="H11" s="45">
        <v>21</v>
      </c>
    </row>
    <row r="12" spans="3:8" x14ac:dyDescent="0.25">
      <c r="C12">
        <v>41</v>
      </c>
      <c r="D12" t="str">
        <f t="shared" si="0"/>
        <v>F</v>
      </c>
    </row>
    <row r="13" spans="3:8" x14ac:dyDescent="0.25">
      <c r="C13">
        <v>44</v>
      </c>
      <c r="D13" t="str">
        <f t="shared" si="0"/>
        <v>F</v>
      </c>
    </row>
    <row r="14" spans="3:8" x14ac:dyDescent="0.25">
      <c r="C14">
        <v>45</v>
      </c>
      <c r="D14" t="str">
        <f t="shared" si="0"/>
        <v>F</v>
      </c>
    </row>
    <row r="15" spans="3:8" x14ac:dyDescent="0.25">
      <c r="C15">
        <v>49</v>
      </c>
      <c r="D15" t="str">
        <f t="shared" si="0"/>
        <v>F</v>
      </c>
    </row>
    <row r="16" spans="3:8" x14ac:dyDescent="0.25">
      <c r="C16">
        <v>54</v>
      </c>
      <c r="D16" t="str">
        <f t="shared" si="0"/>
        <v>F</v>
      </c>
    </row>
    <row r="17" spans="2:4" x14ac:dyDescent="0.25">
      <c r="C17">
        <v>56</v>
      </c>
      <c r="D17" t="str">
        <f t="shared" si="0"/>
        <v>F</v>
      </c>
    </row>
    <row r="18" spans="2:4" x14ac:dyDescent="0.25">
      <c r="C18">
        <v>59</v>
      </c>
      <c r="D18" t="str">
        <f t="shared" si="0"/>
        <v>F</v>
      </c>
    </row>
    <row r="19" spans="2:4" x14ac:dyDescent="0.25">
      <c r="C19">
        <v>67</v>
      </c>
      <c r="D19" t="str">
        <f t="shared" si="0"/>
        <v>D</v>
      </c>
    </row>
    <row r="20" spans="2:4" x14ac:dyDescent="0.25">
      <c r="C20">
        <v>70</v>
      </c>
      <c r="D20" t="str">
        <f t="shared" si="0"/>
        <v>C</v>
      </c>
    </row>
    <row r="21" spans="2:4" x14ac:dyDescent="0.25">
      <c r="C21">
        <v>72</v>
      </c>
      <c r="D21" t="str">
        <f t="shared" si="0"/>
        <v>C</v>
      </c>
    </row>
    <row r="22" spans="2:4" x14ac:dyDescent="0.25">
      <c r="C22">
        <v>73</v>
      </c>
      <c r="D22" t="str">
        <f t="shared" si="0"/>
        <v>C</v>
      </c>
    </row>
    <row r="23" spans="2:4" x14ac:dyDescent="0.25">
      <c r="C23">
        <v>75</v>
      </c>
      <c r="D23" t="str">
        <f t="shared" si="0"/>
        <v>C</v>
      </c>
    </row>
    <row r="24" spans="2:4" x14ac:dyDescent="0.25">
      <c r="C24">
        <v>79</v>
      </c>
      <c r="D24" t="str">
        <f t="shared" si="0"/>
        <v>C</v>
      </c>
    </row>
    <row r="25" spans="2:4" x14ac:dyDescent="0.25">
      <c r="C25">
        <v>81</v>
      </c>
      <c r="D25" t="str">
        <f t="shared" si="0"/>
        <v>B</v>
      </c>
    </row>
    <row r="26" spans="2:4" x14ac:dyDescent="0.25">
      <c r="B26" t="s">
        <v>106</v>
      </c>
      <c r="C26">
        <f>AVERAGE(C11:C25)</f>
        <v>58.866666666666667</v>
      </c>
    </row>
    <row r="27" spans="2:4" x14ac:dyDescent="0.25">
      <c r="B27" t="s">
        <v>105</v>
      </c>
      <c r="C27">
        <f>_xlfn.QUARTILE.INC(C5:C25,0.25)</f>
        <v>0</v>
      </c>
    </row>
    <row r="28" spans="2:4" x14ac:dyDescent="0.25">
      <c r="B28" t="s">
        <v>104</v>
      </c>
      <c r="C28">
        <f>_xlfn.QUARTILE.INC(C5:C25,2)</f>
        <v>49</v>
      </c>
    </row>
    <row r="29" spans="2:4" x14ac:dyDescent="0.25">
      <c r="B29" t="s">
        <v>103</v>
      </c>
      <c r="C29">
        <f>_xlfn.QUARTILE.INC(C5:C25,3)</f>
        <v>70</v>
      </c>
    </row>
    <row r="30" spans="2:4" x14ac:dyDescent="0.25">
      <c r="B30" t="s">
        <v>102</v>
      </c>
      <c r="C30">
        <f>_xlfn.MODE.MULT(C4:C25)</f>
        <v>0</v>
      </c>
    </row>
    <row r="31" spans="2:4" x14ac:dyDescent="0.25">
      <c r="B31" t="s">
        <v>107</v>
      </c>
      <c r="C31">
        <f>_xlfn.STDEV.P(C5:C25)</f>
        <v>30.159064325634048</v>
      </c>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e s t s " > < 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 T e s t   1 < / s t r i n g > < / k e y > < v a l u e > < i n t > 7 1 < / i n t > < / v a l u e > < / i t e m > < i t e m > < k e y > < s t r i n g > T e s t   2 < / s t r i n g > < / k e y > < v a l u e > < i n t > 7 1 < / i n t > < / v a l u e > < / i t e m > < i t e m > < k e y > < s t r i n g > T e s t   3 < / s t r i n g > < / k e y > < v a l u e > < i n t > 7 1 < / i n t > < / v a l u e > < / i t e m > < i t e m > < k e y > < s t r i n g > T e s t   4 < / s t r i n g > < / k e y > < v a l u e > < i n t > 7 1 < / i n t > < / v a l u e > < / i t e m > < i t e m > < k e y > < s t r i n g > F i n a l   E x a m < / s t r i n g > < / k e y > < v a l u e > < i n t > 1 0 2 < / i n t > < / v a l u e > < / i t e m > < i t e m > < k e y > < s t r i n g > M i n   G r a d e < / s t r i n g > < / k e y > < v a l u e > < i n t > 1 0 0 < / i n t > < / v a l u e > < / i t e m > < / C o l u m n W i d t h s > < C o l u m n D i s p l a y I n d e x > < i t e m > < k e y > < s t r i n g > N a m e < / s t r i n g > < / k e y > < v a l u e > < i n t > 0 < / i n t > < / v a l u e > < / i t e m > < i t e m > < k e y > < s t r i n g > T e s t   1 < / s t r i n g > < / k e y > < v a l u e > < i n t > 1 < / i n t > < / v a l u e > < / i t e m > < i t e m > < k e y > < s t r i n g > T e s t   2 < / s t r i n g > < / k e y > < v a l u e > < i n t > 2 < / i n t > < / v a l u e > < / i t e m > < i t e m > < k e y > < s t r i n g > T e s t   3 < / s t r i n g > < / k e y > < v a l u e > < i n t > 3 < / i n t > < / v a l u e > < / i t e m > < i t e m > < k e y > < s t r i n g > T e s t   4 < / s t r i n g > < / k e y > < v a l u e > < i n t > 4 < / i n t > < / v a l u e > < / i t e m > < i t e m > < k e y > < s t r i n g > F i n a l   E x a m < / s t r i n g > < / k e y > < v a l u e > < i n t > 5 < / i n t > < / v a l u e > < / i t e m > < i t e m > < k e y > < s t r i n g > M i n   G r a d e < / 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C o u n t I n S a n d b o x " > < C u s t o m C o n t e n t > < ! [ C D A T A [ 5 ] ] > < / 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 A t t e n d a n c e 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 A t t e n d a n c e 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 C o l u m n s \ A t t e n   R e c o r d < / K e y > < / a : K e y > < a : V a l u e   i : t y p e = " T a b l e W i d g e t B a s e V i e w S t a t e " / > < / a : K e y V a l u e O f D i a g r a m O b j e c t K e y a n y T y p e z b w N T n L X > < a : K e y V a l u e O f D i a g r a m O b j e c t K e y a n y T y p e z b w N T n L X > < a : K e y > < K e y > C o l u m n s \ 0 1 / 1 5 / 1 9 < / K e y > < / a : K e y > < a : V a l u e   i : t y p e = " T a b l e W i d g e t B a s e V i e w S t a t e " / > < / a : K e y V a l u e O f D i a g r a m O b j e c t K e y a n y T y p e z b w N T n L X > < a : K e y V a l u e O f D i a g r a m O b j e c t K e y a n y T y p e z b w N T n L X > < a : K e y > < K e y > C o l u m n s \ 0 1 / 1 7 / 1 9 < / K e y > < / a : K e y > < a : V a l u e   i : t y p e = " T a b l e W i d g e t B a s e V i e w S t a t e " / > < / a : K e y V a l u e O f D i a g r a m O b j e c t K e y a n y T y p e z b w N T n L X > < a : K e y V a l u e O f D i a g r a m O b j e c t K e y a n y T y p e z b w N T n L X > < a : K e y > < K e y > C o l u m n s \ 0 1 / 2 2 / 1 9 < / K e y > < / a : K e y > < a : V a l u e   i : t y p e = " T a b l e W i d g e t B a s e V i e w S t a t e " / > < / a : K e y V a l u e O f D i a g r a m O b j e c t K e y a n y T y p e z b w N T n L X > < a : K e y V a l u e O f D i a g r a m O b j e c t K e y a n y T y p e z b w N T n L X > < a : K e y > < K e y > C o l u m n s \ 0 1 / 2 4 / 1 9 < / K e y > < / a : K e y > < a : V a l u e   i : t y p e = " T a b l e W i d g e t B a s e V i e w S t a t e " / > < / a : K e y V a l u e O f D i a g r a m O b j e c t K e y a n y T y p e z b w N T n L X > < a : K e y V a l u e O f D i a g r a m O b j e c t K e y a n y T y p e z b w N T n L X > < a : K e y > < K e y > C o l u m n s \ 0 1 / 2 9 / 1 9 < / K e y > < / a : K e y > < a : V a l u e   i : t y p e = " T a b l e W i d g e t B a s e V i e w S t a t e " / > < / a : K e y V a l u e O f D i a g r a m O b j e c t K e y a n y T y p e z b w N T n L X > < a : K e y V a l u e O f D i a g r a m O b j e c t K e y a n y T y p e z b w N T n L X > < a : K e y > < K e y > C o l u m n s \ 0 1 / 3 1 / 1 9 < / K e y > < / a : K e y > < a : V a l u e   i : t y p e = " T a b l e W i d g e t B a s e V i e w S t a t e " / > < / a : K e y V a l u e O f D i a g r a m O b j e c t K e y a n y T y p e z b w N T n L X > < a : K e y V a l u e O f D i a g r a m O b j e c t K e y a n y T y p e z b w N T n L X > < a : K e y > < K e y > C o l u m n s \ 0 2 / 0 5 / 1 9 < / K e y > < / a : K e y > < a : V a l u e   i : t y p e = " T a b l e W i d g e t B a s e V i e w S t a t e " / > < / a : K e y V a l u e O f D i a g r a m O b j e c t K e y a n y T y p e z b w N T n L X > < a : K e y V a l u e O f D i a g r a m O b j e c t K e y a n y T y p e z b w N T n L X > < a : K e y > < K e y > C o l u m n s \ 0 2 / 0 7 / 1 9 < / K e y > < / a : K e y > < a : V a l u e   i : t y p e = " T a b l e W i d g e t B a s e V i e w S t a t e " / > < / a : K e y V a l u e O f D i a g r a m O b j e c t K e y a n y T y p e z b w N T n L X > < a : K e y V a l u e O f D i a g r a m O b j e c t K e y a n y T y p e z b w N T n L X > < a : K e y > < K e y > C o l u m n s \ 0 2 / 1 2 / 1 9 < / K e y > < / a : K e y > < a : V a l u e   i : t y p e = " T a b l e W i d g e t B a s e V i e w S t a t e " / > < / a : K e y V a l u e O f D i a g r a m O b j e c t K e y a n y T y p e z b w N T n L X > < a : K e y V a l u e O f D i a g r a m O b j e c t K e y a n y T y p e z b w N T n L X > < a : K e y > < K e y > C o l u m n s \ 0 2 / 1 4 / 1 9 < / K e y > < / a : K e y > < a : V a l u e   i : t y p e = " T a b l e W i d g e t B a s e V i e w S t a t e " / > < / a : K e y V a l u e O f D i a g r a m O b j e c t K e y a n y T y p e z b w N T n L X > < a : K e y V a l u e O f D i a g r a m O b j e c t K e y a n y T y p e z b w N T n L X > < a : K e y > < K e y > C o l u m n s \ 0 2 / 1 9 / 1 9 < / K e y > < / a : K e y > < a : V a l u e   i : t y p e = " T a b l e W i d g e t B a s e V i e w S t a t e " / > < / a : K e y V a l u e O f D i a g r a m O b j e c t K e y a n y T y p e z b w N T n L X > < a : K e y V a l u e O f D i a g r a m O b j e c t K e y a n y T y p e z b w N T n L X > < a : K e y > < K e y > C o l u m n s \ 0 2 / 2 1 / 1 9 < / K e y > < / a : K e y > < a : V a l u e   i : t y p e = " T a b l e W i d g e t B a s e V i e w S t a t e " / > < / a : K e y V a l u e O f D i a g r a m O b j e c t K e y a n y T y p e z b w N T n L X > < a : K e y V a l u e O f D i a g r a m O b j e c t K e y a n y T y p e z b w N T n L X > < a : K e y > < K e y > C o l u m n s \ 0 2 / 2 6 / 1 9 < / K e y > < / a : K e y > < a : V a l u e   i : t y p e = " T a b l e W i d g e t B a s e V i e w S t a t e " / > < / a : K e y V a l u e O f D i a g r a m O b j e c t K e y a n y T y p e z b w N T n L X > < a : K e y V a l u e O f D i a g r a m O b j e c t K e y a n y T y p e z b w N T n L X > < a : K e y > < K e y > C o l u m n s \ 0 2 / 2 8 / 1 9 < / K e y > < / a : K e y > < a : V a l u e   i : t y p e = " T a b l e W i d g e t B a s e V i e w S t a t e " / > < / a : K e y V a l u e O f D i a g r a m O b j e c t K e y a n y T y p e z b w N T n L X > < a : K e y V a l u e O f D i a g r a m O b j e c t K e y a n y T y p e z b w N T n L X > < a : K e y > < K e y > C o l u m n s \ 0 3 / 0 5 / 1 9 < / K e y > < / a : K e y > < a : V a l u e   i : t y p e = " T a b l e W i d g e t B a s e V i e w S t a t e " / > < / a : K e y V a l u e O f D i a g r a m O b j e c t K e y a n y T y p e z b w N T n L X > < a : K e y V a l u e O f D i a g r a m O b j e c t K e y a n y T y p e z b w N T n L X > < a : K e y > < K e y > C o l u m n s \ 0 3 / 0 7 / 1 9 < / K e y > < / a : K e y > < a : V a l u e   i : t y p e = " T a b l e W i d g e t B a s e V i e w S t a t e " / > < / a : K e y V a l u e O f D i a g r a m O b j e c t K e y a n y T y p e z b w N T n L X > < a : K e y V a l u e O f D i a g r a m O b j e c t K e y a n y T y p e z b w N T n L X > < a : K e y > < K e y > C o l u m n s \ 0 3 / 1 9 / 1 9 < / K e y > < / a : K e y > < a : V a l u e   i : t y p e = " T a b l e W i d g e t B a s e V i e w S t a t e " / > < / a : K e y V a l u e O f D i a g r a m O b j e c t K e y a n y T y p e z b w N T n L X > < a : K e y V a l u e O f D i a g r a m O b j e c t K e y a n y T y p e z b w N T n L X > < a : K e y > < K e y > C o l u m n s \ 0 3 / 2 6 / 1 9 < / K e y > < / a : K e y > < a : V a l u e   i : t y p e = " T a b l e W i d g e t B a s e V i e w S t a t e " / > < / a : K e y V a l u e O f D i a g r a m O b j e c t K e y a n y T y p e z b w N T n L X > < a : K e y V a l u e O f D i a g r a m O b j e c t K e y a n y T y p e z b w N T n L X > < a : K e y > < K e y > C o l u m n s \ 0 3 / 2 8 / 1 9 < / K e y > < / a : K e y > < a : V a l u e   i : t y p e = " T a b l e W i d g e t B a s e V i e w S t a t e " / > < / a : K e y V a l u e O f D i a g r a m O b j e c t K e y a n y T y p e z b w N T n L X > < a : K e y V a l u e O f D i a g r a m O b j e c t K e y a n y T y p e z b w N T n L X > < a : K e y > < K e y > C o l u m n s \ 0 4 / 0 2 / 1 9 < / K e y > < / a : K e y > < a : V a l u e   i : t y p e = " T a b l e W i d g e t B a s e V i e w S t a t e " / > < / a : K e y V a l u e O f D i a g r a m O b j e c t K e y a n y T y p e z b w N T n L X > < a : K e y V a l u e O f D i a g r a m O b j e c t K e y a n y T y p e z b w N T n L X > < a : K e y > < K e y > C o l u m n s \ 0 4 / 0 4 / 1 9 < / K e y > < / a : K e y > < a : V a l u e   i : t y p e = " T a b l e W i d g e t B a s e V i e w S t a t e " / > < / a : K e y V a l u e O f D i a g r a m O b j e c t K e y a n y T y p e z b w N T n L X > < a : K e y V a l u e O f D i a g r a m O b j e c t K e y a n y T y p e z b w N T n L X > < a : K e y > < K e y > C o l u m n s \ 0 4 / 0 9 / 1 9 < / K e y > < / a : K e y > < a : V a l u e   i : t y p e = " T a b l e W i d g e t B a s e V i e w S t a t e " / > < / a : K e y V a l u e O f D i a g r a m O b j e c t K e y a n y T y p e z b w N T n L X > < a : K e y V a l u e O f D i a g r a m O b j e c t K e y a n y T y p e z b w N T n L X > < a : K e y > < K e y > C o l u m n s \ 0 4 / 1 1 / 1 9 < / K e y > < / a : K e y > < a : V a l u e   i : t y p e = " T a b l e W i d g e t B a s e V i e w S t a t e " / > < / a : K e y V a l u e O f D i a g r a m O b j e c t K e y a n y T y p e z b w N T n L X > < a : K e y V a l u e O f D i a g r a m O b j e c t K e y a n y T y p e z b w N T n L X > < a : K e y > < K e y > C o l u m n s \ 0 4 / 1 6 / 1 9 < / K e y > < / a : K e y > < a : V a l u e   i : t y p e = " T a b l e W i d g e t B a s e V i e w S t a t e " / > < / a : K e y V a l u e O f D i a g r a m O b j e c t K e y a n y T y p e z b w N T n L X > < a : K e y V a l u e O f D i a g r a m O b j e c t K e y a n y T y p e z b w N T n L X > < a : K e y > < K e y > C o l u m n s \ 0 4 / 1 8 / 1 9 < / K e y > < / a : K e y > < a : V a l u e   i : t y p e = " T a b l e W i d g e t B a s e V i e w S t a t e " / > < / a : K e y V a l u e O f D i a g r a m O b j e c t K e y a n y T y p e z b w N T n L X > < a : K e y V a l u e O f D i a g r a m O b j e c t K e y a n y T y p e z b w N T n L X > < a : K e y > < K e y > C o l u m n s \ 0 4 / 2 3 / 1 9 < / K e y > < / a : K e y > < a : V a l u e   i : t y p e = " T a b l e W i d g e t B a s e V i e w S t a t e " / > < / a : K e y V a l u e O f D i a g r a m O b j e c t K e y a n y T y p e z b w N T n L X > < a : K e y V a l u e O f D i a g r a m O b j e c t K e y a n y T y p e z b w N T n L X > < a : K e y > < K e y > C o l u m n s \ 0 4 / 2 5 / 1 9 < / K e y > < / a : K e y > < a : V a l u e   i : t y p e = " T a b l e W i d g e t B a s e V i e w S t a t e " / > < / a : K e y V a l u e O f D i a g r a m O b j e c t K e y a n y T y p e z b w N T n L X > < a : K e y V a l u e O f D i a g r a m O b j e c t K e y a n y T y p e z b w N T n L X > < a : K e y > < K e y > C o l u m n s \ 0 4 / 3 0 / 1 9 < / K e y > < / a : K e y > < a : V a l u e   i : t y p e = " T a b l e W i d g e t B a s e V i e w S t a t e " / > < / a : K e y V a l u e O f D i a g r a m O b j e c t K e y a n y T y p e z b w N T n L X > < a : K e y V a l u e O f D i a g r a m O b j e c t K e y a n y T y p e z b w N T n L X > < a : K e y > < K e y > C o l u m n s \ 0 5 / 0 7 / 1 9 < / 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 C o l u m n s \ H W 1 < / K e y > < / a : K e y > < a : V a l u e   i : t y p e = " T a b l e W i d g e t B a s e V i e w S t a t e " / > < / a : K e y V a l u e O f D i a g r a m O b j e c t K e y a n y T y p e z b w N T n L X > < a : K e y V a l u e O f D i a g r a m O b j e c t K e y a n y T y p e z b w N T n L X > < a : K e y > < K e y > C o l u m n s \ H W 2 < / K e y > < / a : K e y > < a : V a l u e   i : t y p e = " T a b l e W i d g e t B a s e V i e w S t a t e " / > < / a : K e y V a l u e O f D i a g r a m O b j e c t K e y a n y T y p e z b w N T n L X > < a : K e y V a l u e O f D i a g r a m O b j e c t K e y a n y T y p e z b w N T n L X > < a : K e y > < K e y > C o l u m n s \ H W 3 < / K e y > < / a : K e y > < a : V a l u e   i : t y p e = " T a b l e W i d g e t B a s e V i e w S t a t e " / > < / a : K e y V a l u e O f D i a g r a m O b j e c t K e y a n y T y p e z b w N T n L X > < a : K e y V a l u e O f D i a g r a m O b j e c t K e y a n y T y p e z b w N T n L X > < a : K e y > < K e y > C o l u m n s \ H W 4   1 . 1   1 . 2 < / K e y > < / a : K e y > < a : V a l u e   i : t y p e = " T a b l e W i d g e t B a s e V i e w S t a t e " / > < / a : K e y V a l u e O f D i a g r a m O b j e c t K e y a n y T y p e z b w N T n L X > < a : K e y V a l u e O f D i a g r a m O b j e c t K e y a n y T y p e z b w N T n L X > < a : K e y > < K e y > C o l u m n s \ H W 5   1 . 3 < / K e y > < / a : K e y > < a : V a l u e   i : t y p e = " T a b l e W i d g e t B a s e V i e w S t a t e " / > < / a : K e y V a l u e O f D i a g r a m O b j e c t K e y a n y T y p e z b w N T n L X > < a : K e y V a l u e O f D i a g r a m O b j e c t K e y a n y T y p e z b w N T n L X > < a : K e y > < K e y > C o l u m n s \ H W 6   2 . 1 - 2 . 2   A < / K e y > < / a : K e y > < a : V a l u e   i : t y p e = " T a b l e W i d g e t B a s e V i e w S t a t e " / > < / a : K e y V a l u e O f D i a g r a m O b j e c t K e y a n y T y p e z b w N T n L X > < a : K e y V a l u e O f D i a g r a m O b j e c t K e y a n y T y p e z b w N T n L X > < a : K e y > < K e y > C o l u m n s \ H W 7   2 . 1 - 2 . 2   B < / K e y > < / a : K e y > < a : V a l u e   i : t y p e = " T a b l e W i d g e t B a s e V i e w S t a t e " / > < / a : K e y V a l u e O f D i a g r a m O b j e c t K e y a n y T y p e z b w N T n L X > < a : K e y V a l u e O f D i a g r a m O b j e c t K e y a n y T y p e z b w N T n L X > < a : K e y > < K e y > C o l u m n s \ H W 8   2 . 3 - 2 . 4 < / K e y > < / a : K e y > < a : V a l u e   i : t y p e = " T a b l e W i d g e t B a s e V i e w S t a t e " / > < / a : K e y V a l u e O f D i a g r a m O b j e c t K e y a n y T y p e z b w N T n L X > < a : K e y V a l u e O f D i a g r a m O b j e c t K e y a n y T y p e z b w N T n L X > < a : K e y > < K e y > C o l u m n s \ H W 9   9 . 1 < / K e y > < / a : K e y > < a : V a l u e   i : t y p e = " T a b l e W i d g e t B a s e V i e w S t a t e " / > < / a : K e y V a l u e O f D i a g r a m O b j e c t K e y a n y T y p e z b w N T n L X > < a : K e y V a l u e O f D i a g r a m O b j e c t K e y a n y T y p e z b w N T n L X > < a : K e y > < K e y > C o l u m n s \ H W 1 0   1 . 4   3 . 1 < / K e y > < / a : K e y > < a : V a l u e   i : t y p e = " T a b l e W i d g e t B a s e V i e w S t a t e " / > < / a : K e y V a l u e O f D i a g r a m O b j e c t K e y a n y T y p e z b w N T n L X > < a : K e y V a l u e O f D i a g r a m O b j e c t K e y a n y T y p e z b w N T n L X > < a : K e y > < K e y > C o l u m n s \ H W 1 1   3 . 2 < / K e y > < / a : K e y > < a : V a l u e   i : t y p e = " T a b l e W i d g e t B a s e V i e w S t a t e " / > < / a : K e y V a l u e O f D i a g r a m O b j e c t K e y a n y T y p e z b w N T n L X > < a : K e y V a l u e O f D i a g r a m O b j e c t K e y a n y T y p e z b w N T n L X > < a : K e y > < K e y > C o l u m n s \ H W 1 2 < / K e y > < / a : K e y > < a : V a l u e   i : t y p e = " T a b l e W i d g e t B a s e V i e w S t a t e " / > < / a : K e y V a l u e O f D i a g r a m O b j e c t K e y a n y T y p e z b w N T n L X > < a : K e y V a l u e O f D i a g r a m O b j e c t K e y a n y T y p e z b w N T n L X > < a : K e y > < K e y > C o l u m n s \ H W   1 3 < / K e y > < / a : K e y > < a : V a l u e   i : t y p e = " T a b l e W i d g e t B a s e V i e w S t a t e " / > < / a : K e y V a l u e O f D i a g r a m O b j e c t K e y a n y T y p e z b w N T n L X > < a : K e y V a l u e O f D i a g r a m O b j e c t K e y a n y T y p e z b w N T n L X > < a : K e y > < K e y > C o l u m n s \ H W 1 4 < / K e y > < / a : K e y > < a : V a l u e   i : t y p e = " T a b l e W i d g e t B a s e V i e w S t a t e " / > < / a : K e y V a l u e O f D i a g r a m O b j e c t K e y a n y T y p e z b w N T n L X > < a : K e y V a l u e O f D i a g r a m O b j e c t K e y a n y T y p e z b w N T n L X > < a : K e y > < K e y > C o l u m n s \ 9 . 1   a < / K e y > < / a : K e y > < a : V a l u e   i : t y p e = " T a b l e W i d g e t B a s e V i e w S t a t e " / > < / a : K e y V a l u e O f D i a g r a m O b j e c t K e y a n y T y p e z b w N T n L X > < a : K e y V a l u e O f D i a g r a m O b j e c t K e y a n y T y p e z b w N T n L X > < a : K e y > < K e y > C o l u m n s \ 9 . 1   b < / K e y > < / a : K e y > < a : V a l u e   i : t y p e = " T a b l e W i d g e t B a s e V i e w S t a t e " / > < / a : K e y V a l u e O f D i a g r a m O b j e c t K e y a n y T y p e z b w N T n L X > < a : K e y V a l u e O f D i a g r a m O b j e c t K e y a n y T y p e z b w N T n L X > < a : K e y > < K e y > C o l u m n s \ H W   1 < / K e y > < / a : K e y > < a : V a l u e   i : t y p e = " T a b l e W i d g e t B a s e V i e w S t a t e " / > < / a : K e y V a l u e O f D i a g r a m O b j e c t K e y a n y T y p e z b w N T n L X > < a : K e y V a l u e O f D i a g r a m O b j e c t K e y a n y T y p e z b w N T n L X > < a : K e y > < K e y > C o l u m n s \ Q u i z   1 < / K e y > < / a : K e y > < a : V a l u e   i : t y p e = " T a b l e W i d g e t B a s e V i e w S t a t e " / > < / a : K e y V a l u e O f D i a g r a m O b j e c t K e y a n y T y p e z b w N T n L X > < a : K e y V a l u e O f D i a g r a m O b j e c t K e y a n y T y p e z b w N T n L X > < a : K e y > < K e y > C o l u m n s \ Q u i z   3 < / K e y > < / a : K e y > < a : V a l u e   i : t y p e = " T a b l e W i d g e t B a s e V i e w S t a t e " / > < / a : K e y V a l u e O f D i a g r a m O b j e c t K e y a n y T y p e z b w N T n L X > < a : K e y V a l u e O f D i a g r a m O b j e c t K e y a n y T y p e z b w N T n L X > < a : K e y > < K e y > C o l u m n s \ 3 . 1 < / K e y > < / a : K e y > < a : V a l u e   i : t y p e = " T a b l e W i d g e t B a s e V i e w S t a t e " / > < / a : K e y V a l u e O f D i a g r a m O b j e c t K e y a n y T y p e z b w N T n L X > < a : K e y V a l u e O f D i a g r a m O b j e c t K e y a n y T y p e z b w N T n L X > < a : K e y > < K e y > C o l u m n s \ 3 . 2 < / K e y > < / a : K e y > < a : V a l u e   i : t y p e = " T a b l e W i d g e t B a s e V i e w S t a t e " / > < / a : K e y V a l u e O f D i a g r a m O b j e c t K e y a n y T y p e z b w N T n L X > < a : K e y V a l u e O f D i a g r a m O b j e c t K e y a n y T y p e z b w N T n L X > < a : K e y > < K e y > C o l u m n s \ 3 . 3 < / K e y > < / a : K e y > < a : V a l u e   i : t y p e = " T a b l e W i d g e t B a s e V i e w S t a t e " / > < / a : K e y V a l u e O f D i a g r a m O b j e c t K e y a n y T y p e z b w N T n L X > < a : K e y V a l u e O f D i a g r a m O b j e c t K e y a n y T y p e z b w N T n L X > < a : K e y > < K e y > C o l u m n s \ 3 . 4 < / K e y > < / a : K e y > < a : V a l u e   i : t y p e = " T a b l e W i d g e t B a s e V i e w S t a t e " / > < / a : K e y V a l u e O f D i a g r a m O b j e c t K e y a n y T y p e z b w N T n L X > < a : K e y V a l u e O f D i a g r a m O b j e c t K e y a n y T y p e z b w N T n L X > < a : K e y > < K e y > C o l u m n s \ 3 . 5 < / K e y > < / a : K e y > < a : V a l u e   i : t y p e = " T a b l e W i d g e t B a s e V i e w S t a t e " / > < / a : K e y V a l u e O f D i a g r a m O b j e c t K e y a n y T y p e z b w N T n L X > < a : K e y V a l u e O f D i a g r a m O b j e c t K e y a n y T y p e z b w N T n L X > < a : K e y > < K e y > C o l u m n s \ Q u i z   4 < / K e y > < / a : K e y > < a : V a l u e   i : t y p e = " T a b l e W i d g e t B a s e V i e w S t a t e " / > < / a : K e y V a l u e O f D i a g r a m O b j e c t K e y a n y T y p e z b w N T n L X > < a : K e y V a l u e O f D i a g r a m O b j e c t K e y a n y T y p e z b w N T n L X > < a : K e y > < K e y > C o l u m n s \ 4 . 1 < / K e y > < / a : K e y > < a : V a l u e   i : t y p e = " T a b l e W i d g e t B a s e V i e w S t a t e " / > < / a : K e y V a l u e O f D i a g r a m O b j e c t K e y a n y T y p e z b w N T n L X > < a : K e y V a l u e O f D i a g r a m O b j e c t K e y a n y T y p e z b w N T n L X > < a : K e y > < K e y > C o l u m n s \ 4 . 2 < / K e y > < / a : K e y > < a : V a l u e   i : t y p e = " T a b l e W i d g e t B a s e V i e w S t a t e " / > < / a : K e y V a l u e O f D i a g r a m O b j e c t K e y a n y T y p e z b w N T n L X > < a : K e y V a l u e O f D i a g r a m O b j e c t K e y a n y T y p e z b w N T n L X > < a : K e y > < K e y > C o l u m n s \ 4 . 3 < / K e y > < / a : K e y > < a : V a l u e   i : t y p e = " T a b l e W i d g e t B a s e V i e w S t a t e " / > < / a : K e y V a l u e O f D i a g r a m O b j e c t K e y a n y T y p e z b w N T n L X > < a : K e y V a l u e O f D i a g r a m O b j e c t K e y a n y T y p e z b w N T n L X > < a : K e y > < K e y > C o l u m n s \ W o r d   P r o b l e m s < / K e y > < / a : K e y > < a : V a l u e   i : t y p e = " T a b l e W i d g e t B a s e V i e w S t a t e " / > < / a : K e y V a l u e O f D i a g r a m O b j e c t K e y a n y T y p e z b w N T n L X > < a : K e y V a l u e O f D i a g r a m O b j e c t K e y a n y T y p e z b w N T n L X > < a : K e y > < K e y > C o l u m n s \ A v e r a g e < / K e y > < / a : K e y > < a : V a l u e   i : t y p e = " T a b l e W i d g e t B a s e V i e w S t a t e " / > < / a : K e y V a l u e O f D i a g r a m O b j e c t K e y a n y T y p e z b w N T n L X > < a : K e y V a l u e O f D i a g r a m O b j e c t K e y a n y T y p e z b w N T n L X > < a : K e y > < K e y > C o l u m n s \ D r o p p e d   A v g . 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 Q u i z z e s 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 Q u i z z e s 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 C o l u m n s \ Q u i z   1 < / K e y > < / a : K e y > < a : V a l u e   i : t y p e = " T a b l e W i d g e t B a s e V i e w S t a t e " / > < / a : K e y V a l u e O f D i a g r a m O b j e c t K e y a n y T y p e z b w N T n L X > < a : K e y V a l u e O f D i a g r a m O b j e c t K e y a n y T y p e z b w N T n L X > < a : K e y > < K e y > C o l u m n s \ Q u i z   2 < / K e y > < / a : K e y > < a : V a l u e   i : t y p e = " T a b l e W i d g e t B a s e V i e w S t a t e " / > < / a : K e y V a l u e O f D i a g r a m O b j e c t K e y a n y T y p e z b w N T n L X > < a : K e y V a l u e O f D i a g r a m O b j e c t K e y a n y T y p e z b w N T n L X > < a : K e y > < K e y > C o l u m n s \ Q u i z   3 < / K e y > < / a : K e y > < a : V a l u e   i : t y p e = " T a b l e W i d g e t B a s e V i e w S t a t e " / > < / a : K e y V a l u e O f D i a g r a m O b j e c t K e y a n y T y p e z b w N T n L X > < a : K e y V a l u e O f D i a g r a m O b j e c t K e y a n y T y p e z b w N T n L X > < a : K e y > < K e y > C o l u m n s \ Q u i z   4 < / K e y > < / a : K e y > < a : V a l u e   i : t y p e = " T a b l e W i d g e t B a s e V i e w S t a t e " / > < / a : K e y V a l u e O f D i a g r a m O b j e c t K e y a n y T y p e z b w N T n L X > < a : K e y V a l u e O f D i a g r a m O b j e c t K e y a n y T y p e z b w N T n L X > < a : K e y > < K e y > C o l u m n s \ Q u i z   5 < / K e y > < / a : K e y > < a : V a l u e   i : t y p e = " T a b l e W i d g e t B a s e V i e w S t a t e " / > < / a : K e y V a l u e O f D i a g r a m O b j e c t K e y a n y T y p e z b w N T n L X > < a : K e y V a l u e O f D i a g r a m O b j e c t K e y a n y T y p e z b w N T n L X > < a : K e y > < K e y > C o l u m n s \ Q u i z   6 < / K e y > < / a : K e y > < a : V a l u e   i : t y p e = " T a b l e W i d g e t B a s e V i e w S t a t e " / > < / a : K e y V a l u e O f D i a g r a m O b j e c t K e y a n y T y p e z b w N T n L X > < a : K e y V a l u e O f D i a g r a m O b j e c t K e y a n y T y p e z b w N T n L X > < a : K e y > < K e y > C o l u m n s \ Q u i z   7 < / K e y > < / a : K e y > < a : V a l u e   i : t y p e = " T a b l e W i d g e t B a s e V i e w S t a t e " / > < / a : K e y V a l u e O f D i a g r a m O b j e c t K e y a n y T y p e z b w N T n L X > < a : K e y V a l u e O f D i a g r a m O b j e c t K e y a n y T y p e z b w N T n L X > < a : K e y > < K e y > C o l u m n s \ Q u i z   8 < / K e y > < / a : K e y > < a : V a l u e   i : t y p e = " T a b l e W i d g e t B a s e V i e w S t a t e " / > < / a : K e y V a l u e O f D i a g r a m O b j e c t K e y a n y T y p e z b w N T n L X > < a : K e y V a l u e O f D i a g r a m O b j e c t K e y a n y T y p e z b w N T n L X > < a : K e y > < K e y > C o l u m n s \ Q u i z   9 < / K e y > < / a : K e y > < a : V a l u e   i : t y p e = " T a b l e W i d g e t B a s e V i e w S t a t e " / > < / a : K e y V a l u e O f D i a g r a m O b j e c t K e y a n y T y p e z b w N T n L X > < a : K e y V a l u e O f D i a g r a m O b j e c t K e y a n y T y p e z b w N T n L X > < a : K e y > < K e y > C o l u m n s \ Q u i z   1 0 < / K e y > < / a : K e y > < a : V a l u e   i : t y p e = " T a b l e W i d g e t B a s e V i e w S t a t e " / > < / a : K e y V a l u e O f D i a g r a m O b j e c t K e y a n y T y p e z b w N T n L X > < a : K e y V a l u e O f D i a g r a m O b j e c t K e y a n y T y p e z b w N T n L X > < a : K e y > < K e y > C o l u m n s \ Q u i z   1 1 < / K e y > < / a : K e y > < a : V a l u e   i : t y p e = " T a b l e W i d g e t B a s e V i e w S t a t e " / > < / a : K e y V a l u e O f D i a g r a m O b j e c t K e y a n y T y p e z b w N T n L X > < a : K e y V a l u e O f D i a g r a m O b j e c t K e y a n y T y p e z b w N T n L X > < a : K e y > < K e y > C o l u m n s \ Q u i z   1 2 < / K e y > < / a : K e y > < a : V a l u e   i : t y p e = " T a b l e W i d g e t B a s e V i e w S t a t e " / > < / a : K e y V a l u e O f D i a g r a m O b j e c t K e y a n y T y p e z b w N T n L X > < a : K e y V a l u e O f D i a g r a m O b j e c t K e y a n y T y p e z b w N T n L X > < a : K e y > < K e y > C o l u m n s \ Q u i z   1 3 < / K e y > < / a : K e y > < a : V a l u e   i : t y p e = " T a b l e W i d g e t B a s e V i e w S t a t e " / > < / a : K e y V a l u e O f D i a g r a m O b j e c t K e y a n y T y p e z b w N T n L X > < a : K e y V a l u e O f D i a g r a m O b j e c t K e y a n y T y p e z b w N T n L X > < a : K e y > < K e y > C o l u m n s \ Q u i z   1 4 < / K e y > < / a : K e y > < a : V a l u e   i : t y p e = " T a b l e W i d g e t B a s e V i e w S t a t e " / > < / a : K e y V a l u e O f D i a g r a m O b j e c t K e y a n y T y p e z b w N T n L X > < a : K e y V a l u e O f D i a g r a m O b j e c t K e y a n y T y p e z b w N T n L X > < a : K e y > < K e y > C o l u m n s \ Q u i z   1 5 < / K e y > < / a : K e y > < a : V a l u e   i : t y p e = " T a b l e W i d g e t B a s e V i e w S t a t e " / > < / a : K e y V a l u e O f D i a g r a m O b j e c t K e y a n y T y p e z b w N T n L X > < a : K e y V a l u e O f D i a g r a m O b j e c t K e y a n y T y p e z b w N T n L X > < a : K e y > < K e y > C o l u m n s \ Q u i z   1 6 < / K e y > < / a : K e y > < a : V a l u e   i : t y p e = " T a b l e W i d g e t B a s e V i e w S t a t e " / > < / a : K e y V a l u e O f D i a g r a m O b j e c t K e y a n y T y p e z b w N T n L X > < a : K e y V a l u e O f D i a g r a m O b j e c t K e y a n y T y p e z b w N T n L X > < a : K e y > < K e y > C o l u m n s \ Q u i z   1 7 < / K e y > < / a : K e y > < a : V a l u e   i : t y p e = " T a b l e W i d g e t B a s e V i e w S t a t e " / > < / a : K e y V a l u e O f D i a g r a m O b j e c t K e y a n y T y p e z b w N T n L X > < a : K e y V a l u e O f D i a g r a m O b j e c t K e y a n y T y p e z b w N T n L X > < a : K e y > < K e y > C o l u m n s \ Q u i z   1 8 < / K e y > < / a : K e y > < a : V a l u e   i : t y p e = " T a b l e W i d g e t B a s e V i e w S t a t e " / > < / a : K e y V a l u e O f D i a g r a m O b j e c t K e y a n y T y p e z b w N T n L X > < a : K e y V a l u e O f D i a g r a m O b j e c t K e y a n y T y p e z b w N T n L X > < a : K e y > < K e y > C o l u m n s \ Q u i z   1 9 < / K e y > < / a : K e y > < a : V a l u e   i : t y p e = " T a b l e W i d g e t B a s e V i e w S t a t e " / > < / a : K e y V a l u e O f D i a g r a m O b j e c t K e y a n y T y p e z b w N T n L X > < a : K e y V a l u e O f D i a g r a m O b j e c t K e y a n y T y p e z b w N T n L X > < a : K e y > < K e y > C o l u m n s \ Q u i z   2 0 < / K e y > < / a : K e y > < a : V a l u e   i : t y p e = " T a b l e W i d g e t B a s e V i e w S t a t e " / > < / a : K e y V a l u e O f D i a g r a m O b j e c t K e y a n y T y p e z b w N T n L X > < a : K e y V a l u e O f D i a g r a m O b j e c t K e y a n y T y p e z b w N T n L X > < a : K e y > < K e y > C o l u m n s \ A v e r a g e < / K e y > < / a : K e y > < a : V a l u e   i : t y p e = " T a b l e W i d g e t B a s e V i e w S t a t e " / > < / a : K e y V a l u e O f D i a g r a m O b j e c t K e y a n y T y p e z b w N T n L X > < a : K e y V a l u e O f D i a g r a m O b j e c t K e y a n y T y p e z b w N T n L X > < a : K e y > < K e y > C o l u m n s \ D r o p p e d   A v g 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 T e s t s 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 T e s t s 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 C o l u m n s \ T e s t   1 < / K e y > < / a : K e y > < a : V a l u e   i : t y p e = " T a b l e W i d g e t B a s e V i e w S t a t e " / > < / a : K e y V a l u e O f D i a g r a m O b j e c t K e y a n y T y p e z b w N T n L X > < a : K e y V a l u e O f D i a g r a m O b j e c t K e y a n y T y p e z b w N T n L X > < a : K e y > < K e y > C o l u m n s \ T e s t   2 < / K e y > < / a : K e y > < a : V a l u e   i : t y p e = " T a b l e W i d g e t B a s e V i e w S t a t e " / > < / a : K e y V a l u e O f D i a g r a m O b j e c t K e y a n y T y p e z b w N T n L X > < a : K e y V a l u e O f D i a g r a m O b j e c t K e y a n y T y p e z b w N T n L X > < a : K e y > < K e y > C o l u m n s \ T e s t   3 < / K e y > < / a : K e y > < a : V a l u e   i : t y p e = " T a b l e W i d g e t B a s e V i e w S t a t e " / > < / a : K e y V a l u e O f D i a g r a m O b j e c t K e y a n y T y p e z b w N T n L X > < a : K e y V a l u e O f D i a g r a m O b j e c t K e y a n y T y p e z b w N T n L X > < a : K e y > < K e y > C o l u m n s \ T e s t   4 < / K e y > < / a : K e y > < a : V a l u e   i : t y p e = " T a b l e W i d g e t B a s e V i e w S t a t e " / > < / a : K e y V a l u e O f D i a g r a m O b j e c t K e y a n y T y p e z b w N T n L X > < a : K e y V a l u e O f D i a g r a m O b j e c t K e y a n y T y p e z b w N T n L X > < a : K e y > < K e y > C o l u m n s \ F i n a l   E x a m < / K e y > < / a : K e y > < a : V a l u e   i : t y p e = " T a b l e W i d g e t B a s e V i e w S t a t e " / > < / a : K e y V a l u e O f D i a g r a m O b j e c t K e y a n y T y p e z b w N T n L X > < a : K e y V a l u e O f D i a g r a m O b j e c t K e y a n y T y p e z b w N T n L X > < a : K e y > < K e y > C o l u m n s \ M i n   G r a d e 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 C o l u m n s \ L a s t ,   F i r s t < / K e y > < / a : K e y > < a : V a l u e   i : t y p e = " T a b l e W i d g e t B a s e V i e w S t a t e " / > < / a : K e y V a l u e O f D i a g r a m O b j e c t K e y a n y T y p e z b w N T n L X > < a : K e y V a l u e O f D i a g r a m O b j e c t K e y a n y T y p e z b w N T n L X > < a : K e y > < K e y > C o l u m n s \ H o m e w o r k < / K e y > < / a : K e y > < a : V a l u e   i : t y p e = " T a b l e W i d g e t B a s e V i e w S t a t e " / > < / a : K e y V a l u e O f D i a g r a m O b j e c t K e y a n y T y p e z b w N T n L X > < a : K e y V a l u e O f D i a g r a m O b j e c t K e y a n y T y p e z b w N T n L X > < a : K e y > < K e y > C o l u m n s \ Q u i z z e s < / K e y > < / a : K e y > < a : V a l u e   i : t y p e = " T a b l e W i d g e t B a s e V i e w S t a t e " / > < / a : K e y V a l u e O f D i a g r a m O b j e c t K e y a n y T y p e z b w N T n L X > < a : K e y V a l u e O f D i a g r a m O b j e c t K e y a n y T y p e z b w N T n L X > < a : K e y > < K e y > C o l u m n s \ H W & a m p ; Q < / K e y > < / a : K e y > < a : V a l u e   i : t y p e = " T a b l e W i d g e t B a s e V i e w S t a t e " / > < / a : K e y V a l u e O f D i a g r a m O b j e c t K e y a n y T y p e z b w N T n L X > < a : K e y V a l u e O f D i a g r a m O b j e c t K e y a n y T y p e z b w N T n L X > < a : K e y > < K e y > C o l u m n s \ T e s t   1 < / K e y > < / a : K e y > < a : V a l u e   i : t y p e = " T a b l e W i d g e t B a s e V i e w S t a t e " / > < / a : K e y V a l u e O f D i a g r a m O b j e c t K e y a n y T y p e z b w N T n L X > < a : K e y V a l u e O f D i a g r a m O b j e c t K e y a n y T y p e z b w N T n L X > < a : K e y > < K e y > C o l u m n s \ T e s t   2 < / K e y > < / a : K e y > < a : V a l u e   i : t y p e = " T a b l e W i d g e t B a s e V i e w S t a t e " / > < / a : K e y V a l u e O f D i a g r a m O b j e c t K e y a n y T y p e z b w N T n L X > < a : K e y V a l u e O f D i a g r a m O b j e c t K e y a n y T y p e z b w N T n L X > < a : K e y > < K e y > C o l u m n s \ T e s t   3 < / K e y > < / a : K e y > < a : V a l u e   i : t y p e = " T a b l e W i d g e t B a s e V i e w S t a t e " / > < / a : K e y V a l u e O f D i a g r a m O b j e c t K e y a n y T y p e z b w N T n L X > < a : K e y V a l u e O f D i a g r a m O b j e c t K e y a n y T y p e z b w N T n L X > < a : K e y > < K e y > C o l u m n s \ T e s t   4 < / K e y > < / a : K e y > < a : V a l u e   i : t y p e = " T a b l e W i d g e t B a s e V i e w S t a t e " / > < / a : K e y V a l u e O f D i a g r a m O b j e c t K e y a n y T y p e z b w N T n L X > < a : K e y V a l u e O f D i a g r a m O b j e c t K e y a n y T y p e z b w N T n L X > < a : K e y > < K e y > C o l u m n s \ F i n a l   E x a m < / K e y > < / a : K e y > < a : V a l u e   i : t y p e = " T a b l e W i d g e t B a s e V i e w S t a t e " / > < / a : K e y V a l u e O f D i a g r a m O b j e c t K e y a n y T y p e z b w N T n L X > < a : K e y V a l u e O f D i a g r a m O b j e c t K e y a n y T y p e z b w N T n L X > < a : K e y > < K e y > C o l u m n s \ A v e r a g e   F & l t ; T < / K e y > < / a : K e y > < a : V a l u e   i : t y p e = " T a b l e W i d g e t B a s e V i e w S t a t e " / > < / a : K e y V a l u e O f D i a g r a m O b j e c t K e y a n y T y p e z b w N T n L X > < a : K e y V a l u e O f D i a g r a m O b j e c t K e y a n y T y p e z b w N T n L X > < a : K e y > < K e y > C o l u m n s \ A V G   F & g t ; T < / K e y > < / a : K e y > < a : V a l u e   i : t y p e = " T a b l e W i d g e t B a s e V i e w S t a t e " / > < / a : K e y V a l u e O f D i a g r a m O b j e c t K e y a n y T y p e z b w N T n L X > < a : K e y V a l u e O f D i a g r a m O b j e c t K e y a n y T y p e z b w N T n L X > < a : K e y > < K e y > C o l u m n s \ G R A D E < / K e y > < / a : K e y > < a : V a l u e   i : t y p e = " T a b l e W i d g e t B a s e V i e w S t a t e " / > < / a : K e y V a l u e O f D i a g r a m O b j e c t K e y a n y T y p e z b w N T n L X > < a : K e y V a l u e O f D i a g r a m O b j e c t K e y a n y T y p e z b w N T n L X > < a : K e y > < K e y > C o l u m n s \ L e t t e r   G r a d e 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X M L _ H W " > < 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 H W 1 < / s t r i n g > < / k e y > < v a l u e > < i n t > 6 5 < / i n t > < / v a l u e > < / i t e m > < i t e m > < k e y > < s t r i n g > H W 2 < / s t r i n g > < / k e y > < v a l u e > < i n t > 6 5 < / i n t > < / v a l u e > < / i t e m > < i t e m > < k e y > < s t r i n g > H W 3 < / s t r i n g > < / k e y > < v a l u e > < i n t > 6 5 < / i n t > < / v a l u e > < / i t e m > < i t e m > < k e y > < s t r i n g > H W 4   1 . 1   1 . 2 < / s t r i n g > < / k e y > < v a l u e > < i n t > 1 0 7 < / i n t > < / v a l u e > < / i t e m > < i t e m > < k e y > < s t r i n g > H W 5   1 . 3 < / s t r i n g > < / k e y > < v a l u e > < i n t > 8 6 < / i n t > < / v a l u e > < / i t e m > < i t e m > < k e y > < s t r i n g > H W 6   2 . 1 - 2 . 2   A < / s t r i n g > < / k e y > < v a l u e > < i n t > 1 2 1 < / i n t > < / v a l u e > < / i t e m > < i t e m > < k e y > < s t r i n g > H W 7   2 . 1 - 2 . 2   B < / s t r i n g > < / k e y > < v a l u e > < i n t > 1 2 0 < / i n t > < / v a l u e > < / i t e m > < i t e m > < k e y > < s t r i n g > H W 8   2 . 3 - 2 . 4 < / s t r i n g > < / k e y > < v a l u e > < i n t > 1 0 9 < / i n t > < / v a l u e > < / i t e m > < i t e m > < k e y > < s t r i n g > H W 9   9 . 1 < / s t r i n g > < / k e y > < v a l u e > < i n t > 8 6 < / i n t > < / v a l u e > < / i t e m > < i t e m > < k e y > < s t r i n g > H W 1 0   1 . 4   3 . 1 < / s t r i n g > < / k e y > < v a l u e > < i n t > 1 1 4 < / i n t > < / v a l u e > < / i t e m > < i t e m > < k e y > < s t r i n g > H W 1 1   3 . 2 < / s t r i n g > < / k e y > < v a l u e > < i n t > 9 3 < / i n t > < / v a l u e > < / i t e m > < i t e m > < k e y > < s t r i n g > H W 1 2 < / s t r i n g > < / k e y > < v a l u e > < i n t > 7 2 < / i n t > < / v a l u e > < / i t e m > < i t e m > < k e y > < s t r i n g > H W   1 3 < / s t r i n g > < / k e y > < v a l u e > < i n t > 7 5 < / i n t > < / v a l u e > < / i t e m > < i t e m > < k e y > < s t r i n g > H W 1 4 < / s t r i n g > < / k e y > < v a l u e > < i n t > 7 2 < / i n t > < / v a l u e > < / i t e m > < i t e m > < k e y > < s t r i n g > 9 . 1   a < / s t r i n g > < / k e y > < v a l u e > < i n t > 6 4 < / i n t > < / v a l u e > < / i t e m > < i t e m > < k e y > < s t r i n g > 9 . 1   b < / s t r i n g > < / k e y > < v a l u e > < i n t > 6 5 < / i n t > < / v a l u e > < / i t e m > < i t e m > < k e y > < s t r i n g > H W   1 < / s t r i n g > < / k e y > < v a l u e > < i n t > 6 8 < / i n t > < / v a l u e > < / i t e m > < i t e m > < k e y > < s t r i n g > Q u i z   1 < / s t r i n g > < / k e y > < v a l u e > < i n t > 7 4 < / i n t > < / v a l u e > < / i t e m > < i t e m > < k e y > < s t r i n g > Q u i z   3 < / s t r i n g > < / k e y > < v a l u e > < i n t > 7 4 < / i n t > < / v a l u e > < / i t e m > < i t e m > < k e y > < s t r i n g > 3 . 1 < / s t r i n g > < / k e y > < v a l u e > < i n t > 5 4 < / i n t > < / v a l u e > < / i t e m > < i t e m > < k e y > < s t r i n g > 3 . 2 < / s t r i n g > < / k e y > < v a l u e > < i n t > 5 4 < / i n t > < / v a l u e > < / i t e m > < i t e m > < k e y > < s t r i n g > 3 . 3 < / s t r i n g > < / k e y > < v a l u e > < i n t > 5 4 < / i n t > < / v a l u e > < / i t e m > < i t e m > < k e y > < s t r i n g > 3 . 4 < / s t r i n g > < / k e y > < v a l u e > < i n t > 5 4 < / i n t > < / v a l u e > < / i t e m > < i t e m > < k e y > < s t r i n g > 3 . 5 < / s t r i n g > < / k e y > < v a l u e > < i n t > 5 4 < / i n t > < / v a l u e > < / i t e m > < i t e m > < k e y > < s t r i n g > Q u i z   4 < / s t r i n g > < / k e y > < v a l u e > < i n t > 7 4 < / i n t > < / v a l u e > < / i t e m > < i t e m > < k e y > < s t r i n g > 4 . 1 < / s t r i n g > < / k e y > < v a l u e > < i n t > 5 4 < / i n t > < / v a l u e > < / i t e m > < i t e m > < k e y > < s t r i n g > 4 . 2 < / s t r i n g > < / k e y > < v a l u e > < i n t > 5 4 < / i n t > < / v a l u e > < / i t e m > < i t e m > < k e y > < s t r i n g > 4 . 3 < / s t r i n g > < / k e y > < v a l u e > < i n t > 5 4 < / i n t > < / v a l u e > < / i t e m > < i t e m > < k e y > < s t r i n g > W o r d   P r o b l e m s < / s t r i n g > < / k e y > < v a l u e > < i n t > 1 3 1 < / i n t > < / v a l u e > < / i t e m > < i t e m > < k e y > < s t r i n g > A v e r a g e < / s t r i n g > < / k e y > < v a l u e > < i n t > 8 7 < / i n t > < / v a l u e > < / i t e m > < i t e m > < k e y > < s t r i n g > D r o p p e d   A v g . < / s t r i n g > < / k e y > < v a l u e > < i n t > 1 2 0 < / i n t > < / v a l u e > < / i t e m > < / C o l u m n W i d t h s > < C o l u m n D i s p l a y I n d e x > < i t e m > < k e y > < s t r i n g > N a m e < / s t r i n g > < / k e y > < v a l u e > < i n t > 0 < / i n t > < / v a l u e > < / i t e m > < i t e m > < k e y > < s t r i n g > H W 1 < / s t r i n g > < / k e y > < v a l u e > < i n t > 1 < / i n t > < / v a l u e > < / i t e m > < i t e m > < k e y > < s t r i n g > H W 2 < / s t r i n g > < / k e y > < v a l u e > < i n t > 2 < / i n t > < / v a l u e > < / i t e m > < i t e m > < k e y > < s t r i n g > H W 3 < / s t r i n g > < / k e y > < v a l u e > < i n t > 3 < / i n t > < / v a l u e > < / i t e m > < i t e m > < k e y > < s t r i n g > H W 4   1 . 1   1 . 2 < / s t r i n g > < / k e y > < v a l u e > < i n t > 4 < / i n t > < / v a l u e > < / i t e m > < i t e m > < k e y > < s t r i n g > H W 5   1 . 3 < / s t r i n g > < / k e y > < v a l u e > < i n t > 5 < / i n t > < / v a l u e > < / i t e m > < i t e m > < k e y > < s t r i n g > H W 6   2 . 1 - 2 . 2   A < / s t r i n g > < / k e y > < v a l u e > < i n t > 6 < / i n t > < / v a l u e > < / i t e m > < i t e m > < k e y > < s t r i n g > H W 7   2 . 1 - 2 . 2   B < / s t r i n g > < / k e y > < v a l u e > < i n t > 7 < / i n t > < / v a l u e > < / i t e m > < i t e m > < k e y > < s t r i n g > H W 8   2 . 3 - 2 . 4 < / s t r i n g > < / k e y > < v a l u e > < i n t > 8 < / i n t > < / v a l u e > < / i t e m > < i t e m > < k e y > < s t r i n g > H W 9   9 . 1 < / s t r i n g > < / k e y > < v a l u e > < i n t > 9 < / i n t > < / v a l u e > < / i t e m > < i t e m > < k e y > < s t r i n g > H W 1 0   1 . 4   3 . 1 < / s t r i n g > < / k e y > < v a l u e > < i n t > 1 0 < / i n t > < / v a l u e > < / i t e m > < i t e m > < k e y > < s t r i n g > H W 1 1   3 . 2 < / s t r i n g > < / k e y > < v a l u e > < i n t > 1 1 < / i n t > < / v a l u e > < / i t e m > < i t e m > < k e y > < s t r i n g > H W 1 2 < / s t r i n g > < / k e y > < v a l u e > < i n t > 1 2 < / i n t > < / v a l u e > < / i t e m > < i t e m > < k e y > < s t r i n g > H W   1 3 < / s t r i n g > < / k e y > < v a l u e > < i n t > 1 3 < / i n t > < / v a l u e > < / i t e m > < i t e m > < k e y > < s t r i n g > H W 1 4 < / s t r i n g > < / k e y > < v a l u e > < i n t > 1 4 < / i n t > < / v a l u e > < / i t e m > < i t e m > < k e y > < s t r i n g > 9 . 1   a < / s t r i n g > < / k e y > < v a l u e > < i n t > 1 5 < / i n t > < / v a l u e > < / i t e m > < i t e m > < k e y > < s t r i n g > 9 . 1   b < / s t r i n g > < / k e y > < v a l u e > < i n t > 1 6 < / i n t > < / v a l u e > < / i t e m > < i t e m > < k e y > < s t r i n g > H W   1 < / s t r i n g > < / k e y > < v a l u e > < i n t > 1 7 < / i n t > < / v a l u e > < / i t e m > < i t e m > < k e y > < s t r i n g > Q u i z   1 < / s t r i n g > < / k e y > < v a l u e > < i n t > 1 8 < / i n t > < / v a l u e > < / i t e m > < i t e m > < k e y > < s t r i n g > Q u i z   3 < / s t r i n g > < / k e y > < v a l u e > < i n t > 1 9 < / i n t > < / v a l u e > < / i t e m > < i t e m > < k e y > < s t r i n g > 3 . 1 < / s t r i n g > < / k e y > < v a l u e > < i n t > 2 0 < / i n t > < / v a l u e > < / i t e m > < i t e m > < k e y > < s t r i n g > 3 . 2 < / s t r i n g > < / k e y > < v a l u e > < i n t > 2 1 < / i n t > < / v a l u e > < / i t e m > < i t e m > < k e y > < s t r i n g > 3 . 3 < / s t r i n g > < / k e y > < v a l u e > < i n t > 2 2 < / i n t > < / v a l u e > < / i t e m > < i t e m > < k e y > < s t r i n g > 3 . 4 < / s t r i n g > < / k e y > < v a l u e > < i n t > 2 3 < / i n t > < / v a l u e > < / i t e m > < i t e m > < k e y > < s t r i n g > 3 . 5 < / s t r i n g > < / k e y > < v a l u e > < i n t > 2 4 < / i n t > < / v a l u e > < / i t e m > < i t e m > < k e y > < s t r i n g > Q u i z   4 < / s t r i n g > < / k e y > < v a l u e > < i n t > 2 5 < / i n t > < / v a l u e > < / i t e m > < i t e m > < k e y > < s t r i n g > 4 . 1 < / s t r i n g > < / k e y > < v a l u e > < i n t > 2 6 < / i n t > < / v a l u e > < / i t e m > < i t e m > < k e y > < s t r i n g > 4 . 2 < / s t r i n g > < / k e y > < v a l u e > < i n t > 2 7 < / i n t > < / v a l u e > < / i t e m > < i t e m > < k e y > < s t r i n g > 4 . 3 < / s t r i n g > < / k e y > < v a l u e > < i n t > 2 8 < / i n t > < / v a l u e > < / i t e m > < i t e m > < k e y > < s t r i n g > W o r d   P r o b l e m s < / s t r i n g > < / k e y > < v a l u e > < i n t > 2 9 < / i n t > < / v a l u e > < / i t e m > < i t e m > < k e y > < s t r i n g > A v e r a g e < / s t r i n g > < / k e y > < v a l u e > < i n t > 3 0 < / i n t > < / v a l u e > < / i t e m > < i t e m > < k e y > < s t r i n g > D r o p p e d   A v g . < / s t r i n g > < / k e y > < v a l u e > < i n t > 3 1 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P o w e r P i v o t V e r s i o n " > < C u s t o m C o n t e n t > < ! [ C D A T A [ 1 1 . 0 . 9 1 6 6 . 1 8 8 ] ] > < / 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C l i e n t W i n d o w X M L " > < C u s t o m C o n t e n t > < ! [ C D A T A [ T a b l e 1 ] ] > < / 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 2 0 1 9 - 0 4 - 0 6 T 1 1 : 5 6 : 4 8 . 6 5 2 8 6 4 5 - 0 5 : 0 0 < / L a s t P r o c e s s e d T i m e > < / D a t a M o d e l i n g S a n d b o x . S e r i a l i z e d S a n d b o x E r r o r C a c h 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 A t t e n d a n c e 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 A t t e n d a n c e 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K e y > < / D i a g r a m O b j e c t K e y > < D i a g r a m O b j e c t K e y > < K e y > M e a s u r e s \ S u m   o f   T O T A L \ T a g I n f o \ F o r m u l a < / K e y > < / D i a g r a m O b j e c t K e y > < D i a g r a m O b j e c t K e y > < K e y > M e a s u r e s \ S u m   o f   T O T A L \ T a g I n f o \ V a l u e < / K e y > < / D i a g r a m O b j e c t K e y > < D i a g r a m O b j e c t K e y > < K e y > M e a s u r e s \ A v e r a g e   o f   T O T A L < / K e y > < / D i a g r a m O b j e c t K e y > < D i a g r a m O b j e c t K e y > < K e y > M e a s u r e s \ A v e r a g e   o f   T O T A L \ T a g I n f o \ F o r m u l a < / K e y > < / D i a g r a m O b j e c t K e y > < D i a g r a m O b j e c t K e y > < K e y > M e a s u r e s \ A v e r a g e   o f   T O T A L \ T a g I n f o \ V a l u e < / K e y > < / D i a g r a m O b j e c t K e y > < D i a g r a m O b j e c t K e y > < K e y > C o l u m n s \ N a m e < / K e y > < / D i a g r a m O b j e c t K e y > < D i a g r a m O b j e c t K e y > < K e y > C o l u m n s \ A t t e n   R e c o r d < / K e y > < / D i a g r a m O b j e c t K e y > < D i a g r a m O b j e c t K e y > < K e y > C o l u m n s \ 0 1 / 1 5 / 1 9 < / K e y > < / D i a g r a m O b j e c t K e y > < D i a g r a m O b j e c t K e y > < K e y > C o l u m n s \ 0 1 / 1 7 / 1 9 < / K e y > < / D i a g r a m O b j e c t K e y > < D i a g r a m O b j e c t K e y > < K e y > C o l u m n s \ 0 1 / 2 2 / 1 9 < / K e y > < / D i a g r a m O b j e c t K e y > < D i a g r a m O b j e c t K e y > < K e y > C o l u m n s \ 0 1 / 2 4 / 1 9 < / K e y > < / D i a g r a m O b j e c t K e y > < D i a g r a m O b j e c t K e y > < K e y > C o l u m n s \ 0 1 / 2 9 / 1 9 < / K e y > < / D i a g r a m O b j e c t K e y > < D i a g r a m O b j e c t K e y > < K e y > C o l u m n s \ 0 1 / 3 1 / 1 9 < / K e y > < / D i a g r a m O b j e c t K e y > < D i a g r a m O b j e c t K e y > < K e y > C o l u m n s \ 0 2 / 0 5 / 1 9 < / K e y > < / D i a g r a m O b j e c t K e y > < D i a g r a m O b j e c t K e y > < K e y > C o l u m n s \ 0 2 / 0 7 / 1 9 < / K e y > < / D i a g r a m O b j e c t K e y > < D i a g r a m O b j e c t K e y > < K e y > C o l u m n s \ 0 2 / 1 2 / 1 9 < / K e y > < / D i a g r a m O b j e c t K e y > < D i a g r a m O b j e c t K e y > < K e y > C o l u m n s \ 0 2 / 1 4 / 1 9 < / K e y > < / D i a g r a m O b j e c t K e y > < D i a g r a m O b j e c t K e y > < K e y > C o l u m n s \ 0 2 / 1 9 / 1 9 < / K e y > < / D i a g r a m O b j e c t K e y > < D i a g r a m O b j e c t K e y > < K e y > C o l u m n s \ 0 2 / 2 1 / 1 9 < / K e y > < / D i a g r a m O b j e c t K e y > < D i a g r a m O b j e c t K e y > < K e y > C o l u m n s \ 0 2 / 2 6 / 1 9 < / K e y > < / D i a g r a m O b j e c t K e y > < D i a g r a m O b j e c t K e y > < K e y > C o l u m n s \ 0 2 / 2 8 / 1 9 < / K e y > < / D i a g r a m O b j e c t K e y > < D i a g r a m O b j e c t K e y > < K e y > C o l u m n s \ 0 3 / 0 5 / 1 9 < / K e y > < / D i a g r a m O b j e c t K e y > < D i a g r a m O b j e c t K e y > < K e y > C o l u m n s \ 0 3 / 0 7 / 1 9 < / K e y > < / D i a g r a m O b j e c t K e y > < D i a g r a m O b j e c t K e y > < K e y > C o l u m n s \ 0 3 / 1 9 / 1 9 < / K e y > < / D i a g r a m O b j e c t K e y > < D i a g r a m O b j e c t K e y > < K e y > C o l u m n s \ 0 3 / 2 6 / 1 9 < / K e y > < / D i a g r a m O b j e c t K e y > < D i a g r a m O b j e c t K e y > < K e y > C o l u m n s \ 0 3 / 2 8 / 1 9 < / K e y > < / D i a g r a m O b j e c t K e y > < D i a g r a m O b j e c t K e y > < K e y > C o l u m n s \ 0 4 / 0 2 / 1 9 < / K e y > < / D i a g r a m O b j e c t K e y > < D i a g r a m O b j e c t K e y > < K e y > C o l u m n s \ 0 4 / 0 4 / 1 9 < / K e y > < / D i a g r a m O b j e c t K e y > < D i a g r a m O b j e c t K e y > < K e y > C o l u m n s \ 0 4 / 0 9 / 1 9 < / K e y > < / D i a g r a m O b j e c t K e y > < D i a g r a m O b j e c t K e y > < K e y > C o l u m n s \ 0 4 / 1 1 / 1 9 < / K e y > < / D i a g r a m O b j e c t K e y > < D i a g r a m O b j e c t K e y > < K e y > C o l u m n s \ 0 4 / 1 6 / 1 9 < / K e y > < / D i a g r a m O b j e c t K e y > < D i a g r a m O b j e c t K e y > < K e y > C o l u m n s \ 0 4 / 1 8 / 1 9 < / K e y > < / D i a g r a m O b j e c t K e y > < D i a g r a m O b j e c t K e y > < K e y > C o l u m n s \ 0 4 / 2 3 / 1 9 < / K e y > < / D i a g r a m O b j e c t K e y > < D i a g r a m O b j e c t K e y > < K e y > C o l u m n s \ 0 4 / 2 5 / 1 9 < / K e y > < / D i a g r a m O b j e c t K e y > < D i a g r a m O b j e c t K e y > < K e y > C o l u m n s \ 0 4 / 3 0 / 1 9 < / K e y > < / D i a g r a m O b j e c t K e y > < D i a g r a m O b j e c t K e y > < K e y > C o l u m n s \ 0 5 / 0 7 / 1 9 < / K e y > < / D i a g r a m O b j e c t K e y > < D i a g r a m O b j e c t K e y > < K e y > C o l u m n s \ T O T A L < / 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 L i n k s \ & l t ; C o l u m n s \ A v e r a g e   o f   T O T A L & g t ; - & l t ; M e a s u r e s \ T O T A L & g t ; < / K e y > < / D i a g r a m O b j e c t K e y > < D i a g r a m O b j e c t K e y > < K e y > L i n k s \ & l t ; C o l u m n s \ A v e r a g e   o f   T O T A L & g t ; - & l t ; M e a s u r e s \ T O T A L & g t ; \ C O L U M N < / K e y > < / D i a g r a m O b j e c t K e y > < D i a g r a m O b j e c t K e y > < K e y > L i n k s \ & l t ; C o l u m n s \ A v e r a g e 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K e y > < / a : K e y > < a : V a l u e   i : t y p e = " M e a s u r e G r i d N o d e V i e w S t a t e " > < C o l u m n > 3 1 < / 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 M e a s u r e s \ A v e r a g e   o f   T O T A L < / K e y > < / a : K e y > < a : V a l u e   i : t y p e = " M e a s u r e G r i d N o d e V i e w S t a t e " > < C o l u m n > 3 1 < / C o l u m n > < L a y e d O u t > t r u e < / L a y e d O u t > < R o w > 1 < / R o w > < W a s U I I n v i s i b l e > t r u e < / W a s U I I n v i s i b l e > < / a : V a l u e > < / a : K e y V a l u e O f D i a g r a m O b j e c t K e y a n y T y p e z b w N T n L X > < a : K e y V a l u e O f D i a g r a m O b j e c t K e y a n y T y p e z b w N T n L X > < a : K e y > < K e y > M e a s u r e s \ A v e r a g e   o f   T O T A L \ T a g I n f o \ F o r m u l a < / K e y > < / a : K e y > < a : V a l u e   i : t y p e = " M e a s u r e G r i d V i e w S t a t e I D i a g r a m T a g A d d i t i o n a l I n f o " / > < / a : K e y V a l u e O f D i a g r a m O b j e c t K e y a n y T y p e z b w N T n L X > < a : K e y V a l u e O f D i a g r a m O b j e c t K e y a n y T y p e z b w N T n L X > < a : K e y > < K e y > M e a s u r e s \ A v e r a g e   o f   T O T A L \ T a g I n f o \ V a l u e 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 C o l u m n s \ A t t e n   R e c o r d < / K e y > < / a : K e y > < a : V a l u e   i : t y p e = " M e a s u r e G r i d N o d e V i e w S t a t e " > < C o l u m n > 1 < / C o l u m n > < L a y e d O u t > t r u e < / L a y e d O u t > < / a : V a l u e > < / a : K e y V a l u e O f D i a g r a m O b j e c t K e y a n y T y p e z b w N T n L X > < a : K e y V a l u e O f D i a g r a m O b j e c t K e y a n y T y p e z b w N T n L X > < a : K e y > < K e y > C o l u m n s \ 0 1 / 1 5 / 1 9 < / K e y > < / a : K e y > < a : V a l u e   i : t y p e = " M e a s u r e G r i d N o d e V i e w S t a t e " > < C o l u m n > 2 < / C o l u m n > < L a y e d O u t > t r u e < / L a y e d O u t > < / a : V a l u e > < / a : K e y V a l u e O f D i a g r a m O b j e c t K e y a n y T y p e z b w N T n L X > < a : K e y V a l u e O f D i a g r a m O b j e c t K e y a n y T y p e z b w N T n L X > < a : K e y > < K e y > C o l u m n s \ 0 1 / 1 7 / 1 9 < / K e y > < / a : K e y > < a : V a l u e   i : t y p e = " M e a s u r e G r i d N o d e V i e w S t a t e " > < C o l u m n > 3 < / C o l u m n > < L a y e d O u t > t r u e < / L a y e d O u t > < / a : V a l u e > < / a : K e y V a l u e O f D i a g r a m O b j e c t K e y a n y T y p e z b w N T n L X > < a : K e y V a l u e O f D i a g r a m O b j e c t K e y a n y T y p e z b w N T n L X > < a : K e y > < K e y > C o l u m n s \ 0 1 / 2 2 / 1 9 < / K e y > < / a : K e y > < a : V a l u e   i : t y p e = " M e a s u r e G r i d N o d e V i e w S t a t e " > < C o l u m n > 4 < / C o l u m n > < L a y e d O u t > t r u e < / L a y e d O u t > < / a : V a l u e > < / a : K e y V a l u e O f D i a g r a m O b j e c t K e y a n y T y p e z b w N T n L X > < a : K e y V a l u e O f D i a g r a m O b j e c t K e y a n y T y p e z b w N T n L X > < a : K e y > < K e y > C o l u m n s \ 0 1 / 2 4 / 1 9 < / K e y > < / a : K e y > < a : V a l u e   i : t y p e = " M e a s u r e G r i d N o d e V i e w S t a t e " > < C o l u m n > 5 < / C o l u m n > < L a y e d O u t > t r u e < / L a y e d O u t > < / a : V a l u e > < / a : K e y V a l u e O f D i a g r a m O b j e c t K e y a n y T y p e z b w N T n L X > < a : K e y V a l u e O f D i a g r a m O b j e c t K e y a n y T y p e z b w N T n L X > < a : K e y > < K e y > C o l u m n s \ 0 1 / 2 9 / 1 9 < / K e y > < / a : K e y > < a : V a l u e   i : t y p e = " M e a s u r e G r i d N o d e V i e w S t a t e " > < C o l u m n > 6 < / C o l u m n > < L a y e d O u t > t r u e < / L a y e d O u t > < / a : V a l u e > < / a : K e y V a l u e O f D i a g r a m O b j e c t K e y a n y T y p e z b w N T n L X > < a : K e y V a l u e O f D i a g r a m O b j e c t K e y a n y T y p e z b w N T n L X > < a : K e y > < K e y > C o l u m n s \ 0 1 / 3 1 / 1 9 < / K e y > < / a : K e y > < a : V a l u e   i : t y p e = " M e a s u r e G r i d N o d e V i e w S t a t e " > < C o l u m n > 7 < / C o l u m n > < L a y e d O u t > t r u e < / L a y e d O u t > < / a : V a l u e > < / a : K e y V a l u e O f D i a g r a m O b j e c t K e y a n y T y p e z b w N T n L X > < a : K e y V a l u e O f D i a g r a m O b j e c t K e y a n y T y p e z b w N T n L X > < a : K e y > < K e y > C o l u m n s \ 0 2 / 0 5 / 1 9 < / K e y > < / a : K e y > < a : V a l u e   i : t y p e = " M e a s u r e G r i d N o d e V i e w S t a t e " > < C o l u m n > 8 < / C o l u m n > < L a y e d O u t > t r u e < / L a y e d O u t > < / a : V a l u e > < / a : K e y V a l u e O f D i a g r a m O b j e c t K e y a n y T y p e z b w N T n L X > < a : K e y V a l u e O f D i a g r a m O b j e c t K e y a n y T y p e z b w N T n L X > < a : K e y > < K e y > C o l u m n s \ 0 2 / 0 7 / 1 9 < / K e y > < / a : K e y > < a : V a l u e   i : t y p e = " M e a s u r e G r i d N o d e V i e w S t a t e " > < C o l u m n > 9 < / C o l u m n > < L a y e d O u t > t r u e < / L a y e d O u t > < / a : V a l u e > < / a : K e y V a l u e O f D i a g r a m O b j e c t K e y a n y T y p e z b w N T n L X > < a : K e y V a l u e O f D i a g r a m O b j e c t K e y a n y T y p e z b w N T n L X > < a : K e y > < K e y > C o l u m n s \ 0 2 / 1 2 / 1 9 < / K e y > < / a : K e y > < a : V a l u e   i : t y p e = " M e a s u r e G r i d N o d e V i e w S t a t e " > < C o l u m n > 1 0 < / C o l u m n > < L a y e d O u t > t r u e < / L a y e d O u t > < / a : V a l u e > < / a : K e y V a l u e O f D i a g r a m O b j e c t K e y a n y T y p e z b w N T n L X > < a : K e y V a l u e O f D i a g r a m O b j e c t K e y a n y T y p e z b w N T n L X > < a : K e y > < K e y > C o l u m n s \ 0 2 / 1 4 / 1 9 < / K e y > < / a : K e y > < a : V a l u e   i : t y p e = " M e a s u r e G r i d N o d e V i e w S t a t e " > < C o l u m n > 1 1 < / C o l u m n > < L a y e d O u t > t r u e < / L a y e d O u t > < / a : V a l u e > < / a : K e y V a l u e O f D i a g r a m O b j e c t K e y a n y T y p e z b w N T n L X > < a : K e y V a l u e O f D i a g r a m O b j e c t K e y a n y T y p e z b w N T n L X > < a : K e y > < K e y > C o l u m n s \ 0 2 / 1 9 / 1 9 < / K e y > < / a : K e y > < a : V a l u e   i : t y p e = " M e a s u r e G r i d N o d e V i e w S t a t e " > < C o l u m n > 1 2 < / C o l u m n > < L a y e d O u t > t r u e < / L a y e d O u t > < / a : V a l u e > < / a : K e y V a l u e O f D i a g r a m O b j e c t K e y a n y T y p e z b w N T n L X > < a : K e y V a l u e O f D i a g r a m O b j e c t K e y a n y T y p e z b w N T n L X > < a : K e y > < K e y > C o l u m n s \ 0 2 / 2 1 / 1 9 < / K e y > < / a : K e y > < a : V a l u e   i : t y p e = " M e a s u r e G r i d N o d e V i e w S t a t e " > < C o l u m n > 1 3 < / C o l u m n > < L a y e d O u t > t r u e < / L a y e d O u t > < / a : V a l u e > < / a : K e y V a l u e O f D i a g r a m O b j e c t K e y a n y T y p e z b w N T n L X > < a : K e y V a l u e O f D i a g r a m O b j e c t K e y a n y T y p e z b w N T n L X > < a : K e y > < K e y > C o l u m n s \ 0 2 / 2 6 / 1 9 < / K e y > < / a : K e y > < a : V a l u e   i : t y p e = " M e a s u r e G r i d N o d e V i e w S t a t e " > < C o l u m n > 1 4 < / C o l u m n > < L a y e d O u t > t r u e < / L a y e d O u t > < / a : V a l u e > < / a : K e y V a l u e O f D i a g r a m O b j e c t K e y a n y T y p e z b w N T n L X > < a : K e y V a l u e O f D i a g r a m O b j e c t K e y a n y T y p e z b w N T n L X > < a : K e y > < K e y > C o l u m n s \ 0 2 / 2 8 / 1 9 < / K e y > < / a : K e y > < a : V a l u e   i : t y p e = " M e a s u r e G r i d N o d e V i e w S t a t e " > < C o l u m n > 1 5 < / C o l u m n > < L a y e d O u t > t r u e < / L a y e d O u t > < / a : V a l u e > < / a : K e y V a l u e O f D i a g r a m O b j e c t K e y a n y T y p e z b w N T n L X > < a : K e y V a l u e O f D i a g r a m O b j e c t K e y a n y T y p e z b w N T n L X > < a : K e y > < K e y > C o l u m n s \ 0 3 / 0 5 / 1 9 < / K e y > < / a : K e y > < a : V a l u e   i : t y p e = " M e a s u r e G r i d N o d e V i e w S t a t e " > < C o l u m n > 1 6 < / C o l u m n > < L a y e d O u t > t r u e < / L a y e d O u t > < / a : V a l u e > < / a : K e y V a l u e O f D i a g r a m O b j e c t K e y a n y T y p e z b w N T n L X > < a : K e y V a l u e O f D i a g r a m O b j e c t K e y a n y T y p e z b w N T n L X > < a : K e y > < K e y > C o l u m n s \ 0 3 / 0 7 / 1 9 < / K e y > < / a : K e y > < a : V a l u e   i : t y p e = " M e a s u r e G r i d N o d e V i e w S t a t e " > < C o l u m n > 1 7 < / C o l u m n > < L a y e d O u t > t r u e < / L a y e d O u t > < / a : V a l u e > < / a : K e y V a l u e O f D i a g r a m O b j e c t K e y a n y T y p e z b w N T n L X > < a : K e y V a l u e O f D i a g r a m O b j e c t K e y a n y T y p e z b w N T n L X > < a : K e y > < K e y > C o l u m n s \ 0 3 / 1 9 / 1 9 < / K e y > < / a : K e y > < a : V a l u e   i : t y p e = " M e a s u r e G r i d N o d e V i e w S t a t e " > < C o l u m n > 1 8 < / C o l u m n > < L a y e d O u t > t r u e < / L a y e d O u t > < / a : V a l u e > < / a : K e y V a l u e O f D i a g r a m O b j e c t K e y a n y T y p e z b w N T n L X > < a : K e y V a l u e O f D i a g r a m O b j e c t K e y a n y T y p e z b w N T n L X > < a : K e y > < K e y > C o l u m n s \ 0 3 / 2 6 / 1 9 < / K e y > < / a : K e y > < a : V a l u e   i : t y p e = " M e a s u r e G r i d N o d e V i e w S t a t e " > < C o l u m n > 1 9 < / C o l u m n > < L a y e d O u t > t r u e < / L a y e d O u t > < / a : V a l u e > < / a : K e y V a l u e O f D i a g r a m O b j e c t K e y a n y T y p e z b w N T n L X > < a : K e y V a l u e O f D i a g r a m O b j e c t K e y a n y T y p e z b w N T n L X > < a : K e y > < K e y > C o l u m n s \ 0 3 / 2 8 / 1 9 < / K e y > < / a : K e y > < a : V a l u e   i : t y p e = " M e a s u r e G r i d N o d e V i e w S t a t e " > < C o l u m n > 2 0 < / C o l u m n > < L a y e d O u t > t r u e < / L a y e d O u t > < / a : V a l u e > < / a : K e y V a l u e O f D i a g r a m O b j e c t K e y a n y T y p e z b w N T n L X > < a : K e y V a l u e O f D i a g r a m O b j e c t K e y a n y T y p e z b w N T n L X > < a : K e y > < K e y > C o l u m n s \ 0 4 / 0 2 / 1 9 < / K e y > < / a : K e y > < a : V a l u e   i : t y p e = " M e a s u r e G r i d N o d e V i e w S t a t e " > < C o l u m n > 2 1 < / C o l u m n > < L a y e d O u t > t r u e < / L a y e d O u t > < / a : V a l u e > < / a : K e y V a l u e O f D i a g r a m O b j e c t K e y a n y T y p e z b w N T n L X > < a : K e y V a l u e O f D i a g r a m O b j e c t K e y a n y T y p e z b w N T n L X > < a : K e y > < K e y > C o l u m n s \ 0 4 / 0 4 / 1 9 < / K e y > < / a : K e y > < a : V a l u e   i : t y p e = " M e a s u r e G r i d N o d e V i e w S t a t e " > < C o l u m n > 2 2 < / C o l u m n > < L a y e d O u t > t r u e < / L a y e d O u t > < / a : V a l u e > < / a : K e y V a l u e O f D i a g r a m O b j e c t K e y a n y T y p e z b w N T n L X > < a : K e y V a l u e O f D i a g r a m O b j e c t K e y a n y T y p e z b w N T n L X > < a : K e y > < K e y > C o l u m n s \ 0 4 / 0 9 / 1 9 < / K e y > < / a : K e y > < a : V a l u e   i : t y p e = " M e a s u r e G r i d N o d e V i e w S t a t e " > < C o l u m n > 2 3 < / C o l u m n > < L a y e d O u t > t r u e < / L a y e d O u t > < / a : V a l u e > < / a : K e y V a l u e O f D i a g r a m O b j e c t K e y a n y T y p e z b w N T n L X > < a : K e y V a l u e O f D i a g r a m O b j e c t K e y a n y T y p e z b w N T n L X > < a : K e y > < K e y > C o l u m n s \ 0 4 / 1 1 / 1 9 < / K e y > < / a : K e y > < a : V a l u e   i : t y p e = " M e a s u r e G r i d N o d e V i e w S t a t e " > < C o l u m n > 2 4 < / C o l u m n > < L a y e d O u t > t r u e < / L a y e d O u t > < / a : V a l u e > < / a : K e y V a l u e O f D i a g r a m O b j e c t K e y a n y T y p e z b w N T n L X > < a : K e y V a l u e O f D i a g r a m O b j e c t K e y a n y T y p e z b w N T n L X > < a : K e y > < K e y > C o l u m n s \ 0 4 / 1 6 / 1 9 < / K e y > < / a : K e y > < a : V a l u e   i : t y p e = " M e a s u r e G r i d N o d e V i e w S t a t e " > < C o l u m n > 2 5 < / C o l u m n > < L a y e d O u t > t r u e < / L a y e d O u t > < / a : V a l u e > < / a : K e y V a l u e O f D i a g r a m O b j e c t K e y a n y T y p e z b w N T n L X > < a : K e y V a l u e O f D i a g r a m O b j e c t K e y a n y T y p e z b w N T n L X > < a : K e y > < K e y > C o l u m n s \ 0 4 / 1 8 / 1 9 < / K e y > < / a : K e y > < a : V a l u e   i : t y p e = " M e a s u r e G r i d N o d e V i e w S t a t e " > < C o l u m n > 2 6 < / C o l u m n > < L a y e d O u t > t r u e < / L a y e d O u t > < / a : V a l u e > < / a : K e y V a l u e O f D i a g r a m O b j e c t K e y a n y T y p e z b w N T n L X > < a : K e y V a l u e O f D i a g r a m O b j e c t K e y a n y T y p e z b w N T n L X > < a : K e y > < K e y > C o l u m n s \ 0 4 / 2 3 / 1 9 < / K e y > < / a : K e y > < a : V a l u e   i : t y p e = " M e a s u r e G r i d N o d e V i e w S t a t e " > < C o l u m n > 2 7 < / C o l u m n > < L a y e d O u t > t r u e < / L a y e d O u t > < / a : V a l u e > < / a : K e y V a l u e O f D i a g r a m O b j e c t K e y a n y T y p e z b w N T n L X > < a : K e y V a l u e O f D i a g r a m O b j e c t K e y a n y T y p e z b w N T n L X > < a : K e y > < K e y > C o l u m n s \ 0 4 / 2 5 / 1 9 < / K e y > < / a : K e y > < a : V a l u e   i : t y p e = " M e a s u r e G r i d N o d e V i e w S t a t e " > < C o l u m n > 2 8 < / C o l u m n > < L a y e d O u t > t r u e < / L a y e d O u t > < / a : V a l u e > < / a : K e y V a l u e O f D i a g r a m O b j e c t K e y a n y T y p e z b w N T n L X > < a : K e y V a l u e O f D i a g r a m O b j e c t K e y a n y T y p e z b w N T n L X > < a : K e y > < K e y > C o l u m n s \ 0 4 / 3 0 / 1 9 < / K e y > < / a : K e y > < a : V a l u e   i : t y p e = " M e a s u r e G r i d N o d e V i e w S t a t e " > < C o l u m n > 2 9 < / C o l u m n > < L a y e d O u t > t r u e < / L a y e d O u t > < / a : V a l u e > < / a : K e y V a l u e O f D i a g r a m O b j e c t K e y a n y T y p e z b w N T n L X > < a : K e y V a l u e O f D i a g r a m O b j e c t K e y a n y T y p e z b w N T n L X > < a : K e y > < K e y > C o l u m n s \ 0 5 / 0 7 / 1 9 < / K e y > < / a : K e y > < a : V a l u e   i : t y p e = " M e a s u r e G r i d N o d e V i e w S t a t e " > < C o l u m n > 3 0 < / C o l u m n > < L a y e d O u t > t r u e < / L a y e d O u t > < / a : V a l u e > < / a : K e y V a l u e O f D i a g r a m O b j e c t K e y a n y T y p e z b w N T n L X > < a : K e y V a l u e O f D i a g r a m O b j e c t K e y a n y T y p e z b w N T n L X > < a : K e y > < K e y > C o l u m n s \ T O T A L < / K e y > < / a : K e y > < a : V a l u e   i : t y p e = " M e a s u r e G r i d N o d e V i e w S t a t e " > < C o l u m n > 3 1 < / C o l u m n > < L a y e d O u t > t r u e < / L a y e d O u t > < / a : V a l u e > < / 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 L i n k s \ & l t ; C o l u m n s \ A v e r a g e   o f   T O T A L & g t ; - & l t ; M e a s u r e s \ T O T A L & g t ; < / K e y > < / a : K e y > < a : V a l u e   i : t y p e = " M e a s u r e G r i d V i e w S t a t e I D i a g r a m L i n k " / > < / a : K e y V a l u e O f D i a g r a m O b j e c t K e y a n y T y p e z b w N T n L X > < a : K e y V a l u e O f D i a g r a m O b j e c t K e y a n y T y p e z b w N T n L X > < a : K e y > < K e y > L i n k s \ & l t ; C o l u m n s \ A v e r a g e   o f   T O T A L & g t ; - & l t ; M e a s u r e s \ T O T A L & g t ; \ C O L U M N < / K e y > < / a : K e y > < a : V a l u e   i : t y p e = " M e a s u r e G r i d V i e w S t a t e I D i a g r a m L i n k E n d p o i n t " / > < / a : K e y V a l u e O f D i a g r a m O b j e c t K e y a n y T y p e z b w N T n L X > < a : K e y V a l u e O f D i a g r a m O b j e c t K e y a n y T y p e z b w N T n L X > < a : K e y > < K e y > L i n k s \ & l t ; C o l u m n s \ A v e r a g e   o f   T O T A L & g t ; - & l t ; M e a s u r e s \ T O T A L & g t ; \ M E A S U R E < / K e y > < / a : K e y > < a : V a l u e   i : t y p e = " M e a s u r e G r i d V i e w S t a t e I D i a g r a m L i n k E n d p o i n t " / > < / a : K e y V a l u e O f D i a g r a m O b j e c t K e y a n y T y p e z b w N T n L X > < / V i e w S t a t e s > < / D i a g r a m M a n a g e r . S e r i a l i z a b l e D i a g r a m > < D i a g r a m M a n a g e r . S e r i a l i z a b l e D i a g r a m > < A d a p t e r   i : t y p e = " M e a s u r e D i a g r a m S a n d b o x A d a p t e r " > < T a b l e N a m e > H W 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 D r o p p e d   A v g . < / K e y > < / D i a g r a m O b j e c t K e y > < D i a g r a m O b j e c t K e y > < K e y > M e a s u r e s \ S u m   o f   D r o p p e d   A v g . \ T a g I n f o \ F o r m u l a < / K e y > < / D i a g r a m O b j e c t K e y > < D i a g r a m O b j e c t K e y > < K e y > M e a s u r e s \ S u m   o f   D r o p p e d   A v g . \ T a g I n f o \ V a l u e < / K e y > < / D i a g r a m O b j e c t K e y > < D i a g r a m O b j e c t K e y > < K e y > M e a s u r e s \ A v e r a g e   o f   D r o p p e d   A v g . < / K e y > < / D i a g r a m O b j e c t K e y > < D i a g r a m O b j e c t K e y > < K e y > M e a s u r e s \ A v e r a g e   o f   D r o p p e d   A v g . \ T a g I n f o \ F o r m u l a < / K e y > < / D i a g r a m O b j e c t K e y > < D i a g r a m O b j e c t K e y > < K e y > M e a s u r e s \ A v e r a g e   o f   D r o p p e d   A v g . \ T a g I n f o \ V a l u e < / K e y > < / D i a g r a m O b j e c t K e y > < D i a g r a m O b j e c t K e y > < K e y > C o l u m n s \ N a m e < / K e y > < / D i a g r a m O b j e c t K e y > < D i a g r a m O b j e c t K e y > < K e y > C o l u m n s \ H W 1 < / K e y > < / D i a g r a m O b j e c t K e y > < D i a g r a m O b j e c t K e y > < K e y > C o l u m n s \ H W 2 < / K e y > < / D i a g r a m O b j e c t K e y > < D i a g r a m O b j e c t K e y > < K e y > C o l u m n s \ H W 3 < / K e y > < / D i a g r a m O b j e c t K e y > < D i a g r a m O b j e c t K e y > < K e y > C o l u m n s \ H W 4   1 . 1   1 . 2 < / K e y > < / D i a g r a m O b j e c t K e y > < D i a g r a m O b j e c t K e y > < K e y > C o l u m n s \ H W 5   1 . 3 < / K e y > < / D i a g r a m O b j e c t K e y > < D i a g r a m O b j e c t K e y > < K e y > C o l u m n s \ H W 6   2 . 1 - 2 . 2   A < / K e y > < / D i a g r a m O b j e c t K e y > < D i a g r a m O b j e c t K e y > < K e y > C o l u m n s \ H W 7   2 . 1 - 2 . 2   B < / K e y > < / D i a g r a m O b j e c t K e y > < D i a g r a m O b j e c t K e y > < K e y > C o l u m n s \ H W 8   2 . 3 - 2 . 4 < / K e y > < / D i a g r a m O b j e c t K e y > < D i a g r a m O b j e c t K e y > < K e y > C o l u m n s \ H W 9   9 . 1 < / K e y > < / D i a g r a m O b j e c t K e y > < D i a g r a m O b j e c t K e y > < K e y > C o l u m n s \ H W 1 0   1 . 4   3 . 1 < / K e y > < / D i a g r a m O b j e c t K e y > < D i a g r a m O b j e c t K e y > < K e y > C o l u m n s \ H W 1 1   3 . 2 < / K e y > < / D i a g r a m O b j e c t K e y > < D i a g r a m O b j e c t K e y > < K e y > C o l u m n s \ H W 1 2 < / K e y > < / D i a g r a m O b j e c t K e y > < D i a g r a m O b j e c t K e y > < K e y > C o l u m n s \ H W   1 3 < / K e y > < / D i a g r a m O b j e c t K e y > < D i a g r a m O b j e c t K e y > < K e y > C o l u m n s \ H W 1 4 < / K e y > < / D i a g r a m O b j e c t K e y > < D i a g r a m O b j e c t K e y > < K e y > C o l u m n s \ 9 . 1   a < / K e y > < / D i a g r a m O b j e c t K e y > < D i a g r a m O b j e c t K e y > < K e y > C o l u m n s \ 9 . 1   b < / K e y > < / D i a g r a m O b j e c t K e y > < D i a g r a m O b j e c t K e y > < K e y > C o l u m n s \ H W   1 < / K e y > < / D i a g r a m O b j e c t K e y > < D i a g r a m O b j e c t K e y > < K e y > C o l u m n s \ Q u i z   1 < / K e y > < / D i a g r a m O b j e c t K e y > < D i a g r a m O b j e c t K e y > < K e y > C o l u m n s \ Q u i z   3 < / K e y > < / D i a g r a m O b j e c t K e y > < D i a g r a m O b j e c t K e y > < K e y > C o l u m n s \ 3 . 1 < / K e y > < / D i a g r a m O b j e c t K e y > < D i a g r a m O b j e c t K e y > < K e y > C o l u m n s \ 3 . 2 < / K e y > < / D i a g r a m O b j e c t K e y > < D i a g r a m O b j e c t K e y > < K e y > C o l u m n s \ 3 . 3 < / K e y > < / D i a g r a m O b j e c t K e y > < D i a g r a m O b j e c t K e y > < K e y > C o l u m n s \ 3 . 4 < / K e y > < / D i a g r a m O b j e c t K e y > < D i a g r a m O b j e c t K e y > < K e y > C o l u m n s \ 3 . 5 < / K e y > < / D i a g r a m O b j e c t K e y > < D i a g r a m O b j e c t K e y > < K e y > C o l u m n s \ Q u i z   4 < / K e y > < / D i a g r a m O b j e c t K e y > < D i a g r a m O b j e c t K e y > < K e y > C o l u m n s \ 4 . 1 < / K e y > < / D i a g r a m O b j e c t K e y > < D i a g r a m O b j e c t K e y > < K e y > C o l u m n s \ 4 . 2 < / K e y > < / D i a g r a m O b j e c t K e y > < D i a g r a m O b j e c t K e y > < K e y > C o l u m n s \ 4 . 3 < / K e y > < / D i a g r a m O b j e c t K e y > < D i a g r a m O b j e c t K e y > < K e y > C o l u m n s \ W o r d   P r o b l e m s < / K e y > < / D i a g r a m O b j e c t K e y > < D i a g r a m O b j e c t K e y > < K e y > C o l u m n s \ A v e r a g e < / K e y > < / D i a g r a m O b j e c t K e y > < D i a g r a m O b j e c t K e y > < K e y > C o l u m n s \ D r o p p e d   A v g . < / K e y > < / D i a g r a m O b j e c t K e y > < D i a g r a m O b j e c t K e y > < K e y > L i n k s \ & l t ; C o l u m n s \ S u m   o f   D r o p p e d   A v g . & g t ; - & l t ; M e a s u r e s \ D r o p p e d   A v g . & g t ; < / K e y > < / D i a g r a m O b j e c t K e y > < D i a g r a m O b j e c t K e y > < K e y > L i n k s \ & l t ; C o l u m n s \ S u m   o f   D r o p p e d   A v g . & g t ; - & l t ; M e a s u r e s \ D r o p p e d   A v g . & g t ; \ C O L U M N < / K e y > < / D i a g r a m O b j e c t K e y > < D i a g r a m O b j e c t K e y > < K e y > L i n k s \ & l t ; C o l u m n s \ S u m   o f   D r o p p e d   A v g . & g t ; - & l t ; M e a s u r e s \ D r o p p e d   A v g . & g t ; \ M E A S U R E < / K e y > < / D i a g r a m O b j e c t K e y > < D i a g r a m O b j e c t K e y > < K e y > L i n k s \ & l t ; C o l u m n s \ A v e r a g e   o f   D r o p p e d   A v g . & g t ; - & l t ; M e a s u r e s \ D r o p p e d   A v g . & g t ; < / K e y > < / D i a g r a m O b j e c t K e y > < D i a g r a m O b j e c t K e y > < K e y > L i n k s \ & l t ; C o l u m n s \ A v e r a g e   o f   D r o p p e d   A v g . & g t ; - & l t ; M e a s u r e s \ D r o p p e d   A v g . & g t ; \ C O L U M N < / K e y > < / D i a g r a m O b j e c t K e y > < D i a g r a m O b j e c t K e y > < K e y > L i n k s \ & l t ; C o l u m n s \ A v e r a g e   o f   D r o p p e d   A v g . & g t ; - & l t ; M e a s u r e s \ D r o p p e d   A v g . & g t ; \ M E A S U R E 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 D r o p p e d   A v g . < / K e y > < / a : K e y > < a : V a l u e   i : t y p e = " M e a s u r e G r i d N o d e V i e w S t a t e " > < C o l u m n > 3 1 < / C o l u m n > < L a y e d O u t > t r u e < / L a y e d O u t > < W a s U I I n v i s i b l e > t r u e < / W a s U I I n v i s i b l e > < / a : V a l u e > < / a : K e y V a l u e O f D i a g r a m O b j e c t K e y a n y T y p e z b w N T n L X > < a : K e y V a l u e O f D i a g r a m O b j e c t K e y a n y T y p e z b w N T n L X > < a : K e y > < K e y > M e a s u r e s \ S u m   o f   D r o p p e d   A v g . \ T a g I n f o \ F o r m u l a < / K e y > < / a : K e y > < a : V a l u e   i : t y p e = " M e a s u r e G r i d V i e w S t a t e I D i a g r a m T a g A d d i t i o n a l I n f o " / > < / a : K e y V a l u e O f D i a g r a m O b j e c t K e y a n y T y p e z b w N T n L X > < a : K e y V a l u e O f D i a g r a m O b j e c t K e y a n y T y p e z b w N T n L X > < a : K e y > < K e y > M e a s u r e s \ S u m   o f   D r o p p e d   A v g . \ T a g I n f o \ V a l u e < / K e y > < / a : K e y > < a : V a l u e   i : t y p e = " M e a s u r e G r i d V i e w S t a t e I D i a g r a m T a g A d d i t i o n a l I n f o " / > < / a : K e y V a l u e O f D i a g r a m O b j e c t K e y a n y T y p e z b w N T n L X > < a : K e y V a l u e O f D i a g r a m O b j e c t K e y a n y T y p e z b w N T n L X > < a : K e y > < K e y > M e a s u r e s \ A v e r a g e   o f   D r o p p e d   A v g . < / K e y > < / a : K e y > < a : V a l u e   i : t y p e = " M e a s u r e G r i d N o d e V i e w S t a t e " > < C o l u m n > 3 1 < / C o l u m n > < L a y e d O u t > t r u e < / L a y e d O u t > < R o w > 1 < / R o w > < W a s U I I n v i s i b l e > t r u e < / W a s U I I n v i s i b l e > < / a : V a l u e > < / a : K e y V a l u e O f D i a g r a m O b j e c t K e y a n y T y p e z b w N T n L X > < a : K e y V a l u e O f D i a g r a m O b j e c t K e y a n y T y p e z b w N T n L X > < a : K e y > < K e y > M e a s u r e s \ A v e r a g e   o f   D r o p p e d   A v g . \ T a g I n f o \ F o r m u l a < / K e y > < / a : K e y > < a : V a l u e   i : t y p e = " M e a s u r e G r i d V i e w S t a t e I D i a g r a m T a g A d d i t i o n a l I n f o " / > < / a : K e y V a l u e O f D i a g r a m O b j e c t K e y a n y T y p e z b w N T n L X > < a : K e y V a l u e O f D i a g r a m O b j e c t K e y a n y T y p e z b w N T n L X > < a : K e y > < K e y > M e a s u r e s \ A v e r a g e   o f   D r o p p e d   A v g . \ T a g I n f o \ V a l u e 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 C o l u m n s \ H W 1 < / K e y > < / a : K e y > < a : V a l u e   i : t y p e = " M e a s u r e G r i d N o d e V i e w S t a t e " > < C o l u m n > 1 < / C o l u m n > < L a y e d O u t > t r u e < / L a y e d O u t > < / a : V a l u e > < / a : K e y V a l u e O f D i a g r a m O b j e c t K e y a n y T y p e z b w N T n L X > < a : K e y V a l u e O f D i a g r a m O b j e c t K e y a n y T y p e z b w N T n L X > < a : K e y > < K e y > C o l u m n s \ H W 2 < / K e y > < / a : K e y > < a : V a l u e   i : t y p e = " M e a s u r e G r i d N o d e V i e w S t a t e " > < C o l u m n > 2 < / C o l u m n > < L a y e d O u t > t r u e < / L a y e d O u t > < / a : V a l u e > < / a : K e y V a l u e O f D i a g r a m O b j e c t K e y a n y T y p e z b w N T n L X > < a : K e y V a l u e O f D i a g r a m O b j e c t K e y a n y T y p e z b w N T n L X > < a : K e y > < K e y > C o l u m n s \ H W 3 < / K e y > < / a : K e y > < a : V a l u e   i : t y p e = " M e a s u r e G r i d N o d e V i e w S t a t e " > < C o l u m n > 3 < / C o l u m n > < L a y e d O u t > t r u e < / L a y e d O u t > < / a : V a l u e > < / a : K e y V a l u e O f D i a g r a m O b j e c t K e y a n y T y p e z b w N T n L X > < a : K e y V a l u e O f D i a g r a m O b j e c t K e y a n y T y p e z b w N T n L X > < a : K e y > < K e y > C o l u m n s \ H W 4   1 . 1   1 . 2 < / K e y > < / a : K e y > < a : V a l u e   i : t y p e = " M e a s u r e G r i d N o d e V i e w S t a t e " > < C o l u m n > 4 < / C o l u m n > < L a y e d O u t > t r u e < / L a y e d O u t > < / a : V a l u e > < / a : K e y V a l u e O f D i a g r a m O b j e c t K e y a n y T y p e z b w N T n L X > < a : K e y V a l u e O f D i a g r a m O b j e c t K e y a n y T y p e z b w N T n L X > < a : K e y > < K e y > C o l u m n s \ H W 5   1 . 3 < / K e y > < / a : K e y > < a : V a l u e   i : t y p e = " M e a s u r e G r i d N o d e V i e w S t a t e " > < C o l u m n > 5 < / C o l u m n > < L a y e d O u t > t r u e < / L a y e d O u t > < / a : V a l u e > < / a : K e y V a l u e O f D i a g r a m O b j e c t K e y a n y T y p e z b w N T n L X > < a : K e y V a l u e O f D i a g r a m O b j e c t K e y a n y T y p e z b w N T n L X > < a : K e y > < K e y > C o l u m n s \ H W 6   2 . 1 - 2 . 2   A < / K e y > < / a : K e y > < a : V a l u e   i : t y p e = " M e a s u r e G r i d N o d e V i e w S t a t e " > < C o l u m n > 6 < / C o l u m n > < L a y e d O u t > t r u e < / L a y e d O u t > < / a : V a l u e > < / a : K e y V a l u e O f D i a g r a m O b j e c t K e y a n y T y p e z b w N T n L X > < a : K e y V a l u e O f D i a g r a m O b j e c t K e y a n y T y p e z b w N T n L X > < a : K e y > < K e y > C o l u m n s \ H W 7   2 . 1 - 2 . 2   B < / K e y > < / a : K e y > < a : V a l u e   i : t y p e = " M e a s u r e G r i d N o d e V i e w S t a t e " > < C o l u m n > 7 < / C o l u m n > < L a y e d O u t > t r u e < / L a y e d O u t > < / a : V a l u e > < / a : K e y V a l u e O f D i a g r a m O b j e c t K e y a n y T y p e z b w N T n L X > < a : K e y V a l u e O f D i a g r a m O b j e c t K e y a n y T y p e z b w N T n L X > < a : K e y > < K e y > C o l u m n s \ H W 8   2 . 3 - 2 . 4 < / K e y > < / a : K e y > < a : V a l u e   i : t y p e = " M e a s u r e G r i d N o d e V i e w S t a t e " > < C o l u m n > 8 < / C o l u m n > < L a y e d O u t > t r u e < / L a y e d O u t > < / a : V a l u e > < / a : K e y V a l u e O f D i a g r a m O b j e c t K e y a n y T y p e z b w N T n L X > < a : K e y V a l u e O f D i a g r a m O b j e c t K e y a n y T y p e z b w N T n L X > < a : K e y > < K e y > C o l u m n s \ H W 9   9 . 1 < / K e y > < / a : K e y > < a : V a l u e   i : t y p e = " M e a s u r e G r i d N o d e V i e w S t a t e " > < C o l u m n > 9 < / C o l u m n > < L a y e d O u t > t r u e < / L a y e d O u t > < / a : V a l u e > < / a : K e y V a l u e O f D i a g r a m O b j e c t K e y a n y T y p e z b w N T n L X > < a : K e y V a l u e O f D i a g r a m O b j e c t K e y a n y T y p e z b w N T n L X > < a : K e y > < K e y > C o l u m n s \ H W 1 0   1 . 4   3 . 1 < / K e y > < / a : K e y > < a : V a l u e   i : t y p e = " M e a s u r e G r i d N o d e V i e w S t a t e " > < C o l u m n > 1 0 < / C o l u m n > < L a y e d O u t > t r u e < / L a y e d O u t > < / a : V a l u e > < / a : K e y V a l u e O f D i a g r a m O b j e c t K e y a n y T y p e z b w N T n L X > < a : K e y V a l u e O f D i a g r a m O b j e c t K e y a n y T y p e z b w N T n L X > < a : K e y > < K e y > C o l u m n s \ H W 1 1   3 . 2 < / K e y > < / a : K e y > < a : V a l u e   i : t y p e = " M e a s u r e G r i d N o d e V i e w S t a t e " > < C o l u m n > 1 1 < / C o l u m n > < L a y e d O u t > t r u e < / L a y e d O u t > < / a : V a l u e > < / a : K e y V a l u e O f D i a g r a m O b j e c t K e y a n y T y p e z b w N T n L X > < a : K e y V a l u e O f D i a g r a m O b j e c t K e y a n y T y p e z b w N T n L X > < a : K e y > < K e y > C o l u m n s \ H W 1 2 < / K e y > < / a : K e y > < a : V a l u e   i : t y p e = " M e a s u r e G r i d N o d e V i e w S t a t e " > < C o l u m n > 1 2 < / C o l u m n > < L a y e d O u t > t r u e < / L a y e d O u t > < / a : V a l u e > < / a : K e y V a l u e O f D i a g r a m O b j e c t K e y a n y T y p e z b w N T n L X > < a : K e y V a l u e O f D i a g r a m O b j e c t K e y a n y T y p e z b w N T n L X > < a : K e y > < K e y > C o l u m n s \ H W   1 3 < / K e y > < / a : K e y > < a : V a l u e   i : t y p e = " M e a s u r e G r i d N o d e V i e w S t a t e " > < C o l u m n > 1 3 < / C o l u m n > < L a y e d O u t > t r u e < / L a y e d O u t > < / a : V a l u e > < / a : K e y V a l u e O f D i a g r a m O b j e c t K e y a n y T y p e z b w N T n L X > < a : K e y V a l u e O f D i a g r a m O b j e c t K e y a n y T y p e z b w N T n L X > < a : K e y > < K e y > C o l u m n s \ H W 1 4 < / K e y > < / a : K e y > < a : V a l u e   i : t y p e = " M e a s u r e G r i d N o d e V i e w S t a t e " > < C o l u m n > 1 4 < / C o l u m n > < L a y e d O u t > t r u e < / L a y e d O u t > < / a : V a l u e > < / a : K e y V a l u e O f D i a g r a m O b j e c t K e y a n y T y p e z b w N T n L X > < a : K e y V a l u e O f D i a g r a m O b j e c t K e y a n y T y p e z b w N T n L X > < a : K e y > < K e y > C o l u m n s \ 9 . 1   a < / K e y > < / a : K e y > < a : V a l u e   i : t y p e = " M e a s u r e G r i d N o d e V i e w S t a t e " > < C o l u m n > 1 5 < / C o l u m n > < L a y e d O u t > t r u e < / L a y e d O u t > < / a : V a l u e > < / a : K e y V a l u e O f D i a g r a m O b j e c t K e y a n y T y p e z b w N T n L X > < a : K e y V a l u e O f D i a g r a m O b j e c t K e y a n y T y p e z b w N T n L X > < a : K e y > < K e y > C o l u m n s \ 9 . 1   b < / K e y > < / a : K e y > < a : V a l u e   i : t y p e = " M e a s u r e G r i d N o d e V i e w S t a t e " > < C o l u m n > 1 6 < / C o l u m n > < L a y e d O u t > t r u e < / L a y e d O u t > < / a : V a l u e > < / a : K e y V a l u e O f D i a g r a m O b j e c t K e y a n y T y p e z b w N T n L X > < a : K e y V a l u e O f D i a g r a m O b j e c t K e y a n y T y p e z b w N T n L X > < a : K e y > < K e y > C o l u m n s \ H W   1 < / K e y > < / a : K e y > < a : V a l u e   i : t y p e = " M e a s u r e G r i d N o d e V i e w S t a t e " > < C o l u m n > 1 7 < / C o l u m n > < L a y e d O u t > t r u e < / L a y e d O u t > < / a : V a l u e > < / a : K e y V a l u e O f D i a g r a m O b j e c t K e y a n y T y p e z b w N T n L X > < a : K e y V a l u e O f D i a g r a m O b j e c t K e y a n y T y p e z b w N T n L X > < a : K e y > < K e y > C o l u m n s \ Q u i z   1 < / K e y > < / a : K e y > < a : V a l u e   i : t y p e = " M e a s u r e G r i d N o d e V i e w S t a t e " > < C o l u m n > 1 8 < / C o l u m n > < L a y e d O u t > t r u e < / L a y e d O u t > < / a : V a l u e > < / a : K e y V a l u e O f D i a g r a m O b j e c t K e y a n y T y p e z b w N T n L X > < a : K e y V a l u e O f D i a g r a m O b j e c t K e y a n y T y p e z b w N T n L X > < a : K e y > < K e y > C o l u m n s \ Q u i z   3 < / K e y > < / a : K e y > < a : V a l u e   i : t y p e = " M e a s u r e G r i d N o d e V i e w S t a t e " > < C o l u m n > 1 9 < / C o l u m n > < L a y e d O u t > t r u e < / L a y e d O u t > < / a : V a l u e > < / a : K e y V a l u e O f D i a g r a m O b j e c t K e y a n y T y p e z b w N T n L X > < a : K e y V a l u e O f D i a g r a m O b j e c t K e y a n y T y p e z b w N T n L X > < a : K e y > < K e y > C o l u m n s \ 3 . 1 < / K e y > < / a : K e y > < a : V a l u e   i : t y p e = " M e a s u r e G r i d N o d e V i e w S t a t e " > < C o l u m n > 2 0 < / C o l u m n > < L a y e d O u t > t r u e < / L a y e d O u t > < / a : V a l u e > < / a : K e y V a l u e O f D i a g r a m O b j e c t K e y a n y T y p e z b w N T n L X > < a : K e y V a l u e O f D i a g r a m O b j e c t K e y a n y T y p e z b w N T n L X > < a : K e y > < K e y > C o l u m n s \ 3 . 2 < / K e y > < / a : K e y > < a : V a l u e   i : t y p e = " M e a s u r e G r i d N o d e V i e w S t a t e " > < C o l u m n > 2 1 < / C o l u m n > < L a y e d O u t > t r u e < / L a y e d O u t > < / a : V a l u e > < / a : K e y V a l u e O f D i a g r a m O b j e c t K e y a n y T y p e z b w N T n L X > < a : K e y V a l u e O f D i a g r a m O b j e c t K e y a n y T y p e z b w N T n L X > < a : K e y > < K e y > C o l u m n s \ 3 . 3 < / K e y > < / a : K e y > < a : V a l u e   i : t y p e = " M e a s u r e G r i d N o d e V i e w S t a t e " > < C o l u m n > 2 2 < / C o l u m n > < L a y e d O u t > t r u e < / L a y e d O u t > < / a : V a l u e > < / a : K e y V a l u e O f D i a g r a m O b j e c t K e y a n y T y p e z b w N T n L X > < a : K e y V a l u e O f D i a g r a m O b j e c t K e y a n y T y p e z b w N T n L X > < a : K e y > < K e y > C o l u m n s \ 3 . 4 < / K e y > < / a : K e y > < a : V a l u e   i : t y p e = " M e a s u r e G r i d N o d e V i e w S t a t e " > < C o l u m n > 2 3 < / C o l u m n > < L a y e d O u t > t r u e < / L a y e d O u t > < / a : V a l u e > < / a : K e y V a l u e O f D i a g r a m O b j e c t K e y a n y T y p e z b w N T n L X > < a : K e y V a l u e O f D i a g r a m O b j e c t K e y a n y T y p e z b w N T n L X > < a : K e y > < K e y > C o l u m n s \ 3 . 5 < / K e y > < / a : K e y > < a : V a l u e   i : t y p e = " M e a s u r e G r i d N o d e V i e w S t a t e " > < C o l u m n > 2 4 < / C o l u m n > < L a y e d O u t > t r u e < / L a y e d O u t > < / a : V a l u e > < / a : K e y V a l u e O f D i a g r a m O b j e c t K e y a n y T y p e z b w N T n L X > < a : K e y V a l u e O f D i a g r a m O b j e c t K e y a n y T y p e z b w N T n L X > < a : K e y > < K e y > C o l u m n s \ Q u i z   4 < / K e y > < / a : K e y > < a : V a l u e   i : t y p e = " M e a s u r e G r i d N o d e V i e w S t a t e " > < C o l u m n > 2 5 < / C o l u m n > < L a y e d O u t > t r u e < / L a y e d O u t > < / a : V a l u e > < / a : K e y V a l u e O f D i a g r a m O b j e c t K e y a n y T y p e z b w N T n L X > < a : K e y V a l u e O f D i a g r a m O b j e c t K e y a n y T y p e z b w N T n L X > < a : K e y > < K e y > C o l u m n s \ 4 . 1 < / K e y > < / a : K e y > < a : V a l u e   i : t y p e = " M e a s u r e G r i d N o d e V i e w S t a t e " > < C o l u m n > 2 6 < / C o l u m n > < L a y e d O u t > t r u e < / L a y e d O u t > < / a : V a l u e > < / a : K e y V a l u e O f D i a g r a m O b j e c t K e y a n y T y p e z b w N T n L X > < a : K e y V a l u e O f D i a g r a m O b j e c t K e y a n y T y p e z b w N T n L X > < a : K e y > < K e y > C o l u m n s \ 4 . 2 < / K e y > < / a : K e y > < a : V a l u e   i : t y p e = " M e a s u r e G r i d N o d e V i e w S t a t e " > < C o l u m n > 2 7 < / C o l u m n > < L a y e d O u t > t r u e < / L a y e d O u t > < / a : V a l u e > < / a : K e y V a l u e O f D i a g r a m O b j e c t K e y a n y T y p e z b w N T n L X > < a : K e y V a l u e O f D i a g r a m O b j e c t K e y a n y T y p e z b w N T n L X > < a : K e y > < K e y > C o l u m n s \ 4 . 3 < / K e y > < / a : K e y > < a : V a l u e   i : t y p e = " M e a s u r e G r i d N o d e V i e w S t a t e " > < C o l u m n > 2 8 < / C o l u m n > < L a y e d O u t > t r u e < / L a y e d O u t > < / a : V a l u e > < / a : K e y V a l u e O f D i a g r a m O b j e c t K e y a n y T y p e z b w N T n L X > < a : K e y V a l u e O f D i a g r a m O b j e c t K e y a n y T y p e z b w N T n L X > < a : K e y > < K e y > C o l u m n s \ W o r d   P r o b l e m s < / K e y > < / a : K e y > < a : V a l u e   i : t y p e = " M e a s u r e G r i d N o d e V i e w S t a t e " > < C o l u m n > 2 9 < / C o l u m n > < L a y e d O u t > t r u e < / L a y e d O u t > < / a : V a l u e > < / a : K e y V a l u e O f D i a g r a m O b j e c t K e y a n y T y p e z b w N T n L X > < a : K e y V a l u e O f D i a g r a m O b j e c t K e y a n y T y p e z b w N T n L X > < a : K e y > < K e y > C o l u m n s \ A v e r a g e < / K e y > < / a : K e y > < a : V a l u e   i : t y p e = " M e a s u r e G r i d N o d e V i e w S t a t e " > < C o l u m n > 3 0 < / C o l u m n > < L a y e d O u t > t r u e < / L a y e d O u t > < / a : V a l u e > < / a : K e y V a l u e O f D i a g r a m O b j e c t K e y a n y T y p e z b w N T n L X > < a : K e y V a l u e O f D i a g r a m O b j e c t K e y a n y T y p e z b w N T n L X > < a : K e y > < K e y > C o l u m n s \ D r o p p e d   A v g . < / K e y > < / a : K e y > < a : V a l u e   i : t y p e = " M e a s u r e G r i d N o d e V i e w S t a t e " > < C o l u m n > 3 1 < / C o l u m n > < L a y e d O u t > t r u e < / L a y e d O u t > < / a : V a l u e > < / a : K e y V a l u e O f D i a g r a m O b j e c t K e y a n y T y p e z b w N T n L X > < a : K e y V a l u e O f D i a g r a m O b j e c t K e y a n y T y p e z b w N T n L X > < a : K e y > < K e y > L i n k s \ & l t ; C o l u m n s \ S u m   o f   D r o p p e d   A v g . & g t ; - & l t ; M e a s u r e s \ D r o p p e d   A v g . & g t ; < / K e y > < / a : K e y > < a : V a l u e   i : t y p e = " M e a s u r e G r i d V i e w S t a t e I D i a g r a m L i n k " / > < / a : K e y V a l u e O f D i a g r a m O b j e c t K e y a n y T y p e z b w N T n L X > < a : K e y V a l u e O f D i a g r a m O b j e c t K e y a n y T y p e z b w N T n L X > < a : K e y > < K e y > L i n k s \ & l t ; C o l u m n s \ S u m   o f   D r o p p e d   A v g . & g t ; - & l t ; M e a s u r e s \ D r o p p e d   A v g . & g t ; \ C O L U M N < / K e y > < / a : K e y > < a : V a l u e   i : t y p e = " M e a s u r e G r i d V i e w S t a t e I D i a g r a m L i n k E n d p o i n t " / > < / a : K e y V a l u e O f D i a g r a m O b j e c t K e y a n y T y p e z b w N T n L X > < a : K e y V a l u e O f D i a g r a m O b j e c t K e y a n y T y p e z b w N T n L X > < a : K e y > < K e y > L i n k s \ & l t ; C o l u m n s \ S u m   o f   D r o p p e d   A v g . & g t ; - & l t ; M e a s u r e s \ D r o p p e d   A v g . & g t ; \ M E A S U R E < / K e y > < / a : K e y > < a : V a l u e   i : t y p e = " M e a s u r e G r i d V i e w S t a t e I D i a g r a m L i n k E n d p o i n t " / > < / a : K e y V a l u e O f D i a g r a m O b j e c t K e y a n y T y p e z b w N T n L X > < a : K e y V a l u e O f D i a g r a m O b j e c t K e y a n y T y p e z b w N T n L X > < a : K e y > < K e y > L i n k s \ & l t ; C o l u m n s \ A v e r a g e   o f   D r o p p e d   A v g . & g t ; - & l t ; M e a s u r e s \ D r o p p e d   A v g . & g t ; < / K e y > < / a : K e y > < a : V a l u e   i : t y p e = " M e a s u r e G r i d V i e w S t a t e I D i a g r a m L i n k " / > < / a : K e y V a l u e O f D i a g r a m O b j e c t K e y a n y T y p e z b w N T n L X > < a : K e y V a l u e O f D i a g r a m O b j e c t K e y a n y T y p e z b w N T n L X > < a : K e y > < K e y > L i n k s \ & l t ; C o l u m n s \ A v e r a g e   o f   D r o p p e d   A v g . & g t ; - & l t ; M e a s u r e s \ D r o p p e d   A v g . & g t ; \ C O L U M N < / K e y > < / a : K e y > < a : V a l u e   i : t y p e = " M e a s u r e G r i d V i e w S t a t e I D i a g r a m L i n k E n d p o i n t " / > < / a : K e y V a l u e O f D i a g r a m O b j e c t K e y a n y T y p e z b w N T n L X > < a : K e y V a l u e O f D i a g r a m O b j e c t K e y a n y T y p e z b w N T n L X > < a : K e y > < K e y > L i n k s \ & l t ; C o l u m n s \ A v e r a g e   o f   D r o p p e d   A v g . & g t ; - & l t ; M e a s u r e s \ D r o p p e d   A v g . & g t ; \ M E A S U R E < / K e y > < / a : K e y > < a : V a l u e   i : t y p e = " M e a s u r e G r i d V i e w S t a t e I D i a g r a m L i n k E n d p o i n t " / > < / a : K e y V a l u e O f D i a g r a m O b j e c t K e y a n y T y p e z b w N T n L X > < / V i e w S t a t e s > < / D i a g r a m M a n a g e r . S e r i a l i z a b l e D i a g r a m > < D i a g r a m M a n a g e r . S e r i a l i z a b l e D i a g r a m > < A d a p t e r   i : t y p e = " M e a s u r e D i a g r a m S a n d b o x A d a p t e r " > < T a b l e N a m e > Q u i z z e s 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 Q u i z z e s 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 D r o p p e d   A v g < / K e y > < / D i a g r a m O b j e c t K e y > < D i a g r a m O b j e c t K e y > < K e y > M e a s u r e s \ S u m   o f   D r o p p e d   A v g \ T a g I n f o \ F o r m u l a < / K e y > < / D i a g r a m O b j e c t K e y > < D i a g r a m O b j e c t K e y > < K e y > M e a s u r e s \ S u m   o f   D r o p p e d   A v g \ T a g I n f o \ V a l u e < / K e y > < / D i a g r a m O b j e c t K e y > < D i a g r a m O b j e c t K e y > < K e y > M e a s u r e s \ A v e r a g e   o f   D r o p p e d   A v g < / K e y > < / D i a g r a m O b j e c t K e y > < D i a g r a m O b j e c t K e y > < K e y > M e a s u r e s \ A v e r a g e   o f   D r o p p e d   A v g \ T a g I n f o \ F o r m u l a < / K e y > < / D i a g r a m O b j e c t K e y > < D i a g r a m O b j e c t K e y > < K e y > M e a s u r e s \ A v e r a g e   o f   D r o p p e d   A v g \ T a g I n f o \ V a l u e < / K e y > < / D i a g r a m O b j e c t K e y > < D i a g r a m O b j e c t K e y > < K e y > C o l u m n s \ N a m e < / K e y > < / D i a g r a m O b j e c t K e y > < D i a g r a m O b j e c t K e y > < K e y > C o l u m n s \ Q u i z   1 < / K e y > < / D i a g r a m O b j e c t K e y > < D i a g r a m O b j e c t K e y > < K e y > C o l u m n s \ Q u i z   2 < / K e y > < / D i a g r a m O b j e c t K e y > < D i a g r a m O b j e c t K e y > < K e y > C o l u m n s \ Q u i z   3 < / K e y > < / D i a g r a m O b j e c t K e y > < D i a g r a m O b j e c t K e y > < K e y > C o l u m n s \ Q u i z   4 < / K e y > < / D i a g r a m O b j e c t K e y > < D i a g r a m O b j e c t K e y > < K e y > C o l u m n s \ Q u i z   5 < / K e y > < / D i a g r a m O b j e c t K e y > < D i a g r a m O b j e c t K e y > < K e y > C o l u m n s \ Q u i z   6 < / K e y > < / D i a g r a m O b j e c t K e y > < D i a g r a m O b j e c t K e y > < K e y > C o l u m n s \ Q u i z   7 < / K e y > < / D i a g r a m O b j e c t K e y > < D i a g r a m O b j e c t K e y > < K e y > C o l u m n s \ Q u i z   8 < / K e y > < / D i a g r a m O b j e c t K e y > < D i a g r a m O b j e c t K e y > < K e y > C o l u m n s \ Q u i z   9 < / K e y > < / D i a g r a m O b j e c t K e y > < D i a g r a m O b j e c t K e y > < K e y > C o l u m n s \ Q u i z   1 0 < / K e y > < / D i a g r a m O b j e c t K e y > < D i a g r a m O b j e c t K e y > < K e y > C o l u m n s \ Q u i z   1 1 < / K e y > < / D i a g r a m O b j e c t K e y > < D i a g r a m O b j e c t K e y > < K e y > C o l u m n s \ Q u i z   1 2 < / K e y > < / D i a g r a m O b j e c t K e y > < D i a g r a m O b j e c t K e y > < K e y > C o l u m n s \ Q u i z   1 3 < / K e y > < / D i a g r a m O b j e c t K e y > < D i a g r a m O b j e c t K e y > < K e y > C o l u m n s \ Q u i z   1 4 < / K e y > < / D i a g r a m O b j e c t K e y > < D i a g r a m O b j e c t K e y > < K e y > C o l u m n s \ Q u i z   1 5 < / K e y > < / D i a g r a m O b j e c t K e y > < D i a g r a m O b j e c t K e y > < K e y > C o l u m n s \ Q u i z   1 6 < / K e y > < / D i a g r a m O b j e c t K e y > < D i a g r a m O b j e c t K e y > < K e y > C o l u m n s \ Q u i z   1 7 < / K e y > < / D i a g r a m O b j e c t K e y > < D i a g r a m O b j e c t K e y > < K e y > C o l u m n s \ Q u i z   1 8 < / K e y > < / D i a g r a m O b j e c t K e y > < D i a g r a m O b j e c t K e y > < K e y > C o l u m n s \ Q u i z   1 9 < / K e y > < / D i a g r a m O b j e c t K e y > < D i a g r a m O b j e c t K e y > < K e y > C o l u m n s \ Q u i z   2 0 < / K e y > < / D i a g r a m O b j e c t K e y > < D i a g r a m O b j e c t K e y > < K e y > C o l u m n s \ A v e r a g e < / K e y > < / D i a g r a m O b j e c t K e y > < D i a g r a m O b j e c t K e y > < K e y > C o l u m n s \ D r o p p e d   A v g < / K e y > < / D i a g r a m O b j e c t K e y > < D i a g r a m O b j e c t K e y > < K e y > L i n k s \ & l t ; C o l u m n s \ S u m   o f   D r o p p e d   A v g & g t ; - & l t ; M e a s u r e s \ D r o p p e d   A v g & g t ; < / K e y > < / D i a g r a m O b j e c t K e y > < D i a g r a m O b j e c t K e y > < K e y > L i n k s \ & l t ; C o l u m n s \ S u m   o f   D r o p p e d   A v g & g t ; - & l t ; M e a s u r e s \ D r o p p e d   A v g & g t ; \ C O L U M N < / K e y > < / D i a g r a m O b j e c t K e y > < D i a g r a m O b j e c t K e y > < K e y > L i n k s \ & l t ; C o l u m n s \ S u m   o f   D r o p p e d   A v g & g t ; - & l t ; M e a s u r e s \ D r o p p e d   A v g & g t ; \ M E A S U R E < / K e y > < / D i a g r a m O b j e c t K e y > < D i a g r a m O b j e c t K e y > < K e y > L i n k s \ & l t ; C o l u m n s \ A v e r a g e   o f   D r o p p e d   A v g & g t ; - & l t ; M e a s u r e s \ D r o p p e d   A v g & g t ; < / K e y > < / D i a g r a m O b j e c t K e y > < D i a g r a m O b j e c t K e y > < K e y > L i n k s \ & l t ; C o l u m n s \ A v e r a g e   o f   D r o p p e d   A v g & g t ; - & l t ; M e a s u r e s \ D r o p p e d   A v g & g t ; \ C O L U M N < / K e y > < / D i a g r a m O b j e c t K e y > < D i a g r a m O b j e c t K e y > < K e y > L i n k s \ & l t ; C o l u m n s \ A v e r a g e   o f   D r o p p e d   A v g & g t ; - & l t ; M e a s u r e s \ D r o p p e d   A v g & g t ; \ M E A S U R E 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 D r o p p e d   A v g < / K e y > < / a : K e y > < a : V a l u e   i : t y p e = " M e a s u r e G r i d N o d e V i e w S t a t e " > < C o l u m n > 2 2 < / C o l u m n > < L a y e d O u t > t r u e < / L a y e d O u t > < W a s U I I n v i s i b l e > t r u e < / W a s U I I n v i s i b l e > < / a : V a l u e > < / a : K e y V a l u e O f D i a g r a m O b j e c t K e y a n y T y p e z b w N T n L X > < a : K e y V a l u e O f D i a g r a m O b j e c t K e y a n y T y p e z b w N T n L X > < a : K e y > < K e y > M e a s u r e s \ S u m   o f   D r o p p e d   A v g \ T a g I n f o \ F o r m u l a < / K e y > < / a : K e y > < a : V a l u e   i : t y p e = " M e a s u r e G r i d V i e w S t a t e I D i a g r a m T a g A d d i t i o n a l I n f o " / > < / a : K e y V a l u e O f D i a g r a m O b j e c t K e y a n y T y p e z b w N T n L X > < a : K e y V a l u e O f D i a g r a m O b j e c t K e y a n y T y p e z b w N T n L X > < a : K e y > < K e y > M e a s u r e s \ S u m   o f   D r o p p e d   A v g \ T a g I n f o \ V a l u e < / K e y > < / a : K e y > < a : V a l u e   i : t y p e = " M e a s u r e G r i d V i e w S t a t e I D i a g r a m T a g A d d i t i o n a l I n f o " / > < / a : K e y V a l u e O f D i a g r a m O b j e c t K e y a n y T y p e z b w N T n L X > < a : K e y V a l u e O f D i a g r a m O b j e c t K e y a n y T y p e z b w N T n L X > < a : K e y > < K e y > M e a s u r e s \ A v e r a g e   o f   D r o p p e d   A v g < / K e y > < / a : K e y > < a : V a l u e   i : t y p e = " M e a s u r e G r i d N o d e V i e w S t a t e " > < C o l u m n > 2 2 < / C o l u m n > < L a y e d O u t > t r u e < / L a y e d O u t > < R o w > 1 < / R o w > < W a s U I I n v i s i b l e > t r u e < / W a s U I I n v i s i b l e > < / a : V a l u e > < / a : K e y V a l u e O f D i a g r a m O b j e c t K e y a n y T y p e z b w N T n L X > < a : K e y V a l u e O f D i a g r a m O b j e c t K e y a n y T y p e z b w N T n L X > < a : K e y > < K e y > M e a s u r e s \ A v e r a g e   o f   D r o p p e d   A v g \ T a g I n f o \ F o r m u l a < / K e y > < / a : K e y > < a : V a l u e   i : t y p e = " M e a s u r e G r i d V i e w S t a t e I D i a g r a m T a g A d d i t i o n a l I n f o " / > < / a : K e y V a l u e O f D i a g r a m O b j e c t K e y a n y T y p e z b w N T n L X > < a : K e y V a l u e O f D i a g r a m O b j e c t K e y a n y T y p e z b w N T n L X > < a : K e y > < K e y > M e a s u r e s \ A v e r a g e   o f   D r o p p e d   A v g \ T a g I n f o \ V a l u e 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 C o l u m n s \ Q u i z   1 < / K e y > < / a : K e y > < a : V a l u e   i : t y p e = " M e a s u r e G r i d N o d e V i e w S t a t e " > < C o l u m n > 1 < / C o l u m n > < L a y e d O u t > t r u e < / L a y e d O u t > < / a : V a l u e > < / a : K e y V a l u e O f D i a g r a m O b j e c t K e y a n y T y p e z b w N T n L X > < a : K e y V a l u e O f D i a g r a m O b j e c t K e y a n y T y p e z b w N T n L X > < a : K e y > < K e y > C o l u m n s \ Q u i z   2 < / K e y > < / a : K e y > < a : V a l u e   i : t y p e = " M e a s u r e G r i d N o d e V i e w S t a t e " > < C o l u m n > 2 < / C o l u m n > < L a y e d O u t > t r u e < / L a y e d O u t > < / a : V a l u e > < / a : K e y V a l u e O f D i a g r a m O b j e c t K e y a n y T y p e z b w N T n L X > < a : K e y V a l u e O f D i a g r a m O b j e c t K e y a n y T y p e z b w N T n L X > < a : K e y > < K e y > C o l u m n s \ Q u i z   3 < / K e y > < / a : K e y > < a : V a l u e   i : t y p e = " M e a s u r e G r i d N o d e V i e w S t a t e " > < C o l u m n > 3 < / C o l u m n > < L a y e d O u t > t r u e < / L a y e d O u t > < / a : V a l u e > < / a : K e y V a l u e O f D i a g r a m O b j e c t K e y a n y T y p e z b w N T n L X > < a : K e y V a l u e O f D i a g r a m O b j e c t K e y a n y T y p e z b w N T n L X > < a : K e y > < K e y > C o l u m n s \ Q u i z   4 < / K e y > < / a : K e y > < a : V a l u e   i : t y p e = " M e a s u r e G r i d N o d e V i e w S t a t e " > < C o l u m n > 4 < / C o l u m n > < L a y e d O u t > t r u e < / L a y e d O u t > < / a : V a l u e > < / a : K e y V a l u e O f D i a g r a m O b j e c t K e y a n y T y p e z b w N T n L X > < a : K e y V a l u e O f D i a g r a m O b j e c t K e y a n y T y p e z b w N T n L X > < a : K e y > < K e y > C o l u m n s \ Q u i z   5 < / K e y > < / a : K e y > < a : V a l u e   i : t y p e = " M e a s u r e G r i d N o d e V i e w S t a t e " > < C o l u m n > 5 < / C o l u m n > < L a y e d O u t > t r u e < / L a y e d O u t > < / a : V a l u e > < / a : K e y V a l u e O f D i a g r a m O b j e c t K e y a n y T y p e z b w N T n L X > < a : K e y V a l u e O f D i a g r a m O b j e c t K e y a n y T y p e z b w N T n L X > < a : K e y > < K e y > C o l u m n s \ Q u i z   6 < / K e y > < / a : K e y > < a : V a l u e   i : t y p e = " M e a s u r e G r i d N o d e V i e w S t a t e " > < C o l u m n > 6 < / C o l u m n > < L a y e d O u t > t r u e < / L a y e d O u t > < / a : V a l u e > < / a : K e y V a l u e O f D i a g r a m O b j e c t K e y a n y T y p e z b w N T n L X > < a : K e y V a l u e O f D i a g r a m O b j e c t K e y a n y T y p e z b w N T n L X > < a : K e y > < K e y > C o l u m n s \ Q u i z   7 < / K e y > < / a : K e y > < a : V a l u e   i : t y p e = " M e a s u r e G r i d N o d e V i e w S t a t e " > < C o l u m n > 7 < / C o l u m n > < L a y e d O u t > t r u e < / L a y e d O u t > < / a : V a l u e > < / a : K e y V a l u e O f D i a g r a m O b j e c t K e y a n y T y p e z b w N T n L X > < a : K e y V a l u e O f D i a g r a m O b j e c t K e y a n y T y p e z b w N T n L X > < a : K e y > < K e y > C o l u m n s \ Q u i z   8 < / K e y > < / a : K e y > < a : V a l u e   i : t y p e = " M e a s u r e G r i d N o d e V i e w S t a t e " > < C o l u m n > 8 < / C o l u m n > < L a y e d O u t > t r u e < / L a y e d O u t > < / a : V a l u e > < / a : K e y V a l u e O f D i a g r a m O b j e c t K e y a n y T y p e z b w N T n L X > < a : K e y V a l u e O f D i a g r a m O b j e c t K e y a n y T y p e z b w N T n L X > < a : K e y > < K e y > C o l u m n s \ Q u i z   9 < / K e y > < / a : K e y > < a : V a l u e   i : t y p e = " M e a s u r e G r i d N o d e V i e w S t a t e " > < C o l u m n > 9 < / C o l u m n > < L a y e d O u t > t r u e < / L a y e d O u t > < / a : V a l u e > < / a : K e y V a l u e O f D i a g r a m O b j e c t K e y a n y T y p e z b w N T n L X > < a : K e y V a l u e O f D i a g r a m O b j e c t K e y a n y T y p e z b w N T n L X > < a : K e y > < K e y > C o l u m n s \ Q u i z   1 0 < / K e y > < / a : K e y > < a : V a l u e   i : t y p e = " M e a s u r e G r i d N o d e V i e w S t a t e " > < C o l u m n > 1 0 < / C o l u m n > < L a y e d O u t > t r u e < / L a y e d O u t > < / a : V a l u e > < / a : K e y V a l u e O f D i a g r a m O b j e c t K e y a n y T y p e z b w N T n L X > < a : K e y V a l u e O f D i a g r a m O b j e c t K e y a n y T y p e z b w N T n L X > < a : K e y > < K e y > C o l u m n s \ Q u i z   1 1 < / K e y > < / a : K e y > < a : V a l u e   i : t y p e = " M e a s u r e G r i d N o d e V i e w S t a t e " > < C o l u m n > 1 1 < / C o l u m n > < L a y e d O u t > t r u e < / L a y e d O u t > < / a : V a l u e > < / a : K e y V a l u e O f D i a g r a m O b j e c t K e y a n y T y p e z b w N T n L X > < a : K e y V a l u e O f D i a g r a m O b j e c t K e y a n y T y p e z b w N T n L X > < a : K e y > < K e y > C o l u m n s \ Q u i z   1 2 < / K e y > < / a : K e y > < a : V a l u e   i : t y p e = " M e a s u r e G r i d N o d e V i e w S t a t e " > < C o l u m n > 1 2 < / C o l u m n > < L a y e d O u t > t r u e < / L a y e d O u t > < / a : V a l u e > < / a : K e y V a l u e O f D i a g r a m O b j e c t K e y a n y T y p e z b w N T n L X > < a : K e y V a l u e O f D i a g r a m O b j e c t K e y a n y T y p e z b w N T n L X > < a : K e y > < K e y > C o l u m n s \ Q u i z   1 3 < / K e y > < / a : K e y > < a : V a l u e   i : t y p e = " M e a s u r e G r i d N o d e V i e w S t a t e " > < C o l u m n > 1 3 < / C o l u m n > < L a y e d O u t > t r u e < / L a y e d O u t > < / a : V a l u e > < / a : K e y V a l u e O f D i a g r a m O b j e c t K e y a n y T y p e z b w N T n L X > < a : K e y V a l u e O f D i a g r a m O b j e c t K e y a n y T y p e z b w N T n L X > < a : K e y > < K e y > C o l u m n s \ Q u i z   1 4 < / K e y > < / a : K e y > < a : V a l u e   i : t y p e = " M e a s u r e G r i d N o d e V i e w S t a t e " > < C o l u m n > 1 4 < / C o l u m n > < L a y e d O u t > t r u e < / L a y e d O u t > < / a : V a l u e > < / a : K e y V a l u e O f D i a g r a m O b j e c t K e y a n y T y p e z b w N T n L X > < a : K e y V a l u e O f D i a g r a m O b j e c t K e y a n y T y p e z b w N T n L X > < a : K e y > < K e y > C o l u m n s \ Q u i z   1 5 < / K e y > < / a : K e y > < a : V a l u e   i : t y p e = " M e a s u r e G r i d N o d e V i e w S t a t e " > < C o l u m n > 1 5 < / C o l u m n > < L a y e d O u t > t r u e < / L a y e d O u t > < / a : V a l u e > < / a : K e y V a l u e O f D i a g r a m O b j e c t K e y a n y T y p e z b w N T n L X > < a : K e y V a l u e O f D i a g r a m O b j e c t K e y a n y T y p e z b w N T n L X > < a : K e y > < K e y > C o l u m n s \ Q u i z   1 6 < / K e y > < / a : K e y > < a : V a l u e   i : t y p e = " M e a s u r e G r i d N o d e V i e w S t a t e " > < C o l u m n > 1 6 < / C o l u m n > < L a y e d O u t > t r u e < / L a y e d O u t > < / a : V a l u e > < / a : K e y V a l u e O f D i a g r a m O b j e c t K e y a n y T y p e z b w N T n L X > < a : K e y V a l u e O f D i a g r a m O b j e c t K e y a n y T y p e z b w N T n L X > < a : K e y > < K e y > C o l u m n s \ Q u i z   1 7 < / K e y > < / a : K e y > < a : V a l u e   i : t y p e = " M e a s u r e G r i d N o d e V i e w S t a t e " > < C o l u m n > 1 7 < / C o l u m n > < L a y e d O u t > t r u e < / L a y e d O u t > < / a : V a l u e > < / a : K e y V a l u e O f D i a g r a m O b j e c t K e y a n y T y p e z b w N T n L X > < a : K e y V a l u e O f D i a g r a m O b j e c t K e y a n y T y p e z b w N T n L X > < a : K e y > < K e y > C o l u m n s \ Q u i z   1 8 < / K e y > < / a : K e y > < a : V a l u e   i : t y p e = " M e a s u r e G r i d N o d e V i e w S t a t e " > < C o l u m n > 1 8 < / C o l u m n > < L a y e d O u t > t r u e < / L a y e d O u t > < / a : V a l u e > < / a : K e y V a l u e O f D i a g r a m O b j e c t K e y a n y T y p e z b w N T n L X > < a : K e y V a l u e O f D i a g r a m O b j e c t K e y a n y T y p e z b w N T n L X > < a : K e y > < K e y > C o l u m n s \ Q u i z   1 9 < / K e y > < / a : K e y > < a : V a l u e   i : t y p e = " M e a s u r e G r i d N o d e V i e w S t a t e " > < C o l u m n > 1 9 < / C o l u m n > < L a y e d O u t > t r u e < / L a y e d O u t > < / a : V a l u e > < / a : K e y V a l u e O f D i a g r a m O b j e c t K e y a n y T y p e z b w N T n L X > < a : K e y V a l u e O f D i a g r a m O b j e c t K e y a n y T y p e z b w N T n L X > < a : K e y > < K e y > C o l u m n s \ Q u i z   2 0 < / K e y > < / a : K e y > < a : V a l u e   i : t y p e = " M e a s u r e G r i d N o d e V i e w S t a t e " > < C o l u m n > 2 0 < / C o l u m n > < L a y e d O u t > t r u e < / L a y e d O u t > < / a : V a l u e > < / a : K e y V a l u e O f D i a g r a m O b j e c t K e y a n y T y p e z b w N T n L X > < a : K e y V a l u e O f D i a g r a m O b j e c t K e y a n y T y p e z b w N T n L X > < a : K e y > < K e y > C o l u m n s \ A v e r a g e < / K e y > < / a : K e y > < a : V a l u e   i : t y p e = " M e a s u r e G r i d N o d e V i e w S t a t e " > < C o l u m n > 2 1 < / C o l u m n > < L a y e d O u t > t r u e < / L a y e d O u t > < / a : V a l u e > < / a : K e y V a l u e O f D i a g r a m O b j e c t K e y a n y T y p e z b w N T n L X > < a : K e y V a l u e O f D i a g r a m O b j e c t K e y a n y T y p e z b w N T n L X > < a : K e y > < K e y > C o l u m n s \ D r o p p e d   A v g < / K e y > < / a : K e y > < a : V a l u e   i : t y p e = " M e a s u r e G r i d N o d e V i e w S t a t e " > < C o l u m n > 2 2 < / C o l u m n > < L a y e d O u t > t r u e < / L a y e d O u t > < / a : V a l u e > < / a : K e y V a l u e O f D i a g r a m O b j e c t K e y a n y T y p e z b w N T n L X > < a : K e y V a l u e O f D i a g r a m O b j e c t K e y a n y T y p e z b w N T n L X > < a : K e y > < K e y > L i n k s \ & l t ; C o l u m n s \ S u m   o f   D r o p p e d   A v g & g t ; - & l t ; M e a s u r e s \ D r o p p e d   A v g & g t ; < / K e y > < / a : K e y > < a : V a l u e   i : t y p e = " M e a s u r e G r i d V i e w S t a t e I D i a g r a m L i n k " / > < / a : K e y V a l u e O f D i a g r a m O b j e c t K e y a n y T y p e z b w N T n L X > < a : K e y V a l u e O f D i a g r a m O b j e c t K e y a n y T y p e z b w N T n L X > < a : K e y > < K e y > L i n k s \ & l t ; C o l u m n s \ S u m   o f   D r o p p e d   A v g & g t ; - & l t ; M e a s u r e s \ D r o p p e d   A v g & g t ; \ C O L U M N < / K e y > < / a : K e y > < a : V a l u e   i : t y p e = " M e a s u r e G r i d V i e w S t a t e I D i a g r a m L i n k E n d p o i n t " / > < / a : K e y V a l u e O f D i a g r a m O b j e c t K e y a n y T y p e z b w N T n L X > < a : K e y V a l u e O f D i a g r a m O b j e c t K e y a n y T y p e z b w N T n L X > < a : K e y > < K e y > L i n k s \ & l t ; C o l u m n s \ S u m   o f   D r o p p e d   A v g & g t ; - & l t ; M e a s u r e s \ D r o p p e d   A v g & g t ; \ M E A S U R E < / K e y > < / a : K e y > < a : V a l u e   i : t y p e = " M e a s u r e G r i d V i e w S t a t e I D i a g r a m L i n k E n d p o i n t " / > < / a : K e y V a l u e O f D i a g r a m O b j e c t K e y a n y T y p e z b w N T n L X > < a : K e y V a l u e O f D i a g r a m O b j e c t K e y a n y T y p e z b w N T n L X > < a : K e y > < K e y > L i n k s \ & l t ; C o l u m n s \ A v e r a g e   o f   D r o p p e d   A v g & g t ; - & l t ; M e a s u r e s \ D r o p p e d   A v g & g t ; < / K e y > < / a : K e y > < a : V a l u e   i : t y p e = " M e a s u r e G r i d V i e w S t a t e I D i a g r a m L i n k " / > < / a : K e y V a l u e O f D i a g r a m O b j e c t K e y a n y T y p e z b w N T n L X > < a : K e y V a l u e O f D i a g r a m O b j e c t K e y a n y T y p e z b w N T n L X > < a : K e y > < K e y > L i n k s \ & l t ; C o l u m n s \ A v e r a g e   o f   D r o p p e d   A v g & g t ; - & l t ; M e a s u r e s \ D r o p p e d   A v g & g t ; \ C O L U M N < / K e y > < / a : K e y > < a : V a l u e   i : t y p e = " M e a s u r e G r i d V i e w S t a t e I D i a g r a m L i n k E n d p o i n t " / > < / a : K e y V a l u e O f D i a g r a m O b j e c t K e y a n y T y p e z b w N T n L X > < a : K e y V a l u e O f D i a g r a m O b j e c t K e y a n y T y p e z b w N T n L X > < a : K e y > < K e y > L i n k s \ & l t ; C o l u m n s \ A v e r a g e   o f   D r o p p e d   A v g & g t ; - & l t ; M e a s u r e s \ D r o p p e d   A v g & g t ; \ M E A S U R E < / K e y > < / a : K e y > < a : V a l u e   i : t y p e = " M e a s u r e G r i d V i e w S t a t e I D i a g r a m L i n k E n d p o i n t " / > < / a : K e y V a l u e O f D i a g r a m O b j e c t K e y a n y T y p e z b w N T n L X > < / V i e w S t a t e s > < / D i a g r a m M a n a g e r . S e r i a l i z a b l e D i a g r a m > < D i a g r a m M a n a g e r . S e r i a l i z a b l e D i a g r a m > < A d a p t e r   i : t y p e = " M e a s u r e D i a g r a m S a n d b o x A d a p t e r " > < T a b l e N a m e > T e s t s 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 T e s t s 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 T e s t   1 < / K e y > < / D i a g r a m O b j e c t K e y > < D i a g r a m O b j e c t K e y > < K e y > M e a s u r e s \ S u m   o f   T e s t   1 \ T a g I n f o \ F o r m u l a < / K e y > < / D i a g r a m O b j e c t K e y > < D i a g r a m O b j e c t K e y > < K e y > M e a s u r e s \ S u m   o f   T e s t   1 \ T a g I n f o \ V a l u e < / K e y > < / D i a g r a m O b j e c t K e y > < D i a g r a m O b j e c t K e y > < K e y > M e a s u r e s \ S u m   o f   T e s t   2 < / K e y > < / D i a g r a m O b j e c t K e y > < D i a g r a m O b j e c t K e y > < K e y > M e a s u r e s \ S u m   o f   T e s t   2 \ T a g I n f o \ F o r m u l a < / K e y > < / D i a g r a m O b j e c t K e y > < D i a g r a m O b j e c t K e y > < K e y > M e a s u r e s \ S u m   o f   T e s t   2 \ T a g I n f o \ V a l u e < / K e y > < / D i a g r a m O b j e c t K e y > < D i a g r a m O b j e c t K e y > < K e y > M e a s u r e s \ A v e r a g e   o f   T e s t   1 < / K e y > < / D i a g r a m O b j e c t K e y > < D i a g r a m O b j e c t K e y > < K e y > M e a s u r e s \ A v e r a g e   o f   T e s t   1 \ T a g I n f o \ F o r m u l a < / K e y > < / D i a g r a m O b j e c t K e y > < D i a g r a m O b j e c t K e y > < K e y > M e a s u r e s \ A v e r a g e   o f   T e s t   1 \ T a g I n f o \ V a l u e < / K e y > < / D i a g r a m O b j e c t K e y > < D i a g r a m O b j e c t K e y > < K e y > M e a s u r e s \ A v e r a g e   o f   T e s t   2 < / K e y > < / D i a g r a m O b j e c t K e y > < D i a g r a m O b j e c t K e y > < K e y > M e a s u r e s \ A v e r a g e   o f   T e s t   2 \ T a g I n f o \ F o r m u l a < / K e y > < / D i a g r a m O b j e c t K e y > < D i a g r a m O b j e c t K e y > < K e y > M e a s u r e s \ A v e r a g e   o f   T e s t   2 \ T a g I n f o \ V a l u e < / K e y > < / D i a g r a m O b j e c t K e y > < D i a g r a m O b j e c t K e y > < K e y > M e a s u r e s \ S u m   o f   T e s t   3 < / K e y > < / D i a g r a m O b j e c t K e y > < D i a g r a m O b j e c t K e y > < K e y > M e a s u r e s \ S u m   o f   T e s t   3 \ T a g I n f o \ F o r m u l a < / K e y > < / D i a g r a m O b j e c t K e y > < D i a g r a m O b j e c t K e y > < K e y > M e a s u r e s \ S u m   o f   T e s t   3 \ T a g I n f o \ V a l u e < / K e y > < / D i a g r a m O b j e c t K e y > < D i a g r a m O b j e c t K e y > < K e y > C o l u m n s \ N a m e < / K e y > < / D i a g r a m O b j e c t K e y > < D i a g r a m O b j e c t K e y > < K e y > C o l u m n s \ T e s t   1 < / K e y > < / D i a g r a m O b j e c t K e y > < D i a g r a m O b j e c t K e y > < K e y > C o l u m n s \ T e s t   2 < / K e y > < / D i a g r a m O b j e c t K e y > < D i a g r a m O b j e c t K e y > < K e y > C o l u m n s \ T e s t   3 < / K e y > < / D i a g r a m O b j e c t K e y > < D i a g r a m O b j e c t K e y > < K e y > C o l u m n s \ T e s t   4 < / K e y > < / D i a g r a m O b j e c t K e y > < D i a g r a m O b j e c t K e y > < K e y > C o l u m n s \ F i n a l   E x a m < / K e y > < / D i a g r a m O b j e c t K e y > < D i a g r a m O b j e c t K e y > < K e y > C o l u m n s \ M i n   G r a d e < / K e y > < / D i a g r a m O b j e c t K e y > < D i a g r a m O b j e c t K e y > < K e y > L i n k s \ & l t ; C o l u m n s \ S u m   o f   T e s t   1 & g t ; - & l t ; M e a s u r e s \ T e s t   1 & g t ; < / K e y > < / D i a g r a m O b j e c t K e y > < D i a g r a m O b j e c t K e y > < K e y > L i n k s \ & l t ; C o l u m n s \ S u m   o f   T e s t   1 & g t ; - & l t ; M e a s u r e s \ T e s t   1 & g t ; \ C O L U M N < / K e y > < / D i a g r a m O b j e c t K e y > < D i a g r a m O b j e c t K e y > < K e y > L i n k s \ & l t ; C o l u m n s \ S u m   o f   T e s t   1 & g t ; - & l t ; M e a s u r e s \ T e s t   1 & g t ; \ M E A S U R E < / K e y > < / D i a g r a m O b j e c t K e y > < D i a g r a m O b j e c t K e y > < K e y > L i n k s \ & l t ; C o l u m n s \ S u m   o f   T e s t   2 & g t ; - & l t ; M e a s u r e s \ T e s t   2 & g t ; < / K e y > < / D i a g r a m O b j e c t K e y > < D i a g r a m O b j e c t K e y > < K e y > L i n k s \ & l t ; C o l u m n s \ S u m   o f   T e s t   2 & g t ; - & l t ; M e a s u r e s \ T e s t   2 & g t ; \ C O L U M N < / K e y > < / D i a g r a m O b j e c t K e y > < D i a g r a m O b j e c t K e y > < K e y > L i n k s \ & l t ; C o l u m n s \ S u m   o f   T e s t   2 & g t ; - & l t ; M e a s u r e s \ T e s t   2 & g t ; \ M E A S U R E < / K e y > < / D i a g r a m O b j e c t K e y > < D i a g r a m O b j e c t K e y > < K e y > L i n k s \ & l t ; C o l u m n s \ A v e r a g e   o f   T e s t   1 & g t ; - & l t ; M e a s u r e s \ T e s t   1 & g t ; < / K e y > < / D i a g r a m O b j e c t K e y > < D i a g r a m O b j e c t K e y > < K e y > L i n k s \ & l t ; C o l u m n s \ A v e r a g e   o f   T e s t   1 & g t ; - & l t ; M e a s u r e s \ T e s t   1 & g t ; \ C O L U M N < / K e y > < / D i a g r a m O b j e c t K e y > < D i a g r a m O b j e c t K e y > < K e y > L i n k s \ & l t ; C o l u m n s \ A v e r a g e   o f   T e s t   1 & g t ; - & l t ; M e a s u r e s \ T e s t   1 & g t ; \ M E A S U R E < / K e y > < / D i a g r a m O b j e c t K e y > < D i a g r a m O b j e c t K e y > < K e y > L i n k s \ & l t ; C o l u m n s \ A v e r a g e   o f   T e s t   2 & g t ; - & l t ; M e a s u r e s \ T e s t   2 & g t ; < / K e y > < / D i a g r a m O b j e c t K e y > < D i a g r a m O b j e c t K e y > < K e y > L i n k s \ & l t ; C o l u m n s \ A v e r a g e   o f   T e s t   2 & g t ; - & l t ; M e a s u r e s \ T e s t   2 & g t ; \ C O L U M N < / K e y > < / D i a g r a m O b j e c t K e y > < D i a g r a m O b j e c t K e y > < K e y > L i n k s \ & l t ; C o l u m n s \ A v e r a g e   o f   T e s t   2 & g t ; - & l t ; M e a s u r e s \ T e s t   2 & g t ; \ M E A S U R E < / K e y > < / D i a g r a m O b j e c t K e y > < D i a g r a m O b j e c t K e y > < K e y > L i n k s \ & l t ; C o l u m n s \ S u m   o f   T e s t   3 & g t ; - & l t ; M e a s u r e s \ T e s t   3 & g t ; < / K e y > < / D i a g r a m O b j e c t K e y > < D i a g r a m O b j e c t K e y > < K e y > L i n k s \ & l t ; C o l u m n s \ S u m   o f   T e s t   3 & g t ; - & l t ; M e a s u r e s \ T e s t   3 & g t ; \ C O L U M N < / K e y > < / D i a g r a m O b j e c t K e y > < D i a g r a m O b j e c t K e y > < K e y > L i n k s \ & l t ; C o l u m n s \ S u m   o f   T e s t   3 & g t ; - & l t ; M e a s u r e s \ T e s t   3 & g t ; \ M E A S U R E 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 T e s t   1 < / K e y > < / a : K e y > < a : V a l u e   i : t y p e = " M e a s u r e G r i d N o d e V i e w S t a t e " > < C o l u m n > 1 < / C o l u m n > < L a y e d O u t > t r u e < / L a y e d O u t > < W a s U I I n v i s i b l e > t r u e < / W a s U I I n v i s i b l e > < / a : V a l u e > < / a : K e y V a l u e O f D i a g r a m O b j e c t K e y a n y T y p e z b w N T n L X > < a : K e y V a l u e O f D i a g r a m O b j e c t K e y a n y T y p e z b w N T n L X > < a : K e y > < K e y > M e a s u r e s \ S u m   o f   T e s t   1 \ T a g I n f o \ F o r m u l a < / K e y > < / a : K e y > < a : V a l u e   i : t y p e = " M e a s u r e G r i d V i e w S t a t e I D i a g r a m T a g A d d i t i o n a l I n f o " / > < / a : K e y V a l u e O f D i a g r a m O b j e c t K e y a n y T y p e z b w N T n L X > < a : K e y V a l u e O f D i a g r a m O b j e c t K e y a n y T y p e z b w N T n L X > < a : K e y > < K e y > M e a s u r e s \ S u m   o f   T e s t   1 \ T a g I n f o \ V a l u e < / K e y > < / a : K e y > < a : V a l u e   i : t y p e = " M e a s u r e G r i d V i e w S t a t e I D i a g r a m T a g A d d i t i o n a l I n f o " / > < / a : K e y V a l u e O f D i a g r a m O b j e c t K e y a n y T y p e z b w N T n L X > < a : K e y V a l u e O f D i a g r a m O b j e c t K e y a n y T y p e z b w N T n L X > < a : K e y > < K e y > M e a s u r e s \ S u m   o f   T e s t   2 < / K e y > < / a : K e y > < a : V a l u e   i : t y p e = " M e a s u r e G r i d N o d e V i e w S t a t e " > < C o l u m n > 2 < / C o l u m n > < L a y e d O u t > t r u e < / L a y e d O u t > < W a s U I I n v i s i b l e > t r u e < / W a s U I I n v i s i b l e > < / a : V a l u e > < / a : K e y V a l u e O f D i a g r a m O b j e c t K e y a n y T y p e z b w N T n L X > < a : K e y V a l u e O f D i a g r a m O b j e c t K e y a n y T y p e z b w N T n L X > < a : K e y > < K e y > M e a s u r e s \ S u m   o f   T e s t   2 \ T a g I n f o \ F o r m u l a < / K e y > < / a : K e y > < a : V a l u e   i : t y p e = " M e a s u r e G r i d V i e w S t a t e I D i a g r a m T a g A d d i t i o n a l I n f o " / > < / a : K e y V a l u e O f D i a g r a m O b j e c t K e y a n y T y p e z b w N T n L X > < a : K e y V a l u e O f D i a g r a m O b j e c t K e y a n y T y p e z b w N T n L X > < a : K e y > < K e y > M e a s u r e s \ S u m   o f   T e s t   2 \ T a g I n f o \ V a l u e < / K e y > < / a : K e y > < a : V a l u e   i : t y p e = " M e a s u r e G r i d V i e w S t a t e I D i a g r a m T a g A d d i t i o n a l I n f o " / > < / a : K e y V a l u e O f D i a g r a m O b j e c t K e y a n y T y p e z b w N T n L X > < a : K e y V a l u e O f D i a g r a m O b j e c t K e y a n y T y p e z b w N T n L X > < a : K e y > < K e y > M e a s u r e s \ A v e r a g e   o f   T e s t   1 < / K e y > < / a : K e y > < a : V a l u e   i : t y p e = " M e a s u r e G r i d N o d e V i e w S t a t e " > < C o l u m n > 1 < / C o l u m n > < L a y e d O u t > t r u e < / L a y e d O u t > < R o w > 1 < / R o w > < W a s U I I n v i s i b l e > t r u e < / W a s U I I n v i s i b l e > < / a : V a l u e > < / a : K e y V a l u e O f D i a g r a m O b j e c t K e y a n y T y p e z b w N T n L X > < a : K e y V a l u e O f D i a g r a m O b j e c t K e y a n y T y p e z b w N T n L X > < a : K e y > < K e y > M e a s u r e s \ A v e r a g e   o f   T e s t   1 \ T a g I n f o \ F o r m u l a < / K e y > < / a : K e y > < a : V a l u e   i : t y p e = " M e a s u r e G r i d V i e w S t a t e I D i a g r a m T a g A d d i t i o n a l I n f o " / > < / a : K e y V a l u e O f D i a g r a m O b j e c t K e y a n y T y p e z b w N T n L X > < a : K e y V a l u e O f D i a g r a m O b j e c t K e y a n y T y p e z b w N T n L X > < a : K e y > < K e y > M e a s u r e s \ A v e r a g e   o f   T e s t   1 \ T a g I n f o \ V a l u e < / K e y > < / a : K e y > < a : V a l u e   i : t y p e = " M e a s u r e G r i d V i e w S t a t e I D i a g r a m T a g A d d i t i o n a l I n f o " / > < / a : K e y V a l u e O f D i a g r a m O b j e c t K e y a n y T y p e z b w N T n L X > < a : K e y V a l u e O f D i a g r a m O b j e c t K e y a n y T y p e z b w N T n L X > < a : K e y > < K e y > M e a s u r e s \ A v e r a g e   o f   T e s t   2 < / K e y > < / a : K e y > < a : V a l u e   i : t y p e = " M e a s u r e G r i d N o d e V i e w S t a t e " > < C o l u m n > 2 < / C o l u m n > < L a y e d O u t > t r u e < / L a y e d O u t > < R o w > 1 < / R o w > < W a s U I I n v i s i b l e > t r u e < / W a s U I I n v i s i b l e > < / a : V a l u e > < / a : K e y V a l u e O f D i a g r a m O b j e c t K e y a n y T y p e z b w N T n L X > < a : K e y V a l u e O f D i a g r a m O b j e c t K e y a n y T y p e z b w N T n L X > < a : K e y > < K e y > M e a s u r e s \ A v e r a g e   o f   T e s t   2 \ T a g I n f o \ F o r m u l a < / K e y > < / a : K e y > < a : V a l u e   i : t y p e = " M e a s u r e G r i d V i e w S t a t e I D i a g r a m T a g A d d i t i o n a l I n f o " / > < / a : K e y V a l u e O f D i a g r a m O b j e c t K e y a n y T y p e z b w N T n L X > < a : K e y V a l u e O f D i a g r a m O b j e c t K e y a n y T y p e z b w N T n L X > < a : K e y > < K e y > M e a s u r e s \ A v e r a g e   o f   T e s t   2 \ T a g I n f o \ V a l u e < / K e y > < / a : K e y > < a : V a l u e   i : t y p e = " M e a s u r e G r i d V i e w S t a t e I D i a g r a m T a g A d d i t i o n a l I n f o " / > < / a : K e y V a l u e O f D i a g r a m O b j e c t K e y a n y T y p e z b w N T n L X > < a : K e y V a l u e O f D i a g r a m O b j e c t K e y a n y T y p e z b w N T n L X > < a : K e y > < K e y > M e a s u r e s \ S u m   o f   T e s t   3 < / K e y > < / a : K e y > < a : V a l u e   i : t y p e = " M e a s u r e G r i d N o d e V i e w S t a t e " > < C o l u m n > 3 < / C o l u m n > < L a y e d O u t > t r u e < / L a y e d O u t > < W a s U I I n v i s i b l e > t r u e < / W a s U I I n v i s i b l e > < / a : V a l u e > < / a : K e y V a l u e O f D i a g r a m O b j e c t K e y a n y T y p e z b w N T n L X > < a : K e y V a l u e O f D i a g r a m O b j e c t K e y a n y T y p e z b w N T n L X > < a : K e y > < K e y > M e a s u r e s \ S u m   o f   T e s t   3 \ T a g I n f o \ F o r m u l a < / K e y > < / a : K e y > < a : V a l u e   i : t y p e = " M e a s u r e G r i d V i e w S t a t e I D i a g r a m T a g A d d i t i o n a l I n f o " / > < / a : K e y V a l u e O f D i a g r a m O b j e c t K e y a n y T y p e z b w N T n L X > < a : K e y V a l u e O f D i a g r a m O b j e c t K e y a n y T y p e z b w N T n L X > < a : K e y > < K e y > M e a s u r e s \ S u m   o f   T e s t   3 \ T a g I n f o \ V a l u e 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 C o l u m n s \ T e s t   1 < / K e y > < / a : K e y > < a : V a l u e   i : t y p e = " M e a s u r e G r i d N o d e V i e w S t a t e " > < C o l u m n > 1 < / C o l u m n > < L a y e d O u t > t r u e < / L a y e d O u t > < / a : V a l u e > < / a : K e y V a l u e O f D i a g r a m O b j e c t K e y a n y T y p e z b w N T n L X > < a : K e y V a l u e O f D i a g r a m O b j e c t K e y a n y T y p e z b w N T n L X > < a : K e y > < K e y > C o l u m n s \ T e s t   2 < / K e y > < / a : K e y > < a : V a l u e   i : t y p e = " M e a s u r e G r i d N o d e V i e w S t a t e " > < C o l u m n > 2 < / C o l u m n > < L a y e d O u t > t r u e < / L a y e d O u t > < / a : V a l u e > < / a : K e y V a l u e O f D i a g r a m O b j e c t K e y a n y T y p e z b w N T n L X > < a : K e y V a l u e O f D i a g r a m O b j e c t K e y a n y T y p e z b w N T n L X > < a : K e y > < K e y > C o l u m n s \ T e s t   3 < / K e y > < / a : K e y > < a : V a l u e   i : t y p e = " M e a s u r e G r i d N o d e V i e w S t a t e " > < C o l u m n > 3 < / C o l u m n > < L a y e d O u t > t r u e < / L a y e d O u t > < / a : V a l u e > < / a : K e y V a l u e O f D i a g r a m O b j e c t K e y a n y T y p e z b w N T n L X > < a : K e y V a l u e O f D i a g r a m O b j e c t K e y a n y T y p e z b w N T n L X > < a : K e y > < K e y > C o l u m n s \ T e s t   4 < / K e y > < / a : K e y > < a : V a l u e   i : t y p e = " M e a s u r e G r i d N o d e V i e w S t a t e " > < C o l u m n > 4 < / C o l u m n > < L a y e d O u t > t r u e < / L a y e d O u t > < / a : V a l u e > < / a : K e y V a l u e O f D i a g r a m O b j e c t K e y a n y T y p e z b w N T n L X > < a : K e y V a l u e O f D i a g r a m O b j e c t K e y a n y T y p e z b w N T n L X > < a : K e y > < K e y > C o l u m n s \ F i n a l   E x a m < / K e y > < / a : K e y > < a : V a l u e   i : t y p e = " M e a s u r e G r i d N o d e V i e w S t a t e " > < C o l u m n > 5 < / C o l u m n > < L a y e d O u t > t r u e < / L a y e d O u t > < / a : V a l u e > < / a : K e y V a l u e O f D i a g r a m O b j e c t K e y a n y T y p e z b w N T n L X > < a : K e y V a l u e O f D i a g r a m O b j e c t K e y a n y T y p e z b w N T n L X > < a : K e y > < K e y > C o l u m n s \ M i n   G r a d e < / K e y > < / a : K e y > < a : V a l u e   i : t y p e = " M e a s u r e G r i d N o d e V i e w S t a t e " > < C o l u m n > 6 < / C o l u m n > < L a y e d O u t > t r u e < / L a y e d O u t > < / a : V a l u e > < / a : K e y V a l u e O f D i a g r a m O b j e c t K e y a n y T y p e z b w N T n L X > < a : K e y V a l u e O f D i a g r a m O b j e c t K e y a n y T y p e z b w N T n L X > < a : K e y > < K e y > L i n k s \ & l t ; C o l u m n s \ S u m   o f   T e s t   1 & g t ; - & l t ; M e a s u r e s \ T e s t   1 & g t ; < / K e y > < / a : K e y > < a : V a l u e   i : t y p e = " M e a s u r e G r i d V i e w S t a t e I D i a g r a m L i n k " / > < / a : K e y V a l u e O f D i a g r a m O b j e c t K e y a n y T y p e z b w N T n L X > < a : K e y V a l u e O f D i a g r a m O b j e c t K e y a n y T y p e z b w N T n L X > < a : K e y > < K e y > L i n k s \ & l t ; C o l u m n s \ S u m   o f   T e s t   1 & g t ; - & l t ; M e a s u r e s \ T e s t   1 & g t ; \ C O L U M N < / K e y > < / a : K e y > < a : V a l u e   i : t y p e = " M e a s u r e G r i d V i e w S t a t e I D i a g r a m L i n k E n d p o i n t " / > < / a : K e y V a l u e O f D i a g r a m O b j e c t K e y a n y T y p e z b w N T n L X > < a : K e y V a l u e O f D i a g r a m O b j e c t K e y a n y T y p e z b w N T n L X > < a : K e y > < K e y > L i n k s \ & l t ; C o l u m n s \ S u m   o f   T e s t   1 & g t ; - & l t ; M e a s u r e s \ T e s t   1 & g t ; \ M E A S U R E < / K e y > < / a : K e y > < a : V a l u e   i : t y p e = " M e a s u r e G r i d V i e w S t a t e I D i a g r a m L i n k E n d p o i n t " / > < / a : K e y V a l u e O f D i a g r a m O b j e c t K e y a n y T y p e z b w N T n L X > < a : K e y V a l u e O f D i a g r a m O b j e c t K e y a n y T y p e z b w N T n L X > < a : K e y > < K e y > L i n k s \ & l t ; C o l u m n s \ S u m   o f   T e s t   2 & g t ; - & l t ; M e a s u r e s \ T e s t   2 & g t ; < / K e y > < / a : K e y > < a : V a l u e   i : t y p e = " M e a s u r e G r i d V i e w S t a t e I D i a g r a m L i n k " / > < / a : K e y V a l u e O f D i a g r a m O b j e c t K e y a n y T y p e z b w N T n L X > < a : K e y V a l u e O f D i a g r a m O b j e c t K e y a n y T y p e z b w N T n L X > < a : K e y > < K e y > L i n k s \ & l t ; C o l u m n s \ S u m   o f   T e s t   2 & g t ; - & l t ; M e a s u r e s \ T e s t   2 & g t ; \ C O L U M N < / K e y > < / a : K e y > < a : V a l u e   i : t y p e = " M e a s u r e G r i d V i e w S t a t e I D i a g r a m L i n k E n d p o i n t " / > < / a : K e y V a l u e O f D i a g r a m O b j e c t K e y a n y T y p e z b w N T n L X > < a : K e y V a l u e O f D i a g r a m O b j e c t K e y a n y T y p e z b w N T n L X > < a : K e y > < K e y > L i n k s \ & l t ; C o l u m n s \ S u m   o f   T e s t   2 & g t ; - & l t ; M e a s u r e s \ T e s t   2 & g t ; \ M E A S U R E < / K e y > < / a : K e y > < a : V a l u e   i : t y p e = " M e a s u r e G r i d V i e w S t a t e I D i a g r a m L i n k E n d p o i n t " / > < / a : K e y V a l u e O f D i a g r a m O b j e c t K e y a n y T y p e z b w N T n L X > < a : K e y V a l u e O f D i a g r a m O b j e c t K e y a n y T y p e z b w N T n L X > < a : K e y > < K e y > L i n k s \ & l t ; C o l u m n s \ A v e r a g e   o f   T e s t   1 & g t ; - & l t ; M e a s u r e s \ T e s t   1 & g t ; < / K e y > < / a : K e y > < a : V a l u e   i : t y p e = " M e a s u r e G r i d V i e w S t a t e I D i a g r a m L i n k " / > < / a : K e y V a l u e O f D i a g r a m O b j e c t K e y a n y T y p e z b w N T n L X > < a : K e y V a l u e O f D i a g r a m O b j e c t K e y a n y T y p e z b w N T n L X > < a : K e y > < K e y > L i n k s \ & l t ; C o l u m n s \ A v e r a g e   o f   T e s t   1 & g t ; - & l t ; M e a s u r e s \ T e s t   1 & g t ; \ C O L U M N < / K e y > < / a : K e y > < a : V a l u e   i : t y p e = " M e a s u r e G r i d V i e w S t a t e I D i a g r a m L i n k E n d p o i n t " / > < / a : K e y V a l u e O f D i a g r a m O b j e c t K e y a n y T y p e z b w N T n L X > < a : K e y V a l u e O f D i a g r a m O b j e c t K e y a n y T y p e z b w N T n L X > < a : K e y > < K e y > L i n k s \ & l t ; C o l u m n s \ A v e r a g e   o f   T e s t   1 & g t ; - & l t ; M e a s u r e s \ T e s t   1 & g t ; \ M E A S U R E < / K e y > < / a : K e y > < a : V a l u e   i : t y p e = " M e a s u r e G r i d V i e w S t a t e I D i a g r a m L i n k E n d p o i n t " / > < / a : K e y V a l u e O f D i a g r a m O b j e c t K e y a n y T y p e z b w N T n L X > < a : K e y V a l u e O f D i a g r a m O b j e c t K e y a n y T y p e z b w N T n L X > < a : K e y > < K e y > L i n k s \ & l t ; C o l u m n s \ A v e r a g e   o f   T e s t   2 & g t ; - & l t ; M e a s u r e s \ T e s t   2 & g t ; < / K e y > < / a : K e y > < a : V a l u e   i : t y p e = " M e a s u r e G r i d V i e w S t a t e I D i a g r a m L i n k " / > < / a : K e y V a l u e O f D i a g r a m O b j e c t K e y a n y T y p e z b w N T n L X > < a : K e y V a l u e O f D i a g r a m O b j e c t K e y a n y T y p e z b w N T n L X > < a : K e y > < K e y > L i n k s \ & l t ; C o l u m n s \ A v e r a g e   o f   T e s t   2 & g t ; - & l t ; M e a s u r e s \ T e s t   2 & g t ; \ C O L U M N < / K e y > < / a : K e y > < a : V a l u e   i : t y p e = " M e a s u r e G r i d V i e w S t a t e I D i a g r a m L i n k E n d p o i n t " / > < / a : K e y V a l u e O f D i a g r a m O b j e c t K e y a n y T y p e z b w N T n L X > < a : K e y V a l u e O f D i a g r a m O b j e c t K e y a n y T y p e z b w N T n L X > < a : K e y > < K e y > L i n k s \ & l t ; C o l u m n s \ A v e r a g e   o f   T e s t   2 & g t ; - & l t ; M e a s u r e s \ T e s t   2 & g t ; \ M E A S U R E < / K e y > < / a : K e y > < a : V a l u e   i : t y p e = " M e a s u r e G r i d V i e w S t a t e I D i a g r a m L i n k E n d p o i n t " / > < / a : K e y V a l u e O f D i a g r a m O b j e c t K e y a n y T y p e z b w N T n L X > < a : K e y V a l u e O f D i a g r a m O b j e c t K e y a n y T y p e z b w N T n L X > < a : K e y > < K e y > L i n k s \ & l t ; C o l u m n s \ S u m   o f   T e s t   3 & g t ; - & l t ; M e a s u r e s \ T e s t   3 & g t ; < / K e y > < / a : K e y > < a : V a l u e   i : t y p e = " M e a s u r e G r i d V i e w S t a t e I D i a g r a m L i n k " / > < / a : K e y V a l u e O f D i a g r a m O b j e c t K e y a n y T y p e z b w N T n L X > < a : K e y V a l u e O f D i a g r a m O b j e c t K e y a n y T y p e z b w N T n L X > < a : K e y > < K e y > L i n k s \ & l t ; C o l u m n s \ S u m   o f   T e s t   3 & g t ; - & l t ; M e a s u r e s \ T e s t   3 & g t ; \ C O L U M N < / K e y > < / a : K e y > < a : V a l u e   i : t y p e = " M e a s u r e G r i d V i e w S t a t e I D i a g r a m L i n k E n d p o i n t " / > < / a : K e y V a l u e O f D i a g r a m O b j e c t K e y a n y T y p e z b w N T n L X > < a : K e y V a l u e O f D i a g r a m O b j e c t K e y a n y T y p e z b w N T n L X > < a : K e y > < K e y > L i n k s \ & l t ; C o l u m n s \ S u m   o f   T e s t   3 & g t ; - & l t ; M e a s u r e s \ T e s t   3 & g t ; \ M E A S U R E < / K e y > < / a : K e y > < a : V a l u e   i : t y p e = " M e a s u r e G r i d V i e w S t a t e I D i a g r a m L i n k E n d p o i n t " / > < / 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 G R A D E < / K e y > < / D i a g r a m O b j e c t K e y > < D i a g r a m O b j e c t K e y > < K e y > M e a s u r e s \ S u m   o f   G R A D E \ T a g I n f o \ F o r m u l a < / K e y > < / D i a g r a m O b j e c t K e y > < D i a g r a m O b j e c t K e y > < K e y > M e a s u r e s \ S u m   o f   G R A D E \ T a g I n f o \ V a l u e < / K e y > < / D i a g r a m O b j e c t K e y > < D i a g r a m O b j e c t K e y > < K e y > C o l u m n s \ L a s t ,   F i r s t < / K e y > < / D i a g r a m O b j e c t K e y > < D i a g r a m O b j e c t K e y > < K e y > C o l u m n s \ H o m e w o r k < / K e y > < / D i a g r a m O b j e c t K e y > < D i a g r a m O b j e c t K e y > < K e y > C o l u m n s \ Q u i z z e s < / K e y > < / D i a g r a m O b j e c t K e y > < D i a g r a m O b j e c t K e y > < K e y > C o l u m n s \ H W & a m p ; Q < / K e y > < / D i a g r a m O b j e c t K e y > < D i a g r a m O b j e c t K e y > < K e y > C o l u m n s \ T e s t   1 < / K e y > < / D i a g r a m O b j e c t K e y > < D i a g r a m O b j e c t K e y > < K e y > C o l u m n s \ T e s t   2 < / K e y > < / D i a g r a m O b j e c t K e y > < D i a g r a m O b j e c t K e y > < K e y > C o l u m n s \ T e s t   3 < / K e y > < / D i a g r a m O b j e c t K e y > < D i a g r a m O b j e c t K e y > < K e y > C o l u m n s \ T e s t   4 < / K e y > < / D i a g r a m O b j e c t K e y > < D i a g r a m O b j e c t K e y > < K e y > C o l u m n s \ F i n a l   E x a m < / K e y > < / D i a g r a m O b j e c t K e y > < D i a g r a m O b j e c t K e y > < K e y > C o l u m n s \ A v e r a g e   F & l t ; T < / K e y > < / D i a g r a m O b j e c t K e y > < D i a g r a m O b j e c t K e y > < K e y > C o l u m n s \ A V G   F & g t ; T < / K e y > < / D i a g r a m O b j e c t K e y > < D i a g r a m O b j e c t K e y > < K e y > C o l u m n s \ G R A D E < / K e y > < / D i a g r a m O b j e c t K e y > < D i a g r a m O b j e c t K e y > < K e y > C o l u m n s \ L e t t e r   G r a d e < / K e y > < / D i a g r a m O b j e c t K e y > < D i a g r a m O b j e c t K e y > < K e y > L i n k s \ & l t ; C o l u m n s \ S u m   o f   G R A D E & g t ; - & l t ; M e a s u r e s \ G R A D E & g t ; < / K e y > < / D i a g r a m O b j e c t K e y > < D i a g r a m O b j e c t K e y > < K e y > L i n k s \ & l t ; C o l u m n s \ S u m   o f   G R A D E & g t ; - & l t ; M e a s u r e s \ G R A D E & g t ; \ C O L U M N < / K e y > < / D i a g r a m O b j e c t K e y > < D i a g r a m O b j e c t K e y > < K e y > L i n k s \ & l t ; C o l u m n s \ S u m   o f   G R A D E & g t ; - & l t ; M e a s u r e s \ G R A D E & g t ; \ M E A S U R E 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 G R A D E < / K e y > < / a : K e y > < a : V a l u e   i : t y p e = " M e a s u r e G r i d N o d e V i e w S t a t e " > < C o l u m n > 1 1 < / C o l u m n > < L a y e d O u t > t r u e < / L a y e d O u t > < W a s U I I n v i s i b l e > t r u e < / W a s U I I n v i s i b l e > < / a : V a l u e > < / a : K e y V a l u e O f D i a g r a m O b j e c t K e y a n y T y p e z b w N T n L X > < a : K e y V a l u e O f D i a g r a m O b j e c t K e y a n y T y p e z b w N T n L X > < a : K e y > < K e y > M e a s u r e s \ S u m   o f   G R A D E \ T a g I n f o \ F o r m u l a < / K e y > < / a : K e y > < a : V a l u e   i : t y p e = " M e a s u r e G r i d V i e w S t a t e I D i a g r a m T a g A d d i t i o n a l I n f o " / > < / a : K e y V a l u e O f D i a g r a m O b j e c t K e y a n y T y p e z b w N T n L X > < a : K e y V a l u e O f D i a g r a m O b j e c t K e y a n y T y p e z b w N T n L X > < a : K e y > < K e y > M e a s u r e s \ S u m   o f   G R A D E \ T a g I n f o \ V a l u e < / K e y > < / a : K e y > < a : V a l u e   i : t y p e = " M e a s u r e G r i d V i e w S t a t e I D i a g r a m T a g A d d i t i o n a l I n f o " / > < / a : K e y V a l u e O f D i a g r a m O b j e c t K e y a n y T y p e z b w N T n L X > < a : K e y V a l u e O f D i a g r a m O b j e c t K e y a n y T y p e z b w N T n L X > < a : K e y > < K e y > C o l u m n s \ L a s t ,   F i r s t < / K e y > < / a : K e y > < a : V a l u e   i : t y p e = " M e a s u r e G r i d N o d e V i e w S t a t e " > < L a y e d O u t > t r u e < / L a y e d O u t > < / a : V a l u e > < / a : K e y V a l u e O f D i a g r a m O b j e c t K e y a n y T y p e z b w N T n L X > < a : K e y V a l u e O f D i a g r a m O b j e c t K e y a n y T y p e z b w N T n L X > < a : K e y > < K e y > C o l u m n s \ H o m e w o r k < / K e y > < / a : K e y > < a : V a l u e   i : t y p e = " M e a s u r e G r i d N o d e V i e w S t a t e " > < C o l u m n > 1 < / C o l u m n > < L a y e d O u t > t r u e < / L a y e d O u t > < / a : V a l u e > < / a : K e y V a l u e O f D i a g r a m O b j e c t K e y a n y T y p e z b w N T n L X > < a : K e y V a l u e O f D i a g r a m O b j e c t K e y a n y T y p e z b w N T n L X > < a : K e y > < K e y > C o l u m n s \ Q u i z z e s < / K e y > < / a : K e y > < a : V a l u e   i : t y p e = " M e a s u r e G r i d N o d e V i e w S t a t e " > < C o l u m n > 2 < / C o l u m n > < L a y e d O u t > t r u e < / L a y e d O u t > < / a : V a l u e > < / a : K e y V a l u e O f D i a g r a m O b j e c t K e y a n y T y p e z b w N T n L X > < a : K e y V a l u e O f D i a g r a m O b j e c t K e y a n y T y p e z b w N T n L X > < a : K e y > < K e y > C o l u m n s \ H W & a m p ; Q < / K e y > < / a : K e y > < a : V a l u e   i : t y p e = " M e a s u r e G r i d N o d e V i e w S t a t e " > < C o l u m n > 3 < / C o l u m n > < L a y e d O u t > t r u e < / L a y e d O u t > < / a : V a l u e > < / a : K e y V a l u e O f D i a g r a m O b j e c t K e y a n y T y p e z b w N T n L X > < a : K e y V a l u e O f D i a g r a m O b j e c t K e y a n y T y p e z b w N T n L X > < a : K e y > < K e y > C o l u m n s \ T e s t   1 < / K e y > < / a : K e y > < a : V a l u e   i : t y p e = " M e a s u r e G r i d N o d e V i e w S t a t e " > < C o l u m n > 4 < / C o l u m n > < L a y e d O u t > t r u e < / L a y e d O u t > < / a : V a l u e > < / a : K e y V a l u e O f D i a g r a m O b j e c t K e y a n y T y p e z b w N T n L X > < a : K e y V a l u e O f D i a g r a m O b j e c t K e y a n y T y p e z b w N T n L X > < a : K e y > < K e y > C o l u m n s \ T e s t   2 < / K e y > < / a : K e y > < a : V a l u e   i : t y p e = " M e a s u r e G r i d N o d e V i e w S t a t e " > < C o l u m n > 5 < / C o l u m n > < L a y e d O u t > t r u e < / L a y e d O u t > < / a : V a l u e > < / a : K e y V a l u e O f D i a g r a m O b j e c t K e y a n y T y p e z b w N T n L X > < a : K e y V a l u e O f D i a g r a m O b j e c t K e y a n y T y p e z b w N T n L X > < a : K e y > < K e y > C o l u m n s \ T e s t   3 < / K e y > < / a : K e y > < a : V a l u e   i : t y p e = " M e a s u r e G r i d N o d e V i e w S t a t e " > < C o l u m n > 6 < / C o l u m n > < L a y e d O u t > t r u e < / L a y e d O u t > < / a : V a l u e > < / a : K e y V a l u e O f D i a g r a m O b j e c t K e y a n y T y p e z b w N T n L X > < a : K e y V a l u e O f D i a g r a m O b j e c t K e y a n y T y p e z b w N T n L X > < a : K e y > < K e y > C o l u m n s \ T e s t   4 < / K e y > < / a : K e y > < a : V a l u e   i : t y p e = " M e a s u r e G r i d N o d e V i e w S t a t e " > < C o l u m n > 7 < / C o l u m n > < L a y e d O u t > t r u e < / L a y e d O u t > < / a : V a l u e > < / a : K e y V a l u e O f D i a g r a m O b j e c t K e y a n y T y p e z b w N T n L X > < a : K e y V a l u e O f D i a g r a m O b j e c t K e y a n y T y p e z b w N T n L X > < a : K e y > < K e y > C o l u m n s \ F i n a l   E x a m < / K e y > < / a : K e y > < a : V a l u e   i : t y p e = " M e a s u r e G r i d N o d e V i e w S t a t e " > < C o l u m n > 8 < / C o l u m n > < L a y e d O u t > t r u e < / L a y e d O u t > < / a : V a l u e > < / a : K e y V a l u e O f D i a g r a m O b j e c t K e y a n y T y p e z b w N T n L X > < a : K e y V a l u e O f D i a g r a m O b j e c t K e y a n y T y p e z b w N T n L X > < a : K e y > < K e y > C o l u m n s \ A v e r a g e   F & l t ; T < / K e y > < / a : K e y > < a : V a l u e   i : t y p e = " M e a s u r e G r i d N o d e V i e w S t a t e " > < C o l u m n > 9 < / C o l u m n > < L a y e d O u t > t r u e < / L a y e d O u t > < / a : V a l u e > < / a : K e y V a l u e O f D i a g r a m O b j e c t K e y a n y T y p e z b w N T n L X > < a : K e y V a l u e O f D i a g r a m O b j e c t K e y a n y T y p e z b w N T n L X > < a : K e y > < K e y > C o l u m n s \ A V G   F & g t ; T < / K e y > < / a : K e y > < a : V a l u e   i : t y p e = " M e a s u r e G r i d N o d e V i e w S t a t e " > < C o l u m n > 1 0 < / C o l u m n > < L a y e d O u t > t r u e < / L a y e d O u t > < / a : V a l u e > < / a : K e y V a l u e O f D i a g r a m O b j e c t K e y a n y T y p e z b w N T n L X > < a : K e y V a l u e O f D i a g r a m O b j e c t K e y a n y T y p e z b w N T n L X > < a : K e y > < K e y > C o l u m n s \ G R A D E < / K e y > < / a : K e y > < a : V a l u e   i : t y p e = " M e a s u r e G r i d N o d e V i e w S t a t e " > < C o l u m n > 1 1 < / C o l u m n > < L a y e d O u t > t r u e < / L a y e d O u t > < / a : V a l u e > < / a : K e y V a l u e O f D i a g r a m O b j e c t K e y a n y T y p e z b w N T n L X > < a : K e y V a l u e O f D i a g r a m O b j e c t K e y a n y T y p e z b w N T n L X > < a : K e y > < K e y > C o l u m n s \ L e t t e r   G r a d e < / K e y > < / a : K e y > < a : V a l u e   i : t y p e = " M e a s u r e G r i d N o d e V i e w S t a t e " > < C o l u m n > 1 2 < / C o l u m n > < L a y e d O u t > t r u e < / L a y e d O u t > < / a : V a l u e > < / a : K e y V a l u e O f D i a g r a m O b j e c t K e y a n y T y p e z b w N T n L X > < a : K e y V a l u e O f D i a g r a m O b j e c t K e y a n y T y p e z b w N T n L X > < a : K e y > < K e y > L i n k s \ & l t ; C o l u m n s \ S u m   o f   G R A D E & g t ; - & l t ; M e a s u r e s \ G R A D E & g t ; < / K e y > < / a : K e y > < a : V a l u e   i : t y p e = " M e a s u r e G r i d V i e w S t a t e I D i a g r a m L i n k " / > < / a : K e y V a l u e O f D i a g r a m O b j e c t K e y a n y T y p e z b w N T n L X > < a : K e y V a l u e O f D i a g r a m O b j e c t K e y a n y T y p e z b w N T n L X > < a : K e y > < K e y > L i n k s \ & l t ; C o l u m n s \ S u m   o f   G R A D E & g t ; - & l t ; M e a s u r e s \ G R A D E & g t ; \ C O L U M N < / K e y > < / a : K e y > < a : V a l u e   i : t y p e = " M e a s u r e G r i d V i e w S t a t e I D i a g r a m L i n k E n d p o i n t " / > < / a : K e y V a l u e O f D i a g r a m O b j e c t K e y a n y T y p e z b w N T n L X > < a : K e y V a l u e O f D i a g r a m O b j e c t K e y a n y T y p e z b w N T n L X > < a : K e y > < K e y > L i n k s \ & l t ; C o l u m n s \ S u m   o f   G R A D E & g t ; - & l t ; M e a s u r e s \ G R A D E & g t ; \ M E A S U R E 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T a b l e X M L _ A t t e n d a n c e " > < 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 A t t e n   R e c o r d < / s t r i n g > < / k e y > < v a l u e > < i n t > 1 1 7 < / i n t > < / v a l u e > < / i t e m > < i t e m > < k e y > < s t r i n g > 0 1 / 1 5 / 1 9 < / s t r i n g > < / k e y > < v a l u e > < i n t > 9 0 < / i n t > < / v a l u e > < / i t e m > < i t e m > < k e y > < s t r i n g > 0 1 / 1 7 / 1 9 < / s t r i n g > < / k e y > < v a l u e > < i n t > 9 0 < / i n t > < / v a l u e > < / i t e m > < i t e m > < k e y > < s t r i n g > 0 1 / 2 2 / 1 9 < / s t r i n g > < / k e y > < v a l u e > < i n t > 9 0 < / i n t > < / v a l u e > < / i t e m > < i t e m > < k e y > < s t r i n g > 0 1 / 2 4 / 1 9 < / s t r i n g > < / k e y > < v a l u e > < i n t > 9 0 < / i n t > < / v a l u e > < / i t e m > < i t e m > < k e y > < s t r i n g > 0 1 / 2 9 / 1 9 < / s t r i n g > < / k e y > < v a l u e > < i n t > 9 0 < / i n t > < / v a l u e > < / i t e m > < i t e m > < k e y > < s t r i n g > 0 1 / 3 1 / 1 9 < / s t r i n g > < / k e y > < v a l u e > < i n t > 9 0 < / i n t > < / v a l u e > < / i t e m > < i t e m > < k e y > < s t r i n g > 0 2 / 0 5 / 1 9 < / s t r i n g > < / k e y > < v a l u e > < i n t > 9 0 < / i n t > < / v a l u e > < / i t e m > < i t e m > < k e y > < s t r i n g > 0 2 / 0 7 / 1 9 < / s t r i n g > < / k e y > < v a l u e > < i n t > 9 0 < / i n t > < / v a l u e > < / i t e m > < i t e m > < k e y > < s t r i n g > 0 2 / 1 2 / 1 9 < / s t r i n g > < / k e y > < v a l u e > < i n t > 9 0 < / i n t > < / v a l u e > < / i t e m > < i t e m > < k e y > < s t r i n g > 0 2 / 1 4 / 1 9 < / s t r i n g > < / k e y > < v a l u e > < i n t > 9 0 < / i n t > < / v a l u e > < / i t e m > < i t e m > < k e y > < s t r i n g > 0 2 / 1 9 / 1 9 < / s t r i n g > < / k e y > < v a l u e > < i n t > 9 0 < / i n t > < / v a l u e > < / i t e m > < i t e m > < k e y > < s t r i n g > 0 2 / 2 1 / 1 9 < / s t r i n g > < / k e y > < v a l u e > < i n t > 9 0 < / i n t > < / v a l u e > < / i t e m > < i t e m > < k e y > < s t r i n g > 0 2 / 2 6 / 1 9 < / s t r i n g > < / k e y > < v a l u e > < i n t > 9 0 < / i n t > < / v a l u e > < / i t e m > < i t e m > < k e y > < s t r i n g > 0 2 / 2 8 / 1 9 < / s t r i n g > < / k e y > < v a l u e > < i n t > 9 0 < / i n t > < / v a l u e > < / i t e m > < i t e m > < k e y > < s t r i n g > 0 3 / 0 5 / 1 9 < / s t r i n g > < / k e y > < v a l u e > < i n t > 9 0 < / i n t > < / v a l u e > < / i t e m > < i t e m > < k e y > < s t r i n g > 0 3 / 0 7 / 1 9 < / s t r i n g > < / k e y > < v a l u e > < i n t > 9 0 < / i n t > < / v a l u e > < / i t e m > < i t e m > < k e y > < s t r i n g > 0 3 / 1 9 / 1 9 < / s t r i n g > < / k e y > < v a l u e > < i n t > 9 0 < / i n t > < / v a l u e > < / i t e m > < i t e m > < k e y > < s t r i n g > 0 3 / 2 6 / 1 9 < / s t r i n g > < / k e y > < v a l u e > < i n t > 9 0 < / i n t > < / v a l u e > < / i t e m > < i t e m > < k e y > < s t r i n g > 0 3 / 2 8 / 1 9 < / s t r i n g > < / k e y > < v a l u e > < i n t > 9 0 < / i n t > < / v a l u e > < / i t e m > < i t e m > < k e y > < s t r i n g > 0 4 / 0 2 / 1 9 < / s t r i n g > < / k e y > < v a l u e > < i n t > 9 0 < / i n t > < / v a l u e > < / i t e m > < i t e m > < k e y > < s t r i n g > 0 4 / 0 4 / 1 9 < / s t r i n g > < / k e y > < v a l u e > < i n t > 9 0 < / i n t > < / v a l u e > < / i t e m > < i t e m > < k e y > < s t r i n g > 0 4 / 0 9 / 1 9 < / s t r i n g > < / k e y > < v a l u e > < i n t > 9 0 < / i n t > < / v a l u e > < / i t e m > < i t e m > < k e y > < s t r i n g > 0 4 / 1 1 / 1 9 < / s t r i n g > < / k e y > < v a l u e > < i n t > 9 0 < / i n t > < / v a l u e > < / i t e m > < i t e m > < k e y > < s t r i n g > 0 4 / 1 6 / 1 9 < / s t r i n g > < / k e y > < v a l u e > < i n t > 9 0 < / i n t > < / v a l u e > < / i t e m > < i t e m > < k e y > < s t r i n g > 0 4 / 1 8 / 1 9 < / s t r i n g > < / k e y > < v a l u e > < i n t > 9 0 < / i n t > < / v a l u e > < / i t e m > < i t e m > < k e y > < s t r i n g > 0 4 / 2 3 / 1 9 < / s t r i n g > < / k e y > < v a l u e > < i n t > 9 0 < / i n t > < / v a l u e > < / i t e m > < i t e m > < k e y > < s t r i n g > 0 4 / 2 5 / 1 9 < / s t r i n g > < / k e y > < v a l u e > < i n t > 9 0 < / i n t > < / v a l u e > < / i t e m > < i t e m > < k e y > < s t r i n g > 0 4 / 3 0 / 1 9 < / s t r i n g > < / k e y > < v a l u e > < i n t > 9 0 < / i n t > < / v a l u e > < / i t e m > < i t e m > < k e y > < s t r i n g > 0 5 / 0 7 / 1 9 < / s t r i n g > < / k e y > < v a l u e > < i n t > 9 0 < / i n t > < / v a l u e > < / i t e m > < i t e m > < k e y > < s t r i n g > T O T A L < / s t r i n g > < / k e y > < v a l u e > < i n t > 7 4 < / i n t > < / v a l u e > < / i t e m > < / C o l u m n W i d t h s > < C o l u m n D i s p l a y I n d e x > < i t e m > < k e y > < s t r i n g > N a m e < / s t r i n g > < / k e y > < v a l u e > < i n t > 0 < / i n t > < / v a l u e > < / i t e m > < i t e m > < k e y > < s t r i n g > A t t e n   R e c o r d < / s t r i n g > < / k e y > < v a l u e > < i n t > 1 < / i n t > < / v a l u e > < / i t e m > < i t e m > < k e y > < s t r i n g > 0 1 / 1 5 / 1 9 < / s t r i n g > < / k e y > < v a l u e > < i n t > 2 < / i n t > < / v a l u e > < / i t e m > < i t e m > < k e y > < s t r i n g > 0 1 / 1 7 / 1 9 < / s t r i n g > < / k e y > < v a l u e > < i n t > 3 < / i n t > < / v a l u e > < / i t e m > < i t e m > < k e y > < s t r i n g > 0 1 / 2 2 / 1 9 < / s t r i n g > < / k e y > < v a l u e > < i n t > 4 < / i n t > < / v a l u e > < / i t e m > < i t e m > < k e y > < s t r i n g > 0 1 / 2 4 / 1 9 < / s t r i n g > < / k e y > < v a l u e > < i n t > 5 < / i n t > < / v a l u e > < / i t e m > < i t e m > < k e y > < s t r i n g > 0 1 / 2 9 / 1 9 < / s t r i n g > < / k e y > < v a l u e > < i n t > 6 < / i n t > < / v a l u e > < / i t e m > < i t e m > < k e y > < s t r i n g > 0 1 / 3 1 / 1 9 < / s t r i n g > < / k e y > < v a l u e > < i n t > 7 < / i n t > < / v a l u e > < / i t e m > < i t e m > < k e y > < s t r i n g > 0 2 / 0 5 / 1 9 < / s t r i n g > < / k e y > < v a l u e > < i n t > 8 < / i n t > < / v a l u e > < / i t e m > < i t e m > < k e y > < s t r i n g > 0 2 / 0 7 / 1 9 < / s t r i n g > < / k e y > < v a l u e > < i n t > 9 < / i n t > < / v a l u e > < / i t e m > < i t e m > < k e y > < s t r i n g > 0 2 / 1 2 / 1 9 < / s t r i n g > < / k e y > < v a l u e > < i n t > 1 0 < / i n t > < / v a l u e > < / i t e m > < i t e m > < k e y > < s t r i n g > 0 2 / 1 4 / 1 9 < / s t r i n g > < / k e y > < v a l u e > < i n t > 1 1 < / i n t > < / v a l u e > < / i t e m > < i t e m > < k e y > < s t r i n g > 0 2 / 1 9 / 1 9 < / s t r i n g > < / k e y > < v a l u e > < i n t > 1 2 < / i n t > < / v a l u e > < / i t e m > < i t e m > < k e y > < s t r i n g > 0 2 / 2 1 / 1 9 < / s t r i n g > < / k e y > < v a l u e > < i n t > 1 3 < / i n t > < / v a l u e > < / i t e m > < i t e m > < k e y > < s t r i n g > 0 2 / 2 6 / 1 9 < / s t r i n g > < / k e y > < v a l u e > < i n t > 1 4 < / i n t > < / v a l u e > < / i t e m > < i t e m > < k e y > < s t r i n g > 0 2 / 2 8 / 1 9 < / s t r i n g > < / k e y > < v a l u e > < i n t > 1 5 < / i n t > < / v a l u e > < / i t e m > < i t e m > < k e y > < s t r i n g > 0 3 / 0 5 / 1 9 < / s t r i n g > < / k e y > < v a l u e > < i n t > 1 6 < / i n t > < / v a l u e > < / i t e m > < i t e m > < k e y > < s t r i n g > 0 3 / 0 7 / 1 9 < / s t r i n g > < / k e y > < v a l u e > < i n t > 1 7 < / i n t > < / v a l u e > < / i t e m > < i t e m > < k e y > < s t r i n g > 0 3 / 1 9 / 1 9 < / s t r i n g > < / k e y > < v a l u e > < i n t > 1 8 < / i n t > < / v a l u e > < / i t e m > < i t e m > < k e y > < s t r i n g > 0 3 / 2 6 / 1 9 < / s t r i n g > < / k e y > < v a l u e > < i n t > 1 9 < / i n t > < / v a l u e > < / i t e m > < i t e m > < k e y > < s t r i n g > 0 3 / 2 8 / 1 9 < / s t r i n g > < / k e y > < v a l u e > < i n t > 2 0 < / i n t > < / v a l u e > < / i t e m > < i t e m > < k e y > < s t r i n g > 0 4 / 0 2 / 1 9 < / s t r i n g > < / k e y > < v a l u e > < i n t > 2 1 < / i n t > < / v a l u e > < / i t e m > < i t e m > < k e y > < s t r i n g > 0 4 / 0 4 / 1 9 < / s t r i n g > < / k e y > < v a l u e > < i n t > 2 2 < / i n t > < / v a l u e > < / i t e m > < i t e m > < k e y > < s t r i n g > 0 4 / 0 9 / 1 9 < / s t r i n g > < / k e y > < v a l u e > < i n t > 2 3 < / i n t > < / v a l u e > < / i t e m > < i t e m > < k e y > < s t r i n g > 0 4 / 1 1 / 1 9 < / s t r i n g > < / k e y > < v a l u e > < i n t > 2 4 < / i n t > < / v a l u e > < / i t e m > < i t e m > < k e y > < s t r i n g > 0 4 / 1 6 / 1 9 < / s t r i n g > < / k e y > < v a l u e > < i n t > 2 5 < / i n t > < / v a l u e > < / i t e m > < i t e m > < k e y > < s t r i n g > 0 4 / 1 8 / 1 9 < / s t r i n g > < / k e y > < v a l u e > < i n t > 2 6 < / i n t > < / v a l u e > < / i t e m > < i t e m > < k e y > < s t r i n g > 0 4 / 2 3 / 1 9 < / s t r i n g > < / k e y > < v a l u e > < i n t > 2 7 < / i n t > < / v a l u e > < / i t e m > < i t e m > < k e y > < s t r i n g > 0 4 / 2 5 / 1 9 < / s t r i n g > < / k e y > < v a l u e > < i n t > 2 8 < / i n t > < / v a l u e > < / i t e m > < i t e m > < k e y > < s t r i n g > 0 4 / 3 0 / 1 9 < / s t r i n g > < / k e y > < v a l u e > < i n t > 2 9 < / i n t > < / v a l u e > < / i t e m > < i t e m > < k e y > < s t r i n g > 0 5 / 0 7 / 1 9 < / s t r i n g > < / k e y > < v a l u e > < i n t > 3 0 < / i n t > < / v a l u e > < / i t e m > < i t e m > < k e y > < s t r i n g > T O T A L < / s t r i n g > < / k e y > < v a l u e > < i n t > 3 1 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O r d e r " > < C u s t o m C o n t e n t > < ! [ C D A T A [ A t t e n d a n c e , H W , Q u i z z e s , T e s t s , T a b l e 1 ] ] > < / C u s t o m C o n t e n t > < / G e m i n i > 
</file>

<file path=customXml/item21.xml>��< ? x m l   v e r s i o n = " 1 . 0 "   e n c o d i n g = " U T F - 1 6 " ? > < G e m i n i   x m l n s = " h t t p : / / g e m i n i / p i v o t c u s t o m i z a t i o n / T a b l e X M L _ Q u i z z e s " > < 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 Q u i z   1 < / s t r i n g > < / k e y > < v a l u e > < i n t > 7 4 < / i n t > < / v a l u e > < / i t e m > < i t e m > < k e y > < s t r i n g > Q u i z   2 < / s t r i n g > < / k e y > < v a l u e > < i n t > 7 4 < / i n t > < / v a l u e > < / i t e m > < i t e m > < k e y > < s t r i n g > Q u i z   3 < / s t r i n g > < / k e y > < v a l u e > < i n t > 7 4 < / i n t > < / v a l u e > < / i t e m > < i t e m > < k e y > < s t r i n g > Q u i z   4 < / s t r i n g > < / k e y > < v a l u e > < i n t > 7 4 < / i n t > < / v a l u e > < / i t e m > < i t e m > < k e y > < s t r i n g > Q u i z   5 < / s t r i n g > < / k e y > < v a l u e > < i n t > 7 4 < / i n t > < / v a l u e > < / i t e m > < i t e m > < k e y > < s t r i n g > Q u i z   6 < / s t r i n g > < / k e y > < v a l u e > < i n t > 7 4 < / i n t > < / v a l u e > < / i t e m > < i t e m > < k e y > < s t r i n g > Q u i z   7 < / s t r i n g > < / k e y > < v a l u e > < i n t > 7 4 < / i n t > < / v a l u e > < / i t e m > < i t e m > < k e y > < s t r i n g > Q u i z   8 < / s t r i n g > < / k e y > < v a l u e > < i n t > 7 4 < / i n t > < / v a l u e > < / i t e m > < i t e m > < k e y > < s t r i n g > Q u i z   9 < / s t r i n g > < / k e y > < v a l u e > < i n t > 7 4 < / i n t > < / v a l u e > < / i t e m > < i t e m > < k e y > < s t r i n g > Q u i z   1 0 < / s t r i n g > < / k e y > < v a l u e > < i n t > 8 1 < / i n t > < / v a l u e > < / i t e m > < i t e m > < k e y > < s t r i n g > Q u i z   1 1 < / s t r i n g > < / k e y > < v a l u e > < i n t > 8 1 < / i n t > < / v a l u e > < / i t e m > < i t e m > < k e y > < s t r i n g > Q u i z   1 2 < / s t r i n g > < / k e y > < v a l u e > < i n t > 8 1 < / i n t > < / v a l u e > < / i t e m > < i t e m > < k e y > < s t r i n g > Q u i z   1 3 < / s t r i n g > < / k e y > < v a l u e > < i n t > 8 1 < / i n t > < / v a l u e > < / i t e m > < i t e m > < k e y > < s t r i n g > Q u i z   1 4 < / s t r i n g > < / k e y > < v a l u e > < i n t > 8 1 < / i n t > < / v a l u e > < / i t e m > < i t e m > < k e y > < s t r i n g > Q u i z   1 5 < / s t r i n g > < / k e y > < v a l u e > < i n t > 8 1 < / i n t > < / v a l u e > < / i t e m > < i t e m > < k e y > < s t r i n g > Q u i z   1 6 < / s t r i n g > < / k e y > < v a l u e > < i n t > 8 1 < / i n t > < / v a l u e > < / i t e m > < i t e m > < k e y > < s t r i n g > Q u i z   1 7 < / s t r i n g > < / k e y > < v a l u e > < i n t > 8 1 < / i n t > < / v a l u e > < / i t e m > < i t e m > < k e y > < s t r i n g > Q u i z   1 8 < / s t r i n g > < / k e y > < v a l u e > < i n t > 8 1 < / i n t > < / v a l u e > < / i t e m > < i t e m > < k e y > < s t r i n g > Q u i z   1 9 < / s t r i n g > < / k e y > < v a l u e > < i n t > 8 1 < / i n t > < / v a l u e > < / i t e m > < i t e m > < k e y > < s t r i n g > Q u i z   2 0 < / s t r i n g > < / k e y > < v a l u e > < i n t > 8 1 < / i n t > < / v a l u e > < / i t e m > < i t e m > < k e y > < s t r i n g > A v e r a g e < / s t r i n g > < / k e y > < v a l u e > < i n t > 8 7 < / i n t > < / v a l u e > < / i t e m > < i t e m > < k e y > < s t r i n g > D r o p p e d   A v g < / s t r i n g > < / k e y > < v a l u e > < i n t > 1 1 6 < / i n t > < / v a l u e > < / i t e m > < / C o l u m n W i d t h s > < C o l u m n D i s p l a y I n d e x > < i t e m > < k e y > < s t r i n g > N a m e < / s t r i n g > < / k e y > < v a l u e > < i n t > 0 < / i n t > < / v a l u e > < / i t e m > < i t e m > < k e y > < s t r i n g > Q u i z   1 < / s t r i n g > < / k e y > < v a l u e > < i n t > 1 < / i n t > < / v a l u e > < / i t e m > < i t e m > < k e y > < s t r i n g > Q u i z   2 < / s t r i n g > < / k e y > < v a l u e > < i n t > 2 < / i n t > < / v a l u e > < / i t e m > < i t e m > < k e y > < s t r i n g > Q u i z   3 < / s t r i n g > < / k e y > < v a l u e > < i n t > 3 < / i n t > < / v a l u e > < / i t e m > < i t e m > < k e y > < s t r i n g > Q u i z   4 < / s t r i n g > < / k e y > < v a l u e > < i n t > 4 < / i n t > < / v a l u e > < / i t e m > < i t e m > < k e y > < s t r i n g > Q u i z   5 < / s t r i n g > < / k e y > < v a l u e > < i n t > 5 < / i n t > < / v a l u e > < / i t e m > < i t e m > < k e y > < s t r i n g > Q u i z   6 < / s t r i n g > < / k e y > < v a l u e > < i n t > 6 < / i n t > < / v a l u e > < / i t e m > < i t e m > < k e y > < s t r i n g > Q u i z   7 < / s t r i n g > < / k e y > < v a l u e > < i n t > 7 < / i n t > < / v a l u e > < / i t e m > < i t e m > < k e y > < s t r i n g > Q u i z   8 < / s t r i n g > < / k e y > < v a l u e > < i n t > 8 < / i n t > < / v a l u e > < / i t e m > < i t e m > < k e y > < s t r i n g > Q u i z   9 < / s t r i n g > < / k e y > < v a l u e > < i n t > 9 < / i n t > < / v a l u e > < / i t e m > < i t e m > < k e y > < s t r i n g > Q u i z   1 0 < / s t r i n g > < / k e y > < v a l u e > < i n t > 1 0 < / i n t > < / v a l u e > < / i t e m > < i t e m > < k e y > < s t r i n g > Q u i z   1 1 < / s t r i n g > < / k e y > < v a l u e > < i n t > 1 1 < / i n t > < / v a l u e > < / i t e m > < i t e m > < k e y > < s t r i n g > Q u i z   1 2 < / s t r i n g > < / k e y > < v a l u e > < i n t > 1 2 < / i n t > < / v a l u e > < / i t e m > < i t e m > < k e y > < s t r i n g > Q u i z   1 3 < / s t r i n g > < / k e y > < v a l u e > < i n t > 1 3 < / i n t > < / v a l u e > < / i t e m > < i t e m > < k e y > < s t r i n g > Q u i z   1 4 < / s t r i n g > < / k e y > < v a l u e > < i n t > 1 4 < / i n t > < / v a l u e > < / i t e m > < i t e m > < k e y > < s t r i n g > Q u i z   1 5 < / s t r i n g > < / k e y > < v a l u e > < i n t > 1 5 < / i n t > < / v a l u e > < / i t e m > < i t e m > < k e y > < s t r i n g > Q u i z   1 6 < / s t r i n g > < / k e y > < v a l u e > < i n t > 1 6 < / i n t > < / v a l u e > < / i t e m > < i t e m > < k e y > < s t r i n g > Q u i z   1 7 < / s t r i n g > < / k e y > < v a l u e > < i n t > 1 7 < / i n t > < / v a l u e > < / i t e m > < i t e m > < k e y > < s t r i n g > Q u i z   1 8 < / s t r i n g > < / k e y > < v a l u e > < i n t > 1 8 < / i n t > < / v a l u e > < / i t e m > < i t e m > < k e y > < s t r i n g > Q u i z   1 9 < / s t r i n g > < / k e y > < v a l u e > < i n t > 1 9 < / i n t > < / v a l u e > < / i t e m > < i t e m > < k e y > < s t r i n g > Q u i z   2 0 < / s t r i n g > < / k e y > < v a l u e > < i n t > 2 0 < / i n t > < / v a l u e > < / i t e m > < i t e m > < k e y > < s t r i n g > A v e r a g e < / s t r i n g > < / k e y > < v a l u e > < i n t > 2 1 < / i n t > < / v a l u e > < / i t e m > < i t e m > < k e y > < s t r i n g > D r o p p e d   A v g < / s t r i n g > < / k e y > < v a l u e > < i n t > 2 2 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 A t t e n d a n c e < / K e y > < V a l u e   x m l n s : a = " h t t p : / / s c h e m a s . d a t a c o n t r a c t . o r g / 2 0 0 4 / 0 7 / M i c r o s o f t . A n a l y s i s S e r v i c e s . C o m m o n " > < a : H a s F o c u s > t r u e < / a : H a s F o c u s > < a : S i z e A t D p i 9 6 > 1 1 7 < / a : S i z e A t D p i 9 6 > < a : V i s i b l e > t r u e < / a : V i s i b l e > < / V a l u e > < / K e y V a l u e O f s t r i n g S a n d b o x E d i t o r . M e a s u r e G r i d S t a t e S c d E 3 5 R y > < K e y V a l u e O f s t r i n g S a n d b o x E d i t o r . M e a s u r e G r i d S t a t e S c d E 3 5 R y > < K e y > H W < / K e y > < V a l u e   x m l n s : a = " h t t p : / / s c h e m a s . d a t a c o n t r a c t . o r g / 2 0 0 4 / 0 7 / M i c r o s o f t . A n a l y s i s S e r v i c e s . C o m m o n " > < a : H a s F o c u s > t r u e < / a : H a s F o c u s > < a : S i z e A t D p i 9 6 > 1 1 3 < / a : S i z e A t D p i 9 6 > < a : V i s i b l e > t r u e < / a : V i s i b l e > < / V a l u e > < / K e y V a l u e O f s t r i n g S a n d b o x E d i t o r . M e a s u r e G r i d S t a t e S c d E 3 5 R y > < K e y V a l u e O f s t r i n g S a n d b o x E d i t o r . M e a s u r e G r i d S t a t e S c d E 3 5 R y > < K e y > Q u i z z e s < / K e y > < V a l u e   x m l n s : a = " h t t p : / / s c h e m a s . d a t a c o n t r a c t . o r g / 2 0 0 4 / 0 7 / M i c r o s o f t . A n a l y s i s S e r v i c e s . C o m m o n " > < a : H a s F o c u s > t r u e < / a : H a s F o c u s > < a : S i z e A t D p i 9 6 > 1 1 3 < / a : S i z e A t D p i 9 6 > < a : V i s i b l e > t r u e < / a : V i s i b l e > < / V a l u e > < / K e y V a l u e O f s t r i n g S a n d b o x E d i t o r . M e a s u r e G r i d S t a t e S c d E 3 5 R y > < K e y V a l u e O f s t r i n g S a n d b o x E d i t o r . M e a s u r e G r i d S t a t e S c d E 3 5 R y > < K e y > T e s t s < / K e y > < V a l u e   x m l n s : a = " h t t p : / / s c h e m a s . d a t a c o n t r a c t . o r g / 2 0 0 4 / 0 7 / M i c r o s o f t . A n a l y s i s S e r v i c e s . C o m m o n " > < a : H a s F o c u s > t r u e < / a : H a s F o c u s > < a : S i z e A t D p i 9 6 > 1 1 3 < / a : S i z e A t D p i 9 6 > < a : V i s i b l e > t r u e < / a : V i s i b l e > < / V a l u e > < / K e y V a l u e O f s t r i n g S a n d b o x E d i t o r . M e a s u r e G r i d S t a t e S c d E 3 5 R y > < 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S h o w H i d d e n " > < 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S a n d b o x N o n E m p t y " > < C u s t o m C o n t e n t > < ! [ C D A T A [ 1 ] ] > < / C u s t o m C o n t e n t > < / G e m i n i > 
</file>

<file path=customXml/item7.xml>��< ? x m l   v e r s i o n = " 1 . 0 "   e n c o d i n g = " U T F - 1 6 " ? > < G e m i n i   x m l n s = " h t t p : / / g e m i n i / p i v o t c u s t o m i z a t i o n / I s S a n d b o x E m b e d d e d " > < C u s t o m C o n t e n t > < ! [ C D A T A [ y e s ] ] > < / 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 L a s t ,   F i r s t < / s t r i n g > < / k e y > < v a l u e > < i n t > 9 4 < / i n t > < / v a l u e > < / i t e m > < i t e m > < k e y > < s t r i n g > H o m e w o r k < / s t r i n g > < / k e y > < v a l u e > < i n t > 1 0 4 < / i n t > < / v a l u e > < / i t e m > < i t e m > < k e y > < s t r i n g > Q u i z z e s < / s t r i n g > < / k e y > < v a l u e > < i n t > 8 4 < / i n t > < / v a l u e > < / i t e m > < i t e m > < k e y > < s t r i n g > H W & a m p ; Q < / s t r i n g > < / k e y > < v a l u e > < i n t > 7 8 < / i n t > < / v a l u e > < / i t e m > < i t e m > < k e y > < s t r i n g > T e s t   1 < / s t r i n g > < / k e y > < v a l u e > < i n t > 7 1 < / i n t > < / v a l u e > < / i t e m > < i t e m > < k e y > < s t r i n g > T e s t   2 < / s t r i n g > < / k e y > < v a l u e > < i n t > 7 1 < / i n t > < / v a l u e > < / i t e m > < i t e m > < k e y > < s t r i n g > T e s t   3 < / s t r i n g > < / k e y > < v a l u e > < i n t > 7 1 < / i n t > < / v a l u e > < / i t e m > < i t e m > < k e y > < s t r i n g > T e s t   4 < / s t r i n g > < / k e y > < v a l u e > < i n t > 7 1 < / i n t > < / v a l u e > < / i t e m > < i t e m > < k e y > < s t r i n g > F i n a l   E x a m < / s t r i n g > < / k e y > < v a l u e > < i n t > 1 0 2 < / i n t > < / v a l u e > < / i t e m > < i t e m > < k e y > < s t r i n g > A v e r a g e   F & l t ; T < / s t r i n g > < / k e y > < v a l u e > < i n t > 1 1 1 < / i n t > < / v a l u e > < / i t e m > < i t e m > < k e y > < s t r i n g > A V G   F & g t ; T < / s t r i n g > < / k e y > < v a l u e > < i n t > 8 6 < / i n t > < / v a l u e > < / i t e m > < i t e m > < k e y > < s t r i n g > G R A D E < / s t r i n g > < / k e y > < v a l u e > < i n t > 7 8 < / i n t > < / v a l u e > < / i t e m > < i t e m > < k e y > < s t r i n g > L e t t e r   G r a d e < / s t r i n g > < / k e y > < v a l u e > < i n t > 1 1 3 < / i n t > < / v a l u e > < / i t e m > < / C o l u m n W i d t h s > < C o l u m n D i s p l a y I n d e x > < i t e m > < k e y > < s t r i n g > L a s t ,   F i r s t < / s t r i n g > < / k e y > < v a l u e > < i n t > 0 < / i n t > < / v a l u e > < / i t e m > < i t e m > < k e y > < s t r i n g > H o m e w o r k < / s t r i n g > < / k e y > < v a l u e > < i n t > 1 < / i n t > < / v a l u e > < / i t e m > < i t e m > < k e y > < s t r i n g > Q u i z z e s < / s t r i n g > < / k e y > < v a l u e > < i n t > 2 < / i n t > < / v a l u e > < / i t e m > < i t e m > < k e y > < s t r i n g > H W & a m p ; Q < / s t r i n g > < / k e y > < v a l u e > < i n t > 3 < / i n t > < / v a l u e > < / i t e m > < i t e m > < k e y > < s t r i n g > T e s t   1 < / s t r i n g > < / k e y > < v a l u e > < i n t > 4 < / i n t > < / v a l u e > < / i t e m > < i t e m > < k e y > < s t r i n g > T e s t   2 < / s t r i n g > < / k e y > < v a l u e > < i n t > 5 < / i n t > < / v a l u e > < / i t e m > < i t e m > < k e y > < s t r i n g > T e s t   3 < / s t r i n g > < / k e y > < v a l u e > < i n t > 6 < / i n t > < / v a l u e > < / i t e m > < i t e m > < k e y > < s t r i n g > T e s t   4 < / s t r i n g > < / k e y > < v a l u e > < i n t > 7 < / i n t > < / v a l u e > < / i t e m > < i t e m > < k e y > < s t r i n g > F i n a l   E x a m < / s t r i n g > < / k e y > < v a l u e > < i n t > 8 < / i n t > < / v a l u e > < / i t e m > < i t e m > < k e y > < s t r i n g > A v e r a g e   F & l t ; T < / s t r i n g > < / k e y > < v a l u e > < i n t > 9 < / i n t > < / v a l u e > < / i t e m > < i t e m > < k e y > < s t r i n g > A V G   F & g t ; T < / s t r i n g > < / k e y > < v a l u e > < i n t > 1 0 < / i n t > < / v a l u e > < / i t e m > < i t e m > < k e y > < s t r i n g > G R A D E < / s t r i n g > < / k e y > < v a l u e > < i n t > 1 1 < / i n t > < / v a l u e > < / i t e m > < i t e m > < k e y > < s t r i n g > L e t t e r   G r a d e < / 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53DFC02-F294-4CE0-A9EB-FE35C9BDA5E8}">
  <ds:schemaRefs/>
</ds:datastoreItem>
</file>

<file path=customXml/itemProps10.xml><?xml version="1.0" encoding="utf-8"?>
<ds:datastoreItem xmlns:ds="http://schemas.openxmlformats.org/officeDocument/2006/customXml" ds:itemID="{44E28188-810A-4E34-B9D6-C93063EE9647}">
  <ds:schemaRefs/>
</ds:datastoreItem>
</file>

<file path=customXml/itemProps11.xml><?xml version="1.0" encoding="utf-8"?>
<ds:datastoreItem xmlns:ds="http://schemas.openxmlformats.org/officeDocument/2006/customXml" ds:itemID="{DD589D67-2F06-4D75-B0C9-757709B74C86}">
  <ds:schemaRefs/>
</ds:datastoreItem>
</file>

<file path=customXml/itemProps12.xml><?xml version="1.0" encoding="utf-8"?>
<ds:datastoreItem xmlns:ds="http://schemas.openxmlformats.org/officeDocument/2006/customXml" ds:itemID="{9E9F4A5B-972E-43BF-94BB-F0F9F04DC7E2}">
  <ds:schemaRefs/>
</ds:datastoreItem>
</file>

<file path=customXml/itemProps13.xml><?xml version="1.0" encoding="utf-8"?>
<ds:datastoreItem xmlns:ds="http://schemas.openxmlformats.org/officeDocument/2006/customXml" ds:itemID="{72BEAABD-DF5A-47E8-9D59-5FDF9F8B21C4}">
  <ds:schemaRefs/>
</ds:datastoreItem>
</file>

<file path=customXml/itemProps14.xml><?xml version="1.0" encoding="utf-8"?>
<ds:datastoreItem xmlns:ds="http://schemas.openxmlformats.org/officeDocument/2006/customXml" ds:itemID="{4B8A034C-8406-4C41-895D-793614D5D613}">
  <ds:schemaRefs/>
</ds:datastoreItem>
</file>

<file path=customXml/itemProps15.xml><?xml version="1.0" encoding="utf-8"?>
<ds:datastoreItem xmlns:ds="http://schemas.openxmlformats.org/officeDocument/2006/customXml" ds:itemID="{6B5FDA9A-8FCA-46DF-B0FA-EFFC9FBD036B}">
  <ds:schemaRefs/>
</ds:datastoreItem>
</file>

<file path=customXml/itemProps16.xml><?xml version="1.0" encoding="utf-8"?>
<ds:datastoreItem xmlns:ds="http://schemas.openxmlformats.org/officeDocument/2006/customXml" ds:itemID="{C3CBF320-D253-437C-9500-6357CC985AC4}">
  <ds:schemaRefs/>
</ds:datastoreItem>
</file>

<file path=customXml/itemProps17.xml><?xml version="1.0" encoding="utf-8"?>
<ds:datastoreItem xmlns:ds="http://schemas.openxmlformats.org/officeDocument/2006/customXml" ds:itemID="{35875812-180A-4ECE-A384-7D1A3A3A5325}">
  <ds:schemaRefs/>
</ds:datastoreItem>
</file>

<file path=customXml/itemProps18.xml><?xml version="1.0" encoding="utf-8"?>
<ds:datastoreItem xmlns:ds="http://schemas.openxmlformats.org/officeDocument/2006/customXml" ds:itemID="{70E82A0B-1005-4887-BEF1-902844A5719E}">
  <ds:schemaRefs/>
</ds:datastoreItem>
</file>

<file path=customXml/itemProps19.xml><?xml version="1.0" encoding="utf-8"?>
<ds:datastoreItem xmlns:ds="http://schemas.openxmlformats.org/officeDocument/2006/customXml" ds:itemID="{89C590DD-292D-44E9-8887-833E2921486D}">
  <ds:schemaRefs/>
</ds:datastoreItem>
</file>

<file path=customXml/itemProps2.xml><?xml version="1.0" encoding="utf-8"?>
<ds:datastoreItem xmlns:ds="http://schemas.openxmlformats.org/officeDocument/2006/customXml" ds:itemID="{7F99B015-7CAF-4486-BF87-4838388086E4}">
  <ds:schemaRefs/>
</ds:datastoreItem>
</file>

<file path=customXml/itemProps20.xml><?xml version="1.0" encoding="utf-8"?>
<ds:datastoreItem xmlns:ds="http://schemas.openxmlformats.org/officeDocument/2006/customXml" ds:itemID="{006F7E48-8B2D-4384-8265-B14E0FEF58A9}">
  <ds:schemaRefs/>
</ds:datastoreItem>
</file>

<file path=customXml/itemProps21.xml><?xml version="1.0" encoding="utf-8"?>
<ds:datastoreItem xmlns:ds="http://schemas.openxmlformats.org/officeDocument/2006/customXml" ds:itemID="{E9D54885-5256-41EC-9DBB-E33B966A01DA}">
  <ds:schemaRefs/>
</ds:datastoreItem>
</file>

<file path=customXml/itemProps3.xml><?xml version="1.0" encoding="utf-8"?>
<ds:datastoreItem xmlns:ds="http://schemas.openxmlformats.org/officeDocument/2006/customXml" ds:itemID="{CC5E8F67-19DC-4DE1-BF59-432D6C2C1BC7}">
  <ds:schemaRefs/>
</ds:datastoreItem>
</file>

<file path=customXml/itemProps4.xml><?xml version="1.0" encoding="utf-8"?>
<ds:datastoreItem xmlns:ds="http://schemas.openxmlformats.org/officeDocument/2006/customXml" ds:itemID="{52B9C10D-A8B1-4215-B5EB-4BEEDFEAD38D}">
  <ds:schemaRefs/>
</ds:datastoreItem>
</file>

<file path=customXml/itemProps5.xml><?xml version="1.0" encoding="utf-8"?>
<ds:datastoreItem xmlns:ds="http://schemas.openxmlformats.org/officeDocument/2006/customXml" ds:itemID="{31FC8DC0-DD13-4F22-A6AB-EEC48B1F514F}">
  <ds:schemaRefs/>
</ds:datastoreItem>
</file>

<file path=customXml/itemProps6.xml><?xml version="1.0" encoding="utf-8"?>
<ds:datastoreItem xmlns:ds="http://schemas.openxmlformats.org/officeDocument/2006/customXml" ds:itemID="{F9D059BF-D43A-4DA6-991A-DB208D4CD0C8}">
  <ds:schemaRefs/>
</ds:datastoreItem>
</file>

<file path=customXml/itemProps7.xml><?xml version="1.0" encoding="utf-8"?>
<ds:datastoreItem xmlns:ds="http://schemas.openxmlformats.org/officeDocument/2006/customXml" ds:itemID="{CC401F8F-C4B9-43B5-B671-80B843DCF6F8}">
  <ds:schemaRefs/>
</ds:datastoreItem>
</file>

<file path=customXml/itemProps8.xml><?xml version="1.0" encoding="utf-8"?>
<ds:datastoreItem xmlns:ds="http://schemas.openxmlformats.org/officeDocument/2006/customXml" ds:itemID="{846B005A-7285-4DC5-9F55-184742D8446E}">
  <ds:schemaRefs/>
</ds:datastoreItem>
</file>

<file path=customXml/itemProps9.xml><?xml version="1.0" encoding="utf-8"?>
<ds:datastoreItem xmlns:ds="http://schemas.openxmlformats.org/officeDocument/2006/customXml" ds:itemID="{36A5F51A-FE3B-487C-828D-B3505969DB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Sign In</vt:lpstr>
      <vt:lpstr>GRADES</vt:lpstr>
      <vt:lpstr>Attendance</vt:lpstr>
      <vt:lpstr>Paper Assignments</vt:lpstr>
      <vt:lpstr>Quizzes</vt:lpstr>
      <vt:lpstr>Test</vt:lpstr>
      <vt:lpstr>Final Grades</vt:lpstr>
      <vt:lpstr>Midterm</vt:lpstr>
      <vt:lpstr>Charts</vt:lpstr>
    </vt:vector>
  </TitlesOfParts>
  <Manager/>
  <Company>Tarleton State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Beach Pleaaase</cp:lastModifiedBy>
  <cp:revision/>
  <cp:lastPrinted>2017-01-27T15:16:06Z</cp:lastPrinted>
  <dcterms:created xsi:type="dcterms:W3CDTF">2012-01-17T21:04:07Z</dcterms:created>
  <dcterms:modified xsi:type="dcterms:W3CDTF">2019-05-17T05:42:35Z</dcterms:modified>
  <cp:category/>
  <cp:contentStatus/>
</cp:coreProperties>
</file>