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7235" windowHeight="11325"/>
  </bookViews>
  <sheets>
    <sheet name="Training" sheetId="1" r:id="rId1"/>
    <sheet name="Test" sheetId="2" r:id="rId2"/>
  </sheets>
  <calcPr calcId="144525"/>
</workbook>
</file>

<file path=xl/calcChain.xml><?xml version="1.0" encoding="utf-8"?>
<calcChain xmlns="http://schemas.openxmlformats.org/spreadsheetml/2006/main">
  <c r="J2" i="2" l="1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" i="1"/>
  <c r="A203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</calcChain>
</file>

<file path=xl/comments1.xml><?xml version="1.0" encoding="utf-8"?>
<comments xmlns="http://schemas.openxmlformats.org/spreadsheetml/2006/main">
  <authors>
    <author>Nebojsa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Nebojsa:</t>
        </r>
        <r>
          <rPr>
            <sz val="9"/>
            <color indexed="81"/>
            <rFont val="Tahoma"/>
            <charset val="1"/>
          </rPr>
          <t xml:space="preserve">
Number of heating degree days monthly</t>
        </r>
      </text>
    </comment>
    <comment ref="A203" authorId="0">
      <text>
        <r>
          <rPr>
            <b/>
            <sz val="9"/>
            <color indexed="81"/>
            <rFont val="Tahoma"/>
            <family val="2"/>
          </rPr>
          <t>Nebojsa:</t>
        </r>
        <r>
          <rPr>
            <sz val="9"/>
            <color indexed="81"/>
            <rFont val="Tahoma"/>
            <family val="2"/>
          </rPr>
          <t xml:space="preserve">
Monthly heat consumption Average</t>
        </r>
      </text>
    </comment>
  </commentList>
</comments>
</file>

<file path=xl/comments2.xml><?xml version="1.0" encoding="utf-8"?>
<comments xmlns="http://schemas.openxmlformats.org/spreadsheetml/2006/main">
  <authors>
    <author>Nebojsa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Nebojsa:</t>
        </r>
        <r>
          <rPr>
            <sz val="9"/>
            <color indexed="81"/>
            <rFont val="Tahoma"/>
            <charset val="1"/>
          </rPr>
          <t xml:space="preserve">
Number of heating degree days monthly</t>
        </r>
      </text>
    </comment>
  </commentList>
</comments>
</file>

<file path=xl/sharedStrings.xml><?xml version="1.0" encoding="utf-8"?>
<sst xmlns="http://schemas.openxmlformats.org/spreadsheetml/2006/main" count="54" uniqueCount="44">
  <si>
    <t>HDD
[K∙day/month]</t>
  </si>
  <si>
    <t>Monthly heat consumption
[kWh/month]</t>
  </si>
  <si>
    <t>Predicted heat consumption
[kWh/month]</t>
  </si>
  <si>
    <t>NB 
[-]</t>
  </si>
  <si>
    <r>
      <t>BS
 [0/1] 
[500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&lt;, &gt;500m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</si>
  <si>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EWNS*U</t>
  </si>
  <si>
    <t>GFA*U</t>
  </si>
  <si>
    <t>AWNV</t>
  </si>
  <si>
    <t>GFA*U
[W/K]</t>
  </si>
  <si>
    <t>EWNS*U
[W/K]</t>
  </si>
  <si>
    <r>
      <t>AWNV
[m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</si>
  <si>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</si>
  <si>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</si>
  <si>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</si>
  <si>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</si>
  <si>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</si>
  <si>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</si>
  <si>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</si>
  <si>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</si>
  <si>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</si>
  <si>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</si>
  <si>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</si>
  <si>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</si>
  <si>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</si>
  <si>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</si>
  <si>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</si>
  <si>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</si>
  <si>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</si>
  <si>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</si>
  <si>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</si>
  <si>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</si>
  <si>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</si>
  <si>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</si>
  <si>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</si>
  <si>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</si>
  <si>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BS </t>
  </si>
  <si>
    <t xml:space="preserve">NB </t>
  </si>
  <si>
    <t xml:space="preserve">HDD </t>
  </si>
  <si>
    <t>BS - building size, NB - numberof buildings, HDD - number of heating degree days, 
EWNS*U – The product of external wall net surface and average external walls U values, 
GFA*U – The product of gross fenestration area and average fenestration U values, 
AWNV – The area of windows used for natural classroom ventilations</t>
  </si>
  <si>
    <t>MAPE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</si>
  <si>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</si>
  <si>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BS
 [0/1] 
[500 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&lt;/&gt;500m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</si>
  <si>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 xml:space="preserve">ABS </t>
    </r>
    <r>
      <rPr>
        <b/>
        <sz val="11"/>
        <color theme="1"/>
        <rFont val="Calibri"/>
        <family val="2"/>
      </rPr>
      <t>|</t>
    </r>
    <r>
      <rPr>
        <b/>
        <sz val="11"/>
        <color theme="1"/>
        <rFont val="Calibri"/>
        <family val="2"/>
        <scheme val="minor"/>
      </rPr>
      <t xml:space="preserve"> A - H | / A </t>
    </r>
  </si>
  <si>
    <t xml:space="preserve">ABS | A - H | /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</si>
</sst>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_-* #,##0.00\ &quot;F&quot;_-;\-* #,##0.00\ &quot;F&quot;_-;_-* &quot;-&quot;??\ &quot;F&quot;_-;_-@_-"/>
    <numFmt numFmtId="167" formatCode="_-* #,##0.00\ _F_-;\-* #,##0.00\ _F_-;_-* &quot;-&quot;??\ _F_-;_-@_-"/>
    <numFmt numFmtId="168" formatCode="_-* #,##0.00_-;\-* #,##0.00_-;_-* &quot;-&quot;??_-;_-@_-"/>
    <numFmt numFmtId="173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  <xf numFmtId="0" fontId="5" fillId="0" borderId="0"/>
    <xf numFmtId="0" fontId="5" fillId="0" borderId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0" fontId="1" fillId="0" borderId="0"/>
    <xf numFmtId="168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7" fillId="0" borderId="0"/>
  </cellStyleXfs>
  <cellXfs count="28">
    <xf numFmtId="0" fontId="0" fillId="0" borderId="0" xfId="0"/>
    <xf numFmtId="0" fontId="3" fillId="0" borderId="0" xfId="2" applyAlignment="1">
      <alignment horizontal="center"/>
    </xf>
    <xf numFmtId="0" fontId="0" fillId="0" borderId="0" xfId="0" applyAlignment="1">
      <alignment horizontal="center"/>
    </xf>
    <xf numFmtId="0" fontId="2" fillId="0" borderId="0" xfId="18" applyFont="1" applyFill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0" fontId="3" fillId="0" borderId="0" xfId="2" applyAlignment="1">
      <alignment horizontal="center"/>
    </xf>
    <xf numFmtId="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Fill="1" applyBorder="1" applyAlignment="1"/>
    <xf numFmtId="0" fontId="2" fillId="0" borderId="0" xfId="0" applyFont="1" applyAlignment="1">
      <alignment horizontal="center" vertical="center" wrapText="1"/>
    </xf>
    <xf numFmtId="0" fontId="0" fillId="0" borderId="0" xfId="0" applyFill="1" applyBorder="1" applyAlignment="1"/>
    <xf numFmtId="0" fontId="3" fillId="0" borderId="0" xfId="2" applyAlignment="1">
      <alignment horizontal="center"/>
    </xf>
    <xf numFmtId="0" fontId="3" fillId="0" borderId="0" xfId="2" applyAlignment="1">
      <alignment horizontal="center"/>
    </xf>
    <xf numFmtId="2" fontId="3" fillId="0" borderId="0" xfId="2" applyNumberFormat="1" applyAlignment="1">
      <alignment horizontal="center"/>
    </xf>
    <xf numFmtId="0" fontId="3" fillId="0" borderId="0" xfId="2"/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Continuous"/>
    </xf>
    <xf numFmtId="0" fontId="0" fillId="0" borderId="0" xfId="0" applyFill="1" applyBorder="1" applyAlignment="1">
      <alignment wrapText="1"/>
    </xf>
    <xf numFmtId="0" fontId="0" fillId="0" borderId="1" xfId="0" applyFill="1" applyBorder="1" applyAlignment="1">
      <alignment wrapText="1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0" fillId="0" borderId="0" xfId="0" applyAlignment="1">
      <alignment horizontal="center" vertical="top" wrapText="1"/>
    </xf>
    <xf numFmtId="9" fontId="15" fillId="2" borderId="0" xfId="1" applyFont="1" applyFill="1"/>
    <xf numFmtId="0" fontId="15" fillId="2" borderId="0" xfId="2" applyFont="1" applyFill="1"/>
    <xf numFmtId="9" fontId="0" fillId="2" borderId="0" xfId="1" applyFont="1" applyFill="1"/>
    <xf numFmtId="0" fontId="0" fillId="2" borderId="0" xfId="0" applyFill="1"/>
  </cellXfs>
  <cellStyles count="24">
    <cellStyle name="Comma 2" xfId="19"/>
    <cellStyle name="Comma 3" xfId="17"/>
    <cellStyle name="Milliers [0]_BELSCH4" xfId="8"/>
    <cellStyle name="Milliers_BELSCH4" xfId="9"/>
    <cellStyle name="Monétaire [0]_BELSCH4" xfId="10"/>
    <cellStyle name="Monétaire_BELSCH4" xfId="11"/>
    <cellStyle name="Normal" xfId="0" builtinId="0"/>
    <cellStyle name="Normal 2" xfId="6"/>
    <cellStyle name="Normal 2 2" xfId="14"/>
    <cellStyle name="Normal 2 2 2" xfId="21"/>
    <cellStyle name="Normal 2 3" xfId="7"/>
    <cellStyle name="Normal 2 3 2" xfId="16"/>
    <cellStyle name="Normal 2 4" xfId="18"/>
    <cellStyle name="Normal 2 5" xfId="23"/>
    <cellStyle name="Normal 3" xfId="5"/>
    <cellStyle name="Normal 4" xfId="4"/>
    <cellStyle name="Normal 5" xfId="2"/>
    <cellStyle name="Percent" xfId="1" builtinId="5"/>
    <cellStyle name="Percent 2" xfId="12"/>
    <cellStyle name="Percent 2 2" xfId="15"/>
    <cellStyle name="Percent 2 2 2" xfId="22"/>
    <cellStyle name="Percent 3" xfId="13"/>
    <cellStyle name="Percent 3 2" xfId="20"/>
    <cellStyle name="Percent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ln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0.30818140397486987"/>
                  <c:y val="-5.43474773986585E-2"/>
                </c:manualLayout>
              </c:layout>
              <c:numFmt formatCode="General" sourceLinked="0"/>
            </c:trendlineLbl>
          </c:trendline>
          <c:xVal>
            <c:numRef>
              <c:f>Training!$A$2:$A$202</c:f>
              <c:numCache>
                <c:formatCode>General</c:formatCode>
                <c:ptCount val="201"/>
                <c:pt idx="0">
                  <c:v>11510</c:v>
                </c:pt>
                <c:pt idx="1">
                  <c:v>6130</c:v>
                </c:pt>
                <c:pt idx="2">
                  <c:v>8900</c:v>
                </c:pt>
                <c:pt idx="3">
                  <c:v>20670</c:v>
                </c:pt>
                <c:pt idx="4">
                  <c:v>47510</c:v>
                </c:pt>
                <c:pt idx="5">
                  <c:v>30410</c:v>
                </c:pt>
                <c:pt idx="6">
                  <c:v>4978</c:v>
                </c:pt>
                <c:pt idx="7">
                  <c:v>8006</c:v>
                </c:pt>
                <c:pt idx="8">
                  <c:v>34930</c:v>
                </c:pt>
                <c:pt idx="9">
                  <c:v>22790</c:v>
                </c:pt>
                <c:pt idx="10">
                  <c:v>5530</c:v>
                </c:pt>
                <c:pt idx="11">
                  <c:v>29070</c:v>
                </c:pt>
                <c:pt idx="12">
                  <c:v>14632.38</c:v>
                </c:pt>
                <c:pt idx="13">
                  <c:v>45851</c:v>
                </c:pt>
                <c:pt idx="14">
                  <c:v>77320</c:v>
                </c:pt>
                <c:pt idx="15">
                  <c:v>38924</c:v>
                </c:pt>
                <c:pt idx="16">
                  <c:v>6196</c:v>
                </c:pt>
                <c:pt idx="17">
                  <c:v>26520</c:v>
                </c:pt>
                <c:pt idx="18">
                  <c:v>29160</c:v>
                </c:pt>
                <c:pt idx="19">
                  <c:v>25890</c:v>
                </c:pt>
                <c:pt idx="20">
                  <c:v>24480</c:v>
                </c:pt>
                <c:pt idx="21">
                  <c:v>38220</c:v>
                </c:pt>
                <c:pt idx="22">
                  <c:v>71140</c:v>
                </c:pt>
                <c:pt idx="23">
                  <c:v>28597.97</c:v>
                </c:pt>
                <c:pt idx="24">
                  <c:v>30200</c:v>
                </c:pt>
                <c:pt idx="25">
                  <c:v>29801.9</c:v>
                </c:pt>
                <c:pt idx="26">
                  <c:v>43100</c:v>
                </c:pt>
                <c:pt idx="27">
                  <c:v>23640</c:v>
                </c:pt>
                <c:pt idx="28">
                  <c:v>16160</c:v>
                </c:pt>
                <c:pt idx="29">
                  <c:v>72570</c:v>
                </c:pt>
                <c:pt idx="30">
                  <c:v>27220</c:v>
                </c:pt>
                <c:pt idx="31">
                  <c:v>20790</c:v>
                </c:pt>
                <c:pt idx="32">
                  <c:v>31200</c:v>
                </c:pt>
                <c:pt idx="33">
                  <c:v>31010</c:v>
                </c:pt>
                <c:pt idx="34">
                  <c:v>11650</c:v>
                </c:pt>
                <c:pt idx="35">
                  <c:v>17050</c:v>
                </c:pt>
                <c:pt idx="36">
                  <c:v>14010</c:v>
                </c:pt>
                <c:pt idx="37">
                  <c:v>32500</c:v>
                </c:pt>
                <c:pt idx="38">
                  <c:v>55910</c:v>
                </c:pt>
                <c:pt idx="39">
                  <c:v>56380</c:v>
                </c:pt>
                <c:pt idx="40">
                  <c:v>28811</c:v>
                </c:pt>
                <c:pt idx="41">
                  <c:v>44940</c:v>
                </c:pt>
                <c:pt idx="42">
                  <c:v>37300</c:v>
                </c:pt>
                <c:pt idx="43">
                  <c:v>22020</c:v>
                </c:pt>
                <c:pt idx="44">
                  <c:v>35034</c:v>
                </c:pt>
                <c:pt idx="45">
                  <c:v>81460</c:v>
                </c:pt>
                <c:pt idx="46">
                  <c:v>34280</c:v>
                </c:pt>
                <c:pt idx="47">
                  <c:v>3792</c:v>
                </c:pt>
                <c:pt idx="48">
                  <c:v>30090</c:v>
                </c:pt>
                <c:pt idx="49">
                  <c:v>53930</c:v>
                </c:pt>
                <c:pt idx="50">
                  <c:v>15060</c:v>
                </c:pt>
                <c:pt idx="51">
                  <c:v>36650</c:v>
                </c:pt>
                <c:pt idx="52">
                  <c:v>20500</c:v>
                </c:pt>
                <c:pt idx="53">
                  <c:v>26780</c:v>
                </c:pt>
                <c:pt idx="54">
                  <c:v>28719</c:v>
                </c:pt>
                <c:pt idx="55">
                  <c:v>36720</c:v>
                </c:pt>
                <c:pt idx="56">
                  <c:v>18220</c:v>
                </c:pt>
                <c:pt idx="57">
                  <c:v>46240</c:v>
                </c:pt>
                <c:pt idx="58">
                  <c:v>26560</c:v>
                </c:pt>
                <c:pt idx="59">
                  <c:v>31180</c:v>
                </c:pt>
                <c:pt idx="60">
                  <c:v>33470</c:v>
                </c:pt>
                <c:pt idx="61">
                  <c:v>29802</c:v>
                </c:pt>
                <c:pt idx="62">
                  <c:v>74990</c:v>
                </c:pt>
                <c:pt idx="63">
                  <c:v>73699</c:v>
                </c:pt>
                <c:pt idx="64">
                  <c:v>24782</c:v>
                </c:pt>
                <c:pt idx="65">
                  <c:v>45027</c:v>
                </c:pt>
                <c:pt idx="66">
                  <c:v>30890</c:v>
                </c:pt>
                <c:pt idx="67">
                  <c:v>51730</c:v>
                </c:pt>
                <c:pt idx="68">
                  <c:v>10410</c:v>
                </c:pt>
                <c:pt idx="69">
                  <c:v>16300</c:v>
                </c:pt>
                <c:pt idx="70">
                  <c:v>12470</c:v>
                </c:pt>
                <c:pt idx="71">
                  <c:v>56529</c:v>
                </c:pt>
                <c:pt idx="72">
                  <c:v>28100</c:v>
                </c:pt>
                <c:pt idx="73">
                  <c:v>6950</c:v>
                </c:pt>
                <c:pt idx="74">
                  <c:v>40026.04</c:v>
                </c:pt>
                <c:pt idx="75">
                  <c:v>9788</c:v>
                </c:pt>
                <c:pt idx="76">
                  <c:v>7270</c:v>
                </c:pt>
                <c:pt idx="77">
                  <c:v>5122</c:v>
                </c:pt>
                <c:pt idx="78">
                  <c:v>20560</c:v>
                </c:pt>
                <c:pt idx="79">
                  <c:v>46194</c:v>
                </c:pt>
                <c:pt idx="80">
                  <c:v>10830</c:v>
                </c:pt>
                <c:pt idx="81">
                  <c:v>29940</c:v>
                </c:pt>
                <c:pt idx="82">
                  <c:v>32293</c:v>
                </c:pt>
                <c:pt idx="83">
                  <c:v>22020</c:v>
                </c:pt>
                <c:pt idx="84">
                  <c:v>14190</c:v>
                </c:pt>
                <c:pt idx="85">
                  <c:v>25370</c:v>
                </c:pt>
                <c:pt idx="86">
                  <c:v>72240</c:v>
                </c:pt>
                <c:pt idx="87">
                  <c:v>25740</c:v>
                </c:pt>
                <c:pt idx="88">
                  <c:v>12420</c:v>
                </c:pt>
                <c:pt idx="89">
                  <c:v>22010</c:v>
                </c:pt>
                <c:pt idx="90">
                  <c:v>5816</c:v>
                </c:pt>
                <c:pt idx="91">
                  <c:v>57650</c:v>
                </c:pt>
                <c:pt idx="92">
                  <c:v>7439</c:v>
                </c:pt>
                <c:pt idx="93">
                  <c:v>36030</c:v>
                </c:pt>
                <c:pt idx="94">
                  <c:v>19540</c:v>
                </c:pt>
                <c:pt idx="95">
                  <c:v>8303</c:v>
                </c:pt>
                <c:pt idx="96">
                  <c:v>72840</c:v>
                </c:pt>
                <c:pt idx="97">
                  <c:v>44295</c:v>
                </c:pt>
                <c:pt idx="98">
                  <c:v>7732</c:v>
                </c:pt>
                <c:pt idx="99">
                  <c:v>37360</c:v>
                </c:pt>
                <c:pt idx="100">
                  <c:v>7390</c:v>
                </c:pt>
                <c:pt idx="101">
                  <c:v>38580</c:v>
                </c:pt>
                <c:pt idx="102">
                  <c:v>5107</c:v>
                </c:pt>
                <c:pt idx="103">
                  <c:v>53860</c:v>
                </c:pt>
                <c:pt idx="104">
                  <c:v>25620</c:v>
                </c:pt>
                <c:pt idx="105">
                  <c:v>20640</c:v>
                </c:pt>
                <c:pt idx="106">
                  <c:v>37127</c:v>
                </c:pt>
                <c:pt idx="107">
                  <c:v>44980</c:v>
                </c:pt>
                <c:pt idx="108">
                  <c:v>28720</c:v>
                </c:pt>
                <c:pt idx="109">
                  <c:v>17100</c:v>
                </c:pt>
                <c:pt idx="110">
                  <c:v>73597</c:v>
                </c:pt>
                <c:pt idx="111">
                  <c:v>22530</c:v>
                </c:pt>
                <c:pt idx="112">
                  <c:v>15050</c:v>
                </c:pt>
                <c:pt idx="113">
                  <c:v>20390</c:v>
                </c:pt>
                <c:pt idx="114">
                  <c:v>24690</c:v>
                </c:pt>
                <c:pt idx="115">
                  <c:v>37320</c:v>
                </c:pt>
                <c:pt idx="116">
                  <c:v>23760</c:v>
                </c:pt>
                <c:pt idx="117">
                  <c:v>10750</c:v>
                </c:pt>
                <c:pt idx="118">
                  <c:v>12140</c:v>
                </c:pt>
                <c:pt idx="119">
                  <c:v>56700</c:v>
                </c:pt>
                <c:pt idx="120">
                  <c:v>8980</c:v>
                </c:pt>
                <c:pt idx="121">
                  <c:v>31700</c:v>
                </c:pt>
                <c:pt idx="122">
                  <c:v>64216</c:v>
                </c:pt>
                <c:pt idx="123">
                  <c:v>66910</c:v>
                </c:pt>
                <c:pt idx="124">
                  <c:v>83220</c:v>
                </c:pt>
                <c:pt idx="125">
                  <c:v>39430</c:v>
                </c:pt>
                <c:pt idx="126">
                  <c:v>9750</c:v>
                </c:pt>
                <c:pt idx="127">
                  <c:v>68950</c:v>
                </c:pt>
                <c:pt idx="128">
                  <c:v>22310</c:v>
                </c:pt>
                <c:pt idx="129">
                  <c:v>6603.0929999999998</c:v>
                </c:pt>
                <c:pt idx="130">
                  <c:v>74870</c:v>
                </c:pt>
                <c:pt idx="131">
                  <c:v>39060</c:v>
                </c:pt>
                <c:pt idx="132">
                  <c:v>68578</c:v>
                </c:pt>
                <c:pt idx="133">
                  <c:v>1185</c:v>
                </c:pt>
                <c:pt idx="134">
                  <c:v>45780</c:v>
                </c:pt>
                <c:pt idx="135">
                  <c:v>39630</c:v>
                </c:pt>
                <c:pt idx="136">
                  <c:v>36562</c:v>
                </c:pt>
                <c:pt idx="137">
                  <c:v>4713</c:v>
                </c:pt>
                <c:pt idx="138">
                  <c:v>77960</c:v>
                </c:pt>
                <c:pt idx="139">
                  <c:v>54380</c:v>
                </c:pt>
                <c:pt idx="140">
                  <c:v>40640</c:v>
                </c:pt>
                <c:pt idx="141">
                  <c:v>44119.4</c:v>
                </c:pt>
                <c:pt idx="142">
                  <c:v>36230</c:v>
                </c:pt>
                <c:pt idx="143">
                  <c:v>29590</c:v>
                </c:pt>
                <c:pt idx="144">
                  <c:v>5950</c:v>
                </c:pt>
                <c:pt idx="145">
                  <c:v>27130</c:v>
                </c:pt>
                <c:pt idx="146">
                  <c:v>84970</c:v>
                </c:pt>
                <c:pt idx="147">
                  <c:v>4180</c:v>
                </c:pt>
                <c:pt idx="148">
                  <c:v>20180</c:v>
                </c:pt>
                <c:pt idx="149">
                  <c:v>13900</c:v>
                </c:pt>
                <c:pt idx="150">
                  <c:v>37100</c:v>
                </c:pt>
                <c:pt idx="151">
                  <c:v>20540</c:v>
                </c:pt>
                <c:pt idx="152">
                  <c:v>41010</c:v>
                </c:pt>
                <c:pt idx="153">
                  <c:v>18420</c:v>
                </c:pt>
                <c:pt idx="154">
                  <c:v>24986</c:v>
                </c:pt>
                <c:pt idx="155">
                  <c:v>7103</c:v>
                </c:pt>
                <c:pt idx="156">
                  <c:v>64740</c:v>
                </c:pt>
                <c:pt idx="157">
                  <c:v>98510</c:v>
                </c:pt>
                <c:pt idx="158">
                  <c:v>7285</c:v>
                </c:pt>
                <c:pt idx="159">
                  <c:v>17910</c:v>
                </c:pt>
                <c:pt idx="160">
                  <c:v>23310</c:v>
                </c:pt>
                <c:pt idx="161">
                  <c:v>3300</c:v>
                </c:pt>
                <c:pt idx="162">
                  <c:v>30350</c:v>
                </c:pt>
                <c:pt idx="163">
                  <c:v>6967</c:v>
                </c:pt>
                <c:pt idx="164">
                  <c:v>48110</c:v>
                </c:pt>
                <c:pt idx="165">
                  <c:v>7251</c:v>
                </c:pt>
                <c:pt idx="166">
                  <c:v>38220.15</c:v>
                </c:pt>
                <c:pt idx="167">
                  <c:v>42040</c:v>
                </c:pt>
                <c:pt idx="168">
                  <c:v>26875</c:v>
                </c:pt>
                <c:pt idx="169">
                  <c:v>5980</c:v>
                </c:pt>
                <c:pt idx="170">
                  <c:v>34650</c:v>
                </c:pt>
                <c:pt idx="171">
                  <c:v>7646</c:v>
                </c:pt>
                <c:pt idx="172">
                  <c:v>69600</c:v>
                </c:pt>
                <c:pt idx="173">
                  <c:v>28290</c:v>
                </c:pt>
                <c:pt idx="174">
                  <c:v>8081</c:v>
                </c:pt>
                <c:pt idx="175">
                  <c:v>45305</c:v>
                </c:pt>
                <c:pt idx="176">
                  <c:v>58010</c:v>
                </c:pt>
                <c:pt idx="177">
                  <c:v>39200</c:v>
                </c:pt>
                <c:pt idx="178">
                  <c:v>40193</c:v>
                </c:pt>
                <c:pt idx="179">
                  <c:v>24940</c:v>
                </c:pt>
                <c:pt idx="180">
                  <c:v>55380</c:v>
                </c:pt>
                <c:pt idx="181">
                  <c:v>32380</c:v>
                </c:pt>
                <c:pt idx="182">
                  <c:v>17690</c:v>
                </c:pt>
                <c:pt idx="183">
                  <c:v>30170</c:v>
                </c:pt>
                <c:pt idx="184">
                  <c:v>12000</c:v>
                </c:pt>
                <c:pt idx="185">
                  <c:v>29510</c:v>
                </c:pt>
                <c:pt idx="186">
                  <c:v>35980</c:v>
                </c:pt>
                <c:pt idx="187">
                  <c:v>8446</c:v>
                </c:pt>
                <c:pt idx="188">
                  <c:v>63500</c:v>
                </c:pt>
                <c:pt idx="189">
                  <c:v>8290</c:v>
                </c:pt>
                <c:pt idx="190">
                  <c:v>33747</c:v>
                </c:pt>
                <c:pt idx="191">
                  <c:v>38970</c:v>
                </c:pt>
                <c:pt idx="192">
                  <c:v>5316</c:v>
                </c:pt>
                <c:pt idx="193">
                  <c:v>4714</c:v>
                </c:pt>
                <c:pt idx="194">
                  <c:v>35730</c:v>
                </c:pt>
                <c:pt idx="195">
                  <c:v>52970</c:v>
                </c:pt>
                <c:pt idx="196">
                  <c:v>10070</c:v>
                </c:pt>
                <c:pt idx="197">
                  <c:v>29680</c:v>
                </c:pt>
                <c:pt idx="198">
                  <c:v>50300</c:v>
                </c:pt>
                <c:pt idx="199">
                  <c:v>15390</c:v>
                </c:pt>
                <c:pt idx="200">
                  <c:v>38620</c:v>
                </c:pt>
              </c:numCache>
            </c:numRef>
          </c:xVal>
          <c:yVal>
            <c:numRef>
              <c:f>Training!$H$2:$H$202</c:f>
              <c:numCache>
                <c:formatCode>0.00</c:formatCode>
                <c:ptCount val="201"/>
                <c:pt idx="0">
                  <c:v>3592.2018488162666</c:v>
                </c:pt>
                <c:pt idx="1">
                  <c:v>1080.8133601270042</c:v>
                </c:pt>
                <c:pt idx="2">
                  <c:v>4858.4933001852178</c:v>
                </c:pt>
                <c:pt idx="3">
                  <c:v>27539.125995981754</c:v>
                </c:pt>
                <c:pt idx="4">
                  <c:v>42314.056546246269</c:v>
                </c:pt>
                <c:pt idx="5">
                  <c:v>29639.370001448977</c:v>
                </c:pt>
                <c:pt idx="6">
                  <c:v>-1424.5438888534236</c:v>
                </c:pt>
                <c:pt idx="7">
                  <c:v>13001.379769109924</c:v>
                </c:pt>
                <c:pt idx="8">
                  <c:v>21193.931750484193</c:v>
                </c:pt>
                <c:pt idx="9">
                  <c:v>23315.045069797845</c:v>
                </c:pt>
                <c:pt idx="10">
                  <c:v>9539.1580911987221</c:v>
                </c:pt>
                <c:pt idx="11">
                  <c:v>30902.668692750212</c:v>
                </c:pt>
                <c:pt idx="12">
                  <c:v>14277.764669420656</c:v>
                </c:pt>
                <c:pt idx="13">
                  <c:v>48400.278169827936</c:v>
                </c:pt>
                <c:pt idx="14">
                  <c:v>63822.501581137192</c:v>
                </c:pt>
                <c:pt idx="15">
                  <c:v>37128.427743634602</c:v>
                </c:pt>
                <c:pt idx="16">
                  <c:v>184.49403500509175</c:v>
                </c:pt>
                <c:pt idx="17">
                  <c:v>26387.836827854735</c:v>
                </c:pt>
                <c:pt idx="18">
                  <c:v>34549.551625000458</c:v>
                </c:pt>
                <c:pt idx="19">
                  <c:v>24670.669672510048</c:v>
                </c:pt>
                <c:pt idx="20">
                  <c:v>27562.036994702255</c:v>
                </c:pt>
                <c:pt idx="21">
                  <c:v>37827.112048572621</c:v>
                </c:pt>
                <c:pt idx="22">
                  <c:v>71000.841193339744</c:v>
                </c:pt>
                <c:pt idx="23">
                  <c:v>29540.391899545877</c:v>
                </c:pt>
                <c:pt idx="24">
                  <c:v>32605.339905526242</c:v>
                </c:pt>
                <c:pt idx="25">
                  <c:v>26291.673891772531</c:v>
                </c:pt>
                <c:pt idx="26">
                  <c:v>40262.217393553939</c:v>
                </c:pt>
                <c:pt idx="27">
                  <c:v>24599.022294267277</c:v>
                </c:pt>
                <c:pt idx="28">
                  <c:v>12091.95606808827</c:v>
                </c:pt>
                <c:pt idx="29">
                  <c:v>68808.100797329316</c:v>
                </c:pt>
                <c:pt idx="30">
                  <c:v>24829.837072794689</c:v>
                </c:pt>
                <c:pt idx="31">
                  <c:v>28768.323816693901</c:v>
                </c:pt>
                <c:pt idx="32">
                  <c:v>30773.31761987559</c:v>
                </c:pt>
                <c:pt idx="33">
                  <c:v>36817.709613651539</c:v>
                </c:pt>
                <c:pt idx="34">
                  <c:v>11328.989526744166</c:v>
                </c:pt>
                <c:pt idx="35">
                  <c:v>20469.254756429742</c:v>
                </c:pt>
                <c:pt idx="36">
                  <c:v>19939.658538020332</c:v>
                </c:pt>
                <c:pt idx="37">
                  <c:v>32172.149974650987</c:v>
                </c:pt>
                <c:pt idx="38">
                  <c:v>64076.397837517346</c:v>
                </c:pt>
                <c:pt idx="39">
                  <c:v>50591.178732655702</c:v>
                </c:pt>
                <c:pt idx="40">
                  <c:v>38167.094247007961</c:v>
                </c:pt>
                <c:pt idx="41">
                  <c:v>42397.254094932519</c:v>
                </c:pt>
                <c:pt idx="42">
                  <c:v>39486.575509285452</c:v>
                </c:pt>
                <c:pt idx="43">
                  <c:v>23271.837317734651</c:v>
                </c:pt>
                <c:pt idx="44">
                  <c:v>35455.020599310854</c:v>
                </c:pt>
                <c:pt idx="45">
                  <c:v>58036.795173347447</c:v>
                </c:pt>
                <c:pt idx="46">
                  <c:v>33947.020824627529</c:v>
                </c:pt>
                <c:pt idx="47">
                  <c:v>-3674.9879794957055</c:v>
                </c:pt>
                <c:pt idx="48">
                  <c:v>28522.873529233308</c:v>
                </c:pt>
                <c:pt idx="49">
                  <c:v>47763.697695694886</c:v>
                </c:pt>
                <c:pt idx="50">
                  <c:v>9812.6601301300598</c:v>
                </c:pt>
                <c:pt idx="51">
                  <c:v>33889.317129995674</c:v>
                </c:pt>
                <c:pt idx="52">
                  <c:v>20141.34186504591</c:v>
                </c:pt>
                <c:pt idx="53">
                  <c:v>21589.984204491338</c:v>
                </c:pt>
                <c:pt idx="54">
                  <c:v>32792.94693199046</c:v>
                </c:pt>
                <c:pt idx="55">
                  <c:v>55997.880589057873</c:v>
                </c:pt>
                <c:pt idx="56">
                  <c:v>17371.564522716944</c:v>
                </c:pt>
                <c:pt idx="57">
                  <c:v>44220.690845299083</c:v>
                </c:pt>
                <c:pt idx="58">
                  <c:v>26099.318354695468</c:v>
                </c:pt>
                <c:pt idx="59">
                  <c:v>35663.635721014471</c:v>
                </c:pt>
                <c:pt idx="60">
                  <c:v>35634.371652562186</c:v>
                </c:pt>
                <c:pt idx="61">
                  <c:v>29742.354830757366</c:v>
                </c:pt>
                <c:pt idx="62">
                  <c:v>70885.433804076049</c:v>
                </c:pt>
                <c:pt idx="63">
                  <c:v>56421.091723655554</c:v>
                </c:pt>
                <c:pt idx="64">
                  <c:v>27953.540297169908</c:v>
                </c:pt>
                <c:pt idx="65">
                  <c:v>45515.093438235264</c:v>
                </c:pt>
                <c:pt idx="66">
                  <c:v>24555.954108568603</c:v>
                </c:pt>
                <c:pt idx="67">
                  <c:v>56228.695367585286</c:v>
                </c:pt>
                <c:pt idx="68">
                  <c:v>4254.5165648789407</c:v>
                </c:pt>
                <c:pt idx="69">
                  <c:v>20833.78620062815</c:v>
                </c:pt>
                <c:pt idx="70">
                  <c:v>20584.662145693448</c:v>
                </c:pt>
                <c:pt idx="71">
                  <c:v>55901.758471968875</c:v>
                </c:pt>
                <c:pt idx="72">
                  <c:v>36702.302224387829</c:v>
                </c:pt>
                <c:pt idx="73">
                  <c:v>9596.8617858305734</c:v>
                </c:pt>
                <c:pt idx="74">
                  <c:v>46738.411764430559</c:v>
                </c:pt>
                <c:pt idx="75">
                  <c:v>17963.897507449314</c:v>
                </c:pt>
                <c:pt idx="76">
                  <c:v>7081.9976018397556</c:v>
                </c:pt>
                <c:pt idx="77">
                  <c:v>2095.3814836896336</c:v>
                </c:pt>
                <c:pt idx="78">
                  <c:v>21843.188635549232</c:v>
                </c:pt>
                <c:pt idx="79">
                  <c:v>49381.24097856944</c:v>
                </c:pt>
                <c:pt idx="80">
                  <c:v>14871.996377139965</c:v>
                </c:pt>
                <c:pt idx="81">
                  <c:v>28679.408055916341</c:v>
                </c:pt>
                <c:pt idx="82">
                  <c:v>43726.278904647814</c:v>
                </c:pt>
                <c:pt idx="83">
                  <c:v>30670.366161628659</c:v>
                </c:pt>
                <c:pt idx="84">
                  <c:v>17689.21444737805</c:v>
                </c:pt>
                <c:pt idx="85">
                  <c:v>25883.139085101229</c:v>
                </c:pt>
                <c:pt idx="86">
                  <c:v>69846.767300702675</c:v>
                </c:pt>
                <c:pt idx="87">
                  <c:v>25738.600244335688</c:v>
                </c:pt>
                <c:pt idx="88">
                  <c:v>13775.626179134748</c:v>
                </c:pt>
                <c:pt idx="89">
                  <c:v>18380.966957638029</c:v>
                </c:pt>
                <c:pt idx="90">
                  <c:v>4223.7526592348286</c:v>
                </c:pt>
                <c:pt idx="91">
                  <c:v>65057.36064625885</c:v>
                </c:pt>
                <c:pt idx="92">
                  <c:v>15251.823859752207</c:v>
                </c:pt>
                <c:pt idx="93">
                  <c:v>37351.53880790688</c:v>
                </c:pt>
                <c:pt idx="94">
                  <c:v>12737.364981729388</c:v>
                </c:pt>
                <c:pt idx="95">
                  <c:v>12366.639128159535</c:v>
                </c:pt>
                <c:pt idx="96">
                  <c:v>61439.473323444137</c:v>
                </c:pt>
                <c:pt idx="97">
                  <c:v>42783.389817556235</c:v>
                </c:pt>
                <c:pt idx="98">
                  <c:v>11039.454151626909</c:v>
                </c:pt>
                <c:pt idx="99">
                  <c:v>39601.982898549162</c:v>
                </c:pt>
                <c:pt idx="100">
                  <c:v>5812.5163199389808</c:v>
                </c:pt>
                <c:pt idx="101">
                  <c:v>40319.921088185794</c:v>
                </c:pt>
                <c:pt idx="102">
                  <c:v>2037.6777890577787</c:v>
                </c:pt>
                <c:pt idx="103">
                  <c:v>49321.697450754924</c:v>
                </c:pt>
                <c:pt idx="104">
                  <c:v>26517.879726051618</c:v>
                </c:pt>
                <c:pt idx="105">
                  <c:v>23101.821003845896</c:v>
                </c:pt>
                <c:pt idx="106">
                  <c:v>35974.353850997533</c:v>
                </c:pt>
                <c:pt idx="107">
                  <c:v>44647.698185574802</c:v>
                </c:pt>
                <c:pt idx="108">
                  <c:v>26748.00267925677</c:v>
                </c:pt>
                <c:pt idx="109">
                  <c:v>9264.4750311274529</c:v>
                </c:pt>
                <c:pt idx="110">
                  <c:v>58152.202562611157</c:v>
                </c:pt>
                <c:pt idx="111">
                  <c:v>22045.56378789707</c:v>
                </c:pt>
                <c:pt idx="112">
                  <c:v>14918.159332845446</c:v>
                </c:pt>
                <c:pt idx="113">
                  <c:v>18900.300209324709</c:v>
                </c:pt>
                <c:pt idx="114">
                  <c:v>25183.762954840946</c:v>
                </c:pt>
                <c:pt idx="115">
                  <c:v>39529.783261348646</c:v>
                </c:pt>
                <c:pt idx="116">
                  <c:v>23055.658048140416</c:v>
                </c:pt>
                <c:pt idx="117">
                  <c:v>7428.2197696308776</c:v>
                </c:pt>
                <c:pt idx="118">
                  <c:v>7370.5160749990227</c:v>
                </c:pt>
                <c:pt idx="119">
                  <c:v>59921.731824023904</c:v>
                </c:pt>
                <c:pt idx="120">
                  <c:v>23214.933718947974</c:v>
                </c:pt>
                <c:pt idx="121">
                  <c:v>33932.524882058868</c:v>
                </c:pt>
                <c:pt idx="122">
                  <c:v>57632.869310924478</c:v>
                </c:pt>
                <c:pt idx="123">
                  <c:v>55778.740880059318</c:v>
                </c:pt>
                <c:pt idx="124">
                  <c:v>73303.218609150703</c:v>
                </c:pt>
                <c:pt idx="125">
                  <c:v>40129.489464383572</c:v>
                </c:pt>
                <c:pt idx="126">
                  <c:v>11755.996867019881</c:v>
                </c:pt>
                <c:pt idx="127">
                  <c:v>56188.437111945481</c:v>
                </c:pt>
                <c:pt idx="128">
                  <c:v>23603.563542957112</c:v>
                </c:pt>
                <c:pt idx="129">
                  <c:v>34724.502542078684</c:v>
                </c:pt>
                <c:pt idx="130">
                  <c:v>65288.17542478627</c:v>
                </c:pt>
                <c:pt idx="131">
                  <c:v>38390.205311280239</c:v>
                </c:pt>
                <c:pt idx="132">
                  <c:v>61037.387294203829</c:v>
                </c:pt>
                <c:pt idx="133">
                  <c:v>-10606.096861151493</c:v>
                </c:pt>
                <c:pt idx="134">
                  <c:v>54324.473444734125</c:v>
                </c:pt>
                <c:pt idx="135">
                  <c:v>39097.17603074199</c:v>
                </c:pt>
                <c:pt idx="136">
                  <c:v>37186.13143826645</c:v>
                </c:pt>
                <c:pt idx="137">
                  <c:v>248.86325547032459</c:v>
                </c:pt>
                <c:pt idx="138">
                  <c:v>68750.397102697476</c:v>
                </c:pt>
                <c:pt idx="139">
                  <c:v>52322.289571611305</c:v>
                </c:pt>
                <c:pt idx="140">
                  <c:v>38704.217638493901</c:v>
                </c:pt>
                <c:pt idx="141">
                  <c:v>37869.353899514696</c:v>
                </c:pt>
                <c:pt idx="142">
                  <c:v>29616.459002728479</c:v>
                </c:pt>
                <c:pt idx="143">
                  <c:v>34624.969217641104</c:v>
                </c:pt>
                <c:pt idx="144">
                  <c:v>1749.1593158985115</c:v>
                </c:pt>
                <c:pt idx="145">
                  <c:v>26445.54052248659</c:v>
                </c:pt>
                <c:pt idx="146">
                  <c:v>73712.914841036865</c:v>
                </c:pt>
                <c:pt idx="147">
                  <c:v>-1078.3217210623034</c:v>
                </c:pt>
                <c:pt idx="148">
                  <c:v>22824.151444290739</c:v>
                </c:pt>
                <c:pt idx="149">
                  <c:v>13736.51136509609</c:v>
                </c:pt>
                <c:pt idx="150">
                  <c:v>36673.038155935552</c:v>
                </c:pt>
                <c:pt idx="151">
                  <c:v>20646.319211985323</c:v>
                </c:pt>
                <c:pt idx="152">
                  <c:v>57786.695122645324</c:v>
                </c:pt>
                <c:pt idx="153">
                  <c:v>30874.229066570639</c:v>
                </c:pt>
                <c:pt idx="154">
                  <c:v>26857.170099164694</c:v>
                </c:pt>
                <c:pt idx="155">
                  <c:v>1407.8123612003826</c:v>
                </c:pt>
                <c:pt idx="156">
                  <c:v>51225.919373606092</c:v>
                </c:pt>
                <c:pt idx="157">
                  <c:v>78963.951052535514</c:v>
                </c:pt>
                <c:pt idx="158">
                  <c:v>13982.342577851432</c:v>
                </c:pt>
                <c:pt idx="159">
                  <c:v>27556.546229424977</c:v>
                </c:pt>
                <c:pt idx="160">
                  <c:v>23661.267237588967</c:v>
                </c:pt>
                <c:pt idx="161">
                  <c:v>-9924.2981081254293</c:v>
                </c:pt>
                <c:pt idx="162">
                  <c:v>31105.043845098055</c:v>
                </c:pt>
                <c:pt idx="163">
                  <c:v>4172.7144904363549</c:v>
                </c:pt>
                <c:pt idx="164">
                  <c:v>47565.092757744933</c:v>
                </c:pt>
                <c:pt idx="165">
                  <c:v>4050.6415753392675</c:v>
                </c:pt>
                <c:pt idx="166">
                  <c:v>35108.798431519732</c:v>
                </c:pt>
                <c:pt idx="167">
                  <c:v>54670.69561252524</c:v>
                </c:pt>
                <c:pt idx="168">
                  <c:v>25703.096206527625</c:v>
                </c:pt>
                <c:pt idx="169">
                  <c:v>-4591.4598221841861</c:v>
                </c:pt>
                <c:pt idx="170">
                  <c:v>36799.995715642741</c:v>
                </c:pt>
                <c:pt idx="171">
                  <c:v>8073.4842475496444</c:v>
                </c:pt>
                <c:pt idx="172">
                  <c:v>66788.471485214453</c:v>
                </c:pt>
                <c:pt idx="173">
                  <c:v>28300.241496370731</c:v>
                </c:pt>
                <c:pt idx="174">
                  <c:v>15136.416470488501</c:v>
                </c:pt>
                <c:pt idx="175">
                  <c:v>45630.500827498974</c:v>
                </c:pt>
                <c:pt idx="176">
                  <c:v>61745.168574390467</c:v>
                </c:pt>
                <c:pt idx="177">
                  <c:v>52074.029354091843</c:v>
                </c:pt>
                <c:pt idx="178">
                  <c:v>49554.352062465005</c:v>
                </c:pt>
                <c:pt idx="179">
                  <c:v>27989.044334977971</c:v>
                </c:pt>
                <c:pt idx="180">
                  <c:v>53476.363464248374</c:v>
                </c:pt>
                <c:pt idx="181">
                  <c:v>34030.218373313772</c:v>
                </c:pt>
                <c:pt idx="182">
                  <c:v>15611.881440631329</c:v>
                </c:pt>
                <c:pt idx="183">
                  <c:v>37607.847440488687</c:v>
                </c:pt>
                <c:pt idx="184">
                  <c:v>22887.039561504396</c:v>
                </c:pt>
                <c:pt idx="185">
                  <c:v>31070.701232504845</c:v>
                </c:pt>
                <c:pt idx="186">
                  <c:v>37711.704659308918</c:v>
                </c:pt>
                <c:pt idx="187">
                  <c:v>12244.56621306245</c:v>
                </c:pt>
                <c:pt idx="188">
                  <c:v>62172.175914666186</c:v>
                </c:pt>
                <c:pt idx="189">
                  <c:v>5552.8496940956411</c:v>
                </c:pt>
                <c:pt idx="190">
                  <c:v>29742.354830757366</c:v>
                </c:pt>
                <c:pt idx="191">
                  <c:v>55016.917780316362</c:v>
                </c:pt>
                <c:pt idx="192">
                  <c:v>13283.232716435808</c:v>
                </c:pt>
                <c:pt idx="193">
                  <c:v>4166.0489646029737</c:v>
                </c:pt>
                <c:pt idx="194">
                  <c:v>45824.719225462119</c:v>
                </c:pt>
                <c:pt idx="195">
                  <c:v>47821.401390326741</c:v>
                </c:pt>
                <c:pt idx="196">
                  <c:v>9505.552776377599</c:v>
                </c:pt>
                <c:pt idx="197">
                  <c:v>36731.433675889661</c:v>
                </c:pt>
                <c:pt idx="198">
                  <c:v>57498.176649486057</c:v>
                </c:pt>
                <c:pt idx="199">
                  <c:v>28547.772004889215</c:v>
                </c:pt>
                <c:pt idx="200">
                  <c:v>37351.53880790688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76640"/>
        <c:axId val="142457856"/>
      </c:scatterChart>
      <c:valAx>
        <c:axId val="14257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consumnption [kWh/month]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2457856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42457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heat consumption</a:t>
                </a:r>
                <a:r>
                  <a:rPr lang="en-US" baseline="0"/>
                  <a:t> [kWh/month]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2576640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0.11887646073580656"/>
                  <c:y val="0.45028215223097112"/>
                </c:manualLayout>
              </c:layout>
              <c:numFmt formatCode="General" sourceLinked="0"/>
            </c:trendlineLbl>
          </c:trendline>
          <c:xVal>
            <c:numRef>
              <c:f>Test!$A$2:$A$87</c:f>
              <c:numCache>
                <c:formatCode>General</c:formatCode>
                <c:ptCount val="86"/>
                <c:pt idx="0">
                  <c:v>27280</c:v>
                </c:pt>
                <c:pt idx="1">
                  <c:v>44045</c:v>
                </c:pt>
                <c:pt idx="2">
                  <c:v>39050</c:v>
                </c:pt>
                <c:pt idx="3">
                  <c:v>10710</c:v>
                </c:pt>
                <c:pt idx="4">
                  <c:v>73579</c:v>
                </c:pt>
                <c:pt idx="5">
                  <c:v>17450</c:v>
                </c:pt>
                <c:pt idx="6">
                  <c:v>35290</c:v>
                </c:pt>
                <c:pt idx="7">
                  <c:v>8344</c:v>
                </c:pt>
                <c:pt idx="8">
                  <c:v>17050</c:v>
                </c:pt>
                <c:pt idx="9">
                  <c:v>5881</c:v>
                </c:pt>
                <c:pt idx="10">
                  <c:v>15410</c:v>
                </c:pt>
                <c:pt idx="11">
                  <c:v>7261</c:v>
                </c:pt>
                <c:pt idx="12">
                  <c:v>5581</c:v>
                </c:pt>
                <c:pt idx="13">
                  <c:v>44070</c:v>
                </c:pt>
                <c:pt idx="14">
                  <c:v>39180</c:v>
                </c:pt>
                <c:pt idx="15">
                  <c:v>20661</c:v>
                </c:pt>
                <c:pt idx="16">
                  <c:v>44045</c:v>
                </c:pt>
                <c:pt idx="17">
                  <c:v>25930</c:v>
                </c:pt>
                <c:pt idx="18">
                  <c:v>80000</c:v>
                </c:pt>
                <c:pt idx="19">
                  <c:v>43314</c:v>
                </c:pt>
                <c:pt idx="20">
                  <c:v>11940</c:v>
                </c:pt>
                <c:pt idx="21">
                  <c:v>18530</c:v>
                </c:pt>
                <c:pt idx="22">
                  <c:v>38130</c:v>
                </c:pt>
                <c:pt idx="23">
                  <c:v>37640</c:v>
                </c:pt>
                <c:pt idx="24">
                  <c:v>36933</c:v>
                </c:pt>
                <c:pt idx="25">
                  <c:v>6510</c:v>
                </c:pt>
                <c:pt idx="26">
                  <c:v>44330</c:v>
                </c:pt>
                <c:pt idx="27">
                  <c:v>24020</c:v>
                </c:pt>
                <c:pt idx="28">
                  <c:v>11190</c:v>
                </c:pt>
                <c:pt idx="29">
                  <c:v>27922</c:v>
                </c:pt>
                <c:pt idx="30">
                  <c:v>18820</c:v>
                </c:pt>
                <c:pt idx="31">
                  <c:v>36180</c:v>
                </c:pt>
                <c:pt idx="32">
                  <c:v>5998</c:v>
                </c:pt>
                <c:pt idx="33">
                  <c:v>35540</c:v>
                </c:pt>
                <c:pt idx="34">
                  <c:v>6270</c:v>
                </c:pt>
                <c:pt idx="35">
                  <c:v>57298</c:v>
                </c:pt>
                <c:pt idx="36">
                  <c:v>26110</c:v>
                </c:pt>
                <c:pt idx="37">
                  <c:v>14320</c:v>
                </c:pt>
                <c:pt idx="38">
                  <c:v>8807</c:v>
                </c:pt>
                <c:pt idx="39">
                  <c:v>35370</c:v>
                </c:pt>
                <c:pt idx="40">
                  <c:v>48390</c:v>
                </c:pt>
                <c:pt idx="41">
                  <c:v>25340</c:v>
                </c:pt>
                <c:pt idx="42">
                  <c:v>17960</c:v>
                </c:pt>
                <c:pt idx="43">
                  <c:v>26903</c:v>
                </c:pt>
                <c:pt idx="44">
                  <c:v>32050</c:v>
                </c:pt>
                <c:pt idx="45">
                  <c:v>4142</c:v>
                </c:pt>
                <c:pt idx="46">
                  <c:v>7868</c:v>
                </c:pt>
                <c:pt idx="47">
                  <c:v>27420</c:v>
                </c:pt>
                <c:pt idx="48">
                  <c:v>5168</c:v>
                </c:pt>
                <c:pt idx="49">
                  <c:v>54149.07</c:v>
                </c:pt>
                <c:pt idx="50">
                  <c:v>6481</c:v>
                </c:pt>
                <c:pt idx="51">
                  <c:v>28840</c:v>
                </c:pt>
                <c:pt idx="52">
                  <c:v>62860</c:v>
                </c:pt>
                <c:pt idx="53">
                  <c:v>8937</c:v>
                </c:pt>
                <c:pt idx="54">
                  <c:v>22550</c:v>
                </c:pt>
                <c:pt idx="55">
                  <c:v>13000</c:v>
                </c:pt>
                <c:pt idx="56">
                  <c:v>3964</c:v>
                </c:pt>
                <c:pt idx="57">
                  <c:v>57270</c:v>
                </c:pt>
                <c:pt idx="58">
                  <c:v>19400</c:v>
                </c:pt>
                <c:pt idx="59">
                  <c:v>6029</c:v>
                </c:pt>
                <c:pt idx="60">
                  <c:v>6492</c:v>
                </c:pt>
                <c:pt idx="61">
                  <c:v>62860</c:v>
                </c:pt>
                <c:pt idx="62">
                  <c:v>35360</c:v>
                </c:pt>
                <c:pt idx="63">
                  <c:v>13880</c:v>
                </c:pt>
                <c:pt idx="64">
                  <c:v>48046</c:v>
                </c:pt>
                <c:pt idx="65">
                  <c:v>10460</c:v>
                </c:pt>
                <c:pt idx="66">
                  <c:v>60817</c:v>
                </c:pt>
                <c:pt idx="67">
                  <c:v>24421</c:v>
                </c:pt>
                <c:pt idx="68">
                  <c:v>6120</c:v>
                </c:pt>
                <c:pt idx="69">
                  <c:v>73653</c:v>
                </c:pt>
                <c:pt idx="70">
                  <c:v>54190</c:v>
                </c:pt>
                <c:pt idx="71">
                  <c:v>38020</c:v>
                </c:pt>
                <c:pt idx="72">
                  <c:v>9850</c:v>
                </c:pt>
                <c:pt idx="73">
                  <c:v>48564.68</c:v>
                </c:pt>
                <c:pt idx="74">
                  <c:v>30400</c:v>
                </c:pt>
                <c:pt idx="75">
                  <c:v>8585</c:v>
                </c:pt>
                <c:pt idx="76">
                  <c:v>22860</c:v>
                </c:pt>
                <c:pt idx="77">
                  <c:v>18730</c:v>
                </c:pt>
                <c:pt idx="78">
                  <c:v>19642.580000000002</c:v>
                </c:pt>
                <c:pt idx="79">
                  <c:v>9690</c:v>
                </c:pt>
                <c:pt idx="80">
                  <c:v>37840</c:v>
                </c:pt>
                <c:pt idx="81">
                  <c:v>5419</c:v>
                </c:pt>
                <c:pt idx="82">
                  <c:v>56690</c:v>
                </c:pt>
                <c:pt idx="83">
                  <c:v>54480</c:v>
                </c:pt>
                <c:pt idx="84">
                  <c:v>19850</c:v>
                </c:pt>
                <c:pt idx="85">
                  <c:v>21380</c:v>
                </c:pt>
              </c:numCache>
            </c:numRef>
          </c:xVal>
          <c:yVal>
            <c:numRef>
              <c:f>Test!$H$2:$H$87</c:f>
              <c:numCache>
                <c:formatCode>0.00</c:formatCode>
                <c:ptCount val="86"/>
                <c:pt idx="0">
                  <c:v>32677.53954272675</c:v>
                </c:pt>
                <c:pt idx="1">
                  <c:v>47303.907971822722</c:v>
                </c:pt>
                <c:pt idx="2">
                  <c:v>51554.696102405156</c:v>
                </c:pt>
                <c:pt idx="3">
                  <c:v>11813.700561651733</c:v>
                </c:pt>
                <c:pt idx="4">
                  <c:v>57690.573005556333</c:v>
                </c:pt>
                <c:pt idx="5">
                  <c:v>23302.506162853744</c:v>
                </c:pt>
                <c:pt idx="6">
                  <c:v>39120.087029462484</c:v>
                </c:pt>
                <c:pt idx="7">
                  <c:v>3069.6787665977599</c:v>
                </c:pt>
                <c:pt idx="8">
                  <c:v>18334.218055051166</c:v>
                </c:pt>
                <c:pt idx="9">
                  <c:v>819.23467595547731</c:v>
                </c:pt>
                <c:pt idx="10">
                  <c:v>11618.676647053404</c:v>
                </c:pt>
                <c:pt idx="11">
                  <c:v>10224.936900947579</c:v>
                </c:pt>
                <c:pt idx="12">
                  <c:v>5996.151240802923</c:v>
                </c:pt>
                <c:pt idx="13">
                  <c:v>40539.185696269735</c:v>
                </c:pt>
                <c:pt idx="14">
                  <c:v>39973.698920394672</c:v>
                </c:pt>
                <c:pt idx="15">
                  <c:v>24021.985347948746</c:v>
                </c:pt>
                <c:pt idx="16">
                  <c:v>37590.057300689426</c:v>
                </c:pt>
                <c:pt idx="17">
                  <c:v>24324.447504718926</c:v>
                </c:pt>
                <c:pt idx="18">
                  <c:v>68115.656461747087</c:v>
                </c:pt>
                <c:pt idx="19">
                  <c:v>41744.723314182876</c:v>
                </c:pt>
                <c:pt idx="20">
                  <c:v>19372.884558424525</c:v>
                </c:pt>
                <c:pt idx="21">
                  <c:v>38127.180692175367</c:v>
                </c:pt>
                <c:pt idx="22">
                  <c:v>36716.798166956491</c:v>
                </c:pt>
                <c:pt idx="23">
                  <c:v>57844.398817277179</c:v>
                </c:pt>
                <c:pt idx="24">
                  <c:v>58613.832119665982</c:v>
                </c:pt>
                <c:pt idx="25">
                  <c:v>7801.3817264097415</c:v>
                </c:pt>
                <c:pt idx="26">
                  <c:v>40377.624782817649</c:v>
                </c:pt>
                <c:pt idx="27">
                  <c:v>31486.167833854193</c:v>
                </c:pt>
                <c:pt idx="28">
                  <c:v>17699.477414100777</c:v>
                </c:pt>
                <c:pt idx="29">
                  <c:v>29107.614189806976</c:v>
                </c:pt>
                <c:pt idx="30">
                  <c:v>19512.651197744617</c:v>
                </c:pt>
                <c:pt idx="31">
                  <c:v>34941.927316979949</c:v>
                </c:pt>
                <c:pt idx="32">
                  <c:v>9308.3433126713062</c:v>
                </c:pt>
                <c:pt idx="33">
                  <c:v>35389.613190423865</c:v>
                </c:pt>
                <c:pt idx="34">
                  <c:v>3908.2943970878209</c:v>
                </c:pt>
                <c:pt idx="35">
                  <c:v>53131.981129639913</c:v>
                </c:pt>
                <c:pt idx="36">
                  <c:v>23054.966222818151</c:v>
                </c:pt>
                <c:pt idx="37">
                  <c:v>18334.218055051166</c:v>
                </c:pt>
                <c:pt idx="38">
                  <c:v>4656.5303689737293</c:v>
                </c:pt>
                <c:pt idx="39">
                  <c:v>32114.446280019136</c:v>
                </c:pt>
                <c:pt idx="40">
                  <c:v>45790.221907768384</c:v>
                </c:pt>
                <c:pt idx="41">
                  <c:v>15265.659272840207</c:v>
                </c:pt>
                <c:pt idx="42">
                  <c:v>13996.177990939432</c:v>
                </c:pt>
                <c:pt idx="43">
                  <c:v>32685.243256981888</c:v>
                </c:pt>
                <c:pt idx="44">
                  <c:v>38473.402859966489</c:v>
                </c:pt>
                <c:pt idx="45">
                  <c:v>-4194.3212311823863</c:v>
                </c:pt>
                <c:pt idx="46">
                  <c:v>13001.379769109924</c:v>
                </c:pt>
                <c:pt idx="47">
                  <c:v>31162.747539729906</c:v>
                </c:pt>
                <c:pt idx="48">
                  <c:v>1973.3085685925464</c:v>
                </c:pt>
                <c:pt idx="49">
                  <c:v>49987.129772203902</c:v>
                </c:pt>
                <c:pt idx="50">
                  <c:v>6423.1585810786382</c:v>
                </c:pt>
                <c:pt idx="51">
                  <c:v>28998.446769899052</c:v>
                </c:pt>
                <c:pt idx="52">
                  <c:v>53360.956074984664</c:v>
                </c:pt>
                <c:pt idx="53">
                  <c:v>17554.201275563151</c:v>
                </c:pt>
                <c:pt idx="54">
                  <c:v>20118.430866325412</c:v>
                </c:pt>
                <c:pt idx="55">
                  <c:v>15554.177745999474</c:v>
                </c:pt>
                <c:pt idx="56">
                  <c:v>-7461.2455037154814</c:v>
                </c:pt>
                <c:pt idx="57">
                  <c:v>49496.64836783315</c:v>
                </c:pt>
                <c:pt idx="58">
                  <c:v>26517.879726051618</c:v>
                </c:pt>
                <c:pt idx="59">
                  <c:v>4858.4933001852178</c:v>
                </c:pt>
                <c:pt idx="60">
                  <c:v>299.90142426879788</c:v>
                </c:pt>
                <c:pt idx="61">
                  <c:v>65345.879119418118</c:v>
                </c:pt>
                <c:pt idx="62">
                  <c:v>33614.742340447323</c:v>
                </c:pt>
                <c:pt idx="63">
                  <c:v>11641.587645773903</c:v>
                </c:pt>
                <c:pt idx="64">
                  <c:v>50189.092703415394</c:v>
                </c:pt>
                <c:pt idx="65">
                  <c:v>4600.7387326700609</c:v>
                </c:pt>
                <c:pt idx="66">
                  <c:v>50189.092703415394</c:v>
                </c:pt>
                <c:pt idx="67">
                  <c:v>23279.541031989786</c:v>
                </c:pt>
                <c:pt idx="68">
                  <c:v>479.67803399773686</c:v>
                </c:pt>
                <c:pt idx="69">
                  <c:v>61152.794683467531</c:v>
                </c:pt>
                <c:pt idx="70">
                  <c:v>51283.623068237939</c:v>
                </c:pt>
                <c:pt idx="71">
                  <c:v>35576.667957930338</c:v>
                </c:pt>
                <c:pt idx="72">
                  <c:v>16372.292437568152</c:v>
                </c:pt>
                <c:pt idx="73">
                  <c:v>55555.536304177753</c:v>
                </c:pt>
                <c:pt idx="74">
                  <c:v>34567.265523009257</c:v>
                </c:pt>
                <c:pt idx="75">
                  <c:v>10571.159068738702</c:v>
                </c:pt>
                <c:pt idx="76">
                  <c:v>24612.965977878193</c:v>
                </c:pt>
                <c:pt idx="77">
                  <c:v>21814.749009369658</c:v>
                </c:pt>
                <c:pt idx="78">
                  <c:v>17422.616026856667</c:v>
                </c:pt>
                <c:pt idx="79">
                  <c:v>13406.322533490888</c:v>
                </c:pt>
                <c:pt idx="80">
                  <c:v>44780.819472847303</c:v>
                </c:pt>
                <c:pt idx="81">
                  <c:v>8327.3805039297986</c:v>
                </c:pt>
                <c:pt idx="82">
                  <c:v>46298.023852045808</c:v>
                </c:pt>
                <c:pt idx="83">
                  <c:v>49263.993756123069</c:v>
                </c:pt>
                <c:pt idx="84">
                  <c:v>17890.897774403627</c:v>
                </c:pt>
                <c:pt idx="85">
                  <c:v>20098.134112982712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4976"/>
        <c:axId val="148577280"/>
      </c:scatterChart>
      <c:valAx>
        <c:axId val="1485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Heat consumnption [kWh/month]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77280"/>
        <c:crosses val="autoZero"/>
        <c:crossBetween val="midCat"/>
        <c:dispUnits>
          <c:builtInUnit val="thousands"/>
          <c:dispUnitsLbl>
            <c:layout/>
          </c:dispUnitsLbl>
        </c:dispUnits>
      </c:valAx>
      <c:valAx>
        <c:axId val="1485772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Predicted heat consumption</a:t>
                </a:r>
                <a:r>
                  <a:rPr lang="en-US" baseline="0"/>
                  <a:t> [kWh/month]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8574976"/>
        <c:crosses val="autoZero"/>
        <c:crossBetween val="midCat"/>
        <c:dispUnits>
          <c:builtInUnit val="thousands"/>
          <c:dispUnitsLbl>
            <c:layout/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31</xdr:row>
      <xdr:rowOff>47625</xdr:rowOff>
    </xdr:from>
    <xdr:to>
      <xdr:col>17</xdr:col>
      <xdr:colOff>819149</xdr:colOff>
      <xdr:row>55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523874</xdr:colOff>
      <xdr:row>0</xdr:row>
      <xdr:rowOff>133349</xdr:rowOff>
    </xdr:from>
    <xdr:to>
      <xdr:col>23</xdr:col>
      <xdr:colOff>19049</xdr:colOff>
      <xdr:row>19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04"/>
  <sheetViews>
    <sheetView tabSelected="1" workbookViewId="0">
      <selection activeCell="K13" sqref="K13"/>
    </sheetView>
  </sheetViews>
  <sheetFormatPr defaultRowHeight="15" x14ac:dyDescent="0.25"/>
  <cols>
    <col min="1" max="1" width="25.5703125" style="2" bestFit="1" customWidth="1"/>
    <col min="2" max="2" width="16.85546875" style="2" bestFit="1" customWidth="1"/>
    <col min="3" max="3" width="3.5703125" style="2" bestFit="1" customWidth="1"/>
    <col min="4" max="4" width="14.140625" bestFit="1" customWidth="1"/>
    <col min="5" max="5" width="8.85546875" bestFit="1" customWidth="1"/>
    <col min="6" max="6" width="7.140625" bestFit="1" customWidth="1"/>
    <col min="7" max="7" width="7" bestFit="1" customWidth="1"/>
    <col min="8" max="8" width="26.5703125" bestFit="1" customWidth="1"/>
    <col min="9" max="9" width="14.85546875" customWidth="1"/>
    <col min="10" max="10" width="6.28515625" bestFit="1" customWidth="1"/>
    <col min="11" max="11" width="5" bestFit="1" customWidth="1"/>
    <col min="13" max="13" width="18" bestFit="1" customWidth="1"/>
    <col min="14" max="14" width="11.7109375" bestFit="1" customWidth="1"/>
    <col min="15" max="15" width="14.5703125" bestFit="1" customWidth="1"/>
    <col min="18" max="18" width="13.140625" customWidth="1"/>
    <col min="19" max="19" width="11" bestFit="1" customWidth="1"/>
    <col min="20" max="20" width="12.42578125" bestFit="1" customWidth="1"/>
    <col min="21" max="21" width="12.5703125" bestFit="1" customWidth="1"/>
  </cols>
  <sheetData>
    <row r="1" spans="1:21" s="4" customFormat="1" ht="47.25" x14ac:dyDescent="0.25">
      <c r="A1" s="3" t="s">
        <v>1</v>
      </c>
      <c r="B1" s="3" t="s">
        <v>41</v>
      </c>
      <c r="C1" s="5" t="s">
        <v>3</v>
      </c>
      <c r="D1" s="3" t="s">
        <v>0</v>
      </c>
      <c r="E1" s="5" t="s">
        <v>9</v>
      </c>
      <c r="F1" s="5" t="s">
        <v>8</v>
      </c>
      <c r="G1" s="11" t="s">
        <v>10</v>
      </c>
      <c r="H1" s="5" t="s">
        <v>2</v>
      </c>
      <c r="I1" s="5" t="s">
        <v>42</v>
      </c>
      <c r="J1" s="5" t="s">
        <v>39</v>
      </c>
      <c r="K1" s="5" t="s">
        <v>40</v>
      </c>
      <c r="M1" t="s">
        <v>11</v>
      </c>
      <c r="N1"/>
      <c r="O1"/>
      <c r="P1"/>
      <c r="Q1"/>
      <c r="R1"/>
      <c r="S1"/>
      <c r="T1"/>
      <c r="U1"/>
    </row>
    <row r="2" spans="1:21" ht="15.75" thickBot="1" x14ac:dyDescent="0.3">
      <c r="A2" s="16">
        <v>11510</v>
      </c>
      <c r="B2" s="16">
        <v>0</v>
      </c>
      <c r="C2" s="16">
        <v>2</v>
      </c>
      <c r="D2" s="16">
        <v>129.69999999999999</v>
      </c>
      <c r="E2" s="16">
        <v>1675.8</v>
      </c>
      <c r="F2" s="16">
        <v>361</v>
      </c>
      <c r="G2" s="16">
        <v>40.6</v>
      </c>
      <c r="H2" s="7">
        <f>+$N$17+$N$18*B2+$N$19*C2+$N$20*D2+$N$21*E2+$N$22*F2+$N$23*G2</f>
        <v>3592.2018488162666</v>
      </c>
      <c r="I2" s="7">
        <f>+ABS(A2-H2)/A2</f>
        <v>0.68790600792213152</v>
      </c>
      <c r="J2" s="24">
        <f>+I203/A203+AVERAGE(I2:I202)</f>
        <v>0.32928839914500885</v>
      </c>
      <c r="K2" s="25">
        <v>0.89</v>
      </c>
    </row>
    <row r="3" spans="1:21" x14ac:dyDescent="0.25">
      <c r="A3" s="16">
        <v>6130</v>
      </c>
      <c r="B3" s="16">
        <v>0</v>
      </c>
      <c r="C3" s="16">
        <v>1</v>
      </c>
      <c r="D3" s="16">
        <v>228</v>
      </c>
      <c r="E3" s="16">
        <v>584.9</v>
      </c>
      <c r="F3" s="16">
        <v>369</v>
      </c>
      <c r="G3" s="16">
        <v>37</v>
      </c>
      <c r="H3" s="7">
        <f t="shared" ref="H3:H66" si="0">+$N$17+$N$18*B3+$N$19*C3+$N$20*D3+$N$21*E3+$N$22*F3+$N$23*G3</f>
        <v>1080.8133601270042</v>
      </c>
      <c r="I3" s="7">
        <f t="shared" ref="I3:I66" si="1">+ABS(A3-H3)/A3</f>
        <v>0.82368460683083133</v>
      </c>
      <c r="M3" s="18" t="s">
        <v>12</v>
      </c>
      <c r="N3" s="18"/>
    </row>
    <row r="4" spans="1:21" x14ac:dyDescent="0.25">
      <c r="A4" s="16">
        <v>8900</v>
      </c>
      <c r="B4" s="16">
        <v>0</v>
      </c>
      <c r="C4" s="16">
        <v>1</v>
      </c>
      <c r="D4" s="16">
        <v>370</v>
      </c>
      <c r="E4" s="16">
        <v>186.4</v>
      </c>
      <c r="F4" s="16">
        <v>232</v>
      </c>
      <c r="G4" s="16">
        <v>19</v>
      </c>
      <c r="H4" s="7">
        <f t="shared" si="0"/>
        <v>4858.4933001852178</v>
      </c>
      <c r="I4" s="7">
        <f t="shared" si="1"/>
        <v>0.45410187638368338</v>
      </c>
      <c r="M4" s="12" t="s">
        <v>13</v>
      </c>
      <c r="N4" s="21">
        <v>0.94355572885421746</v>
      </c>
    </row>
    <row r="5" spans="1:21" x14ac:dyDescent="0.25">
      <c r="A5" s="16">
        <v>20670</v>
      </c>
      <c r="B5" s="16">
        <v>1</v>
      </c>
      <c r="C5" s="16">
        <v>1</v>
      </c>
      <c r="D5" s="16">
        <v>405.6</v>
      </c>
      <c r="E5" s="16">
        <v>684.35</v>
      </c>
      <c r="F5" s="16">
        <v>869</v>
      </c>
      <c r="G5" s="16">
        <v>12.96</v>
      </c>
      <c r="H5" s="7">
        <f t="shared" si="0"/>
        <v>27539.125995981754</v>
      </c>
      <c r="I5" s="7">
        <f t="shared" si="1"/>
        <v>0.33232346376302635</v>
      </c>
      <c r="M5" s="12" t="s">
        <v>14</v>
      </c>
      <c r="N5" s="21">
        <v>0.89029741345361346</v>
      </c>
    </row>
    <row r="6" spans="1:21" x14ac:dyDescent="0.25">
      <c r="A6" s="16">
        <v>47510</v>
      </c>
      <c r="B6" s="16">
        <v>1</v>
      </c>
      <c r="C6" s="16">
        <v>1</v>
      </c>
      <c r="D6" s="16">
        <v>613</v>
      </c>
      <c r="E6" s="16">
        <v>684.35</v>
      </c>
      <c r="F6" s="16">
        <v>999</v>
      </c>
      <c r="G6" s="16">
        <v>12.96</v>
      </c>
      <c r="H6" s="7">
        <f t="shared" si="0"/>
        <v>42314.056546246269</v>
      </c>
      <c r="I6" s="7">
        <f t="shared" si="1"/>
        <v>0.10936525897187394</v>
      </c>
      <c r="M6" s="12" t="s">
        <v>15</v>
      </c>
      <c r="N6" s="21">
        <v>0.88690454995217882</v>
      </c>
    </row>
    <row r="7" spans="1:21" x14ac:dyDescent="0.25">
      <c r="A7" s="16">
        <v>30410</v>
      </c>
      <c r="B7" s="16">
        <v>1</v>
      </c>
      <c r="C7" s="16">
        <v>1</v>
      </c>
      <c r="D7" s="16">
        <v>441.6</v>
      </c>
      <c r="E7" s="16">
        <v>1357.9</v>
      </c>
      <c r="F7" s="16">
        <v>785</v>
      </c>
      <c r="G7" s="16">
        <v>30</v>
      </c>
      <c r="H7" s="7">
        <f t="shared" si="0"/>
        <v>29639.370001448977</v>
      </c>
      <c r="I7" s="7">
        <f t="shared" si="1"/>
        <v>2.5341335039494348E-2</v>
      </c>
      <c r="M7" s="12" t="s">
        <v>16</v>
      </c>
      <c r="N7" s="21">
        <v>6853.2011021972612</v>
      </c>
    </row>
    <row r="8" spans="1:21" ht="15.75" thickBot="1" x14ac:dyDescent="0.3">
      <c r="A8" s="16">
        <v>4978</v>
      </c>
      <c r="B8" s="16">
        <v>0</v>
      </c>
      <c r="C8" s="16">
        <v>1</v>
      </c>
      <c r="D8" s="16">
        <v>277</v>
      </c>
      <c r="E8" s="16">
        <v>203.37</v>
      </c>
      <c r="F8" s="16">
        <v>184</v>
      </c>
      <c r="G8" s="16">
        <v>21</v>
      </c>
      <c r="H8" s="7">
        <f t="shared" si="0"/>
        <v>-1424.5438888534236</v>
      </c>
      <c r="I8" s="7">
        <f t="shared" si="1"/>
        <v>1.2861679166037412</v>
      </c>
      <c r="M8" s="10" t="s">
        <v>17</v>
      </c>
      <c r="N8" s="22">
        <v>201</v>
      </c>
    </row>
    <row r="9" spans="1:21" x14ac:dyDescent="0.25">
      <c r="A9" s="16">
        <v>8006</v>
      </c>
      <c r="B9" s="16">
        <v>0</v>
      </c>
      <c r="C9" s="16">
        <v>1</v>
      </c>
      <c r="D9" s="16">
        <v>527</v>
      </c>
      <c r="E9" s="16">
        <v>203.37</v>
      </c>
      <c r="F9" s="16">
        <v>184</v>
      </c>
      <c r="G9" s="16">
        <v>21</v>
      </c>
      <c r="H9" s="7">
        <f t="shared" si="0"/>
        <v>13001.379769109924</v>
      </c>
      <c r="I9" s="7">
        <f t="shared" si="1"/>
        <v>0.62395450525979568</v>
      </c>
    </row>
    <row r="10" spans="1:21" ht="15.75" thickBot="1" x14ac:dyDescent="0.3">
      <c r="A10" s="16">
        <v>34930</v>
      </c>
      <c r="B10" s="16">
        <v>1</v>
      </c>
      <c r="C10" s="16">
        <v>1</v>
      </c>
      <c r="D10" s="16">
        <v>277</v>
      </c>
      <c r="E10" s="16">
        <v>832.01</v>
      </c>
      <c r="F10" s="16">
        <v>852</v>
      </c>
      <c r="G10" s="16">
        <v>38.880000000000003</v>
      </c>
      <c r="H10" s="7">
        <f t="shared" si="0"/>
        <v>21193.931750484193</v>
      </c>
      <c r="I10" s="7">
        <f t="shared" si="1"/>
        <v>0.39324558401133142</v>
      </c>
      <c r="M10" t="s">
        <v>18</v>
      </c>
    </row>
    <row r="11" spans="1:21" x14ac:dyDescent="0.25">
      <c r="A11" s="16">
        <v>22790</v>
      </c>
      <c r="B11" s="16">
        <v>1</v>
      </c>
      <c r="C11" s="16">
        <v>1</v>
      </c>
      <c r="D11" s="16">
        <v>332</v>
      </c>
      <c r="E11" s="16">
        <v>1357.9</v>
      </c>
      <c r="F11" s="16">
        <v>785</v>
      </c>
      <c r="G11" s="16">
        <v>30</v>
      </c>
      <c r="H11" s="7">
        <f t="shared" si="0"/>
        <v>23315.045069797845</v>
      </c>
      <c r="I11" s="7">
        <f t="shared" si="1"/>
        <v>2.3038397095122638E-2</v>
      </c>
      <c r="M11" s="17"/>
      <c r="N11" s="17" t="s">
        <v>23</v>
      </c>
      <c r="O11" s="17" t="s">
        <v>24</v>
      </c>
      <c r="P11" s="17" t="s">
        <v>25</v>
      </c>
      <c r="Q11" s="17" t="s">
        <v>26</v>
      </c>
      <c r="R11" s="17" t="s">
        <v>27</v>
      </c>
    </row>
    <row r="12" spans="1:21" x14ac:dyDescent="0.25">
      <c r="A12" s="16">
        <v>5530</v>
      </c>
      <c r="B12" s="16">
        <v>0</v>
      </c>
      <c r="C12" s="16">
        <v>1</v>
      </c>
      <c r="D12" s="16">
        <v>467</v>
      </c>
      <c r="E12" s="16">
        <v>203.37</v>
      </c>
      <c r="F12" s="16">
        <v>184</v>
      </c>
      <c r="G12" s="16">
        <v>21</v>
      </c>
      <c r="H12" s="7">
        <f t="shared" si="0"/>
        <v>9539.1580911987221</v>
      </c>
      <c r="I12" s="7">
        <f t="shared" si="1"/>
        <v>0.72498337996360251</v>
      </c>
      <c r="M12" s="12" t="s">
        <v>19</v>
      </c>
      <c r="N12" s="12">
        <v>6</v>
      </c>
      <c r="O12" s="12">
        <v>73944678712.028381</v>
      </c>
      <c r="P12" s="12">
        <v>12324113118.671396</v>
      </c>
      <c r="Q12" s="12">
        <v>262.40295640457111</v>
      </c>
      <c r="R12" s="12">
        <v>3.0692321618902132E-90</v>
      </c>
    </row>
    <row r="13" spans="1:21" x14ac:dyDescent="0.25">
      <c r="A13" s="16">
        <v>29070</v>
      </c>
      <c r="B13" s="16">
        <v>1</v>
      </c>
      <c r="C13" s="16">
        <v>1</v>
      </c>
      <c r="D13" s="16">
        <v>446</v>
      </c>
      <c r="E13" s="16">
        <v>832.01</v>
      </c>
      <c r="F13" s="16">
        <v>850</v>
      </c>
      <c r="G13" s="16">
        <v>38.880000000000003</v>
      </c>
      <c r="H13" s="7">
        <f t="shared" si="0"/>
        <v>30902.668692750212</v>
      </c>
      <c r="I13" s="7">
        <f t="shared" si="1"/>
        <v>6.3043298684217833E-2</v>
      </c>
      <c r="M13" s="12" t="s">
        <v>20</v>
      </c>
      <c r="N13" s="12">
        <v>194</v>
      </c>
      <c r="O13" s="12">
        <v>9111474877.3486042</v>
      </c>
      <c r="P13" s="12">
        <v>46966365.347157754</v>
      </c>
      <c r="Q13" s="12"/>
      <c r="R13" s="12"/>
    </row>
    <row r="14" spans="1:21" ht="15.75" thickBot="1" x14ac:dyDescent="0.3">
      <c r="A14" s="16">
        <v>14632.38</v>
      </c>
      <c r="B14" s="16">
        <v>1</v>
      </c>
      <c r="C14" s="16">
        <v>1</v>
      </c>
      <c r="D14" s="16">
        <v>102</v>
      </c>
      <c r="E14" s="16">
        <v>717.96</v>
      </c>
      <c r="F14" s="16">
        <v>867</v>
      </c>
      <c r="G14" s="16">
        <v>103.6</v>
      </c>
      <c r="H14" s="7">
        <f t="shared" si="0"/>
        <v>14277.764669420656</v>
      </c>
      <c r="I14" s="7">
        <f t="shared" si="1"/>
        <v>2.4234972750799475E-2</v>
      </c>
      <c r="M14" s="10" t="s">
        <v>21</v>
      </c>
      <c r="N14" s="10">
        <v>200</v>
      </c>
      <c r="O14" s="10">
        <v>83056153589.376984</v>
      </c>
      <c r="P14" s="10"/>
      <c r="Q14" s="10"/>
      <c r="R14" s="10"/>
    </row>
    <row r="15" spans="1:21" ht="15.75" thickBot="1" x14ac:dyDescent="0.3">
      <c r="A15" s="16">
        <v>45851</v>
      </c>
      <c r="B15" s="16">
        <v>1</v>
      </c>
      <c r="C15" s="16">
        <v>1</v>
      </c>
      <c r="D15" s="16">
        <v>339</v>
      </c>
      <c r="E15" s="16">
        <v>4381.8</v>
      </c>
      <c r="F15" s="16">
        <v>1621</v>
      </c>
      <c r="G15" s="16">
        <v>72</v>
      </c>
      <c r="H15" s="7">
        <f t="shared" si="0"/>
        <v>48400.278169827936</v>
      </c>
      <c r="I15" s="7">
        <f t="shared" si="1"/>
        <v>5.5599183656363786E-2</v>
      </c>
    </row>
    <row r="16" spans="1:21" x14ac:dyDescent="0.25">
      <c r="A16" s="16">
        <v>77320</v>
      </c>
      <c r="B16" s="16">
        <v>1</v>
      </c>
      <c r="C16" s="16">
        <v>1</v>
      </c>
      <c r="D16" s="16">
        <v>441.6</v>
      </c>
      <c r="E16" s="16">
        <v>956.92</v>
      </c>
      <c r="F16" s="16">
        <v>2350</v>
      </c>
      <c r="G16" s="16">
        <v>51.48</v>
      </c>
      <c r="H16" s="7">
        <f t="shared" si="0"/>
        <v>63822.501581137192</v>
      </c>
      <c r="I16" s="7">
        <f t="shared" si="1"/>
        <v>0.17456671519481126</v>
      </c>
      <c r="M16" s="17"/>
      <c r="N16" s="17" t="s">
        <v>28</v>
      </c>
      <c r="O16" s="17" t="s">
        <v>16</v>
      </c>
      <c r="P16" s="17" t="s">
        <v>29</v>
      </c>
      <c r="Q16" s="17" t="s">
        <v>30</v>
      </c>
      <c r="R16" s="17" t="s">
        <v>31</v>
      </c>
      <c r="S16" s="17" t="s">
        <v>32</v>
      </c>
      <c r="T16" s="17" t="s">
        <v>33</v>
      </c>
      <c r="U16" s="17" t="s">
        <v>34</v>
      </c>
    </row>
    <row r="17" spans="1:21" x14ac:dyDescent="0.25">
      <c r="A17" s="16">
        <v>38924</v>
      </c>
      <c r="B17" s="16">
        <v>1</v>
      </c>
      <c r="C17" s="16">
        <v>1</v>
      </c>
      <c r="D17" s="16">
        <v>498</v>
      </c>
      <c r="E17" s="16">
        <v>717.96</v>
      </c>
      <c r="F17" s="16">
        <v>867</v>
      </c>
      <c r="G17" s="16">
        <v>103.6</v>
      </c>
      <c r="H17" s="7">
        <f t="shared" si="0"/>
        <v>37128.427743634602</v>
      </c>
      <c r="I17" s="7">
        <f t="shared" si="1"/>
        <v>4.6130209032098399E-2</v>
      </c>
      <c r="M17" s="12" t="s">
        <v>22</v>
      </c>
      <c r="N17" s="21">
        <v>-29185.995785977091</v>
      </c>
      <c r="O17" s="21">
        <v>3001.036925765914</v>
      </c>
      <c r="P17" s="21">
        <v>-9.7253037892988754</v>
      </c>
      <c r="Q17" s="21">
        <v>1.8450041656025155E-18</v>
      </c>
      <c r="R17" s="21">
        <v>-35104.843478745315</v>
      </c>
      <c r="S17" s="21">
        <v>-23267.148093208871</v>
      </c>
      <c r="T17" s="21">
        <v>-35104.843478745315</v>
      </c>
      <c r="U17" s="21">
        <v>-23267.148093208871</v>
      </c>
    </row>
    <row r="18" spans="1:21" x14ac:dyDescent="0.25">
      <c r="A18" s="16">
        <v>6196</v>
      </c>
      <c r="B18" s="16">
        <v>0</v>
      </c>
      <c r="C18" s="16">
        <v>1</v>
      </c>
      <c r="D18" s="16">
        <v>289</v>
      </c>
      <c r="E18" s="16">
        <v>186.4</v>
      </c>
      <c r="F18" s="16">
        <v>232</v>
      </c>
      <c r="G18" s="16">
        <v>19</v>
      </c>
      <c r="H18" s="7">
        <f t="shared" si="0"/>
        <v>184.49403500509175</v>
      </c>
      <c r="I18" s="7">
        <f t="shared" si="1"/>
        <v>0.97022368705534345</v>
      </c>
      <c r="M18" s="19" t="s">
        <v>35</v>
      </c>
      <c r="N18" s="21">
        <v>6386.9181375152257</v>
      </c>
      <c r="O18" s="21">
        <v>1640.0318479657922</v>
      </c>
      <c r="P18" s="21">
        <v>3.8943866519648491</v>
      </c>
      <c r="Q18" s="21">
        <v>1.3538729729378022E-4</v>
      </c>
      <c r="R18" s="21">
        <v>3152.3365713716107</v>
      </c>
      <c r="S18" s="21">
        <v>9621.4997036588411</v>
      </c>
      <c r="T18" s="21">
        <v>3152.3365713716107</v>
      </c>
      <c r="U18" s="21">
        <v>9621.4997036588411</v>
      </c>
    </row>
    <row r="19" spans="1:21" x14ac:dyDescent="0.25">
      <c r="A19" s="16">
        <v>26520</v>
      </c>
      <c r="B19" s="16">
        <v>1</v>
      </c>
      <c r="C19" s="16">
        <v>1</v>
      </c>
      <c r="D19" s="16">
        <v>337</v>
      </c>
      <c r="E19" s="16">
        <v>684.35</v>
      </c>
      <c r="F19" s="16">
        <v>999</v>
      </c>
      <c r="G19" s="16">
        <v>12.96</v>
      </c>
      <c r="H19" s="7">
        <f t="shared" si="0"/>
        <v>26387.836827854735</v>
      </c>
      <c r="I19" s="7">
        <f t="shared" si="1"/>
        <v>4.9835283614353314E-3</v>
      </c>
      <c r="M19" s="19" t="s">
        <v>36</v>
      </c>
      <c r="N19" s="21">
        <v>6506.4654593811238</v>
      </c>
      <c r="O19" s="21">
        <v>2028.7320473117895</v>
      </c>
      <c r="P19" s="21">
        <v>3.2071586131853347</v>
      </c>
      <c r="Q19" s="21">
        <v>1.5681482232844531E-3</v>
      </c>
      <c r="R19" s="21">
        <v>2505.2631101591937</v>
      </c>
      <c r="S19" s="21">
        <v>10507.667808603053</v>
      </c>
      <c r="T19" s="21">
        <v>2505.2631101591937</v>
      </c>
      <c r="U19" s="21">
        <v>10507.667808603053</v>
      </c>
    </row>
    <row r="20" spans="1:21" x14ac:dyDescent="0.25">
      <c r="A20" s="16">
        <v>29160</v>
      </c>
      <c r="B20" s="16">
        <v>1</v>
      </c>
      <c r="C20" s="16">
        <v>1</v>
      </c>
      <c r="D20" s="16">
        <v>238</v>
      </c>
      <c r="E20" s="16">
        <v>599.44000000000005</v>
      </c>
      <c r="F20" s="16">
        <v>1596</v>
      </c>
      <c r="G20" s="16">
        <v>36.72</v>
      </c>
      <c r="H20" s="7">
        <f t="shared" si="0"/>
        <v>34549.551625000458</v>
      </c>
      <c r="I20" s="7">
        <f t="shared" si="1"/>
        <v>0.18482687328533809</v>
      </c>
      <c r="M20" s="19" t="s">
        <v>37</v>
      </c>
      <c r="N20" s="21">
        <v>57.703694631853388</v>
      </c>
      <c r="O20" s="21">
        <v>3.6419973666388028</v>
      </c>
      <c r="P20" s="21">
        <v>15.843969345070695</v>
      </c>
      <c r="Q20" s="21">
        <v>7.998204490542019E-37</v>
      </c>
      <c r="R20" s="21">
        <v>50.520701471882035</v>
      </c>
      <c r="S20" s="21">
        <v>64.886687791824741</v>
      </c>
      <c r="T20" s="21">
        <v>50.520701471882035</v>
      </c>
      <c r="U20" s="21">
        <v>64.886687791824741</v>
      </c>
    </row>
    <row r="21" spans="1:21" x14ac:dyDescent="0.25">
      <c r="A21" s="16">
        <v>25890</v>
      </c>
      <c r="B21" s="16">
        <v>1</v>
      </c>
      <c r="C21" s="16">
        <v>1</v>
      </c>
      <c r="D21" s="16">
        <v>338</v>
      </c>
      <c r="E21" s="16">
        <v>832.01</v>
      </c>
      <c r="F21" s="16">
        <v>850</v>
      </c>
      <c r="G21" s="16">
        <v>38.880000000000003</v>
      </c>
      <c r="H21" s="7">
        <f t="shared" si="0"/>
        <v>24670.669672510048</v>
      </c>
      <c r="I21" s="7">
        <f t="shared" si="1"/>
        <v>4.7096575028580598E-2</v>
      </c>
      <c r="M21" s="19" t="s">
        <v>5</v>
      </c>
      <c r="N21" s="21">
        <v>1.5411047727856064</v>
      </c>
      <c r="O21" s="21">
        <v>0.55234141394145719</v>
      </c>
      <c r="P21" s="21">
        <v>2.7901307667452011</v>
      </c>
      <c r="Q21" s="21">
        <v>5.794547195856827E-3</v>
      </c>
      <c r="R21" s="21">
        <v>0.45173973516836008</v>
      </c>
      <c r="S21" s="21">
        <v>2.630469810402853</v>
      </c>
      <c r="T21" s="21">
        <v>0.45173973516836008</v>
      </c>
      <c r="U21" s="21">
        <v>2.630469810402853</v>
      </c>
    </row>
    <row r="22" spans="1:21" x14ac:dyDescent="0.25">
      <c r="A22" s="16">
        <v>24480</v>
      </c>
      <c r="B22" s="16">
        <v>1</v>
      </c>
      <c r="C22" s="16">
        <v>1</v>
      </c>
      <c r="D22" s="16">
        <v>405.6</v>
      </c>
      <c r="E22" s="16">
        <v>1357.9</v>
      </c>
      <c r="F22" s="16">
        <v>785</v>
      </c>
      <c r="G22" s="16">
        <v>30</v>
      </c>
      <c r="H22" s="7">
        <f t="shared" si="0"/>
        <v>27562.036994702255</v>
      </c>
      <c r="I22" s="7">
        <f t="shared" si="1"/>
        <v>0.12590020403195487</v>
      </c>
      <c r="M22" s="19" t="s">
        <v>6</v>
      </c>
      <c r="N22" s="21">
        <v>21.593725258600916</v>
      </c>
      <c r="O22" s="21">
        <v>1.0382165355323085</v>
      </c>
      <c r="P22" s="21">
        <v>20.798864706512791</v>
      </c>
      <c r="Q22" s="21">
        <v>2.7933815376294409E-51</v>
      </c>
      <c r="R22" s="21">
        <v>19.546084493780636</v>
      </c>
      <c r="S22" s="21">
        <v>23.641366023421195</v>
      </c>
      <c r="T22" s="21">
        <v>19.546084493780636</v>
      </c>
      <c r="U22" s="21">
        <v>23.641366023421195</v>
      </c>
    </row>
    <row r="23" spans="1:21" ht="15.75" thickBot="1" x14ac:dyDescent="0.3">
      <c r="A23" s="16">
        <v>38220</v>
      </c>
      <c r="B23" s="16">
        <v>1</v>
      </c>
      <c r="C23" s="16">
        <v>1</v>
      </c>
      <c r="D23" s="16">
        <v>566</v>
      </c>
      <c r="E23" s="16">
        <v>832.01</v>
      </c>
      <c r="F23" s="16">
        <v>850</v>
      </c>
      <c r="G23" s="16">
        <v>38.880000000000003</v>
      </c>
      <c r="H23" s="7">
        <f t="shared" si="0"/>
        <v>37827.112048572621</v>
      </c>
      <c r="I23" s="7">
        <f t="shared" si="1"/>
        <v>1.0279642894489259E-2</v>
      </c>
      <c r="M23" s="20" t="s">
        <v>7</v>
      </c>
      <c r="N23" s="22">
        <v>46.876338071198902</v>
      </c>
      <c r="O23" s="22">
        <v>23.158688545045862</v>
      </c>
      <c r="P23" s="22">
        <v>2.0241361241168705</v>
      </c>
      <c r="Q23" s="22">
        <v>4.4327460486247208E-2</v>
      </c>
      <c r="R23" s="22">
        <v>1.2012085566231008</v>
      </c>
      <c r="S23" s="22">
        <v>92.551467585774702</v>
      </c>
      <c r="T23" s="22">
        <v>1.2012085566231008</v>
      </c>
      <c r="U23" s="22">
        <v>92.551467585774702</v>
      </c>
    </row>
    <row r="24" spans="1:21" x14ac:dyDescent="0.25">
      <c r="A24" s="16">
        <v>71140</v>
      </c>
      <c r="B24" s="16">
        <v>1</v>
      </c>
      <c r="C24" s="16">
        <v>1</v>
      </c>
      <c r="D24" s="16">
        <v>566</v>
      </c>
      <c r="E24" s="16">
        <v>956.92</v>
      </c>
      <c r="F24" s="16">
        <v>2350</v>
      </c>
      <c r="G24" s="16">
        <v>51.48</v>
      </c>
      <c r="H24" s="7">
        <f t="shared" si="0"/>
        <v>71000.841193339744</v>
      </c>
      <c r="I24" s="7">
        <f t="shared" si="1"/>
        <v>1.9561260424551057E-3</v>
      </c>
    </row>
    <row r="25" spans="1:21" x14ac:dyDescent="0.25">
      <c r="A25" s="16">
        <v>28597.97</v>
      </c>
      <c r="B25" s="16">
        <v>1</v>
      </c>
      <c r="C25" s="16">
        <v>1</v>
      </c>
      <c r="D25" s="16">
        <v>366.5</v>
      </c>
      <c r="E25" s="16">
        <v>717.96</v>
      </c>
      <c r="F25" s="16">
        <v>867</v>
      </c>
      <c r="G25" s="16">
        <v>103.6</v>
      </c>
      <c r="H25" s="7">
        <f t="shared" si="0"/>
        <v>29540.391899545877</v>
      </c>
      <c r="I25" s="7">
        <f t="shared" si="1"/>
        <v>3.295415372300467E-2</v>
      </c>
      <c r="M25" s="23" t="s">
        <v>38</v>
      </c>
      <c r="N25" s="23"/>
      <c r="O25" s="23"/>
      <c r="P25" s="23"/>
      <c r="Q25" s="23"/>
      <c r="R25" s="23"/>
      <c r="S25" s="23"/>
      <c r="T25" s="23"/>
      <c r="U25" s="23"/>
    </row>
    <row r="26" spans="1:21" x14ac:dyDescent="0.25">
      <c r="A26" s="16">
        <v>30200</v>
      </c>
      <c r="B26" s="16">
        <v>1</v>
      </c>
      <c r="C26" s="16">
        <v>1</v>
      </c>
      <c r="D26" s="16">
        <v>493</v>
      </c>
      <c r="E26" s="16">
        <v>1357.9</v>
      </c>
      <c r="F26" s="16">
        <v>785</v>
      </c>
      <c r="G26" s="16">
        <v>30</v>
      </c>
      <c r="H26" s="7">
        <f t="shared" si="0"/>
        <v>32605.339905526242</v>
      </c>
      <c r="I26" s="7">
        <f t="shared" si="1"/>
        <v>7.9647016739279528E-2</v>
      </c>
      <c r="M26" s="23"/>
      <c r="N26" s="23"/>
      <c r="O26" s="23"/>
      <c r="P26" s="23"/>
      <c r="Q26" s="23"/>
      <c r="R26" s="23"/>
      <c r="S26" s="23"/>
      <c r="T26" s="23"/>
      <c r="U26" s="23"/>
    </row>
    <row r="27" spans="1:21" x14ac:dyDescent="0.25">
      <c r="A27" s="16">
        <v>29801.9</v>
      </c>
      <c r="B27" s="16">
        <v>1</v>
      </c>
      <c r="C27" s="16">
        <v>1</v>
      </c>
      <c r="D27" s="16">
        <v>310.2</v>
      </c>
      <c r="E27" s="16">
        <v>717.96</v>
      </c>
      <c r="F27" s="16">
        <v>867</v>
      </c>
      <c r="G27" s="16">
        <v>103.6</v>
      </c>
      <c r="H27" s="7">
        <f t="shared" si="0"/>
        <v>26291.673891772531</v>
      </c>
      <c r="I27" s="7">
        <f t="shared" si="1"/>
        <v>0.11778531262192916</v>
      </c>
      <c r="M27" s="23"/>
      <c r="N27" s="23"/>
      <c r="O27" s="23"/>
      <c r="P27" s="23"/>
      <c r="Q27" s="23"/>
      <c r="R27" s="23"/>
      <c r="S27" s="23"/>
      <c r="T27" s="23"/>
      <c r="U27" s="23"/>
    </row>
    <row r="28" spans="1:21" x14ac:dyDescent="0.25">
      <c r="A28" s="16">
        <v>43100</v>
      </c>
      <c r="B28" s="16">
        <v>1</v>
      </c>
      <c r="C28" s="16">
        <v>1</v>
      </c>
      <c r="D28" s="16">
        <v>337</v>
      </c>
      <c r="E28" s="16">
        <v>599.44000000000005</v>
      </c>
      <c r="F28" s="16">
        <v>1596</v>
      </c>
      <c r="G28" s="16">
        <v>36.72</v>
      </c>
      <c r="H28" s="7">
        <f t="shared" si="0"/>
        <v>40262.217393553939</v>
      </c>
      <c r="I28" s="7">
        <f t="shared" si="1"/>
        <v>6.5841823815453837E-2</v>
      </c>
      <c r="M28" s="23"/>
      <c r="N28" s="23"/>
      <c r="O28" s="23"/>
      <c r="P28" s="23"/>
      <c r="Q28" s="23"/>
      <c r="R28" s="23"/>
      <c r="S28" s="23"/>
      <c r="T28" s="23"/>
      <c r="U28" s="23"/>
    </row>
    <row r="29" spans="1:21" x14ac:dyDescent="0.25">
      <c r="A29" s="16">
        <v>23640</v>
      </c>
      <c r="B29" s="16">
        <v>1</v>
      </c>
      <c r="C29" s="16">
        <v>1</v>
      </c>
      <c r="D29" s="16">
        <v>306</v>
      </c>
      <c r="E29" s="16">
        <v>684.35</v>
      </c>
      <c r="F29" s="16">
        <v>999</v>
      </c>
      <c r="G29" s="16">
        <v>12.96</v>
      </c>
      <c r="H29" s="7">
        <f t="shared" si="0"/>
        <v>24599.022294267277</v>
      </c>
      <c r="I29" s="7">
        <f t="shared" si="1"/>
        <v>4.0567778945316296E-2</v>
      </c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16">
        <v>16160</v>
      </c>
      <c r="B30" s="16">
        <v>0</v>
      </c>
      <c r="C30" s="16">
        <v>2</v>
      </c>
      <c r="D30" s="16">
        <v>277</v>
      </c>
      <c r="E30" s="16">
        <v>1675.8</v>
      </c>
      <c r="F30" s="16">
        <v>361</v>
      </c>
      <c r="G30" s="16">
        <v>40.6</v>
      </c>
      <c r="H30" s="7">
        <f t="shared" si="0"/>
        <v>12091.95606808827</v>
      </c>
      <c r="I30" s="7">
        <f t="shared" si="1"/>
        <v>0.25173539182622096</v>
      </c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16">
        <v>72570</v>
      </c>
      <c r="B31" s="16">
        <v>1</v>
      </c>
      <c r="C31" s="16">
        <v>1</v>
      </c>
      <c r="D31" s="16">
        <v>528</v>
      </c>
      <c r="E31" s="16">
        <v>956.92</v>
      </c>
      <c r="F31" s="16">
        <v>2350</v>
      </c>
      <c r="G31" s="16">
        <v>51.48</v>
      </c>
      <c r="H31" s="7">
        <f t="shared" si="0"/>
        <v>68808.100797329316</v>
      </c>
      <c r="I31" s="7">
        <f t="shared" si="1"/>
        <v>5.1838214174875066E-2</v>
      </c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5">
      <c r="A32" s="16">
        <v>27220</v>
      </c>
      <c r="B32" s="16">
        <v>1</v>
      </c>
      <c r="C32" s="16">
        <v>1</v>
      </c>
      <c r="D32" s="16">
        <v>310</v>
      </c>
      <c r="E32" s="16">
        <v>684.35</v>
      </c>
      <c r="F32" s="16">
        <v>999</v>
      </c>
      <c r="G32" s="16">
        <v>12.96</v>
      </c>
      <c r="H32" s="7">
        <f t="shared" si="0"/>
        <v>24829.837072794689</v>
      </c>
      <c r="I32" s="7">
        <f t="shared" si="1"/>
        <v>8.780907153583066E-2</v>
      </c>
      <c r="M32" s="23"/>
      <c r="N32" s="23"/>
      <c r="O32" s="23"/>
      <c r="P32" s="23"/>
      <c r="Q32" s="23"/>
      <c r="R32" s="23"/>
      <c r="S32" s="23"/>
      <c r="T32" s="23"/>
      <c r="U32" s="23"/>
    </row>
    <row r="33" spans="1:9" x14ac:dyDescent="0.25">
      <c r="A33" s="16">
        <v>20790</v>
      </c>
      <c r="B33" s="16">
        <v>0</v>
      </c>
      <c r="C33" s="16">
        <v>2</v>
      </c>
      <c r="D33" s="16">
        <v>566</v>
      </c>
      <c r="E33" s="16">
        <v>1675.8</v>
      </c>
      <c r="F33" s="16">
        <v>361</v>
      </c>
      <c r="G33" s="16">
        <v>40.6</v>
      </c>
      <c r="H33" s="7">
        <f t="shared" si="0"/>
        <v>28768.323816693901</v>
      </c>
      <c r="I33" s="7">
        <f t="shared" si="1"/>
        <v>0.38375775934073597</v>
      </c>
    </row>
    <row r="34" spans="1:9" x14ac:dyDescent="0.25">
      <c r="A34" s="16">
        <v>31200</v>
      </c>
      <c r="B34" s="16">
        <v>1</v>
      </c>
      <c r="C34" s="16">
        <v>1</v>
      </c>
      <c r="D34" s="16">
        <v>413</v>
      </c>
      <c r="E34" s="16">
        <v>684.35</v>
      </c>
      <c r="F34" s="16">
        <v>999</v>
      </c>
      <c r="G34" s="16">
        <v>12.96</v>
      </c>
      <c r="H34" s="7">
        <f t="shared" si="0"/>
        <v>30773.31761987559</v>
      </c>
      <c r="I34" s="7">
        <f t="shared" si="1"/>
        <v>1.3675717311679807E-2</v>
      </c>
    </row>
    <row r="35" spans="1:9" x14ac:dyDescent="0.25">
      <c r="A35" s="16">
        <v>31010</v>
      </c>
      <c r="B35" s="16">
        <v>1</v>
      </c>
      <c r="C35" s="16">
        <v>1</v>
      </c>
      <c r="D35" s="16">
        <v>566</v>
      </c>
      <c r="E35" s="16">
        <v>1357.9</v>
      </c>
      <c r="F35" s="16">
        <v>785</v>
      </c>
      <c r="G35" s="16">
        <v>30</v>
      </c>
      <c r="H35" s="7">
        <f t="shared" si="0"/>
        <v>36817.709613651539</v>
      </c>
      <c r="I35" s="7">
        <f t="shared" si="1"/>
        <v>0.18728505687363881</v>
      </c>
    </row>
    <row r="36" spans="1:9" x14ac:dyDescent="0.25">
      <c r="A36" s="16">
        <v>11650</v>
      </c>
      <c r="B36" s="16">
        <v>0</v>
      </c>
      <c r="C36" s="16">
        <v>1</v>
      </c>
      <c r="D36" s="16">
        <v>405.6</v>
      </c>
      <c r="E36" s="16">
        <v>584.9</v>
      </c>
      <c r="F36" s="16">
        <v>369</v>
      </c>
      <c r="G36" s="16">
        <v>37</v>
      </c>
      <c r="H36" s="7">
        <f t="shared" si="0"/>
        <v>11328.989526744166</v>
      </c>
      <c r="I36" s="7">
        <f t="shared" si="1"/>
        <v>2.7554547060586597E-2</v>
      </c>
    </row>
    <row r="37" spans="1:9" x14ac:dyDescent="0.25">
      <c r="A37" s="16">
        <v>17050</v>
      </c>
      <c r="B37" s="16">
        <v>0</v>
      </c>
      <c r="C37" s="16">
        <v>1</v>
      </c>
      <c r="D37" s="16">
        <v>564</v>
      </c>
      <c r="E37" s="16">
        <v>584.9</v>
      </c>
      <c r="F37" s="16">
        <v>369</v>
      </c>
      <c r="G37" s="16">
        <v>37</v>
      </c>
      <c r="H37" s="7">
        <f t="shared" si="0"/>
        <v>20469.254756429742</v>
      </c>
      <c r="I37" s="7">
        <f t="shared" si="1"/>
        <v>0.20054280096362123</v>
      </c>
    </row>
    <row r="38" spans="1:9" x14ac:dyDescent="0.25">
      <c r="A38" s="16">
        <v>14010</v>
      </c>
      <c r="B38" s="16">
        <v>0</v>
      </c>
      <c r="C38" s="16">
        <v>2</v>
      </c>
      <c r="D38" s="16">
        <v>413</v>
      </c>
      <c r="E38" s="16">
        <v>1675.8</v>
      </c>
      <c r="F38" s="16">
        <v>361</v>
      </c>
      <c r="G38" s="16">
        <v>40.6</v>
      </c>
      <c r="H38" s="7">
        <f t="shared" si="0"/>
        <v>19939.658538020332</v>
      </c>
      <c r="I38" s="7">
        <f t="shared" si="1"/>
        <v>0.42324472077232922</v>
      </c>
    </row>
    <row r="39" spans="1:9" x14ac:dyDescent="0.25">
      <c r="A39" s="16">
        <v>32500</v>
      </c>
      <c r="B39" s="16">
        <v>1</v>
      </c>
      <c r="C39" s="16">
        <v>1</v>
      </c>
      <c r="D39" s="16">
        <v>468</v>
      </c>
      <c r="E39" s="16">
        <v>832.01</v>
      </c>
      <c r="F39" s="16">
        <v>850</v>
      </c>
      <c r="G39" s="16">
        <v>38.880000000000003</v>
      </c>
      <c r="H39" s="7">
        <f t="shared" si="0"/>
        <v>32172.149974650987</v>
      </c>
      <c r="I39" s="7">
        <f t="shared" si="1"/>
        <v>1.0087693087661935E-2</v>
      </c>
    </row>
    <row r="40" spans="1:9" x14ac:dyDescent="0.25">
      <c r="A40" s="16">
        <v>55910</v>
      </c>
      <c r="B40" s="16">
        <v>1</v>
      </c>
      <c r="C40" s="16">
        <v>1</v>
      </c>
      <c r="D40" s="16">
        <v>446</v>
      </c>
      <c r="E40" s="16">
        <v>956.92</v>
      </c>
      <c r="F40" s="16">
        <v>2350</v>
      </c>
      <c r="G40" s="16">
        <v>51.48</v>
      </c>
      <c r="H40" s="7">
        <f t="shared" si="0"/>
        <v>64076.397837517346</v>
      </c>
      <c r="I40" s="7">
        <f t="shared" si="1"/>
        <v>0.14606327736571895</v>
      </c>
    </row>
    <row r="41" spans="1:9" x14ac:dyDescent="0.25">
      <c r="A41" s="16">
        <v>56380</v>
      </c>
      <c r="B41" s="16">
        <v>1</v>
      </c>
      <c r="C41" s="16">
        <v>1</v>
      </c>
      <c r="D41" s="16">
        <v>516</v>
      </c>
      <c r="E41" s="16">
        <v>599.44000000000005</v>
      </c>
      <c r="F41" s="16">
        <v>1596</v>
      </c>
      <c r="G41" s="16">
        <v>36.72</v>
      </c>
      <c r="H41" s="7">
        <f t="shared" si="0"/>
        <v>50591.178732655702</v>
      </c>
      <c r="I41" s="7">
        <f t="shared" si="1"/>
        <v>0.10267508455736604</v>
      </c>
    </row>
    <row r="42" spans="1:9" x14ac:dyDescent="0.25">
      <c r="A42" s="16">
        <v>28811</v>
      </c>
      <c r="B42" s="16">
        <v>1</v>
      </c>
      <c r="C42" s="16">
        <v>1</v>
      </c>
      <c r="D42" s="16">
        <v>516</v>
      </c>
      <c r="E42" s="16">
        <v>717.96</v>
      </c>
      <c r="F42" s="16">
        <v>867</v>
      </c>
      <c r="G42" s="16">
        <v>103.6</v>
      </c>
      <c r="H42" s="7">
        <f t="shared" si="0"/>
        <v>38167.094247007961</v>
      </c>
      <c r="I42" s="7">
        <f t="shared" si="1"/>
        <v>0.32474035080378888</v>
      </c>
    </row>
    <row r="43" spans="1:9" x14ac:dyDescent="0.25">
      <c r="A43" s="16">
        <v>44940</v>
      </c>
      <c r="B43" s="16">
        <v>1</v>
      </c>
      <c r="C43" s="16">
        <v>1</v>
      </c>
      <c r="D43" s="16">
        <v>374</v>
      </c>
      <c r="E43" s="16">
        <v>599.44000000000005</v>
      </c>
      <c r="F43" s="16">
        <v>1596</v>
      </c>
      <c r="G43" s="16">
        <v>36.72</v>
      </c>
      <c r="H43" s="7">
        <f t="shared" si="0"/>
        <v>42397.254094932519</v>
      </c>
      <c r="I43" s="7">
        <f t="shared" si="1"/>
        <v>5.6580905764741445E-2</v>
      </c>
    </row>
    <row r="44" spans="1:9" x14ac:dyDescent="0.25">
      <c r="A44" s="16">
        <v>37300</v>
      </c>
      <c r="B44" s="16">
        <v>1</v>
      </c>
      <c r="C44" s="16">
        <v>1</v>
      </c>
      <c r="D44" s="16">
        <v>564</v>
      </c>
      <c r="E44" s="16">
        <v>684.35</v>
      </c>
      <c r="F44" s="16">
        <v>999</v>
      </c>
      <c r="G44" s="16">
        <v>12.96</v>
      </c>
      <c r="H44" s="7">
        <f t="shared" si="0"/>
        <v>39486.575509285452</v>
      </c>
      <c r="I44" s="7">
        <f t="shared" si="1"/>
        <v>5.8621327326687733E-2</v>
      </c>
    </row>
    <row r="45" spans="1:9" x14ac:dyDescent="0.25">
      <c r="A45" s="16">
        <v>22020</v>
      </c>
      <c r="B45" s="16">
        <v>1</v>
      </c>
      <c r="C45" s="16">
        <v>1</v>
      </c>
      <c r="D45" s="16">
        <v>283</v>
      </c>
      <c r="E45" s="16">
        <v>684.35</v>
      </c>
      <c r="F45" s="16">
        <v>999</v>
      </c>
      <c r="G45" s="16">
        <v>12.96</v>
      </c>
      <c r="H45" s="7">
        <f t="shared" si="0"/>
        <v>23271.837317734651</v>
      </c>
      <c r="I45" s="7">
        <f t="shared" si="1"/>
        <v>5.685001442936654E-2</v>
      </c>
    </row>
    <row r="46" spans="1:9" x14ac:dyDescent="0.25">
      <c r="A46" s="16">
        <v>35034</v>
      </c>
      <c r="B46" s="16">
        <v>1</v>
      </c>
      <c r="C46" s="16">
        <v>1</v>
      </c>
      <c r="D46" s="16">
        <v>469</v>
      </c>
      <c r="E46" s="16">
        <v>717.96</v>
      </c>
      <c r="F46" s="16">
        <v>867</v>
      </c>
      <c r="G46" s="16">
        <v>103.6</v>
      </c>
      <c r="H46" s="7">
        <f t="shared" si="0"/>
        <v>35455.020599310854</v>
      </c>
      <c r="I46" s="7">
        <f t="shared" si="1"/>
        <v>1.2017485851197518E-2</v>
      </c>
    </row>
    <row r="47" spans="1:9" x14ac:dyDescent="0.25">
      <c r="A47" s="16">
        <v>81460</v>
      </c>
      <c r="B47" s="16">
        <v>1</v>
      </c>
      <c r="C47" s="16">
        <v>1</v>
      </c>
      <c r="D47" s="16">
        <v>506</v>
      </c>
      <c r="E47" s="16">
        <v>4381.8</v>
      </c>
      <c r="F47" s="16">
        <v>1621</v>
      </c>
      <c r="G47" s="16">
        <v>72</v>
      </c>
      <c r="H47" s="7">
        <f t="shared" si="0"/>
        <v>58036.795173347447</v>
      </c>
      <c r="I47" s="7">
        <f t="shared" si="1"/>
        <v>0.2875424113264492</v>
      </c>
    </row>
    <row r="48" spans="1:9" x14ac:dyDescent="0.25">
      <c r="A48" s="16">
        <v>34280</v>
      </c>
      <c r="B48" s="16">
        <v>1</v>
      </c>
      <c r="C48" s="16">
        <v>1</v>
      </c>
      <c r="D48" s="16">
        <v>468</v>
      </c>
      <c r="E48" s="16">
        <v>684.35</v>
      </c>
      <c r="F48" s="16">
        <v>999</v>
      </c>
      <c r="G48" s="16">
        <v>12.96</v>
      </c>
      <c r="H48" s="7">
        <f t="shared" si="0"/>
        <v>33947.020824627529</v>
      </c>
      <c r="I48" s="7">
        <f t="shared" si="1"/>
        <v>9.7135115336193477E-3</v>
      </c>
    </row>
    <row r="49" spans="1:9" x14ac:dyDescent="0.25">
      <c r="A49" s="16">
        <v>3792</v>
      </c>
      <c r="B49" s="16">
        <v>0</v>
      </c>
      <c r="C49" s="16">
        <v>1</v>
      </c>
      <c r="D49" s="16">
        <v>238</v>
      </c>
      <c r="E49" s="16">
        <v>203.37</v>
      </c>
      <c r="F49" s="16">
        <v>184</v>
      </c>
      <c r="G49" s="16">
        <v>21</v>
      </c>
      <c r="H49" s="7">
        <f t="shared" si="0"/>
        <v>-3674.9879794957055</v>
      </c>
      <c r="I49" s="7">
        <f t="shared" si="1"/>
        <v>1.9691423996560404</v>
      </c>
    </row>
    <row r="50" spans="1:9" x14ac:dyDescent="0.25">
      <c r="A50" s="16">
        <v>30090</v>
      </c>
      <c r="B50" s="16">
        <v>1</v>
      </c>
      <c r="C50" s="16">
        <v>1</v>
      </c>
      <c r="D50" s="16">
        <v>374</v>
      </c>
      <c r="E50" s="16">
        <v>684.35</v>
      </c>
      <c r="F50" s="16">
        <v>999</v>
      </c>
      <c r="G50" s="16">
        <v>12.96</v>
      </c>
      <c r="H50" s="7">
        <f t="shared" si="0"/>
        <v>28522.873529233308</v>
      </c>
      <c r="I50" s="7">
        <f t="shared" si="1"/>
        <v>5.2081305110225733E-2</v>
      </c>
    </row>
    <row r="51" spans="1:9" x14ac:dyDescent="0.25">
      <c r="A51" s="16">
        <v>53930</v>
      </c>
      <c r="B51" s="16">
        <v>1</v>
      </c>
      <c r="C51" s="16">
        <v>1</v>
      </c>
      <c r="D51" s="16">
        <v>467</v>
      </c>
      <c r="E51" s="16">
        <v>599.44000000000005</v>
      </c>
      <c r="F51" s="16">
        <v>1596</v>
      </c>
      <c r="G51" s="16">
        <v>36.72</v>
      </c>
      <c r="H51" s="7">
        <f t="shared" si="0"/>
        <v>47763.697695694886</v>
      </c>
      <c r="I51" s="7">
        <f t="shared" si="1"/>
        <v>0.11433900063610447</v>
      </c>
    </row>
    <row r="52" spans="1:9" x14ac:dyDescent="0.25">
      <c r="A52" s="16">
        <v>15060</v>
      </c>
      <c r="B52" s="16">
        <v>0</v>
      </c>
      <c r="C52" s="16">
        <v>2</v>
      </c>
      <c r="D52" s="16">
        <v>237.5</v>
      </c>
      <c r="E52" s="16">
        <v>1675.8</v>
      </c>
      <c r="F52" s="16">
        <v>361</v>
      </c>
      <c r="G52" s="16">
        <v>40.6</v>
      </c>
      <c r="H52" s="7">
        <f t="shared" si="0"/>
        <v>9812.6601301300598</v>
      </c>
      <c r="I52" s="7">
        <f t="shared" si="1"/>
        <v>0.34842894222243959</v>
      </c>
    </row>
    <row r="53" spans="1:9" x14ac:dyDescent="0.25">
      <c r="A53" s="16">
        <v>36650</v>
      </c>
      <c r="B53" s="16">
        <v>1</v>
      </c>
      <c r="C53" s="16">
        <v>1</v>
      </c>
      <c r="D53" s="16">
        <v>467</v>
      </c>
      <c r="E53" s="16">
        <v>684.35</v>
      </c>
      <c r="F53" s="16">
        <v>999</v>
      </c>
      <c r="G53" s="16">
        <v>12.96</v>
      </c>
      <c r="H53" s="7">
        <f t="shared" si="0"/>
        <v>33889.317129995674</v>
      </c>
      <c r="I53" s="7">
        <f t="shared" si="1"/>
        <v>7.5325589904620086E-2</v>
      </c>
    </row>
    <row r="54" spans="1:9" x14ac:dyDescent="0.25">
      <c r="A54" s="16">
        <v>20500</v>
      </c>
      <c r="B54" s="16">
        <v>1</v>
      </c>
      <c r="C54" s="16">
        <v>1</v>
      </c>
      <c r="D54" s="16">
        <v>277</v>
      </c>
      <c r="E54" s="16">
        <v>1357.9</v>
      </c>
      <c r="F54" s="16">
        <v>785</v>
      </c>
      <c r="G54" s="16">
        <v>30</v>
      </c>
      <c r="H54" s="7">
        <f t="shared" si="0"/>
        <v>20141.34186504591</v>
      </c>
      <c r="I54" s="7">
        <f t="shared" si="1"/>
        <v>1.7495518778248304E-2</v>
      </c>
    </row>
    <row r="55" spans="1:9" x14ac:dyDescent="0.25">
      <c r="A55" s="16">
        <v>26780</v>
      </c>
      <c r="B55" s="16">
        <v>0</v>
      </c>
      <c r="C55" s="16">
        <v>2</v>
      </c>
      <c r="D55" s="16">
        <v>441.6</v>
      </c>
      <c r="E55" s="16">
        <v>1675.8</v>
      </c>
      <c r="F55" s="16">
        <v>361</v>
      </c>
      <c r="G55" s="16">
        <v>40.6</v>
      </c>
      <c r="H55" s="7">
        <f t="shared" si="0"/>
        <v>21589.984204491338</v>
      </c>
      <c r="I55" s="7">
        <f t="shared" si="1"/>
        <v>0.19380193411160052</v>
      </c>
    </row>
    <row r="56" spans="1:9" x14ac:dyDescent="0.25">
      <c r="A56" s="16">
        <v>28719</v>
      </c>
      <c r="B56" s="16">
        <v>1</v>
      </c>
      <c r="C56" s="16">
        <v>1</v>
      </c>
      <c r="D56" s="16">
        <v>448</v>
      </c>
      <c r="E56" s="16">
        <v>684.35</v>
      </c>
      <c r="F56" s="16">
        <v>999</v>
      </c>
      <c r="G56" s="16">
        <v>12.96</v>
      </c>
      <c r="H56" s="7">
        <f t="shared" si="0"/>
        <v>32792.94693199046</v>
      </c>
      <c r="I56" s="7">
        <f t="shared" si="1"/>
        <v>0.14185545917303738</v>
      </c>
    </row>
    <row r="57" spans="1:9" x14ac:dyDescent="0.25">
      <c r="A57" s="16">
        <v>36720</v>
      </c>
      <c r="B57" s="16">
        <v>1</v>
      </c>
      <c r="C57" s="16">
        <v>1</v>
      </c>
      <c r="D57" s="16">
        <v>306</v>
      </c>
      <c r="E57" s="16">
        <v>956.92</v>
      </c>
      <c r="F57" s="16">
        <v>2350</v>
      </c>
      <c r="G57" s="16">
        <v>51.48</v>
      </c>
      <c r="H57" s="7">
        <f t="shared" si="0"/>
        <v>55997.880589057873</v>
      </c>
      <c r="I57" s="7">
        <f t="shared" si="1"/>
        <v>0.52499674806802488</v>
      </c>
    </row>
    <row r="58" spans="1:9" x14ac:dyDescent="0.25">
      <c r="A58" s="16">
        <v>18220</v>
      </c>
      <c r="B58" s="16">
        <v>1</v>
      </c>
      <c r="C58" s="16">
        <v>1</v>
      </c>
      <c r="D58" s="16">
        <v>229</v>
      </c>
      <c r="E58" s="16">
        <v>1357.9</v>
      </c>
      <c r="F58" s="16">
        <v>785</v>
      </c>
      <c r="G58" s="16">
        <v>30</v>
      </c>
      <c r="H58" s="7">
        <f t="shared" si="0"/>
        <v>17371.564522716944</v>
      </c>
      <c r="I58" s="7">
        <f t="shared" si="1"/>
        <v>4.6566162309717656E-2</v>
      </c>
    </row>
    <row r="59" spans="1:9" x14ac:dyDescent="0.25">
      <c r="A59" s="16">
        <v>46240</v>
      </c>
      <c r="B59" s="16">
        <v>1</v>
      </c>
      <c r="C59" s="16">
        <v>1</v>
      </c>
      <c r="D59" s="16">
        <v>405.6</v>
      </c>
      <c r="E59" s="16">
        <v>599.44000000000005</v>
      </c>
      <c r="F59" s="16">
        <v>1596</v>
      </c>
      <c r="G59" s="16">
        <v>36.72</v>
      </c>
      <c r="H59" s="7">
        <f t="shared" si="0"/>
        <v>44220.690845299083</v>
      </c>
      <c r="I59" s="7">
        <f t="shared" si="1"/>
        <v>4.3670180681248207E-2</v>
      </c>
    </row>
    <row r="60" spans="1:9" x14ac:dyDescent="0.25">
      <c r="A60" s="16">
        <v>26560</v>
      </c>
      <c r="B60" s="16">
        <v>1</v>
      </c>
      <c r="C60" s="16">
        <v>1</v>
      </c>
      <c r="D60" s="16">
        <v>332</v>
      </c>
      <c r="E60" s="16">
        <v>684.35</v>
      </c>
      <c r="F60" s="16">
        <v>999</v>
      </c>
      <c r="G60" s="16">
        <v>12.96</v>
      </c>
      <c r="H60" s="7">
        <f t="shared" si="0"/>
        <v>26099.318354695468</v>
      </c>
      <c r="I60" s="7">
        <f t="shared" si="1"/>
        <v>1.7344941464779072E-2</v>
      </c>
    </row>
    <row r="61" spans="1:9" x14ac:dyDescent="0.25">
      <c r="A61" s="16">
        <v>31180</v>
      </c>
      <c r="B61" s="16">
        <v>1</v>
      </c>
      <c r="C61" s="16">
        <v>1</v>
      </c>
      <c r="D61" s="16">
        <v>546</v>
      </c>
      <c r="E61" s="16">
        <v>1357.9</v>
      </c>
      <c r="F61" s="16">
        <v>785</v>
      </c>
      <c r="G61" s="16">
        <v>30</v>
      </c>
      <c r="H61" s="7">
        <f t="shared" si="0"/>
        <v>35663.635721014471</v>
      </c>
      <c r="I61" s="7">
        <f t="shared" si="1"/>
        <v>0.14379845160405613</v>
      </c>
    </row>
    <row r="62" spans="1:9" x14ac:dyDescent="0.25">
      <c r="A62" s="16">
        <v>33470</v>
      </c>
      <c r="B62" s="16">
        <v>1</v>
      </c>
      <c r="C62" s="16">
        <v>1</v>
      </c>
      <c r="D62" s="16">
        <v>528</v>
      </c>
      <c r="E62" s="16">
        <v>832.01</v>
      </c>
      <c r="F62" s="16">
        <v>850</v>
      </c>
      <c r="G62" s="16">
        <v>38.880000000000003</v>
      </c>
      <c r="H62" s="7">
        <f t="shared" si="0"/>
        <v>35634.371652562186</v>
      </c>
      <c r="I62" s="7">
        <f t="shared" si="1"/>
        <v>6.4666018899378119E-2</v>
      </c>
    </row>
    <row r="63" spans="1:9" x14ac:dyDescent="0.25">
      <c r="A63" s="16">
        <v>29802</v>
      </c>
      <c r="B63" s="16">
        <v>1</v>
      </c>
      <c r="C63" s="16">
        <v>1</v>
      </c>
      <c r="D63" s="16">
        <v>370</v>
      </c>
      <c r="E63" s="16">
        <v>717.96</v>
      </c>
      <c r="F63" s="16">
        <v>867</v>
      </c>
      <c r="G63" s="16">
        <v>103.6</v>
      </c>
      <c r="H63" s="7">
        <f t="shared" si="0"/>
        <v>29742.354830757366</v>
      </c>
      <c r="I63" s="7">
        <f t="shared" si="1"/>
        <v>2.0013814254960889E-3</v>
      </c>
    </row>
    <row r="64" spans="1:9" x14ac:dyDescent="0.25">
      <c r="A64" s="16">
        <v>74990</v>
      </c>
      <c r="B64" s="16">
        <v>1</v>
      </c>
      <c r="C64" s="16">
        <v>1</v>
      </c>
      <c r="D64" s="16">
        <v>564</v>
      </c>
      <c r="E64" s="16">
        <v>956.92</v>
      </c>
      <c r="F64" s="16">
        <v>2350</v>
      </c>
      <c r="G64" s="16">
        <v>51.48</v>
      </c>
      <c r="H64" s="7">
        <f t="shared" si="0"/>
        <v>70885.433804076049</v>
      </c>
      <c r="I64" s="7">
        <f t="shared" si="1"/>
        <v>5.4734847258620503E-2</v>
      </c>
    </row>
    <row r="65" spans="1:9" x14ac:dyDescent="0.25">
      <c r="A65" s="16">
        <v>73699</v>
      </c>
      <c r="B65" s="16">
        <v>1</v>
      </c>
      <c r="C65" s="16">
        <v>1</v>
      </c>
      <c r="D65" s="16">
        <v>478</v>
      </c>
      <c r="E65" s="16">
        <v>4381.8</v>
      </c>
      <c r="F65" s="16">
        <v>1621</v>
      </c>
      <c r="G65" s="16">
        <v>72</v>
      </c>
      <c r="H65" s="7">
        <f t="shared" si="0"/>
        <v>56421.091723655554</v>
      </c>
      <c r="I65" s="7">
        <f t="shared" si="1"/>
        <v>0.23443884281122465</v>
      </c>
    </row>
    <row r="66" spans="1:9" x14ac:dyDescent="0.25">
      <c r="A66" s="16">
        <v>24782</v>
      </c>
      <c r="B66" s="16">
        <v>1</v>
      </c>
      <c r="C66" s="16">
        <v>1</v>
      </c>
      <c r="D66" s="16">
        <v>339</v>
      </c>
      <c r="E66" s="16">
        <v>717.96</v>
      </c>
      <c r="F66" s="16">
        <v>867</v>
      </c>
      <c r="G66" s="16">
        <v>103.6</v>
      </c>
      <c r="H66" s="7">
        <f t="shared" si="0"/>
        <v>27953.540297169908</v>
      </c>
      <c r="I66" s="7">
        <f t="shared" si="1"/>
        <v>0.12797757635259091</v>
      </c>
    </row>
    <row r="67" spans="1:9" x14ac:dyDescent="0.25">
      <c r="A67" s="16">
        <v>45027</v>
      </c>
      <c r="B67" s="16">
        <v>1</v>
      </c>
      <c r="C67" s="16">
        <v>1</v>
      </c>
      <c r="D67" s="16">
        <v>289</v>
      </c>
      <c r="E67" s="16">
        <v>4381.8</v>
      </c>
      <c r="F67" s="16">
        <v>1621</v>
      </c>
      <c r="G67" s="16">
        <v>72</v>
      </c>
      <c r="H67" s="7">
        <f t="shared" ref="H67:H130" si="2">+$N$17+$N$18*B67+$N$19*C67+$N$20*D67+$N$21*E67+$N$22*F67+$N$23*G67</f>
        <v>45515.093438235264</v>
      </c>
      <c r="I67" s="7">
        <f t="shared" ref="I67:I130" si="3">+ABS(A67-H67)/A67</f>
        <v>1.0840016839568799E-2</v>
      </c>
    </row>
    <row r="68" spans="1:9" x14ac:dyDescent="0.25">
      <c r="A68" s="16">
        <v>30890</v>
      </c>
      <c r="B68" s="16">
        <v>0</v>
      </c>
      <c r="C68" s="16">
        <v>2</v>
      </c>
      <c r="D68" s="16">
        <v>493</v>
      </c>
      <c r="E68" s="16">
        <v>1675.8</v>
      </c>
      <c r="F68" s="16">
        <v>361</v>
      </c>
      <c r="G68" s="16">
        <v>40.6</v>
      </c>
      <c r="H68" s="7">
        <f t="shared" si="2"/>
        <v>24555.954108568603</v>
      </c>
      <c r="I68" s="7">
        <f t="shared" si="3"/>
        <v>0.20505166369153113</v>
      </c>
    </row>
    <row r="69" spans="1:9" x14ac:dyDescent="0.25">
      <c r="A69" s="16">
        <v>51730</v>
      </c>
      <c r="B69" s="16">
        <v>1</v>
      </c>
      <c r="C69" s="16">
        <v>1</v>
      </c>
      <c r="D69" s="16">
        <v>310</v>
      </c>
      <c r="E69" s="16">
        <v>956.92</v>
      </c>
      <c r="F69" s="16">
        <v>2350</v>
      </c>
      <c r="G69" s="16">
        <v>51.48</v>
      </c>
      <c r="H69" s="7">
        <f t="shared" si="2"/>
        <v>56228.695367585286</v>
      </c>
      <c r="I69" s="7">
        <f t="shared" si="3"/>
        <v>8.6964921082259533E-2</v>
      </c>
    </row>
    <row r="70" spans="1:9" x14ac:dyDescent="0.25">
      <c r="A70" s="16">
        <v>10410</v>
      </c>
      <c r="B70" s="16">
        <v>0</v>
      </c>
      <c r="C70" s="16">
        <v>1</v>
      </c>
      <c r="D70" s="16">
        <v>283</v>
      </c>
      <c r="E70" s="16">
        <v>584.9</v>
      </c>
      <c r="F70" s="16">
        <v>369</v>
      </c>
      <c r="G70" s="16">
        <v>37</v>
      </c>
      <c r="H70" s="7">
        <f t="shared" si="2"/>
        <v>4254.5165648789407</v>
      </c>
      <c r="I70" s="7">
        <f t="shared" si="3"/>
        <v>0.59130484487234003</v>
      </c>
    </row>
    <row r="71" spans="1:9" x14ac:dyDescent="0.25">
      <c r="A71" s="16">
        <v>16300</v>
      </c>
      <c r="B71" s="16">
        <v>1</v>
      </c>
      <c r="C71" s="16">
        <v>1</v>
      </c>
      <c r="D71" s="16">
        <v>289</v>
      </c>
      <c r="E71" s="16">
        <v>1357.9</v>
      </c>
      <c r="F71" s="16">
        <v>785</v>
      </c>
      <c r="G71" s="16">
        <v>30</v>
      </c>
      <c r="H71" s="7">
        <f t="shared" si="2"/>
        <v>20833.78620062815</v>
      </c>
      <c r="I71" s="7">
        <f t="shared" si="3"/>
        <v>0.27814639267657365</v>
      </c>
    </row>
    <row r="72" spans="1:9" x14ac:dyDescent="0.25">
      <c r="A72" s="16">
        <v>12470</v>
      </c>
      <c r="B72" s="16">
        <v>0</v>
      </c>
      <c r="C72" s="16">
        <v>1</v>
      </c>
      <c r="D72" s="16">
        <v>566</v>
      </c>
      <c r="E72" s="16">
        <v>584.9</v>
      </c>
      <c r="F72" s="16">
        <v>369</v>
      </c>
      <c r="G72" s="16">
        <v>37</v>
      </c>
      <c r="H72" s="7">
        <f t="shared" si="2"/>
        <v>20584.662145693448</v>
      </c>
      <c r="I72" s="7">
        <f t="shared" si="3"/>
        <v>0.65073473501952273</v>
      </c>
    </row>
    <row r="73" spans="1:9" x14ac:dyDescent="0.25">
      <c r="A73" s="16">
        <v>56529</v>
      </c>
      <c r="B73" s="16">
        <v>1</v>
      </c>
      <c r="C73" s="16">
        <v>1</v>
      </c>
      <c r="D73" s="16">
        <v>469</v>
      </c>
      <c r="E73" s="16">
        <v>4381.8</v>
      </c>
      <c r="F73" s="16">
        <v>1621</v>
      </c>
      <c r="G73" s="16">
        <v>72</v>
      </c>
      <c r="H73" s="7">
        <f t="shared" si="2"/>
        <v>55901.758471968875</v>
      </c>
      <c r="I73" s="7">
        <f t="shared" si="3"/>
        <v>1.1095924711760781E-2</v>
      </c>
    </row>
    <row r="74" spans="1:9" x14ac:dyDescent="0.25">
      <c r="A74" s="16">
        <v>28100</v>
      </c>
      <c r="B74" s="16">
        <v>1</v>
      </c>
      <c r="C74" s="16">
        <v>1</v>
      </c>
      <c r="D74" s="16">
        <v>564</v>
      </c>
      <c r="E74" s="16">
        <v>1357.9</v>
      </c>
      <c r="F74" s="16">
        <v>785</v>
      </c>
      <c r="G74" s="16">
        <v>30</v>
      </c>
      <c r="H74" s="7">
        <f t="shared" si="2"/>
        <v>36702.302224387829</v>
      </c>
      <c r="I74" s="7">
        <f t="shared" si="3"/>
        <v>0.30613175175757401</v>
      </c>
    </row>
    <row r="75" spans="1:9" x14ac:dyDescent="0.25">
      <c r="A75" s="16">
        <v>6950</v>
      </c>
      <c r="B75" s="16">
        <v>0</v>
      </c>
      <c r="C75" s="16">
        <v>1</v>
      </c>
      <c r="D75" s="16">
        <v>468</v>
      </c>
      <c r="E75" s="16">
        <v>203.37</v>
      </c>
      <c r="F75" s="16">
        <v>184</v>
      </c>
      <c r="G75" s="16">
        <v>21</v>
      </c>
      <c r="H75" s="7">
        <f t="shared" si="2"/>
        <v>9596.8617858305734</v>
      </c>
      <c r="I75" s="7">
        <f t="shared" si="3"/>
        <v>0.38084342242166525</v>
      </c>
    </row>
    <row r="76" spans="1:9" x14ac:dyDescent="0.25">
      <c r="A76" s="16">
        <v>40026.04</v>
      </c>
      <c r="B76" s="16">
        <v>1</v>
      </c>
      <c r="C76" s="16">
        <v>1</v>
      </c>
      <c r="D76" s="16">
        <v>310.2</v>
      </c>
      <c r="E76" s="16">
        <v>4381.8</v>
      </c>
      <c r="F76" s="16">
        <v>1621</v>
      </c>
      <c r="G76" s="16">
        <v>72</v>
      </c>
      <c r="H76" s="7">
        <f t="shared" si="2"/>
        <v>46738.411764430559</v>
      </c>
      <c r="I76" s="7">
        <f t="shared" si="3"/>
        <v>0.16770012133177695</v>
      </c>
    </row>
    <row r="77" spans="1:9" x14ac:dyDescent="0.25">
      <c r="A77" s="16">
        <v>9788</v>
      </c>
      <c r="B77" s="16">
        <v>0</v>
      </c>
      <c r="C77" s="16">
        <v>1</v>
      </c>
      <c r="D77" s="16">
        <v>613</v>
      </c>
      <c r="E77" s="16">
        <v>203.37</v>
      </c>
      <c r="F77" s="16">
        <v>184</v>
      </c>
      <c r="G77" s="16">
        <v>21</v>
      </c>
      <c r="H77" s="7">
        <f t="shared" si="2"/>
        <v>17963.897507449314</v>
      </c>
      <c r="I77" s="7">
        <f t="shared" si="3"/>
        <v>0.83529806982522614</v>
      </c>
    </row>
    <row r="78" spans="1:9" x14ac:dyDescent="0.25">
      <c r="A78" s="16">
        <v>7270</v>
      </c>
      <c r="B78" s="16">
        <v>0</v>
      </c>
      <c r="C78" s="16">
        <v>1</v>
      </c>
      <c r="D78" s="16">
        <v>332</v>
      </c>
      <c r="E78" s="16">
        <v>584.9</v>
      </c>
      <c r="F78" s="16">
        <v>369</v>
      </c>
      <c r="G78" s="16">
        <v>37</v>
      </c>
      <c r="H78" s="7">
        <f t="shared" si="2"/>
        <v>7081.9976018397556</v>
      </c>
      <c r="I78" s="7">
        <f t="shared" si="3"/>
        <v>2.5860027257255076E-2</v>
      </c>
    </row>
    <row r="79" spans="1:9" x14ac:dyDescent="0.25">
      <c r="A79" s="16">
        <v>5122</v>
      </c>
      <c r="B79" s="16">
        <v>0</v>
      </c>
      <c r="C79" s="16">
        <v>1</v>
      </c>
      <c r="D79" s="16">
        <v>338</v>
      </c>
      <c r="E79" s="16">
        <v>203.37</v>
      </c>
      <c r="F79" s="16">
        <v>184</v>
      </c>
      <c r="G79" s="16">
        <v>21</v>
      </c>
      <c r="H79" s="7">
        <f t="shared" si="2"/>
        <v>2095.3814836896336</v>
      </c>
      <c r="I79" s="7">
        <f t="shared" si="3"/>
        <v>0.59090560646434331</v>
      </c>
    </row>
    <row r="80" spans="1:9" x14ac:dyDescent="0.25">
      <c r="A80" s="16">
        <v>20560</v>
      </c>
      <c r="B80" s="16">
        <v>1</v>
      </c>
      <c r="C80" s="16">
        <v>1</v>
      </c>
      <c r="D80" s="16">
        <v>289</v>
      </c>
      <c r="E80" s="16">
        <v>832.01</v>
      </c>
      <c r="F80" s="16">
        <v>850</v>
      </c>
      <c r="G80" s="16">
        <v>38.880000000000003</v>
      </c>
      <c r="H80" s="7">
        <f t="shared" si="2"/>
        <v>21843.188635549232</v>
      </c>
      <c r="I80" s="7">
        <f t="shared" si="3"/>
        <v>6.2411898616207759E-2</v>
      </c>
    </row>
    <row r="81" spans="1:9" x14ac:dyDescent="0.25">
      <c r="A81" s="16">
        <v>46194</v>
      </c>
      <c r="B81" s="16">
        <v>1</v>
      </c>
      <c r="C81" s="16">
        <v>1</v>
      </c>
      <c r="D81" s="16">
        <v>356</v>
      </c>
      <c r="E81" s="16">
        <v>4381.8</v>
      </c>
      <c r="F81" s="16">
        <v>1621</v>
      </c>
      <c r="G81" s="16">
        <v>72</v>
      </c>
      <c r="H81" s="7">
        <f t="shared" si="2"/>
        <v>49381.24097856944</v>
      </c>
      <c r="I81" s="7">
        <f t="shared" si="3"/>
        <v>6.8996860600282289E-2</v>
      </c>
    </row>
    <row r="82" spans="1:9" x14ac:dyDescent="0.25">
      <c r="A82" s="16">
        <v>10830</v>
      </c>
      <c r="B82" s="16">
        <v>0</v>
      </c>
      <c r="C82" s="16">
        <v>1</v>
      </c>
      <c r="D82" s="16">
        <v>467</v>
      </c>
      <c r="E82" s="16">
        <v>584.9</v>
      </c>
      <c r="F82" s="16">
        <v>369</v>
      </c>
      <c r="G82" s="16">
        <v>37</v>
      </c>
      <c r="H82" s="7">
        <f t="shared" si="2"/>
        <v>14871.996377139965</v>
      </c>
      <c r="I82" s="7">
        <f t="shared" si="3"/>
        <v>0.37322219548845476</v>
      </c>
    </row>
    <row r="83" spans="1:9" x14ac:dyDescent="0.25">
      <c r="A83" s="16">
        <v>29940</v>
      </c>
      <c r="B83" s="16">
        <v>1</v>
      </c>
      <c r="C83" s="16">
        <v>1</v>
      </c>
      <c r="D83" s="16">
        <v>405.6</v>
      </c>
      <c r="E83" s="16">
        <v>832.01</v>
      </c>
      <c r="F83" s="16">
        <v>855</v>
      </c>
      <c r="G83" s="16">
        <v>38.880000000000003</v>
      </c>
      <c r="H83" s="7">
        <f t="shared" si="2"/>
        <v>28679.408055916341</v>
      </c>
      <c r="I83" s="7">
        <f t="shared" si="3"/>
        <v>4.2103939348151598E-2</v>
      </c>
    </row>
    <row r="84" spans="1:9" x14ac:dyDescent="0.25">
      <c r="A84" s="16">
        <v>32293</v>
      </c>
      <c r="B84" s="16">
        <v>1</v>
      </c>
      <c r="C84" s="16">
        <v>1</v>
      </c>
      <c r="D84" s="16">
        <v>258</v>
      </c>
      <c r="E84" s="16">
        <v>4381.8</v>
      </c>
      <c r="F84" s="16">
        <v>1621</v>
      </c>
      <c r="G84" s="16">
        <v>72</v>
      </c>
      <c r="H84" s="7">
        <f t="shared" si="2"/>
        <v>43726.278904647814</v>
      </c>
      <c r="I84" s="7">
        <f t="shared" si="3"/>
        <v>0.35404821183066959</v>
      </c>
    </row>
    <row r="85" spans="1:9" x14ac:dyDescent="0.25">
      <c r="A85" s="16">
        <v>22020</v>
      </c>
      <c r="B85" s="16">
        <v>1</v>
      </c>
      <c r="C85" s="16">
        <v>1</v>
      </c>
      <c r="D85" s="16">
        <v>441.6</v>
      </c>
      <c r="E85" s="16">
        <v>832.01</v>
      </c>
      <c r="F85" s="16">
        <v>851</v>
      </c>
      <c r="G85" s="16">
        <v>38.880000000000003</v>
      </c>
      <c r="H85" s="7">
        <f t="shared" si="2"/>
        <v>30670.366161628659</v>
      </c>
      <c r="I85" s="7">
        <f t="shared" si="3"/>
        <v>0.39284133340729604</v>
      </c>
    </row>
    <row r="86" spans="1:9" x14ac:dyDescent="0.25">
      <c r="A86" s="16">
        <v>14190</v>
      </c>
      <c r="B86" s="16">
        <v>0</v>
      </c>
      <c r="C86" s="16">
        <v>2</v>
      </c>
      <c r="D86" s="16">
        <v>374</v>
      </c>
      <c r="E86" s="16">
        <v>1675.8</v>
      </c>
      <c r="F86" s="16">
        <v>361</v>
      </c>
      <c r="G86" s="16">
        <v>40.6</v>
      </c>
      <c r="H86" s="7">
        <f t="shared" si="2"/>
        <v>17689.21444737805</v>
      </c>
      <c r="I86" s="7">
        <f t="shared" si="3"/>
        <v>0.24659721264115927</v>
      </c>
    </row>
    <row r="87" spans="1:9" x14ac:dyDescent="0.25">
      <c r="A87" s="16">
        <v>25370</v>
      </c>
      <c r="B87" s="16">
        <v>0</v>
      </c>
      <c r="C87" s="16">
        <v>2</v>
      </c>
      <c r="D87" s="16">
        <v>516</v>
      </c>
      <c r="E87" s="16">
        <v>1675.8</v>
      </c>
      <c r="F87" s="16">
        <v>361</v>
      </c>
      <c r="G87" s="16">
        <v>40.6</v>
      </c>
      <c r="H87" s="7">
        <f t="shared" si="2"/>
        <v>25883.139085101229</v>
      </c>
      <c r="I87" s="7">
        <f t="shared" si="3"/>
        <v>2.022621541589394E-2</v>
      </c>
    </row>
    <row r="88" spans="1:9" x14ac:dyDescent="0.25">
      <c r="A88" s="16">
        <v>72240</v>
      </c>
      <c r="B88" s="16">
        <v>1</v>
      </c>
      <c r="C88" s="16">
        <v>1</v>
      </c>
      <c r="D88" s="16">
        <v>546</v>
      </c>
      <c r="E88" s="16">
        <v>956.92</v>
      </c>
      <c r="F88" s="16">
        <v>2350</v>
      </c>
      <c r="G88" s="16">
        <v>51.48</v>
      </c>
      <c r="H88" s="7">
        <f t="shared" si="2"/>
        <v>69846.767300702675</v>
      </c>
      <c r="I88" s="7">
        <f t="shared" si="3"/>
        <v>3.3128913334680578E-2</v>
      </c>
    </row>
    <row r="89" spans="1:9" x14ac:dyDescent="0.25">
      <c r="A89" s="16">
        <v>25740</v>
      </c>
      <c r="B89" s="16">
        <v>1</v>
      </c>
      <c r="C89" s="16">
        <v>1</v>
      </c>
      <c r="D89" s="16">
        <v>374</v>
      </c>
      <c r="E89" s="16">
        <v>1357.9</v>
      </c>
      <c r="F89" s="16">
        <v>785</v>
      </c>
      <c r="G89" s="16">
        <v>30</v>
      </c>
      <c r="H89" s="7">
        <f t="shared" si="2"/>
        <v>25738.600244335688</v>
      </c>
      <c r="I89" s="7">
        <f t="shared" si="3"/>
        <v>5.4380561939070299E-5</v>
      </c>
    </row>
    <row r="90" spans="1:9" x14ac:dyDescent="0.25">
      <c r="A90" s="16">
        <v>12420</v>
      </c>
      <c r="B90" s="16">
        <v>0</v>
      </c>
      <c r="C90" s="16">
        <v>1</v>
      </c>
      <c r="D90" s="16">
        <v>448</v>
      </c>
      <c r="E90" s="16">
        <v>584.9</v>
      </c>
      <c r="F90" s="16">
        <v>369</v>
      </c>
      <c r="G90" s="16">
        <v>37</v>
      </c>
      <c r="H90" s="7">
        <f t="shared" si="2"/>
        <v>13775.626179134748</v>
      </c>
      <c r="I90" s="7">
        <f t="shared" si="3"/>
        <v>0.10914864566302318</v>
      </c>
    </row>
    <row r="91" spans="1:9" x14ac:dyDescent="0.25">
      <c r="A91" s="16">
        <v>22010</v>
      </c>
      <c r="B91" s="16">
        <v>1</v>
      </c>
      <c r="C91" s="16">
        <v>1</v>
      </c>
      <c r="D91" s="16">
        <v>229</v>
      </c>
      <c r="E91" s="16">
        <v>832.01</v>
      </c>
      <c r="F91" s="16">
        <v>850</v>
      </c>
      <c r="G91" s="16">
        <v>38.880000000000003</v>
      </c>
      <c r="H91" s="7">
        <f t="shared" si="2"/>
        <v>18380.966957638029</v>
      </c>
      <c r="I91" s="7">
        <f t="shared" si="3"/>
        <v>0.16488110142489645</v>
      </c>
    </row>
    <row r="92" spans="1:9" x14ac:dyDescent="0.25">
      <c r="A92" s="16">
        <v>5816</v>
      </c>
      <c r="B92" s="16">
        <v>0</v>
      </c>
      <c r="C92" s="16">
        <v>1</v>
      </c>
      <c r="D92" s="16">
        <v>359</v>
      </c>
      <c r="E92" s="16">
        <v>186.4</v>
      </c>
      <c r="F92" s="16">
        <v>232</v>
      </c>
      <c r="G92" s="16">
        <v>19</v>
      </c>
      <c r="H92" s="7">
        <f t="shared" si="2"/>
        <v>4223.7526592348286</v>
      </c>
      <c r="I92" s="7">
        <f t="shared" si="3"/>
        <v>0.27377017550983002</v>
      </c>
    </row>
    <row r="93" spans="1:9" x14ac:dyDescent="0.25">
      <c r="A93" s="16">
        <v>57650</v>
      </c>
      <c r="B93" s="16">
        <v>1</v>
      </c>
      <c r="C93" s="16">
        <v>1</v>
      </c>
      <c r="D93" s="16">
        <v>463</v>
      </c>
      <c r="E93" s="16">
        <v>956.92</v>
      </c>
      <c r="F93" s="16">
        <v>2350</v>
      </c>
      <c r="G93" s="16">
        <v>51.48</v>
      </c>
      <c r="H93" s="7">
        <f t="shared" si="2"/>
        <v>65057.36064625885</v>
      </c>
      <c r="I93" s="7">
        <f t="shared" si="3"/>
        <v>0.12848847608428188</v>
      </c>
    </row>
    <row r="94" spans="1:9" x14ac:dyDescent="0.25">
      <c r="A94" s="16">
        <v>7439</v>
      </c>
      <c r="B94" s="16">
        <v>0</v>
      </c>
      <c r="C94" s="16">
        <v>1</v>
      </c>
      <c r="D94" s="16">
        <v>566</v>
      </c>
      <c r="E94" s="16">
        <v>203.37</v>
      </c>
      <c r="F94" s="16">
        <v>184</v>
      </c>
      <c r="G94" s="16">
        <v>21</v>
      </c>
      <c r="H94" s="7">
        <f t="shared" si="2"/>
        <v>15251.823859752207</v>
      </c>
      <c r="I94" s="7">
        <f t="shared" si="3"/>
        <v>1.0502518967270071</v>
      </c>
    </row>
    <row r="95" spans="1:9" x14ac:dyDescent="0.25">
      <c r="A95" s="16">
        <v>36030</v>
      </c>
      <c r="B95" s="16">
        <v>1</v>
      </c>
      <c r="C95" s="16">
        <v>1</v>
      </c>
      <c r="D95" s="16">
        <v>527</v>
      </c>
      <c r="E95" s="16">
        <v>684.35</v>
      </c>
      <c r="F95" s="16">
        <v>999</v>
      </c>
      <c r="G95" s="16">
        <v>12.96</v>
      </c>
      <c r="H95" s="7">
        <f t="shared" si="2"/>
        <v>37351.53880790688</v>
      </c>
      <c r="I95" s="7">
        <f t="shared" si="3"/>
        <v>3.6678845626058276E-2</v>
      </c>
    </row>
    <row r="96" spans="1:9" x14ac:dyDescent="0.25">
      <c r="A96" s="16">
        <v>19540</v>
      </c>
      <c r="B96" s="16">
        <v>1</v>
      </c>
      <c r="C96" s="16">
        <v>1</v>
      </c>
      <c r="D96" s="16">
        <v>129.69999999999999</v>
      </c>
      <c r="E96" s="16">
        <v>832.01</v>
      </c>
      <c r="F96" s="16">
        <v>854</v>
      </c>
      <c r="G96" s="16">
        <v>38.880000000000003</v>
      </c>
      <c r="H96" s="7">
        <f t="shared" si="2"/>
        <v>12737.364981729388</v>
      </c>
      <c r="I96" s="7">
        <f t="shared" si="3"/>
        <v>0.34813894668733941</v>
      </c>
    </row>
    <row r="97" spans="1:9" x14ac:dyDescent="0.25">
      <c r="A97" s="16">
        <v>8303</v>
      </c>
      <c r="B97" s="16">
        <v>0</v>
      </c>
      <c r="C97" s="16">
        <v>1</v>
      </c>
      <c r="D97" s="16">
        <v>516</v>
      </c>
      <c r="E97" s="16">
        <v>203.37</v>
      </c>
      <c r="F97" s="16">
        <v>184</v>
      </c>
      <c r="G97" s="16">
        <v>21</v>
      </c>
      <c r="H97" s="7">
        <f t="shared" si="2"/>
        <v>12366.639128159535</v>
      </c>
      <c r="I97" s="7">
        <f t="shared" si="3"/>
        <v>0.48941817754540951</v>
      </c>
    </row>
    <row r="98" spans="1:9" x14ac:dyDescent="0.25">
      <c r="A98" s="16">
        <v>72840</v>
      </c>
      <c r="B98" s="16">
        <v>1</v>
      </c>
      <c r="C98" s="16">
        <v>1</v>
      </c>
      <c r="D98" s="16">
        <v>704</v>
      </c>
      <c r="E98" s="16">
        <v>599.44000000000005</v>
      </c>
      <c r="F98" s="16">
        <v>1596</v>
      </c>
      <c r="G98" s="16">
        <v>36.72</v>
      </c>
      <c r="H98" s="7">
        <f t="shared" si="2"/>
        <v>61439.473323444137</v>
      </c>
      <c r="I98" s="7">
        <f t="shared" si="3"/>
        <v>0.15651464410428148</v>
      </c>
    </row>
    <row r="99" spans="1:9" x14ac:dyDescent="0.25">
      <c r="A99" s="16">
        <v>44295</v>
      </c>
      <c r="B99" s="16">
        <v>1</v>
      </c>
      <c r="C99" s="16">
        <v>1</v>
      </c>
      <c r="D99" s="16">
        <v>596</v>
      </c>
      <c r="E99" s="16">
        <v>717.96</v>
      </c>
      <c r="F99" s="16">
        <v>867</v>
      </c>
      <c r="G99" s="16">
        <v>103.6</v>
      </c>
      <c r="H99" s="7">
        <f t="shared" si="2"/>
        <v>42783.389817556235</v>
      </c>
      <c r="I99" s="7">
        <f t="shared" si="3"/>
        <v>3.4125977705017824E-2</v>
      </c>
    </row>
    <row r="100" spans="1:9" x14ac:dyDescent="0.25">
      <c r="A100" s="16">
        <v>7732</v>
      </c>
      <c r="B100" s="16">
        <v>0</v>
      </c>
      <c r="C100" s="16">
        <v>1</v>
      </c>
      <c r="D100" s="16">
        <v>493</v>
      </c>
      <c r="E100" s="16">
        <v>203.37</v>
      </c>
      <c r="F100" s="16">
        <v>184</v>
      </c>
      <c r="G100" s="16">
        <v>21</v>
      </c>
      <c r="H100" s="7">
        <f t="shared" si="2"/>
        <v>11039.454151626909</v>
      </c>
      <c r="I100" s="7">
        <f t="shared" si="3"/>
        <v>0.42776178888087291</v>
      </c>
    </row>
    <row r="101" spans="1:9" x14ac:dyDescent="0.25">
      <c r="A101" s="16">
        <v>37360</v>
      </c>
      <c r="B101" s="16">
        <v>1</v>
      </c>
      <c r="C101" s="16">
        <v>1</v>
      </c>
      <c r="D101" s="16">
        <v>566</v>
      </c>
      <c r="E101" s="16">
        <v>684.35</v>
      </c>
      <c r="F101" s="16">
        <v>999</v>
      </c>
      <c r="G101" s="16">
        <v>12.96</v>
      </c>
      <c r="H101" s="7">
        <f t="shared" si="2"/>
        <v>39601.982898549162</v>
      </c>
      <c r="I101" s="7">
        <f t="shared" si="3"/>
        <v>6.0010248890502202E-2</v>
      </c>
    </row>
    <row r="102" spans="1:9" x14ac:dyDescent="0.25">
      <c r="A102" s="16">
        <v>7390</v>
      </c>
      <c r="B102" s="16">
        <v>0</v>
      </c>
      <c r="C102" s="16">
        <v>1</v>
      </c>
      <c r="D102" s="16">
        <v>310</v>
      </c>
      <c r="E102" s="16">
        <v>584.9</v>
      </c>
      <c r="F102" s="16">
        <v>369</v>
      </c>
      <c r="G102" s="16">
        <v>37</v>
      </c>
      <c r="H102" s="7">
        <f t="shared" si="2"/>
        <v>5812.5163199389808</v>
      </c>
      <c r="I102" s="7">
        <f t="shared" si="3"/>
        <v>0.21346193234925834</v>
      </c>
    </row>
    <row r="103" spans="1:9" x14ac:dyDescent="0.25">
      <c r="A103" s="16">
        <v>38580</v>
      </c>
      <c r="B103" s="16">
        <v>1</v>
      </c>
      <c r="C103" s="16">
        <v>1</v>
      </c>
      <c r="D103" s="16">
        <v>338</v>
      </c>
      <c r="E103" s="16">
        <v>599.44000000000005</v>
      </c>
      <c r="F103" s="16">
        <v>1596</v>
      </c>
      <c r="G103" s="16">
        <v>36.72</v>
      </c>
      <c r="H103" s="7">
        <f t="shared" si="2"/>
        <v>40319.921088185794</v>
      </c>
      <c r="I103" s="7">
        <f t="shared" si="3"/>
        <v>4.5099043239652525E-2</v>
      </c>
    </row>
    <row r="104" spans="1:9" x14ac:dyDescent="0.25">
      <c r="A104" s="16">
        <v>5107</v>
      </c>
      <c r="B104" s="16">
        <v>0</v>
      </c>
      <c r="C104" s="16">
        <v>1</v>
      </c>
      <c r="D104" s="16">
        <v>337</v>
      </c>
      <c r="E104" s="16">
        <v>203.37</v>
      </c>
      <c r="F104" s="16">
        <v>184</v>
      </c>
      <c r="G104" s="16">
        <v>21</v>
      </c>
      <c r="H104" s="7">
        <f t="shared" si="2"/>
        <v>2037.6777890577787</v>
      </c>
      <c r="I104" s="7">
        <f t="shared" si="3"/>
        <v>0.60100297844962236</v>
      </c>
    </row>
    <row r="105" spans="1:9" x14ac:dyDescent="0.25">
      <c r="A105" s="16">
        <v>53860</v>
      </c>
      <c r="B105" s="16">
        <v>1</v>
      </c>
      <c r="C105" s="16">
        <v>1</v>
      </c>
      <c r="D105" s="16">
        <v>494</v>
      </c>
      <c r="E105" s="16">
        <v>599.44000000000005</v>
      </c>
      <c r="F105" s="16">
        <v>1596</v>
      </c>
      <c r="G105" s="16">
        <v>36.72</v>
      </c>
      <c r="H105" s="7">
        <f t="shared" si="2"/>
        <v>49321.697450754924</v>
      </c>
      <c r="I105" s="7">
        <f t="shared" si="3"/>
        <v>8.4261094490253916E-2</v>
      </c>
    </row>
    <row r="106" spans="1:9" x14ac:dyDescent="0.25">
      <c r="A106" s="16">
        <v>25620</v>
      </c>
      <c r="B106" s="16">
        <v>0</v>
      </c>
      <c r="C106" s="16">
        <v>2</v>
      </c>
      <c r="D106" s="16">
        <v>527</v>
      </c>
      <c r="E106" s="16">
        <v>1675.8</v>
      </c>
      <c r="F106" s="16">
        <v>361</v>
      </c>
      <c r="G106" s="16">
        <v>40.6</v>
      </c>
      <c r="H106" s="7">
        <f t="shared" si="2"/>
        <v>26517.879726051618</v>
      </c>
      <c r="I106" s="7">
        <f t="shared" si="3"/>
        <v>3.5046047074614305E-2</v>
      </c>
    </row>
    <row r="107" spans="1:9" x14ac:dyDescent="0.25">
      <c r="A107" s="16">
        <v>20640</v>
      </c>
      <c r="B107" s="16">
        <v>0</v>
      </c>
      <c r="C107" s="16">
        <v>2</v>
      </c>
      <c r="D107" s="16">
        <v>467.8</v>
      </c>
      <c r="E107" s="16">
        <v>1675.8</v>
      </c>
      <c r="F107" s="16">
        <v>361</v>
      </c>
      <c r="G107" s="16">
        <v>40.6</v>
      </c>
      <c r="H107" s="7">
        <f t="shared" si="2"/>
        <v>23101.821003845896</v>
      </c>
      <c r="I107" s="7">
        <f t="shared" si="3"/>
        <v>0.11927427344214615</v>
      </c>
    </row>
    <row r="108" spans="1:9" x14ac:dyDescent="0.25">
      <c r="A108" s="16">
        <v>37127</v>
      </c>
      <c r="B108" s="16">
        <v>1</v>
      </c>
      <c r="C108" s="16">
        <v>1</v>
      </c>
      <c r="D108" s="16">
        <v>478</v>
      </c>
      <c r="E108" s="16">
        <v>717.96</v>
      </c>
      <c r="F108" s="16">
        <v>867</v>
      </c>
      <c r="G108" s="16">
        <v>103.6</v>
      </c>
      <c r="H108" s="7">
        <f t="shared" si="2"/>
        <v>35974.353850997533</v>
      </c>
      <c r="I108" s="7">
        <f t="shared" si="3"/>
        <v>3.104603520355716E-2</v>
      </c>
    </row>
    <row r="109" spans="1:9" x14ac:dyDescent="0.25">
      <c r="A109" s="16">
        <v>44980</v>
      </c>
      <c r="B109" s="16">
        <v>1</v>
      </c>
      <c r="C109" s="16">
        <v>1</v>
      </c>
      <c r="D109" s="16">
        <v>413</v>
      </c>
      <c r="E109" s="16">
        <v>599.44000000000005</v>
      </c>
      <c r="F109" s="16">
        <v>1596</v>
      </c>
      <c r="G109" s="16">
        <v>36.72</v>
      </c>
      <c r="H109" s="7">
        <f t="shared" si="2"/>
        <v>44647.698185574802</v>
      </c>
      <c r="I109" s="7">
        <f t="shared" si="3"/>
        <v>7.3877682175455366E-3</v>
      </c>
    </row>
    <row r="110" spans="1:9" x14ac:dyDescent="0.25">
      <c r="A110" s="16">
        <v>28720</v>
      </c>
      <c r="B110" s="16">
        <v>1</v>
      </c>
      <c r="C110" s="16">
        <v>1</v>
      </c>
      <c r="D110" s="16">
        <v>374</v>
      </c>
      <c r="E110" s="16">
        <v>832.01</v>
      </c>
      <c r="F110" s="16">
        <v>850</v>
      </c>
      <c r="G110" s="16">
        <v>38.880000000000003</v>
      </c>
      <c r="H110" s="7">
        <f t="shared" si="2"/>
        <v>26748.00267925677</v>
      </c>
      <c r="I110" s="7">
        <f t="shared" si="3"/>
        <v>6.8662859357354819E-2</v>
      </c>
    </row>
    <row r="111" spans="1:9" x14ac:dyDescent="0.25">
      <c r="A111" s="16">
        <v>17100</v>
      </c>
      <c r="B111" s="16">
        <v>0</v>
      </c>
      <c r="C111" s="16">
        <v>2</v>
      </c>
      <c r="D111" s="16">
        <v>228</v>
      </c>
      <c r="E111" s="16">
        <v>1675.8</v>
      </c>
      <c r="F111" s="16">
        <v>361</v>
      </c>
      <c r="G111" s="16">
        <v>40.6</v>
      </c>
      <c r="H111" s="7">
        <f t="shared" si="2"/>
        <v>9264.4750311274529</v>
      </c>
      <c r="I111" s="7">
        <f t="shared" si="3"/>
        <v>0.45821783443699104</v>
      </c>
    </row>
    <row r="112" spans="1:9" x14ac:dyDescent="0.25">
      <c r="A112" s="16">
        <v>73597</v>
      </c>
      <c r="B112" s="16">
        <v>1</v>
      </c>
      <c r="C112" s="16">
        <v>1</v>
      </c>
      <c r="D112" s="16">
        <v>508</v>
      </c>
      <c r="E112" s="16">
        <v>4381.8</v>
      </c>
      <c r="F112" s="16">
        <v>1621</v>
      </c>
      <c r="G112" s="16">
        <v>72</v>
      </c>
      <c r="H112" s="7">
        <f t="shared" si="2"/>
        <v>58152.202562611157</v>
      </c>
      <c r="I112" s="7">
        <f t="shared" si="3"/>
        <v>0.20985634519598412</v>
      </c>
    </row>
    <row r="113" spans="1:9" x14ac:dyDescent="0.25">
      <c r="A113" s="16">
        <v>22530</v>
      </c>
      <c r="B113" s="16">
        <v>1</v>
      </c>
      <c r="C113" s="16">
        <v>1</v>
      </c>
      <c r="D113" s="16">
        <v>310</v>
      </c>
      <c r="E113" s="16">
        <v>1357.9</v>
      </c>
      <c r="F113" s="16">
        <v>785</v>
      </c>
      <c r="G113" s="16">
        <v>30</v>
      </c>
      <c r="H113" s="7">
        <f t="shared" si="2"/>
        <v>22045.56378789707</v>
      </c>
      <c r="I113" s="7">
        <f t="shared" si="3"/>
        <v>2.1501829210072342E-2</v>
      </c>
    </row>
    <row r="114" spans="1:9" x14ac:dyDescent="0.25">
      <c r="A114" s="16">
        <v>15050</v>
      </c>
      <c r="B114" s="16">
        <v>0</v>
      </c>
      <c r="C114" s="16">
        <v>1</v>
      </c>
      <c r="D114" s="16">
        <v>467.8</v>
      </c>
      <c r="E114" s="16">
        <v>584.9</v>
      </c>
      <c r="F114" s="16">
        <v>369</v>
      </c>
      <c r="G114" s="16">
        <v>37</v>
      </c>
      <c r="H114" s="7">
        <f t="shared" si="2"/>
        <v>14918.159332845446</v>
      </c>
      <c r="I114" s="7">
        <f t="shared" si="3"/>
        <v>8.7601772195717246E-3</v>
      </c>
    </row>
    <row r="115" spans="1:9" x14ac:dyDescent="0.25">
      <c r="A115" s="16">
        <v>20390</v>
      </c>
      <c r="B115" s="16">
        <v>1</v>
      </c>
      <c r="C115" s="16">
        <v>1</v>
      </c>
      <c r="D115" s="16">
        <v>238</v>
      </c>
      <c r="E115" s="16">
        <v>832.01</v>
      </c>
      <c r="F115" s="16">
        <v>850</v>
      </c>
      <c r="G115" s="16">
        <v>38.880000000000003</v>
      </c>
      <c r="H115" s="7">
        <f t="shared" si="2"/>
        <v>18900.300209324709</v>
      </c>
      <c r="I115" s="7">
        <f t="shared" si="3"/>
        <v>7.3060313422034881E-2</v>
      </c>
    </row>
    <row r="116" spans="1:9" x14ac:dyDescent="0.25">
      <c r="A116" s="16">
        <v>24690</v>
      </c>
      <c r="B116" s="16">
        <v>1</v>
      </c>
      <c r="C116" s="16">
        <v>1</v>
      </c>
      <c r="D116" s="16">
        <v>291</v>
      </c>
      <c r="E116" s="16">
        <v>717.96</v>
      </c>
      <c r="F116" s="16">
        <v>867</v>
      </c>
      <c r="G116" s="16">
        <v>103.6</v>
      </c>
      <c r="H116" s="7">
        <f t="shared" si="2"/>
        <v>25183.762954840946</v>
      </c>
      <c r="I116" s="7">
        <f t="shared" si="3"/>
        <v>1.9998499588535678E-2</v>
      </c>
    </row>
    <row r="117" spans="1:9" x14ac:dyDescent="0.25">
      <c r="A117" s="16">
        <v>37320</v>
      </c>
      <c r="B117" s="16">
        <v>1</v>
      </c>
      <c r="C117" s="16">
        <v>1</v>
      </c>
      <c r="D117" s="16">
        <v>613</v>
      </c>
      <c r="E117" s="16">
        <v>1357.9</v>
      </c>
      <c r="F117" s="16">
        <v>785</v>
      </c>
      <c r="G117" s="16">
        <v>30</v>
      </c>
      <c r="H117" s="7">
        <f t="shared" si="2"/>
        <v>39529.783261348646</v>
      </c>
      <c r="I117" s="7">
        <f t="shared" si="3"/>
        <v>5.9211770132600379E-2</v>
      </c>
    </row>
    <row r="118" spans="1:9" x14ac:dyDescent="0.25">
      <c r="A118" s="16">
        <v>23760</v>
      </c>
      <c r="B118" s="16">
        <v>0</v>
      </c>
      <c r="C118" s="16">
        <v>2</v>
      </c>
      <c r="D118" s="16">
        <v>467</v>
      </c>
      <c r="E118" s="16">
        <v>1675.8</v>
      </c>
      <c r="F118" s="16">
        <v>361</v>
      </c>
      <c r="G118" s="16">
        <v>40.6</v>
      </c>
      <c r="H118" s="7">
        <f t="shared" si="2"/>
        <v>23055.658048140416</v>
      </c>
      <c r="I118" s="7">
        <f t="shared" si="3"/>
        <v>2.9644021542911774E-2</v>
      </c>
    </row>
    <row r="119" spans="1:9" x14ac:dyDescent="0.25">
      <c r="A119" s="16">
        <v>10750</v>
      </c>
      <c r="B119" s="16">
        <v>0</v>
      </c>
      <c r="C119" s="16">
        <v>1</v>
      </c>
      <c r="D119" s="16">
        <v>338</v>
      </c>
      <c r="E119" s="16">
        <v>584.9</v>
      </c>
      <c r="F119" s="16">
        <v>369</v>
      </c>
      <c r="G119" s="16">
        <v>37</v>
      </c>
      <c r="H119" s="7">
        <f t="shared" si="2"/>
        <v>7428.2197696308776</v>
      </c>
      <c r="I119" s="7">
        <f t="shared" si="3"/>
        <v>0.30900281212736019</v>
      </c>
    </row>
    <row r="120" spans="1:9" x14ac:dyDescent="0.25">
      <c r="A120" s="16">
        <v>12140</v>
      </c>
      <c r="B120" s="16">
        <v>0</v>
      </c>
      <c r="C120" s="16">
        <v>1</v>
      </c>
      <c r="D120" s="16">
        <v>337</v>
      </c>
      <c r="E120" s="16">
        <v>584.9</v>
      </c>
      <c r="F120" s="16">
        <v>369</v>
      </c>
      <c r="G120" s="16">
        <v>37</v>
      </c>
      <c r="H120" s="7">
        <f t="shared" si="2"/>
        <v>7370.5160749990227</v>
      </c>
      <c r="I120" s="7">
        <f t="shared" si="3"/>
        <v>0.39287346993418265</v>
      </c>
    </row>
    <row r="121" spans="1:9" x14ac:dyDescent="0.25">
      <c r="A121" s="16">
        <v>56700</v>
      </c>
      <c r="B121" s="16">
        <v>1</v>
      </c>
      <c r="C121" s="16">
        <v>1</v>
      </c>
      <c r="D121" s="16">
        <v>374</v>
      </c>
      <c r="E121" s="16">
        <v>956.92</v>
      </c>
      <c r="F121" s="16">
        <v>2350</v>
      </c>
      <c r="G121" s="16">
        <v>51.48</v>
      </c>
      <c r="H121" s="7">
        <f t="shared" si="2"/>
        <v>59921.731824023904</v>
      </c>
      <c r="I121" s="7">
        <f t="shared" si="3"/>
        <v>5.6820667090368676E-2</v>
      </c>
    </row>
    <row r="122" spans="1:9" x14ac:dyDescent="0.25">
      <c r="A122" s="16">
        <v>8980</v>
      </c>
      <c r="B122" s="16">
        <v>0</v>
      </c>
      <c r="C122" s="16">
        <v>1</v>
      </c>
      <c r="D122" s="16">
        <v>704</v>
      </c>
      <c r="E122" s="16">
        <v>203.37</v>
      </c>
      <c r="F122" s="16">
        <v>184</v>
      </c>
      <c r="G122" s="16">
        <v>21</v>
      </c>
      <c r="H122" s="7">
        <f t="shared" si="2"/>
        <v>23214.933718947974</v>
      </c>
      <c r="I122" s="7">
        <f t="shared" si="3"/>
        <v>1.5851819286133602</v>
      </c>
    </row>
    <row r="123" spans="1:9" x14ac:dyDescent="0.25">
      <c r="A123" s="16">
        <v>31700</v>
      </c>
      <c r="B123" s="16">
        <v>1</v>
      </c>
      <c r="C123" s="16">
        <v>1</v>
      </c>
      <c r="D123" s="16">
        <v>516</v>
      </c>
      <c r="E123" s="16">
        <v>1357.9</v>
      </c>
      <c r="F123" s="16">
        <v>785</v>
      </c>
      <c r="G123" s="16">
        <v>30</v>
      </c>
      <c r="H123" s="7">
        <f t="shared" si="2"/>
        <v>33932.524882058868</v>
      </c>
      <c r="I123" s="7">
        <f t="shared" si="3"/>
        <v>7.0426652430879103E-2</v>
      </c>
    </row>
    <row r="124" spans="1:9" x14ac:dyDescent="0.25">
      <c r="A124" s="16">
        <v>64216</v>
      </c>
      <c r="B124" s="16">
        <v>1</v>
      </c>
      <c r="C124" s="16">
        <v>1</v>
      </c>
      <c r="D124" s="16">
        <v>499</v>
      </c>
      <c r="E124" s="16">
        <v>4381.8</v>
      </c>
      <c r="F124" s="16">
        <v>1621</v>
      </c>
      <c r="G124" s="16">
        <v>72</v>
      </c>
      <c r="H124" s="7">
        <f t="shared" si="2"/>
        <v>57632.869310924478</v>
      </c>
      <c r="I124" s="7">
        <f t="shared" si="3"/>
        <v>0.1025154274491641</v>
      </c>
    </row>
    <row r="125" spans="1:9" x14ac:dyDescent="0.25">
      <c r="A125" s="16">
        <v>66910</v>
      </c>
      <c r="B125" s="16">
        <v>1</v>
      </c>
      <c r="C125" s="16">
        <v>1</v>
      </c>
      <c r="D125" s="16">
        <v>605.9</v>
      </c>
      <c r="E125" s="16">
        <v>599.44000000000005</v>
      </c>
      <c r="F125" s="16">
        <v>1596</v>
      </c>
      <c r="G125" s="16">
        <v>36.72</v>
      </c>
      <c r="H125" s="7">
        <f t="shared" si="2"/>
        <v>55778.740880059318</v>
      </c>
      <c r="I125" s="7">
        <f t="shared" si="3"/>
        <v>0.16636166671559829</v>
      </c>
    </row>
    <row r="126" spans="1:9" x14ac:dyDescent="0.25">
      <c r="A126" s="16">
        <v>83220</v>
      </c>
      <c r="B126" s="16">
        <v>1</v>
      </c>
      <c r="C126" s="16">
        <v>1</v>
      </c>
      <c r="D126" s="16">
        <v>605.9</v>
      </c>
      <c r="E126" s="16">
        <v>956.92</v>
      </c>
      <c r="F126" s="16">
        <v>2350</v>
      </c>
      <c r="G126" s="16">
        <v>51.48</v>
      </c>
      <c r="H126" s="7">
        <f t="shared" si="2"/>
        <v>73303.218609150703</v>
      </c>
      <c r="I126" s="7">
        <f t="shared" si="3"/>
        <v>0.11916343896718694</v>
      </c>
    </row>
    <row r="127" spans="1:9" x14ac:dyDescent="0.25">
      <c r="A127" s="16">
        <v>39430</v>
      </c>
      <c r="B127" s="16">
        <v>1</v>
      </c>
      <c r="C127" s="16">
        <v>1</v>
      </c>
      <c r="D127" s="16">
        <v>605.9</v>
      </c>
      <c r="E127" s="16">
        <v>832.01</v>
      </c>
      <c r="F127" s="16">
        <v>850</v>
      </c>
      <c r="G127" s="16">
        <v>38.880000000000003</v>
      </c>
      <c r="H127" s="7">
        <f t="shared" si="2"/>
        <v>40129.489464383572</v>
      </c>
      <c r="I127" s="7">
        <f t="shared" si="3"/>
        <v>1.7740032066537466E-2</v>
      </c>
    </row>
    <row r="128" spans="1:9" x14ac:dyDescent="0.25">
      <c r="A128" s="16">
        <v>9750</v>
      </c>
      <c r="B128" s="16">
        <v>0</v>
      </c>
      <c r="C128" s="16">
        <v>1</v>
      </c>
      <c r="D128" s="16">
        <v>413</v>
      </c>
      <c r="E128" s="16">
        <v>584.9</v>
      </c>
      <c r="F128" s="16">
        <v>369</v>
      </c>
      <c r="G128" s="16">
        <v>37</v>
      </c>
      <c r="H128" s="7">
        <f t="shared" si="2"/>
        <v>11755.996867019881</v>
      </c>
      <c r="I128" s="7">
        <f t="shared" si="3"/>
        <v>0.20574326841229554</v>
      </c>
    </row>
    <row r="129" spans="1:9" x14ac:dyDescent="0.25">
      <c r="A129" s="16">
        <v>68950</v>
      </c>
      <c r="B129" s="16">
        <v>1</v>
      </c>
      <c r="C129" s="16">
        <v>1</v>
      </c>
      <c r="D129" s="16">
        <v>613</v>
      </c>
      <c r="E129" s="16">
        <v>599.44000000000005</v>
      </c>
      <c r="F129" s="16">
        <v>1596</v>
      </c>
      <c r="G129" s="16">
        <v>36.72</v>
      </c>
      <c r="H129" s="7">
        <f t="shared" si="2"/>
        <v>56188.437111945481</v>
      </c>
      <c r="I129" s="7">
        <f t="shared" si="3"/>
        <v>0.18508430584560578</v>
      </c>
    </row>
    <row r="130" spans="1:9" x14ac:dyDescent="0.25">
      <c r="A130" s="16">
        <v>22310</v>
      </c>
      <c r="B130" s="16">
        <v>1</v>
      </c>
      <c r="C130" s="16">
        <v>1</v>
      </c>
      <c r="D130" s="16">
        <v>337</v>
      </c>
      <c r="E130" s="16">
        <v>1357.9</v>
      </c>
      <c r="F130" s="16">
        <v>785</v>
      </c>
      <c r="G130" s="16">
        <v>30</v>
      </c>
      <c r="H130" s="7">
        <f t="shared" si="2"/>
        <v>23603.563542957112</v>
      </c>
      <c r="I130" s="7">
        <f t="shared" si="3"/>
        <v>5.7981333167060153E-2</v>
      </c>
    </row>
    <row r="131" spans="1:9" x14ac:dyDescent="0.25">
      <c r="A131" s="16">
        <v>6603.0929999999998</v>
      </c>
      <c r="B131" s="16">
        <v>1</v>
      </c>
      <c r="C131" s="16">
        <v>1</v>
      </c>
      <c r="D131" s="16">
        <v>102</v>
      </c>
      <c r="E131" s="16">
        <v>4381.8</v>
      </c>
      <c r="F131" s="16">
        <v>1621</v>
      </c>
      <c r="G131" s="16">
        <v>72</v>
      </c>
      <c r="H131" s="7">
        <f t="shared" ref="H131:H194" si="4">+$N$17+$N$18*B131+$N$19*C131+$N$20*D131+$N$21*E131+$N$22*F131+$N$23*G131</f>
        <v>34724.502542078684</v>
      </c>
      <c r="I131" s="7">
        <f t="shared" ref="I131:I194" si="5">+ABS(A131-H131)/A131</f>
        <v>4.2588237878943529</v>
      </c>
    </row>
    <row r="132" spans="1:9" x14ac:dyDescent="0.25">
      <c r="A132" s="16">
        <v>74870</v>
      </c>
      <c r="B132" s="16">
        <v>1</v>
      </c>
      <c r="C132" s="16">
        <v>1</v>
      </c>
      <c r="D132" s="16">
        <v>467</v>
      </c>
      <c r="E132" s="16">
        <v>956.92</v>
      </c>
      <c r="F132" s="16">
        <v>2350</v>
      </c>
      <c r="G132" s="16">
        <v>51.48</v>
      </c>
      <c r="H132" s="7">
        <f t="shared" si="4"/>
        <v>65288.17542478627</v>
      </c>
      <c r="I132" s="7">
        <f t="shared" si="5"/>
        <v>0.12797949212252879</v>
      </c>
    </row>
    <row r="133" spans="1:9" x14ac:dyDescent="0.25">
      <c r="A133" s="16">
        <v>39060</v>
      </c>
      <c r="B133" s="16">
        <v>1</v>
      </c>
      <c r="C133" s="16">
        <v>1</v>
      </c>
      <c r="D133" s="16">
        <v>545</v>
      </c>
      <c r="E133" s="16">
        <v>684.35</v>
      </c>
      <c r="F133" s="16">
        <v>999</v>
      </c>
      <c r="G133" s="16">
        <v>12.96</v>
      </c>
      <c r="H133" s="7">
        <f t="shared" si="4"/>
        <v>38390.205311280239</v>
      </c>
      <c r="I133" s="7">
        <f t="shared" si="5"/>
        <v>1.7147841493081448E-2</v>
      </c>
    </row>
    <row r="134" spans="1:9" x14ac:dyDescent="0.25">
      <c r="A134" s="16">
        <v>68578</v>
      </c>
      <c r="B134" s="16">
        <v>1</v>
      </c>
      <c r="C134" s="16">
        <v>1</v>
      </c>
      <c r="D134" s="16">
        <v>558</v>
      </c>
      <c r="E134" s="16">
        <v>4381.8</v>
      </c>
      <c r="F134" s="16">
        <v>1621</v>
      </c>
      <c r="G134" s="16">
        <v>72</v>
      </c>
      <c r="H134" s="7">
        <f t="shared" si="4"/>
        <v>61037.387294203829</v>
      </c>
      <c r="I134" s="7">
        <f t="shared" si="5"/>
        <v>0.10995673110612983</v>
      </c>
    </row>
    <row r="135" spans="1:9" x14ac:dyDescent="0.25">
      <c r="A135" s="16">
        <v>1185</v>
      </c>
      <c r="B135" s="16">
        <v>0</v>
      </c>
      <c r="C135" s="16">
        <v>1</v>
      </c>
      <c r="D135" s="16">
        <v>102</v>
      </c>
      <c r="E135" s="16">
        <v>186.4</v>
      </c>
      <c r="F135" s="16">
        <v>232</v>
      </c>
      <c r="G135" s="16">
        <v>19</v>
      </c>
      <c r="H135" s="7">
        <f t="shared" si="4"/>
        <v>-10606.096861151493</v>
      </c>
      <c r="I135" s="7">
        <f t="shared" si="5"/>
        <v>9.9502927098324836</v>
      </c>
    </row>
    <row r="136" spans="1:9" x14ac:dyDescent="0.25">
      <c r="A136" s="16">
        <v>45780</v>
      </c>
      <c r="B136" s="16">
        <v>1</v>
      </c>
      <c r="C136" s="16">
        <v>1</v>
      </c>
      <c r="D136" s="16">
        <v>277</v>
      </c>
      <c r="E136" s="16">
        <v>956.92</v>
      </c>
      <c r="F136" s="16">
        <v>2350</v>
      </c>
      <c r="G136" s="16">
        <v>51.48</v>
      </c>
      <c r="H136" s="7">
        <f t="shared" si="4"/>
        <v>54324.473444734125</v>
      </c>
      <c r="I136" s="7">
        <f t="shared" si="5"/>
        <v>0.18664205864425787</v>
      </c>
    </row>
    <row r="137" spans="1:9" x14ac:dyDescent="0.25">
      <c r="A137" s="16">
        <v>39630</v>
      </c>
      <c r="B137" s="16">
        <v>1</v>
      </c>
      <c r="C137" s="16">
        <v>1</v>
      </c>
      <c r="D137" s="16">
        <v>605.9</v>
      </c>
      <c r="E137" s="16">
        <v>684.35</v>
      </c>
      <c r="F137" s="16">
        <v>869</v>
      </c>
      <c r="G137" s="16">
        <v>12.96</v>
      </c>
      <c r="H137" s="7">
        <f t="shared" si="4"/>
        <v>39097.17603074199</v>
      </c>
      <c r="I137" s="7">
        <f t="shared" si="5"/>
        <v>1.3444965159172597E-2</v>
      </c>
    </row>
    <row r="138" spans="1:9" x14ac:dyDescent="0.25">
      <c r="A138" s="16">
        <v>36562</v>
      </c>
      <c r="B138" s="16">
        <v>1</v>
      </c>
      <c r="C138" s="16">
        <v>1</v>
      </c>
      <c r="D138" s="16">
        <v>499</v>
      </c>
      <c r="E138" s="16">
        <v>717.96</v>
      </c>
      <c r="F138" s="16">
        <v>867</v>
      </c>
      <c r="G138" s="16">
        <v>103.6</v>
      </c>
      <c r="H138" s="7">
        <f t="shared" si="4"/>
        <v>37186.13143826645</v>
      </c>
      <c r="I138" s="7">
        <f t="shared" si="5"/>
        <v>1.7070495002090957E-2</v>
      </c>
    </row>
    <row r="139" spans="1:9" x14ac:dyDescent="0.25">
      <c r="A139" s="16">
        <v>4713</v>
      </c>
      <c r="B139" s="16">
        <v>0</v>
      </c>
      <c r="C139" s="16">
        <v>1</v>
      </c>
      <c r="D139" s="16">
        <v>306</v>
      </c>
      <c r="E139" s="16">
        <v>203.37</v>
      </c>
      <c r="F139" s="16">
        <v>184</v>
      </c>
      <c r="G139" s="16">
        <v>21</v>
      </c>
      <c r="H139" s="7">
        <f t="shared" si="4"/>
        <v>248.86325547032459</v>
      </c>
      <c r="I139" s="7">
        <f t="shared" si="5"/>
        <v>0.94719642362182799</v>
      </c>
    </row>
    <row r="140" spans="1:9" x14ac:dyDescent="0.25">
      <c r="A140" s="16">
        <v>77960</v>
      </c>
      <c r="B140" s="16">
        <v>1</v>
      </c>
      <c r="C140" s="16">
        <v>1</v>
      </c>
      <c r="D140" s="16">
        <v>527</v>
      </c>
      <c r="E140" s="16">
        <v>956.92</v>
      </c>
      <c r="F140" s="16">
        <v>2350</v>
      </c>
      <c r="G140" s="16">
        <v>51.48</v>
      </c>
      <c r="H140" s="7">
        <f t="shared" si="4"/>
        <v>68750.397102697476</v>
      </c>
      <c r="I140" s="7">
        <f t="shared" si="5"/>
        <v>0.11813241274118168</v>
      </c>
    </row>
    <row r="141" spans="1:9" x14ac:dyDescent="0.25">
      <c r="A141" s="16">
        <v>54380</v>
      </c>
      <c r="B141" s="16">
        <v>1</v>
      </c>
      <c r="C141" s="16">
        <v>1</v>
      </c>
      <c r="D141" s="16">
        <v>546</v>
      </c>
      <c r="E141" s="16">
        <v>599.44000000000005</v>
      </c>
      <c r="F141" s="16">
        <v>1596</v>
      </c>
      <c r="G141" s="16">
        <v>36.72</v>
      </c>
      <c r="H141" s="7">
        <f t="shared" si="4"/>
        <v>52322.289571611305</v>
      </c>
      <c r="I141" s="7">
        <f t="shared" si="5"/>
        <v>3.7839470915569967E-2</v>
      </c>
    </row>
    <row r="142" spans="1:9" x14ac:dyDescent="0.25">
      <c r="A142" s="16">
        <v>40640</v>
      </c>
      <c r="B142" s="16">
        <v>1</v>
      </c>
      <c r="C142" s="16">
        <v>1</v>
      </c>
      <c r="D142" s="16">
        <v>310</v>
      </c>
      <c r="E142" s="16">
        <v>599.44000000000005</v>
      </c>
      <c r="F142" s="16">
        <v>1596</v>
      </c>
      <c r="G142" s="16">
        <v>36.72</v>
      </c>
      <c r="H142" s="7">
        <f t="shared" si="4"/>
        <v>38704.217638493901</v>
      </c>
      <c r="I142" s="7">
        <f t="shared" si="5"/>
        <v>4.7632439997689437E-2</v>
      </c>
    </row>
    <row r="143" spans="1:9" x14ac:dyDescent="0.25">
      <c r="A143" s="16">
        <v>44119.4</v>
      </c>
      <c r="B143" s="16">
        <v>1</v>
      </c>
      <c r="C143" s="16">
        <v>1</v>
      </c>
      <c r="D143" s="16">
        <v>156.5</v>
      </c>
      <c r="E143" s="16">
        <v>4381.8</v>
      </c>
      <c r="F143" s="16">
        <v>1621</v>
      </c>
      <c r="G143" s="16">
        <v>72</v>
      </c>
      <c r="H143" s="7">
        <f t="shared" si="4"/>
        <v>37869.353899514696</v>
      </c>
      <c r="I143" s="7">
        <f t="shared" si="5"/>
        <v>0.14166208290423954</v>
      </c>
    </row>
    <row r="144" spans="1:9" x14ac:dyDescent="0.25">
      <c r="A144" s="16">
        <v>36230</v>
      </c>
      <c r="B144" s="16">
        <v>1</v>
      </c>
      <c r="C144" s="16">
        <v>1</v>
      </c>
      <c r="D144" s="16">
        <v>441.6</v>
      </c>
      <c r="E144" s="16">
        <v>684.35</v>
      </c>
      <c r="F144" s="16">
        <v>869</v>
      </c>
      <c r="G144" s="16">
        <v>12.96</v>
      </c>
      <c r="H144" s="7">
        <f t="shared" si="4"/>
        <v>29616.459002728479</v>
      </c>
      <c r="I144" s="7">
        <f t="shared" si="5"/>
        <v>0.18254322377233012</v>
      </c>
    </row>
    <row r="145" spans="1:9" x14ac:dyDescent="0.25">
      <c r="A145" s="16">
        <v>29590</v>
      </c>
      <c r="B145" s="16">
        <v>1</v>
      </c>
      <c r="C145" s="16">
        <v>1</v>
      </c>
      <c r="D145" s="16">
        <v>528</v>
      </c>
      <c r="E145" s="16">
        <v>1357.9</v>
      </c>
      <c r="F145" s="16">
        <v>785</v>
      </c>
      <c r="G145" s="16">
        <v>30</v>
      </c>
      <c r="H145" s="7">
        <f t="shared" si="4"/>
        <v>34624.969217641104</v>
      </c>
      <c r="I145" s="7">
        <f t="shared" si="5"/>
        <v>0.17015779714907417</v>
      </c>
    </row>
    <row r="146" spans="1:9" x14ac:dyDescent="0.25">
      <c r="A146" s="16">
        <v>5950</v>
      </c>
      <c r="B146" s="16">
        <v>0</v>
      </c>
      <c r="C146" s="16">
        <v>1</v>
      </c>
      <c r="D146" s="16">
        <v>332</v>
      </c>
      <c r="E146" s="16">
        <v>203.37</v>
      </c>
      <c r="F146" s="16">
        <v>184</v>
      </c>
      <c r="G146" s="16">
        <v>21</v>
      </c>
      <c r="H146" s="7">
        <f t="shared" si="4"/>
        <v>1749.1593158985115</v>
      </c>
      <c r="I146" s="7">
        <f t="shared" si="5"/>
        <v>0.70602364438680476</v>
      </c>
    </row>
    <row r="147" spans="1:9" x14ac:dyDescent="0.25">
      <c r="A147" s="16">
        <v>27130</v>
      </c>
      <c r="B147" s="16">
        <v>1</v>
      </c>
      <c r="C147" s="16">
        <v>1</v>
      </c>
      <c r="D147" s="16">
        <v>338</v>
      </c>
      <c r="E147" s="16">
        <v>684.35</v>
      </c>
      <c r="F147" s="16">
        <v>999</v>
      </c>
      <c r="G147" s="16">
        <v>12.96</v>
      </c>
      <c r="H147" s="7">
        <f t="shared" si="4"/>
        <v>26445.54052248659</v>
      </c>
      <c r="I147" s="7">
        <f t="shared" si="5"/>
        <v>2.5228878640376338E-2</v>
      </c>
    </row>
    <row r="148" spans="1:9" x14ac:dyDescent="0.25">
      <c r="A148" s="16">
        <v>84970</v>
      </c>
      <c r="B148" s="16">
        <v>1</v>
      </c>
      <c r="C148" s="16">
        <v>1</v>
      </c>
      <c r="D148" s="16">
        <v>613</v>
      </c>
      <c r="E148" s="16">
        <v>956.92</v>
      </c>
      <c r="F148" s="16">
        <v>2350</v>
      </c>
      <c r="G148" s="16">
        <v>51.48</v>
      </c>
      <c r="H148" s="7">
        <f t="shared" si="4"/>
        <v>73712.914841036865</v>
      </c>
      <c r="I148" s="7">
        <f t="shared" si="5"/>
        <v>0.1324830547129944</v>
      </c>
    </row>
    <row r="149" spans="1:9" x14ac:dyDescent="0.25">
      <c r="A149" s="16">
        <v>4180</v>
      </c>
      <c r="B149" s="16">
        <v>0</v>
      </c>
      <c r="C149" s="16">
        <v>1</v>
      </c>
      <c r="D149" s="16">
        <v>283</v>
      </c>
      <c r="E149" s="16">
        <v>203.37</v>
      </c>
      <c r="F149" s="16">
        <v>184</v>
      </c>
      <c r="G149" s="16">
        <v>21</v>
      </c>
      <c r="H149" s="7">
        <f t="shared" si="4"/>
        <v>-1078.3217210623034</v>
      </c>
      <c r="I149" s="7">
        <f t="shared" si="5"/>
        <v>1.2579717036034219</v>
      </c>
    </row>
    <row r="150" spans="1:9" x14ac:dyDescent="0.25">
      <c r="A150" s="16">
        <v>20180</v>
      </c>
      <c r="B150" s="16">
        <v>1</v>
      </c>
      <c r="C150" s="16">
        <v>1</v>
      </c>
      <c r="D150" s="16">
        <v>306</v>
      </c>
      <c r="E150" s="16">
        <v>832.01</v>
      </c>
      <c r="F150" s="16">
        <v>850</v>
      </c>
      <c r="G150" s="16">
        <v>38.880000000000003</v>
      </c>
      <c r="H150" s="7">
        <f t="shared" si="4"/>
        <v>22824.151444290739</v>
      </c>
      <c r="I150" s="7">
        <f t="shared" si="5"/>
        <v>0.13102831735831214</v>
      </c>
    </row>
    <row r="151" spans="1:9" x14ac:dyDescent="0.25">
      <c r="A151" s="16">
        <v>13900</v>
      </c>
      <c r="B151" s="16">
        <v>0</v>
      </c>
      <c r="C151" s="16">
        <v>2</v>
      </c>
      <c r="D151" s="16">
        <v>305.5</v>
      </c>
      <c r="E151" s="16">
        <v>1675.8</v>
      </c>
      <c r="F151" s="16">
        <v>361</v>
      </c>
      <c r="G151" s="16">
        <v>40.6</v>
      </c>
      <c r="H151" s="7">
        <f t="shared" si="4"/>
        <v>13736.51136509609</v>
      </c>
      <c r="I151" s="7">
        <f t="shared" si="5"/>
        <v>1.1761772295245308E-2</v>
      </c>
    </row>
    <row r="152" spans="1:9" x14ac:dyDescent="0.25">
      <c r="A152" s="16">
        <v>37100</v>
      </c>
      <c r="B152" s="16">
        <v>1</v>
      </c>
      <c r="C152" s="16">
        <v>1</v>
      </c>
      <c r="D152" s="16">
        <v>546</v>
      </c>
      <c r="E152" s="16">
        <v>832.01</v>
      </c>
      <c r="F152" s="16">
        <v>850</v>
      </c>
      <c r="G152" s="16">
        <v>38.880000000000003</v>
      </c>
      <c r="H152" s="7">
        <f t="shared" si="4"/>
        <v>36673.038155935552</v>
      </c>
      <c r="I152" s="7">
        <f t="shared" si="5"/>
        <v>1.1508405500389436E-2</v>
      </c>
    </row>
    <row r="153" spans="1:9" x14ac:dyDescent="0.25">
      <c r="A153" s="16">
        <v>20540</v>
      </c>
      <c r="B153" s="16">
        <v>1</v>
      </c>
      <c r="C153" s="16">
        <v>1</v>
      </c>
      <c r="D153" s="16">
        <v>237.5</v>
      </c>
      <c r="E153" s="16">
        <v>684.35</v>
      </c>
      <c r="F153" s="16">
        <v>999</v>
      </c>
      <c r="G153" s="16">
        <v>12.96</v>
      </c>
      <c r="H153" s="7">
        <f t="shared" si="4"/>
        <v>20646.319211985323</v>
      </c>
      <c r="I153" s="7">
        <f t="shared" si="5"/>
        <v>5.1762031151569091E-3</v>
      </c>
    </row>
    <row r="154" spans="1:9" x14ac:dyDescent="0.25">
      <c r="A154" s="16">
        <v>41010</v>
      </c>
      <c r="B154" s="16">
        <v>1</v>
      </c>
      <c r="C154" s="16">
        <v>1</v>
      </c>
      <c r="D154" s="16">
        <v>337</v>
      </c>
      <c r="E154" s="16">
        <v>956.92</v>
      </c>
      <c r="F154" s="16">
        <v>2350</v>
      </c>
      <c r="G154" s="16">
        <v>51.48</v>
      </c>
      <c r="H154" s="7">
        <f t="shared" si="4"/>
        <v>57786.695122645324</v>
      </c>
      <c r="I154" s="7">
        <f t="shared" si="5"/>
        <v>0.40908790837954945</v>
      </c>
    </row>
    <row r="155" spans="1:9" x14ac:dyDescent="0.25">
      <c r="A155" s="16">
        <v>18420</v>
      </c>
      <c r="B155" s="16">
        <v>1</v>
      </c>
      <c r="C155" s="16">
        <v>1</v>
      </c>
      <c r="D155" s="16">
        <v>463</v>
      </c>
      <c r="E155" s="16">
        <v>1357.9</v>
      </c>
      <c r="F155" s="16">
        <v>785</v>
      </c>
      <c r="G155" s="16">
        <v>30</v>
      </c>
      <c r="H155" s="7">
        <f t="shared" si="4"/>
        <v>30874.229066570639</v>
      </c>
      <c r="I155" s="7">
        <f t="shared" si="5"/>
        <v>0.67612535649134842</v>
      </c>
    </row>
    <row r="156" spans="1:9" x14ac:dyDescent="0.25">
      <c r="A156" s="16">
        <v>24986</v>
      </c>
      <c r="B156" s="16">
        <v>1</v>
      </c>
      <c r="C156" s="16">
        <v>1</v>
      </c>
      <c r="D156" s="16">
        <v>320</v>
      </c>
      <c r="E156" s="16">
        <v>717.96</v>
      </c>
      <c r="F156" s="16">
        <v>867</v>
      </c>
      <c r="G156" s="16">
        <v>103.6</v>
      </c>
      <c r="H156" s="7">
        <f t="shared" si="4"/>
        <v>26857.170099164694</v>
      </c>
      <c r="I156" s="7">
        <f t="shared" si="5"/>
        <v>7.4888741661918432E-2</v>
      </c>
    </row>
    <row r="157" spans="1:9" x14ac:dyDescent="0.25">
      <c r="A157" s="16">
        <v>7103</v>
      </c>
      <c r="B157" s="16">
        <v>0</v>
      </c>
      <c r="C157" s="16">
        <v>1</v>
      </c>
      <c r="D157" s="16">
        <v>310.2</v>
      </c>
      <c r="E157" s="16">
        <v>186.4</v>
      </c>
      <c r="F157" s="16">
        <v>232</v>
      </c>
      <c r="G157" s="16">
        <v>19</v>
      </c>
      <c r="H157" s="7">
        <f t="shared" si="4"/>
        <v>1407.8123612003826</v>
      </c>
      <c r="I157" s="7">
        <f t="shared" si="5"/>
        <v>0.8018003151907106</v>
      </c>
    </row>
    <row r="158" spans="1:9" x14ac:dyDescent="0.25">
      <c r="A158" s="16">
        <v>64740</v>
      </c>
      <c r="B158" s="16">
        <v>1</v>
      </c>
      <c r="C158" s="16">
        <v>1</v>
      </c>
      <c r="D158" s="16">
        <v>527</v>
      </c>
      <c r="E158" s="16">
        <v>599.44000000000005</v>
      </c>
      <c r="F158" s="16">
        <v>1596</v>
      </c>
      <c r="G158" s="16">
        <v>36.72</v>
      </c>
      <c r="H158" s="7">
        <f t="shared" si="4"/>
        <v>51225.919373606092</v>
      </c>
      <c r="I158" s="7">
        <f t="shared" si="5"/>
        <v>0.20874390834714099</v>
      </c>
    </row>
    <row r="159" spans="1:9" x14ac:dyDescent="0.25">
      <c r="A159" s="16">
        <v>98510</v>
      </c>
      <c r="B159" s="16">
        <v>1</v>
      </c>
      <c r="C159" s="16">
        <v>1</v>
      </c>
      <c r="D159" s="16">
        <v>704</v>
      </c>
      <c r="E159" s="16">
        <v>956.92</v>
      </c>
      <c r="F159" s="16">
        <v>2350</v>
      </c>
      <c r="G159" s="16">
        <v>51.48</v>
      </c>
      <c r="H159" s="7">
        <f t="shared" si="4"/>
        <v>78963.951052535514</v>
      </c>
      <c r="I159" s="7">
        <f t="shared" si="5"/>
        <v>0.19841690130407558</v>
      </c>
    </row>
    <row r="160" spans="1:9" x14ac:dyDescent="0.25">
      <c r="A160" s="16">
        <v>7285</v>
      </c>
      <c r="B160" s="16">
        <v>0</v>
      </c>
      <c r="C160" s="16">
        <v>1</v>
      </c>
      <c r="D160" s="16">
        <v>544</v>
      </c>
      <c r="E160" s="16">
        <v>203.37</v>
      </c>
      <c r="F160" s="16">
        <v>184</v>
      </c>
      <c r="G160" s="16">
        <v>21</v>
      </c>
      <c r="H160" s="7">
        <f t="shared" si="4"/>
        <v>13982.342577851432</v>
      </c>
      <c r="I160" s="7">
        <f t="shared" si="5"/>
        <v>0.91933322962957198</v>
      </c>
    </row>
    <row r="161" spans="1:9" x14ac:dyDescent="0.25">
      <c r="A161" s="16">
        <v>17910</v>
      </c>
      <c r="B161" s="16">
        <v>0</v>
      </c>
      <c r="C161" s="16">
        <v>2</v>
      </c>
      <c r="D161" s="16">
        <v>545</v>
      </c>
      <c r="E161" s="16">
        <v>1675.8</v>
      </c>
      <c r="F161" s="16">
        <v>361</v>
      </c>
      <c r="G161" s="16">
        <v>40.6</v>
      </c>
      <c r="H161" s="7">
        <f t="shared" si="4"/>
        <v>27556.546229424977</v>
      </c>
      <c r="I161" s="7">
        <f t="shared" si="5"/>
        <v>0.53861229645030584</v>
      </c>
    </row>
    <row r="162" spans="1:9" x14ac:dyDescent="0.25">
      <c r="A162" s="16">
        <v>23310</v>
      </c>
      <c r="B162" s="16">
        <v>1</v>
      </c>
      <c r="C162" s="16">
        <v>1</v>
      </c>
      <c r="D162" s="16">
        <v>338</v>
      </c>
      <c r="E162" s="16">
        <v>1357.9</v>
      </c>
      <c r="F162" s="16">
        <v>785</v>
      </c>
      <c r="G162" s="16">
        <v>30</v>
      </c>
      <c r="H162" s="7">
        <f t="shared" si="4"/>
        <v>23661.267237588967</v>
      </c>
      <c r="I162" s="7">
        <f t="shared" si="5"/>
        <v>1.5069379561946246E-2</v>
      </c>
    </row>
    <row r="163" spans="1:9" x14ac:dyDescent="0.25">
      <c r="A163" s="16">
        <v>3300</v>
      </c>
      <c r="B163" s="16">
        <v>0</v>
      </c>
      <c r="C163" s="16">
        <v>1</v>
      </c>
      <c r="D163" s="16">
        <v>129.69999999999999</v>
      </c>
      <c r="E163" s="16">
        <v>203.37</v>
      </c>
      <c r="F163" s="16">
        <v>184</v>
      </c>
      <c r="G163" s="16">
        <v>21</v>
      </c>
      <c r="H163" s="7">
        <f t="shared" si="4"/>
        <v>-9924.2981081254293</v>
      </c>
      <c r="I163" s="7">
        <f t="shared" si="5"/>
        <v>4.0073630630683121</v>
      </c>
    </row>
    <row r="164" spans="1:9" x14ac:dyDescent="0.25">
      <c r="A164" s="16">
        <v>30350</v>
      </c>
      <c r="B164" s="16">
        <v>1</v>
      </c>
      <c r="C164" s="16">
        <v>1</v>
      </c>
      <c r="D164" s="16">
        <v>467</v>
      </c>
      <c r="E164" s="16">
        <v>1357.9</v>
      </c>
      <c r="F164" s="16">
        <v>785</v>
      </c>
      <c r="G164" s="16">
        <v>30</v>
      </c>
      <c r="H164" s="7">
        <f t="shared" si="4"/>
        <v>31105.043845098055</v>
      </c>
      <c r="I164" s="7">
        <f t="shared" si="5"/>
        <v>2.4877886164680545E-2</v>
      </c>
    </row>
    <row r="165" spans="1:9" x14ac:dyDescent="0.25">
      <c r="A165" s="16">
        <v>6967</v>
      </c>
      <c r="B165" s="16">
        <v>0</v>
      </c>
      <c r="C165" s="16">
        <v>1</v>
      </c>
      <c r="D165" s="16">
        <v>374</v>
      </c>
      <c r="E165" s="16">
        <v>203.37</v>
      </c>
      <c r="F165" s="16">
        <v>184</v>
      </c>
      <c r="G165" s="16">
        <v>21</v>
      </c>
      <c r="H165" s="7">
        <f t="shared" si="4"/>
        <v>4172.7144904363549</v>
      </c>
      <c r="I165" s="7">
        <f t="shared" si="5"/>
        <v>0.40107442364915247</v>
      </c>
    </row>
    <row r="166" spans="1:9" x14ac:dyDescent="0.25">
      <c r="A166" s="16">
        <v>48110</v>
      </c>
      <c r="B166" s="16">
        <v>1</v>
      </c>
      <c r="C166" s="16">
        <v>1</v>
      </c>
      <c r="D166" s="16">
        <v>704</v>
      </c>
      <c r="E166" s="16">
        <v>684.35</v>
      </c>
      <c r="F166" s="16">
        <v>999</v>
      </c>
      <c r="G166" s="16">
        <v>12.96</v>
      </c>
      <c r="H166" s="7">
        <f t="shared" si="4"/>
        <v>47565.092757744933</v>
      </c>
      <c r="I166" s="7">
        <f t="shared" si="5"/>
        <v>1.1326278159531638E-2</v>
      </c>
    </row>
    <row r="167" spans="1:9" x14ac:dyDescent="0.25">
      <c r="A167" s="16">
        <v>7251</v>
      </c>
      <c r="B167" s="16">
        <v>0</v>
      </c>
      <c r="C167" s="16">
        <v>1</v>
      </c>
      <c r="D167" s="16">
        <v>356</v>
      </c>
      <c r="E167" s="16">
        <v>186.4</v>
      </c>
      <c r="F167" s="16">
        <v>232</v>
      </c>
      <c r="G167" s="16">
        <v>19</v>
      </c>
      <c r="H167" s="7">
        <f t="shared" si="4"/>
        <v>4050.6415753392675</v>
      </c>
      <c r="I167" s="7">
        <f t="shared" si="5"/>
        <v>0.44136786990218346</v>
      </c>
    </row>
    <row r="168" spans="1:9" x14ac:dyDescent="0.25">
      <c r="A168" s="16">
        <v>38220.15</v>
      </c>
      <c r="B168" s="16">
        <v>1</v>
      </c>
      <c r="C168" s="16">
        <v>1</v>
      </c>
      <c r="D168" s="16">
        <v>463</v>
      </c>
      <c r="E168" s="16">
        <v>717.96</v>
      </c>
      <c r="F168" s="16">
        <v>867</v>
      </c>
      <c r="G168" s="16">
        <v>103.6</v>
      </c>
      <c r="H168" s="7">
        <f t="shared" si="4"/>
        <v>35108.798431519732</v>
      </c>
      <c r="I168" s="7">
        <f t="shared" si="5"/>
        <v>8.1406053311676413E-2</v>
      </c>
    </row>
    <row r="169" spans="1:9" x14ac:dyDescent="0.25">
      <c r="A169" s="16">
        <v>42040</v>
      </c>
      <c r="B169" s="16">
        <v>1</v>
      </c>
      <c r="C169" s="16">
        <v>1</v>
      </c>
      <c r="D169" s="16">
        <v>283</v>
      </c>
      <c r="E169" s="16">
        <v>956.92</v>
      </c>
      <c r="F169" s="16">
        <v>2350</v>
      </c>
      <c r="G169" s="16">
        <v>51.48</v>
      </c>
      <c r="H169" s="7">
        <f t="shared" si="4"/>
        <v>54670.69561252524</v>
      </c>
      <c r="I169" s="7">
        <f t="shared" si="5"/>
        <v>0.30044471009812657</v>
      </c>
    </row>
    <row r="170" spans="1:9" x14ac:dyDescent="0.25">
      <c r="A170" s="16">
        <v>26875</v>
      </c>
      <c r="B170" s="16">
        <v>1</v>
      </c>
      <c r="C170" s="16">
        <v>1</v>
      </c>
      <c r="D170" s="16">
        <v>300</v>
      </c>
      <c r="E170" s="16">
        <v>717.96</v>
      </c>
      <c r="F170" s="16">
        <v>867</v>
      </c>
      <c r="G170" s="16">
        <v>103.6</v>
      </c>
      <c r="H170" s="7">
        <f t="shared" si="4"/>
        <v>25703.096206527625</v>
      </c>
      <c r="I170" s="7">
        <f t="shared" si="5"/>
        <v>4.3605722547809291E-2</v>
      </c>
    </row>
    <row r="171" spans="1:9" x14ac:dyDescent="0.25">
      <c r="A171" s="16">
        <v>5980</v>
      </c>
      <c r="B171" s="16">
        <v>0</v>
      </c>
      <c r="C171" s="16">
        <v>1</v>
      </c>
      <c r="D171" s="16">
        <v>129.69999999999999</v>
      </c>
      <c r="E171" s="16">
        <v>584.9</v>
      </c>
      <c r="F171" s="16">
        <v>369</v>
      </c>
      <c r="G171" s="16">
        <v>37</v>
      </c>
      <c r="H171" s="7">
        <f t="shared" si="4"/>
        <v>-4591.4598221841861</v>
      </c>
      <c r="I171" s="7">
        <f t="shared" si="5"/>
        <v>1.7678026458501983</v>
      </c>
    </row>
    <row r="172" spans="1:9" x14ac:dyDescent="0.25">
      <c r="A172" s="16">
        <v>34650</v>
      </c>
      <c r="B172" s="16">
        <v>1</v>
      </c>
      <c r="C172" s="16">
        <v>1</v>
      </c>
      <c r="D172" s="16">
        <v>277</v>
      </c>
      <c r="E172" s="16">
        <v>599.44000000000005</v>
      </c>
      <c r="F172" s="16">
        <v>1596</v>
      </c>
      <c r="G172" s="16">
        <v>36.72</v>
      </c>
      <c r="H172" s="7">
        <f t="shared" si="4"/>
        <v>36799.995715642741</v>
      </c>
      <c r="I172" s="7">
        <f t="shared" si="5"/>
        <v>6.2048938402387906E-2</v>
      </c>
    </row>
    <row r="173" spans="1:9" x14ac:dyDescent="0.25">
      <c r="A173" s="16">
        <v>7646</v>
      </c>
      <c r="B173" s="16">
        <v>0</v>
      </c>
      <c r="C173" s="16">
        <v>1</v>
      </c>
      <c r="D173" s="16">
        <v>441.6</v>
      </c>
      <c r="E173" s="16">
        <v>203.37</v>
      </c>
      <c r="F173" s="16">
        <v>184</v>
      </c>
      <c r="G173" s="16">
        <v>21</v>
      </c>
      <c r="H173" s="7">
        <f t="shared" si="4"/>
        <v>8073.4842475496444</v>
      </c>
      <c r="I173" s="7">
        <f t="shared" si="5"/>
        <v>5.5909527537227881E-2</v>
      </c>
    </row>
    <row r="174" spans="1:9" x14ac:dyDescent="0.25">
      <c r="A174" s="16">
        <v>69600</v>
      </c>
      <c r="B174" s="16">
        <v>1</v>
      </c>
      <c r="C174" s="16">
        <v>1</v>
      </c>
      <c r="D174" s="16">
        <v>493</v>
      </c>
      <c r="E174" s="16">
        <v>956.92</v>
      </c>
      <c r="F174" s="16">
        <v>2350</v>
      </c>
      <c r="G174" s="16">
        <v>51.48</v>
      </c>
      <c r="H174" s="7">
        <f t="shared" si="4"/>
        <v>66788.471485214453</v>
      </c>
      <c r="I174" s="7">
        <f t="shared" si="5"/>
        <v>4.0395524637723369E-2</v>
      </c>
    </row>
    <row r="175" spans="1:9" x14ac:dyDescent="0.25">
      <c r="A175" s="16">
        <v>28290</v>
      </c>
      <c r="B175" s="16">
        <v>1</v>
      </c>
      <c r="C175" s="16">
        <v>1</v>
      </c>
      <c r="D175" s="16">
        <v>129.69999999999999</v>
      </c>
      <c r="E175" s="16">
        <v>599.44000000000005</v>
      </c>
      <c r="F175" s="16">
        <v>1596</v>
      </c>
      <c r="G175" s="16">
        <v>36.72</v>
      </c>
      <c r="H175" s="7">
        <f t="shared" si="4"/>
        <v>28300.241496370731</v>
      </c>
      <c r="I175" s="7">
        <f t="shared" si="5"/>
        <v>3.6201825276530936E-4</v>
      </c>
    </row>
    <row r="176" spans="1:9" x14ac:dyDescent="0.25">
      <c r="A176" s="16">
        <v>8081</v>
      </c>
      <c r="B176" s="16">
        <v>0</v>
      </c>
      <c r="C176" s="16">
        <v>1</v>
      </c>
      <c r="D176" s="16">
        <v>564</v>
      </c>
      <c r="E176" s="16">
        <v>203.37</v>
      </c>
      <c r="F176" s="16">
        <v>184</v>
      </c>
      <c r="G176" s="16">
        <v>21</v>
      </c>
      <c r="H176" s="7">
        <f t="shared" si="4"/>
        <v>15136.416470488501</v>
      </c>
      <c r="I176" s="7">
        <f t="shared" si="5"/>
        <v>0.87308705240545736</v>
      </c>
    </row>
    <row r="177" spans="1:9" x14ac:dyDescent="0.25">
      <c r="A177" s="16">
        <v>45305</v>
      </c>
      <c r="B177" s="16">
        <v>1</v>
      </c>
      <c r="C177" s="16">
        <v>1</v>
      </c>
      <c r="D177" s="16">
        <v>291</v>
      </c>
      <c r="E177" s="16">
        <v>4381.8</v>
      </c>
      <c r="F177" s="16">
        <v>1621</v>
      </c>
      <c r="G177" s="16">
        <v>72</v>
      </c>
      <c r="H177" s="7">
        <f t="shared" si="4"/>
        <v>45630.500827498974</v>
      </c>
      <c r="I177" s="7">
        <f t="shared" si="5"/>
        <v>7.1846557223038095E-3</v>
      </c>
    </row>
    <row r="178" spans="1:9" x14ac:dyDescent="0.25">
      <c r="A178" s="16">
        <v>58010</v>
      </c>
      <c r="B178" s="16">
        <v>1</v>
      </c>
      <c r="C178" s="16">
        <v>1</v>
      </c>
      <c r="D178" s="16">
        <v>405.6</v>
      </c>
      <c r="E178" s="16">
        <v>956.92</v>
      </c>
      <c r="F178" s="16">
        <v>2350</v>
      </c>
      <c r="G178" s="16">
        <v>51.48</v>
      </c>
      <c r="H178" s="7">
        <f t="shared" si="4"/>
        <v>61745.168574390467</v>
      </c>
      <c r="I178" s="7">
        <f t="shared" si="5"/>
        <v>6.4388356738329031E-2</v>
      </c>
    </row>
    <row r="179" spans="1:9" x14ac:dyDescent="0.25">
      <c r="A179" s="16">
        <v>39200</v>
      </c>
      <c r="B179" s="16">
        <v>1</v>
      </c>
      <c r="C179" s="16">
        <v>1</v>
      </c>
      <c r="D179" s="16">
        <v>238</v>
      </c>
      <c r="E179" s="16">
        <v>956.92</v>
      </c>
      <c r="F179" s="16">
        <v>2350</v>
      </c>
      <c r="G179" s="16">
        <v>51.48</v>
      </c>
      <c r="H179" s="7">
        <f t="shared" si="4"/>
        <v>52074.029354091843</v>
      </c>
      <c r="I179" s="7">
        <f t="shared" si="5"/>
        <v>0.32841911617581232</v>
      </c>
    </row>
    <row r="180" spans="1:9" x14ac:dyDescent="0.25">
      <c r="A180" s="16">
        <v>40193</v>
      </c>
      <c r="B180" s="16">
        <v>1</v>
      </c>
      <c r="C180" s="16">
        <v>1</v>
      </c>
      <c r="D180" s="16">
        <v>359</v>
      </c>
      <c r="E180" s="16">
        <v>4381.8</v>
      </c>
      <c r="F180" s="16">
        <v>1621</v>
      </c>
      <c r="G180" s="16">
        <v>72</v>
      </c>
      <c r="H180" s="7">
        <f t="shared" si="4"/>
        <v>49554.352062465005</v>
      </c>
      <c r="I180" s="7">
        <f t="shared" si="5"/>
        <v>0.23291001075970952</v>
      </c>
    </row>
    <row r="181" spans="1:9" x14ac:dyDescent="0.25">
      <c r="A181" s="16">
        <v>24940</v>
      </c>
      <c r="B181" s="16">
        <v>1</v>
      </c>
      <c r="C181" s="16">
        <v>1</v>
      </c>
      <c r="D181" s="16">
        <v>413</v>
      </c>
      <c r="E181" s="16">
        <v>1357.9</v>
      </c>
      <c r="F181" s="16">
        <v>785</v>
      </c>
      <c r="G181" s="16">
        <v>30</v>
      </c>
      <c r="H181" s="7">
        <f t="shared" si="4"/>
        <v>27989.044334977971</v>
      </c>
      <c r="I181" s="7">
        <f t="shared" si="5"/>
        <v>0.12225518584514718</v>
      </c>
    </row>
    <row r="182" spans="1:9" x14ac:dyDescent="0.25">
      <c r="A182" s="16">
        <v>55380</v>
      </c>
      <c r="B182" s="16">
        <v>1</v>
      </c>
      <c r="C182" s="16">
        <v>1</v>
      </c>
      <c r="D182" s="16">
        <v>566</v>
      </c>
      <c r="E182" s="16">
        <v>599.44000000000005</v>
      </c>
      <c r="F182" s="16">
        <v>1596</v>
      </c>
      <c r="G182" s="16">
        <v>36.72</v>
      </c>
      <c r="H182" s="7">
        <f t="shared" si="4"/>
        <v>53476.363464248374</v>
      </c>
      <c r="I182" s="7">
        <f t="shared" si="5"/>
        <v>3.4374079735493432E-2</v>
      </c>
    </row>
    <row r="183" spans="1:9" x14ac:dyDescent="0.25">
      <c r="A183" s="16">
        <v>32380</v>
      </c>
      <c r="B183" s="16">
        <v>1</v>
      </c>
      <c r="C183" s="16">
        <v>1</v>
      </c>
      <c r="D183" s="16">
        <v>229</v>
      </c>
      <c r="E183" s="16">
        <v>599.44000000000005</v>
      </c>
      <c r="F183" s="16">
        <v>1596</v>
      </c>
      <c r="G183" s="16">
        <v>36.72</v>
      </c>
      <c r="H183" s="7">
        <f t="shared" si="4"/>
        <v>34030.218373313772</v>
      </c>
      <c r="I183" s="7">
        <f t="shared" si="5"/>
        <v>5.0964125179548229E-2</v>
      </c>
    </row>
    <row r="184" spans="1:9" x14ac:dyDescent="0.25">
      <c r="A184" s="16">
        <v>17690</v>
      </c>
      <c r="B184" s="16">
        <v>0</v>
      </c>
      <c r="C184" s="16">
        <v>2</v>
      </c>
      <c r="D184" s="16">
        <v>338</v>
      </c>
      <c r="E184" s="16">
        <v>1675.8</v>
      </c>
      <c r="F184" s="16">
        <v>361</v>
      </c>
      <c r="G184" s="16">
        <v>40.6</v>
      </c>
      <c r="H184" s="7">
        <f t="shared" si="4"/>
        <v>15611.881440631329</v>
      </c>
      <c r="I184" s="7">
        <f t="shared" si="5"/>
        <v>0.11747419781620529</v>
      </c>
    </row>
    <row r="185" spans="1:9" x14ac:dyDescent="0.25">
      <c r="A185" s="16">
        <v>30170</v>
      </c>
      <c r="B185" s="16">
        <v>1</v>
      </c>
      <c r="C185" s="16">
        <v>1</v>
      </c>
      <c r="D185" s="16">
        <v>291</v>
      </c>
      <c r="E185" s="16">
        <v>599.44000000000005</v>
      </c>
      <c r="F185" s="16">
        <v>1596</v>
      </c>
      <c r="G185" s="16">
        <v>36.72</v>
      </c>
      <c r="H185" s="7">
        <f t="shared" si="4"/>
        <v>37607.847440488687</v>
      </c>
      <c r="I185" s="7">
        <f t="shared" si="5"/>
        <v>0.24653123766949578</v>
      </c>
    </row>
    <row r="186" spans="1:9" x14ac:dyDescent="0.25">
      <c r="A186" s="16">
        <v>12000</v>
      </c>
      <c r="B186" s="16">
        <v>0</v>
      </c>
      <c r="C186" s="16">
        <v>1</v>
      </c>
      <c r="D186" s="16">
        <v>605.9</v>
      </c>
      <c r="E186" s="16">
        <v>584.9</v>
      </c>
      <c r="F186" s="16">
        <v>369</v>
      </c>
      <c r="G186" s="16">
        <v>37</v>
      </c>
      <c r="H186" s="7">
        <f t="shared" si="4"/>
        <v>22887.039561504396</v>
      </c>
      <c r="I186" s="7">
        <f t="shared" si="5"/>
        <v>0.90725329679203304</v>
      </c>
    </row>
    <row r="187" spans="1:9" x14ac:dyDescent="0.25">
      <c r="A187" s="16">
        <v>29510</v>
      </c>
      <c r="B187" s="16">
        <v>0</v>
      </c>
      <c r="C187" s="16">
        <v>2</v>
      </c>
      <c r="D187" s="16">
        <v>605.9</v>
      </c>
      <c r="E187" s="16">
        <v>1675.8</v>
      </c>
      <c r="F187" s="16">
        <v>361</v>
      </c>
      <c r="G187" s="16">
        <v>40.6</v>
      </c>
      <c r="H187" s="7">
        <f t="shared" si="4"/>
        <v>31070.701232504845</v>
      </c>
      <c r="I187" s="7">
        <f t="shared" si="5"/>
        <v>5.2887198661634882E-2</v>
      </c>
    </row>
    <row r="188" spans="1:9" x14ac:dyDescent="0.25">
      <c r="A188" s="16">
        <v>35980</v>
      </c>
      <c r="B188" s="16">
        <v>1</v>
      </c>
      <c r="C188" s="16">
        <v>1</v>
      </c>
      <c r="D188" s="16">
        <v>564</v>
      </c>
      <c r="E188" s="16">
        <v>832.01</v>
      </c>
      <c r="F188" s="16">
        <v>850</v>
      </c>
      <c r="G188" s="16">
        <v>38.880000000000003</v>
      </c>
      <c r="H188" s="7">
        <f t="shared" si="4"/>
        <v>37711.704659308918</v>
      </c>
      <c r="I188" s="7">
        <f t="shared" si="5"/>
        <v>4.8129645895189498E-2</v>
      </c>
    </row>
    <row r="189" spans="1:9" x14ac:dyDescent="0.25">
      <c r="A189" s="16">
        <v>8446</v>
      </c>
      <c r="B189" s="16">
        <v>0</v>
      </c>
      <c r="C189" s="16">
        <v>1</v>
      </c>
      <c r="D189" s="16">
        <v>498</v>
      </c>
      <c r="E189" s="16">
        <v>186.4</v>
      </c>
      <c r="F189" s="16">
        <v>232</v>
      </c>
      <c r="G189" s="16">
        <v>19</v>
      </c>
      <c r="H189" s="7">
        <f t="shared" si="4"/>
        <v>12244.56621306245</v>
      </c>
      <c r="I189" s="7">
        <f t="shared" si="5"/>
        <v>0.44974736124348208</v>
      </c>
    </row>
    <row r="190" spans="1:9" x14ac:dyDescent="0.25">
      <c r="A190" s="16">
        <v>63500</v>
      </c>
      <c r="B190" s="16">
        <v>1</v>
      </c>
      <c r="C190" s="16">
        <v>1</v>
      </c>
      <c r="D190" s="16">
        <v>413</v>
      </c>
      <c r="E190" s="16">
        <v>956.92</v>
      </c>
      <c r="F190" s="16">
        <v>2350</v>
      </c>
      <c r="G190" s="16">
        <v>51.48</v>
      </c>
      <c r="H190" s="7">
        <f t="shared" si="4"/>
        <v>62172.175914666186</v>
      </c>
      <c r="I190" s="7">
        <f t="shared" si="5"/>
        <v>2.0910615517067934E-2</v>
      </c>
    </row>
    <row r="191" spans="1:9" x14ac:dyDescent="0.25">
      <c r="A191" s="16">
        <v>8290</v>
      </c>
      <c r="B191" s="16">
        <v>0</v>
      </c>
      <c r="C191" s="16">
        <v>1</v>
      </c>
      <c r="D191" s="16">
        <v>305.5</v>
      </c>
      <c r="E191" s="16">
        <v>584.9</v>
      </c>
      <c r="F191" s="16">
        <v>369</v>
      </c>
      <c r="G191" s="16">
        <v>37</v>
      </c>
      <c r="H191" s="7">
        <f t="shared" si="4"/>
        <v>5552.8496940956411</v>
      </c>
      <c r="I191" s="7">
        <f t="shared" si="5"/>
        <v>0.33017494642995887</v>
      </c>
    </row>
    <row r="192" spans="1:9" x14ac:dyDescent="0.25">
      <c r="A192" s="16">
        <v>33747</v>
      </c>
      <c r="B192" s="16">
        <v>1</v>
      </c>
      <c r="C192" s="16">
        <v>1</v>
      </c>
      <c r="D192" s="16">
        <v>370</v>
      </c>
      <c r="E192" s="16">
        <v>717.96</v>
      </c>
      <c r="F192" s="16">
        <v>867</v>
      </c>
      <c r="G192" s="16">
        <v>103.6</v>
      </c>
      <c r="H192" s="7">
        <f t="shared" si="4"/>
        <v>29742.354830757366</v>
      </c>
      <c r="I192" s="7">
        <f t="shared" si="5"/>
        <v>0.11866670131397264</v>
      </c>
    </row>
    <row r="193" spans="1:9" x14ac:dyDescent="0.25">
      <c r="A193" s="16">
        <v>38970</v>
      </c>
      <c r="B193" s="16">
        <v>1</v>
      </c>
      <c r="C193" s="16">
        <v>1</v>
      </c>
      <c r="D193" s="16">
        <v>289</v>
      </c>
      <c r="E193" s="16">
        <v>956.92</v>
      </c>
      <c r="F193" s="16">
        <v>2350</v>
      </c>
      <c r="G193" s="16">
        <v>51.48</v>
      </c>
      <c r="H193" s="7">
        <f t="shared" si="4"/>
        <v>55016.917780316362</v>
      </c>
      <c r="I193" s="7">
        <f t="shared" si="5"/>
        <v>0.41177618117311682</v>
      </c>
    </row>
    <row r="194" spans="1:9" x14ac:dyDescent="0.25">
      <c r="A194" s="16">
        <v>5316</v>
      </c>
      <c r="B194" s="16">
        <v>0</v>
      </c>
      <c r="C194" s="16">
        <v>1</v>
      </c>
      <c r="D194" s="16">
        <v>516</v>
      </c>
      <c r="E194" s="16">
        <v>186.4</v>
      </c>
      <c r="F194" s="16">
        <v>232</v>
      </c>
      <c r="G194" s="16">
        <v>19</v>
      </c>
      <c r="H194" s="7">
        <f t="shared" si="4"/>
        <v>13283.232716435808</v>
      </c>
      <c r="I194" s="7">
        <f t="shared" si="5"/>
        <v>1.4987269970721988</v>
      </c>
    </row>
    <row r="195" spans="1:9" x14ac:dyDescent="0.25">
      <c r="A195" s="16">
        <v>4714</v>
      </c>
      <c r="B195" s="16">
        <v>0</v>
      </c>
      <c r="C195" s="16">
        <v>1</v>
      </c>
      <c r="D195" s="16">
        <v>358</v>
      </c>
      <c r="E195" s="16">
        <v>186.4</v>
      </c>
      <c r="F195" s="16">
        <v>232</v>
      </c>
      <c r="G195" s="16">
        <v>19</v>
      </c>
      <c r="H195" s="7">
        <f t="shared" ref="H195:H202" si="6">+$N$17+$N$18*B195+$N$19*C195+$N$20*D195+$N$21*E195+$N$22*F195+$N$23*G195</f>
        <v>4166.0489646029737</v>
      </c>
      <c r="I195" s="7">
        <f t="shared" ref="I195:I202" si="7">+ABS(A195-H195)/A195</f>
        <v>0.11623908260437554</v>
      </c>
    </row>
    <row r="196" spans="1:9" x14ac:dyDescent="0.25">
      <c r="A196" s="16">
        <v>35730</v>
      </c>
      <c r="B196" s="16">
        <v>1</v>
      </c>
      <c r="C196" s="16">
        <v>1</v>
      </c>
      <c r="D196" s="16">
        <v>129.69999999999999</v>
      </c>
      <c r="E196" s="16">
        <v>956.92</v>
      </c>
      <c r="F196" s="16">
        <v>2350</v>
      </c>
      <c r="G196" s="16">
        <v>51.48</v>
      </c>
      <c r="H196" s="7">
        <f t="shared" si="6"/>
        <v>45824.719225462119</v>
      </c>
      <c r="I196" s="7">
        <f t="shared" si="7"/>
        <v>0.28252782606946875</v>
      </c>
    </row>
    <row r="197" spans="1:9" x14ac:dyDescent="0.25">
      <c r="A197" s="16">
        <v>52970</v>
      </c>
      <c r="B197" s="16">
        <v>1</v>
      </c>
      <c r="C197" s="16">
        <v>1</v>
      </c>
      <c r="D197" s="16">
        <v>468</v>
      </c>
      <c r="E197" s="16">
        <v>599.44000000000005</v>
      </c>
      <c r="F197" s="16">
        <v>1596</v>
      </c>
      <c r="G197" s="16">
        <v>36.72</v>
      </c>
      <c r="H197" s="7">
        <f t="shared" si="6"/>
        <v>47821.401390326741</v>
      </c>
      <c r="I197" s="7">
        <f t="shared" si="7"/>
        <v>9.719838794927807E-2</v>
      </c>
    </row>
    <row r="198" spans="1:9" x14ac:dyDescent="0.25">
      <c r="A198" s="16">
        <v>10070</v>
      </c>
      <c r="B198" s="16">
        <v>0</v>
      </c>
      <c r="C198" s="16">
        <v>1</v>
      </c>
      <c r="D198" s="16">
        <v>374</v>
      </c>
      <c r="E198" s="16">
        <v>584.9</v>
      </c>
      <c r="F198" s="16">
        <v>369</v>
      </c>
      <c r="G198" s="16">
        <v>37</v>
      </c>
      <c r="H198" s="7">
        <f t="shared" si="6"/>
        <v>9505.552776377599</v>
      </c>
      <c r="I198" s="7">
        <f t="shared" si="7"/>
        <v>5.6052355871142108E-2</v>
      </c>
    </row>
    <row r="199" spans="1:9" x14ac:dyDescent="0.25">
      <c r="A199" s="16">
        <v>29680</v>
      </c>
      <c r="B199" s="16">
        <v>0</v>
      </c>
      <c r="C199" s="16">
        <v>2</v>
      </c>
      <c r="D199" s="16">
        <v>704</v>
      </c>
      <c r="E199" s="16">
        <v>1675.8</v>
      </c>
      <c r="F199" s="16">
        <v>361</v>
      </c>
      <c r="G199" s="16">
        <v>40.6</v>
      </c>
      <c r="H199" s="7">
        <f t="shared" si="6"/>
        <v>36731.433675889661</v>
      </c>
      <c r="I199" s="7">
        <f t="shared" si="7"/>
        <v>0.23758199716609368</v>
      </c>
    </row>
    <row r="200" spans="1:9" x14ac:dyDescent="0.25">
      <c r="A200" s="16">
        <v>50300</v>
      </c>
      <c r="B200" s="16">
        <v>1</v>
      </c>
      <c r="C200" s="16">
        <v>1</v>
      </c>
      <c r="D200" s="16">
        <v>332</v>
      </c>
      <c r="E200" s="16">
        <v>956.92</v>
      </c>
      <c r="F200" s="16">
        <v>2350</v>
      </c>
      <c r="G200" s="16">
        <v>51.48</v>
      </c>
      <c r="H200" s="7">
        <f t="shared" si="6"/>
        <v>57498.176649486057</v>
      </c>
      <c r="I200" s="7">
        <f t="shared" si="7"/>
        <v>0.14310490356831126</v>
      </c>
    </row>
    <row r="201" spans="1:9" x14ac:dyDescent="0.25">
      <c r="A201" s="16">
        <v>15390</v>
      </c>
      <c r="B201" s="16">
        <v>0</v>
      </c>
      <c r="C201" s="16">
        <v>1</v>
      </c>
      <c r="D201" s="16">
        <v>704</v>
      </c>
      <c r="E201" s="16">
        <v>584.9</v>
      </c>
      <c r="F201" s="16">
        <v>369</v>
      </c>
      <c r="G201" s="16">
        <v>37</v>
      </c>
      <c r="H201" s="7">
        <f t="shared" si="6"/>
        <v>28547.772004889215</v>
      </c>
      <c r="I201" s="7">
        <f t="shared" si="7"/>
        <v>0.85495594573679112</v>
      </c>
    </row>
    <row r="202" spans="1:9" x14ac:dyDescent="0.25">
      <c r="A202" s="16">
        <v>38620</v>
      </c>
      <c r="B202" s="16">
        <v>1</v>
      </c>
      <c r="C202" s="16">
        <v>1</v>
      </c>
      <c r="D202" s="16">
        <v>527</v>
      </c>
      <c r="E202" s="16">
        <v>684.35</v>
      </c>
      <c r="F202" s="16">
        <v>999</v>
      </c>
      <c r="G202" s="16">
        <v>12.96</v>
      </c>
      <c r="H202" s="7">
        <f t="shared" si="6"/>
        <v>37351.53880790688</v>
      </c>
      <c r="I202" s="7">
        <f t="shared" si="7"/>
        <v>3.2844670950106687E-2</v>
      </c>
    </row>
    <row r="203" spans="1:9" x14ac:dyDescent="0.25">
      <c r="A203" s="1">
        <f>SUM(A2:A202)</f>
        <v>6279512.9330000002</v>
      </c>
      <c r="B203" s="6"/>
      <c r="C203" s="6"/>
      <c r="I203" s="9"/>
    </row>
    <row r="204" spans="1:9" x14ac:dyDescent="0.25">
      <c r="A204" s="1"/>
      <c r="B204" s="6"/>
      <c r="C204" s="6"/>
    </row>
  </sheetData>
  <mergeCells count="1">
    <mergeCell ref="M25:U32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7"/>
  <sheetViews>
    <sheetView workbookViewId="0">
      <selection activeCell="L14" sqref="L14"/>
    </sheetView>
  </sheetViews>
  <sheetFormatPr defaultRowHeight="15" x14ac:dyDescent="0.25"/>
  <cols>
    <col min="1" max="1" width="25.5703125" bestFit="1" customWidth="1"/>
    <col min="2" max="2" width="16.85546875" bestFit="1" customWidth="1"/>
    <col min="3" max="3" width="3.5703125" bestFit="1" customWidth="1"/>
    <col min="4" max="4" width="14.140625" bestFit="1" customWidth="1"/>
    <col min="5" max="5" width="8.85546875" bestFit="1" customWidth="1"/>
    <col min="6" max="6" width="7.140625" bestFit="1" customWidth="1"/>
    <col min="7" max="7" width="7" bestFit="1" customWidth="1"/>
    <col min="8" max="8" width="14.140625" bestFit="1" customWidth="1"/>
    <col min="9" max="9" width="16.5703125" customWidth="1"/>
    <col min="10" max="10" width="6.28515625" bestFit="1" customWidth="1"/>
    <col min="11" max="11" width="5" bestFit="1" customWidth="1"/>
  </cols>
  <sheetData>
    <row r="1" spans="1:11" s="4" customFormat="1" ht="47.25" x14ac:dyDescent="0.25">
      <c r="A1" s="3" t="s">
        <v>1</v>
      </c>
      <c r="B1" s="3" t="s">
        <v>4</v>
      </c>
      <c r="C1" s="5" t="s">
        <v>3</v>
      </c>
      <c r="D1" s="3" t="s">
        <v>0</v>
      </c>
      <c r="E1" s="5" t="s">
        <v>9</v>
      </c>
      <c r="F1" s="5" t="s">
        <v>8</v>
      </c>
      <c r="G1" s="11" t="s">
        <v>10</v>
      </c>
      <c r="H1" s="5" t="s">
        <v>2</v>
      </c>
      <c r="I1" s="5" t="s">
        <v>43</v>
      </c>
      <c r="J1" s="5" t="s">
        <v>39</v>
      </c>
      <c r="K1" s="5" t="s">
        <v>40</v>
      </c>
    </row>
    <row r="2" spans="1:11" x14ac:dyDescent="0.25">
      <c r="A2" s="13">
        <v>27280</v>
      </c>
      <c r="B2" s="15">
        <v>1</v>
      </c>
      <c r="C2" s="14">
        <v>1</v>
      </c>
      <c r="D2" s="8">
        <v>446</v>
      </c>
      <c r="E2" s="7">
        <v>684.35</v>
      </c>
      <c r="F2">
        <v>999</v>
      </c>
      <c r="G2">
        <v>12.96</v>
      </c>
      <c r="H2" s="7">
        <f>+$N$17+$N$18*B2+$N$19*C2+$N$20*D2+$N$21*E2+$N$22*F2+$N$23*G2</f>
        <v>32677.53954272675</v>
      </c>
      <c r="I2" s="7">
        <f>+ABS(A2-H2)/A2</f>
        <v>0.19785702136095126</v>
      </c>
      <c r="J2" s="26">
        <f>AVERAGE(I2:I87)</f>
        <v>0.30599446134927288</v>
      </c>
      <c r="K2" s="27">
        <v>0.88</v>
      </c>
    </row>
    <row r="3" spans="1:11" x14ac:dyDescent="0.25">
      <c r="A3" s="13">
        <v>44045</v>
      </c>
      <c r="B3" s="15">
        <v>1</v>
      </c>
      <c r="C3" s="14">
        <v>1</v>
      </c>
      <c r="D3" s="8">
        <v>320</v>
      </c>
      <c r="E3" s="7">
        <v>4381.8</v>
      </c>
      <c r="F3">
        <v>1621</v>
      </c>
      <c r="G3">
        <v>72</v>
      </c>
      <c r="H3" s="7">
        <f t="shared" ref="H3:H66" si="0">+$N$17+$N$18*B3+$N$19*C3+$N$20*D3+$N$21*E3+$N$22*F3+$N$23*G3</f>
        <v>47303.907971822722</v>
      </c>
      <c r="I3" s="7">
        <f t="shared" ref="I3:I66" si="1">+ABS(A3-H3)/A3</f>
        <v>7.3990418250033427E-2</v>
      </c>
    </row>
    <row r="4" spans="1:11" x14ac:dyDescent="0.25">
      <c r="A4" s="13">
        <v>39050</v>
      </c>
      <c r="B4" s="15">
        <v>1</v>
      </c>
      <c r="C4" s="14">
        <v>1</v>
      </c>
      <c r="D4" s="8">
        <v>229</v>
      </c>
      <c r="E4" s="7">
        <v>956.92</v>
      </c>
      <c r="F4">
        <v>2350</v>
      </c>
      <c r="G4">
        <v>51.48</v>
      </c>
      <c r="H4" s="7">
        <f t="shared" si="0"/>
        <v>51554.696102405156</v>
      </c>
      <c r="I4" s="7">
        <f t="shared" si="1"/>
        <v>0.32022269148284649</v>
      </c>
    </row>
    <row r="5" spans="1:11" x14ac:dyDescent="0.25">
      <c r="A5" s="13">
        <v>10710</v>
      </c>
      <c r="B5" s="15">
        <v>0</v>
      </c>
      <c r="C5" s="14">
        <v>1</v>
      </c>
      <c r="D5" s="8">
        <v>414</v>
      </c>
      <c r="E5" s="7">
        <v>584.9</v>
      </c>
      <c r="F5">
        <v>369</v>
      </c>
      <c r="G5">
        <v>37</v>
      </c>
      <c r="H5" s="7">
        <f t="shared" si="0"/>
        <v>11813.700561651733</v>
      </c>
      <c r="I5" s="7">
        <f t="shared" si="1"/>
        <v>0.10305327373032051</v>
      </c>
    </row>
    <row r="6" spans="1:11" x14ac:dyDescent="0.25">
      <c r="A6" s="13">
        <v>73579</v>
      </c>
      <c r="B6" s="15">
        <v>1</v>
      </c>
      <c r="C6" s="14">
        <v>1</v>
      </c>
      <c r="D6" s="8">
        <v>500</v>
      </c>
      <c r="E6" s="7">
        <v>4381.8</v>
      </c>
      <c r="F6">
        <v>1621</v>
      </c>
      <c r="G6">
        <v>72</v>
      </c>
      <c r="H6" s="7">
        <f t="shared" si="0"/>
        <v>57690.573005556333</v>
      </c>
      <c r="I6" s="7">
        <f t="shared" si="1"/>
        <v>0.21593697922564409</v>
      </c>
    </row>
    <row r="7" spans="1:11" x14ac:dyDescent="0.25">
      <c r="A7" s="13">
        <v>17450</v>
      </c>
      <c r="B7" s="15">
        <v>0</v>
      </c>
      <c r="C7" s="14">
        <v>1</v>
      </c>
      <c r="D7" s="8">
        <v>613.1</v>
      </c>
      <c r="E7" s="7">
        <v>584.9</v>
      </c>
      <c r="F7">
        <v>369</v>
      </c>
      <c r="G7">
        <v>37</v>
      </c>
      <c r="H7" s="7">
        <f t="shared" si="0"/>
        <v>23302.506162853744</v>
      </c>
      <c r="I7" s="7">
        <f t="shared" si="1"/>
        <v>0.33538717265637502</v>
      </c>
    </row>
    <row r="8" spans="1:11" x14ac:dyDescent="0.25">
      <c r="A8" s="13">
        <v>35290</v>
      </c>
      <c r="B8" s="15">
        <v>1</v>
      </c>
      <c r="C8" s="14">
        <v>1</v>
      </c>
      <c r="D8" s="8">
        <v>605.9</v>
      </c>
      <c r="E8" s="7">
        <v>1357.9</v>
      </c>
      <c r="F8">
        <v>785</v>
      </c>
      <c r="G8">
        <v>30</v>
      </c>
      <c r="H8" s="7">
        <f t="shared" si="0"/>
        <v>39120.087029462484</v>
      </c>
      <c r="I8" s="7">
        <f t="shared" si="1"/>
        <v>0.10853179454413385</v>
      </c>
    </row>
    <row r="9" spans="1:11" x14ac:dyDescent="0.25">
      <c r="A9" s="13">
        <v>8344</v>
      </c>
      <c r="B9" s="15">
        <v>0</v>
      </c>
      <c r="C9" s="14">
        <v>1</v>
      </c>
      <c r="D9" s="8">
        <v>339</v>
      </c>
      <c r="E9" s="7">
        <v>186.4</v>
      </c>
      <c r="F9">
        <v>232</v>
      </c>
      <c r="G9">
        <v>19</v>
      </c>
      <c r="H9" s="7">
        <f t="shared" si="0"/>
        <v>3069.6787665977599</v>
      </c>
      <c r="I9" s="7">
        <f t="shared" si="1"/>
        <v>0.63210944791493773</v>
      </c>
    </row>
    <row r="10" spans="1:11" x14ac:dyDescent="0.25">
      <c r="A10" s="13">
        <v>17050</v>
      </c>
      <c r="B10" s="15">
        <v>0</v>
      </c>
      <c r="C10" s="14">
        <v>1</v>
      </c>
      <c r="D10" s="8">
        <v>527</v>
      </c>
      <c r="E10" s="7">
        <v>584.9</v>
      </c>
      <c r="F10">
        <v>369</v>
      </c>
      <c r="G10">
        <v>37</v>
      </c>
      <c r="H10" s="7">
        <f t="shared" si="0"/>
        <v>18334.218055051166</v>
      </c>
      <c r="I10" s="7">
        <f t="shared" si="1"/>
        <v>7.5320707041124091E-2</v>
      </c>
    </row>
    <row r="11" spans="1:11" x14ac:dyDescent="0.25">
      <c r="A11" s="13">
        <v>5881</v>
      </c>
      <c r="B11" s="15">
        <v>0</v>
      </c>
      <c r="C11" s="14">
        <v>1</v>
      </c>
      <c r="D11" s="8">
        <v>300</v>
      </c>
      <c r="E11" s="7">
        <v>186.4</v>
      </c>
      <c r="F11">
        <v>232</v>
      </c>
      <c r="G11">
        <v>19</v>
      </c>
      <c r="H11" s="7">
        <f t="shared" si="0"/>
        <v>819.23467595547731</v>
      </c>
      <c r="I11" s="7">
        <f t="shared" si="1"/>
        <v>0.8606980656426666</v>
      </c>
    </row>
    <row r="12" spans="1:11" x14ac:dyDescent="0.25">
      <c r="A12" s="13">
        <v>15410</v>
      </c>
      <c r="B12" s="15">
        <v>1</v>
      </c>
      <c r="C12" s="14">
        <v>1</v>
      </c>
      <c r="D12" s="8">
        <v>129.69999999999999</v>
      </c>
      <c r="E12" s="7">
        <v>684.35</v>
      </c>
      <c r="F12">
        <v>869</v>
      </c>
      <c r="G12">
        <v>12.96</v>
      </c>
      <c r="H12" s="7">
        <f t="shared" si="0"/>
        <v>11618.676647053404</v>
      </c>
      <c r="I12" s="7">
        <f t="shared" si="1"/>
        <v>0.24603006832878624</v>
      </c>
    </row>
    <row r="13" spans="1:11" x14ac:dyDescent="0.25">
      <c r="A13" s="13">
        <v>7261</v>
      </c>
      <c r="B13" s="15">
        <v>0</v>
      </c>
      <c r="C13" s="14">
        <v>1</v>
      </c>
      <c r="D13" s="8">
        <v>463</v>
      </c>
      <c r="E13" s="7">
        <v>186.4</v>
      </c>
      <c r="F13">
        <v>232</v>
      </c>
      <c r="G13">
        <v>19</v>
      </c>
      <c r="H13" s="7">
        <f t="shared" si="0"/>
        <v>10224.936900947579</v>
      </c>
      <c r="I13" s="7">
        <f t="shared" si="1"/>
        <v>0.40819954564764899</v>
      </c>
    </row>
    <row r="14" spans="1:11" x14ac:dyDescent="0.25">
      <c r="A14" s="13">
        <v>5581</v>
      </c>
      <c r="B14" s="15">
        <v>0</v>
      </c>
      <c r="C14" s="14">
        <v>1</v>
      </c>
      <c r="D14" s="8">
        <v>405.6</v>
      </c>
      <c r="E14" s="7">
        <v>203.37</v>
      </c>
      <c r="F14">
        <v>184</v>
      </c>
      <c r="G14">
        <v>21</v>
      </c>
      <c r="H14" s="7">
        <f t="shared" si="0"/>
        <v>5996.151240802923</v>
      </c>
      <c r="I14" s="7">
        <f t="shared" si="1"/>
        <v>7.4386533023279522E-2</v>
      </c>
    </row>
    <row r="15" spans="1:11" x14ac:dyDescent="0.25">
      <c r="A15" s="13">
        <v>44070</v>
      </c>
      <c r="B15" s="15">
        <v>1</v>
      </c>
      <c r="C15" s="14">
        <v>1</v>
      </c>
      <c r="D15" s="8">
        <v>613</v>
      </c>
      <c r="E15" s="7">
        <v>832.01</v>
      </c>
      <c r="F15">
        <v>850</v>
      </c>
      <c r="G15">
        <v>38.880000000000003</v>
      </c>
      <c r="H15" s="7">
        <f t="shared" si="0"/>
        <v>40539.185696269735</v>
      </c>
      <c r="I15" s="7">
        <f t="shared" si="1"/>
        <v>8.0118318668714897E-2</v>
      </c>
    </row>
    <row r="16" spans="1:11" x14ac:dyDescent="0.25">
      <c r="A16" s="13">
        <v>39180</v>
      </c>
      <c r="B16" s="15">
        <v>1</v>
      </c>
      <c r="C16" s="14">
        <v>1</v>
      </c>
      <c r="D16" s="8">
        <v>332</v>
      </c>
      <c r="E16" s="7">
        <v>599.44000000000005</v>
      </c>
      <c r="F16">
        <v>1596</v>
      </c>
      <c r="G16">
        <v>36.72</v>
      </c>
      <c r="H16" s="7">
        <f t="shared" si="0"/>
        <v>39973.698920394672</v>
      </c>
      <c r="I16" s="7">
        <f t="shared" si="1"/>
        <v>2.0257757028960498E-2</v>
      </c>
    </row>
    <row r="17" spans="1:14" x14ac:dyDescent="0.25">
      <c r="A17" s="13">
        <v>20661</v>
      </c>
      <c r="B17" s="15">
        <v>1</v>
      </c>
      <c r="C17" s="14">
        <v>1</v>
      </c>
      <c r="D17" s="8">
        <v>296</v>
      </c>
      <c r="E17" s="7">
        <v>684.35</v>
      </c>
      <c r="F17">
        <v>999</v>
      </c>
      <c r="G17">
        <v>12.96</v>
      </c>
      <c r="H17" s="7">
        <f t="shared" si="0"/>
        <v>24021.985347948746</v>
      </c>
      <c r="I17" s="7">
        <f t="shared" si="1"/>
        <v>0.1626729271549657</v>
      </c>
      <c r="N17">
        <v>-29185.995785977091</v>
      </c>
    </row>
    <row r="18" spans="1:14" x14ac:dyDescent="0.25">
      <c r="A18" s="13">
        <v>44045</v>
      </c>
      <c r="B18" s="15">
        <v>1</v>
      </c>
      <c r="C18" s="14">
        <v>1</v>
      </c>
      <c r="D18" s="8">
        <v>506</v>
      </c>
      <c r="E18" s="7">
        <v>717.96</v>
      </c>
      <c r="F18">
        <v>867</v>
      </c>
      <c r="G18">
        <v>103.6</v>
      </c>
      <c r="H18" s="7">
        <f t="shared" si="0"/>
        <v>37590.057300689426</v>
      </c>
      <c r="I18" s="7">
        <f t="shared" si="1"/>
        <v>0.14655335904894026</v>
      </c>
      <c r="N18">
        <v>6386.9181375152257</v>
      </c>
    </row>
    <row r="19" spans="1:14" x14ac:dyDescent="0.25">
      <c r="A19" s="13">
        <v>25930</v>
      </c>
      <c r="B19" s="15">
        <v>1</v>
      </c>
      <c r="C19" s="14">
        <v>1</v>
      </c>
      <c r="D19" s="8">
        <v>332</v>
      </c>
      <c r="E19" s="7">
        <v>832.01</v>
      </c>
      <c r="F19">
        <v>850</v>
      </c>
      <c r="G19">
        <v>38.880000000000003</v>
      </c>
      <c r="H19" s="7">
        <f t="shared" si="0"/>
        <v>24324.447504718926</v>
      </c>
      <c r="I19" s="7">
        <f t="shared" si="1"/>
        <v>6.1918723304322167E-2</v>
      </c>
      <c r="N19">
        <v>6506.4654593811238</v>
      </c>
    </row>
    <row r="20" spans="1:14" x14ac:dyDescent="0.25">
      <c r="A20" s="13">
        <v>80000</v>
      </c>
      <c r="B20" s="15">
        <v>1</v>
      </c>
      <c r="C20" s="14">
        <v>1</v>
      </c>
      <c r="D20" s="8">
        <v>516</v>
      </c>
      <c r="E20" s="7">
        <v>956.92</v>
      </c>
      <c r="F20">
        <v>2350</v>
      </c>
      <c r="G20">
        <v>51.48</v>
      </c>
      <c r="H20" s="7">
        <f t="shared" si="0"/>
        <v>68115.656461747087</v>
      </c>
      <c r="I20" s="7">
        <f t="shared" si="1"/>
        <v>0.14855429422816141</v>
      </c>
      <c r="N20">
        <v>57.703694631853388</v>
      </c>
    </row>
    <row r="21" spans="1:14" x14ac:dyDescent="0.25">
      <c r="A21" s="13">
        <v>43314</v>
      </c>
      <c r="B21" s="15">
        <v>1</v>
      </c>
      <c r="C21" s="14">
        <v>1</v>
      </c>
      <c r="D21" s="8">
        <v>578</v>
      </c>
      <c r="E21" s="7">
        <v>717.96</v>
      </c>
      <c r="F21">
        <v>867</v>
      </c>
      <c r="G21">
        <v>103.6</v>
      </c>
      <c r="H21" s="7">
        <f t="shared" si="0"/>
        <v>41744.723314182876</v>
      </c>
      <c r="I21" s="7">
        <f t="shared" si="1"/>
        <v>3.623024162665936E-2</v>
      </c>
      <c r="N21">
        <v>1.5411047727856064</v>
      </c>
    </row>
    <row r="22" spans="1:14" x14ac:dyDescent="0.25">
      <c r="A22" s="13">
        <v>11940</v>
      </c>
      <c r="B22" s="15">
        <v>0</v>
      </c>
      <c r="C22" s="14">
        <v>1</v>
      </c>
      <c r="D22" s="8">
        <v>545</v>
      </c>
      <c r="E22" s="7">
        <v>584.9</v>
      </c>
      <c r="F22">
        <v>369</v>
      </c>
      <c r="G22">
        <v>37</v>
      </c>
      <c r="H22" s="7">
        <f t="shared" si="0"/>
        <v>19372.884558424525</v>
      </c>
      <c r="I22" s="7">
        <f t="shared" si="1"/>
        <v>0.62251964475917287</v>
      </c>
      <c r="N22">
        <v>21.593725258600916</v>
      </c>
    </row>
    <row r="23" spans="1:14" x14ac:dyDescent="0.25">
      <c r="A23" s="13">
        <v>18530</v>
      </c>
      <c r="B23" s="15">
        <v>1</v>
      </c>
      <c r="C23" s="14">
        <v>1</v>
      </c>
      <c r="D23" s="8">
        <v>300</v>
      </c>
      <c r="E23" s="7">
        <v>599.44000000000005</v>
      </c>
      <c r="F23">
        <v>1596</v>
      </c>
      <c r="G23">
        <v>36.72</v>
      </c>
      <c r="H23" s="7">
        <f t="shared" si="0"/>
        <v>38127.180692175367</v>
      </c>
      <c r="I23" s="7">
        <f t="shared" si="1"/>
        <v>1.0575920503062799</v>
      </c>
      <c r="N23">
        <v>46.876338071198902</v>
      </c>
    </row>
    <row r="24" spans="1:14" x14ac:dyDescent="0.25">
      <c r="A24" s="13">
        <v>38130</v>
      </c>
      <c r="B24" s="15">
        <v>1</v>
      </c>
      <c r="C24" s="14">
        <v>1</v>
      </c>
      <c r="D24" s="8">
        <v>516</v>
      </c>
      <c r="E24" s="7">
        <v>684.35</v>
      </c>
      <c r="F24">
        <v>999</v>
      </c>
      <c r="G24">
        <v>12.96</v>
      </c>
      <c r="H24" s="7">
        <f t="shared" si="0"/>
        <v>36716.798166956491</v>
      </c>
      <c r="I24" s="7">
        <f t="shared" si="1"/>
        <v>3.7062728377747427E-2</v>
      </c>
    </row>
    <row r="25" spans="1:14" x14ac:dyDescent="0.25">
      <c r="A25" s="13">
        <v>37640</v>
      </c>
      <c r="B25" s="15">
        <v>1</v>
      </c>
      <c r="C25" s="14">
        <v>1</v>
      </c>
      <c r="D25" s="8">
        <v>338</v>
      </c>
      <c r="E25" s="7">
        <v>956.92</v>
      </c>
      <c r="F25">
        <v>2350</v>
      </c>
      <c r="G25">
        <v>51.48</v>
      </c>
      <c r="H25" s="7">
        <f t="shared" si="0"/>
        <v>57844.398817277179</v>
      </c>
      <c r="I25" s="7">
        <f t="shared" si="1"/>
        <v>0.53677998983201858</v>
      </c>
    </row>
    <row r="26" spans="1:14" x14ac:dyDescent="0.25">
      <c r="A26" s="13">
        <v>36933</v>
      </c>
      <c r="B26" s="15">
        <v>1</v>
      </c>
      <c r="C26" s="14">
        <v>1</v>
      </c>
      <c r="D26" s="8">
        <v>516</v>
      </c>
      <c r="E26" s="7">
        <v>4381.8</v>
      </c>
      <c r="F26">
        <v>1621</v>
      </c>
      <c r="G26">
        <v>72</v>
      </c>
      <c r="H26" s="7">
        <f t="shared" si="0"/>
        <v>58613.832119665982</v>
      </c>
      <c r="I26" s="7">
        <f t="shared" si="1"/>
        <v>0.58703143854184558</v>
      </c>
    </row>
    <row r="27" spans="1:14" x14ac:dyDescent="0.25">
      <c r="A27" s="13">
        <v>6510</v>
      </c>
      <c r="B27" s="15">
        <v>0</v>
      </c>
      <c r="C27" s="14">
        <v>1</v>
      </c>
      <c r="D27" s="8">
        <v>421</v>
      </c>
      <c r="E27" s="7">
        <v>186.4</v>
      </c>
      <c r="F27">
        <v>232</v>
      </c>
      <c r="G27">
        <v>19</v>
      </c>
      <c r="H27" s="7">
        <f t="shared" si="0"/>
        <v>7801.3817264097415</v>
      </c>
      <c r="I27" s="7">
        <f t="shared" si="1"/>
        <v>0.19836892878797874</v>
      </c>
    </row>
    <row r="28" spans="1:14" x14ac:dyDescent="0.25">
      <c r="A28" s="13">
        <v>44330</v>
      </c>
      <c r="B28" s="15">
        <v>1</v>
      </c>
      <c r="C28" s="14">
        <v>1</v>
      </c>
      <c r="D28" s="8">
        <v>339</v>
      </c>
      <c r="E28" s="7">
        <v>599.44000000000005</v>
      </c>
      <c r="F28">
        <v>1596</v>
      </c>
      <c r="G28">
        <v>36.72</v>
      </c>
      <c r="H28" s="7">
        <f t="shared" si="0"/>
        <v>40377.624782817649</v>
      </c>
      <c r="I28" s="7">
        <f t="shared" si="1"/>
        <v>8.9158024299173258E-2</v>
      </c>
    </row>
    <row r="29" spans="1:14" x14ac:dyDescent="0.25">
      <c r="A29" s="13">
        <v>24020</v>
      </c>
      <c r="B29" s="15">
        <v>0</v>
      </c>
      <c r="C29" s="14">
        <v>2</v>
      </c>
      <c r="D29" s="8">
        <v>613.1</v>
      </c>
      <c r="E29" s="7">
        <v>1675.8</v>
      </c>
      <c r="F29">
        <v>361</v>
      </c>
      <c r="G29">
        <v>40.6</v>
      </c>
      <c r="H29" s="7">
        <f t="shared" si="0"/>
        <v>31486.167833854193</v>
      </c>
      <c r="I29" s="7">
        <f t="shared" si="1"/>
        <v>0.31083130032698558</v>
      </c>
    </row>
    <row r="30" spans="1:14" x14ac:dyDescent="0.25">
      <c r="A30" s="13">
        <v>11190</v>
      </c>
      <c r="B30" s="15">
        <v>0</v>
      </c>
      <c r="C30" s="14">
        <v>1</v>
      </c>
      <c r="D30" s="8">
        <v>516</v>
      </c>
      <c r="E30" s="7">
        <v>584.9</v>
      </c>
      <c r="F30">
        <v>369</v>
      </c>
      <c r="G30">
        <v>37</v>
      </c>
      <c r="H30" s="7">
        <f t="shared" si="0"/>
        <v>17699.477414100777</v>
      </c>
      <c r="I30" s="7">
        <f t="shared" si="1"/>
        <v>0.58172273584457346</v>
      </c>
    </row>
    <row r="31" spans="1:14" x14ac:dyDescent="0.25">
      <c r="A31" s="13">
        <v>27922</v>
      </c>
      <c r="B31" s="15">
        <v>1</v>
      </c>
      <c r="C31" s="14">
        <v>1</v>
      </c>
      <c r="D31" s="8">
        <v>359</v>
      </c>
      <c r="E31" s="7">
        <v>717.96</v>
      </c>
      <c r="F31">
        <v>867</v>
      </c>
      <c r="G31">
        <v>103.6</v>
      </c>
      <c r="H31" s="7">
        <f t="shared" si="0"/>
        <v>29107.614189806976</v>
      </c>
      <c r="I31" s="7">
        <f t="shared" si="1"/>
        <v>4.2461649946528769E-2</v>
      </c>
    </row>
    <row r="32" spans="1:14" x14ac:dyDescent="0.25">
      <c r="A32" s="13">
        <v>18820</v>
      </c>
      <c r="B32" s="15">
        <v>0</v>
      </c>
      <c r="C32" s="14">
        <v>2</v>
      </c>
      <c r="D32" s="8">
        <v>405.6</v>
      </c>
      <c r="E32" s="7">
        <v>1675.8</v>
      </c>
      <c r="F32">
        <v>361</v>
      </c>
      <c r="G32">
        <v>40.6</v>
      </c>
      <c r="H32" s="7">
        <f t="shared" si="0"/>
        <v>19512.651197744617</v>
      </c>
      <c r="I32" s="7">
        <f t="shared" si="1"/>
        <v>3.680399562936329E-2</v>
      </c>
    </row>
    <row r="33" spans="1:9" x14ac:dyDescent="0.25">
      <c r="A33" s="13">
        <v>36180</v>
      </c>
      <c r="B33" s="15">
        <v>1</v>
      </c>
      <c r="C33" s="14">
        <v>1</v>
      </c>
      <c r="D33" s="8">
        <v>516</v>
      </c>
      <c r="E33" s="7">
        <v>832.01</v>
      </c>
      <c r="F33">
        <v>850</v>
      </c>
      <c r="G33">
        <v>38.880000000000003</v>
      </c>
      <c r="H33" s="7">
        <f t="shared" si="0"/>
        <v>34941.927316979949</v>
      </c>
      <c r="I33" s="7">
        <f t="shared" si="1"/>
        <v>3.4219808817580182E-2</v>
      </c>
    </row>
    <row r="34" spans="1:9" x14ac:dyDescent="0.25">
      <c r="A34" s="13">
        <v>5998</v>
      </c>
      <c r="B34" s="15">
        <v>0</v>
      </c>
      <c r="C34" s="14">
        <v>1</v>
      </c>
      <c r="D34" s="8">
        <v>463</v>
      </c>
      <c r="E34" s="7">
        <v>203.37</v>
      </c>
      <c r="F34">
        <v>184</v>
      </c>
      <c r="G34">
        <v>21</v>
      </c>
      <c r="H34" s="7">
        <f t="shared" si="0"/>
        <v>9308.3433126713062</v>
      </c>
      <c r="I34" s="7">
        <f t="shared" si="1"/>
        <v>0.55190785473012771</v>
      </c>
    </row>
    <row r="35" spans="1:9" x14ac:dyDescent="0.25">
      <c r="A35" s="13">
        <v>35540</v>
      </c>
      <c r="B35" s="15">
        <v>1</v>
      </c>
      <c r="C35" s="14">
        <v>1</v>
      </c>
      <c r="D35" s="8">
        <v>493</v>
      </c>
      <c r="E35" s="7">
        <v>684.35</v>
      </c>
      <c r="F35">
        <v>999</v>
      </c>
      <c r="G35">
        <v>12.96</v>
      </c>
      <c r="H35" s="7">
        <f t="shared" si="0"/>
        <v>35389.613190423865</v>
      </c>
      <c r="I35" s="7">
        <f t="shared" si="1"/>
        <v>4.2314802919565398E-3</v>
      </c>
    </row>
    <row r="36" spans="1:9" x14ac:dyDescent="0.25">
      <c r="A36" s="13">
        <v>6270</v>
      </c>
      <c r="B36" s="15">
        <v>0</v>
      </c>
      <c r="C36" s="14">
        <v>1</v>
      </c>
      <c r="D36" s="8">
        <v>277</v>
      </c>
      <c r="E36" s="7">
        <v>584.9</v>
      </c>
      <c r="F36">
        <v>369</v>
      </c>
      <c r="G36">
        <v>37</v>
      </c>
      <c r="H36" s="7">
        <f t="shared" si="0"/>
        <v>3908.2943970878209</v>
      </c>
      <c r="I36" s="7">
        <f t="shared" si="1"/>
        <v>0.3766675602730748</v>
      </c>
    </row>
    <row r="37" spans="1:9" x14ac:dyDescent="0.25">
      <c r="A37" s="13">
        <v>57298</v>
      </c>
      <c r="B37" s="15">
        <v>1</v>
      </c>
      <c r="C37" s="14">
        <v>1</v>
      </c>
      <c r="D37" s="8">
        <v>421</v>
      </c>
      <c r="E37" s="7">
        <v>4381.8</v>
      </c>
      <c r="F37">
        <v>1621</v>
      </c>
      <c r="G37">
        <v>72</v>
      </c>
      <c r="H37" s="7">
        <f t="shared" si="0"/>
        <v>53131.981129639913</v>
      </c>
      <c r="I37" s="7">
        <f t="shared" si="1"/>
        <v>7.2707928206221628E-2</v>
      </c>
    </row>
    <row r="38" spans="1:9" x14ac:dyDescent="0.25">
      <c r="A38" s="13">
        <v>26110</v>
      </c>
      <c r="B38" s="15">
        <v>1</v>
      </c>
      <c r="C38" s="14">
        <v>1</v>
      </c>
      <c r="D38" s="8">
        <v>310</v>
      </c>
      <c r="E38" s="7">
        <v>832.01</v>
      </c>
      <c r="F38">
        <v>850</v>
      </c>
      <c r="G38">
        <v>38.880000000000003</v>
      </c>
      <c r="H38" s="7">
        <f t="shared" si="0"/>
        <v>23054.966222818151</v>
      </c>
      <c r="I38" s="7">
        <f t="shared" si="1"/>
        <v>0.1170062725845212</v>
      </c>
    </row>
    <row r="39" spans="1:9" x14ac:dyDescent="0.25">
      <c r="A39" s="13">
        <v>14320</v>
      </c>
      <c r="B39" s="15">
        <v>0</v>
      </c>
      <c r="C39" s="14">
        <v>1</v>
      </c>
      <c r="D39" s="8">
        <v>527</v>
      </c>
      <c r="E39" s="7">
        <v>584.9</v>
      </c>
      <c r="F39">
        <v>369</v>
      </c>
      <c r="G39">
        <v>37</v>
      </c>
      <c r="H39" s="7">
        <f t="shared" si="0"/>
        <v>18334.218055051166</v>
      </c>
      <c r="I39" s="7">
        <f t="shared" si="1"/>
        <v>0.28032248987787473</v>
      </c>
    </row>
    <row r="40" spans="1:9" x14ac:dyDescent="0.25">
      <c r="A40" s="13">
        <v>8807</v>
      </c>
      <c r="B40" s="15">
        <v>0</v>
      </c>
      <c r="C40" s="14">
        <v>1</v>
      </c>
      <c r="D40" s="8">
        <v>366.5</v>
      </c>
      <c r="E40" s="7">
        <v>186.4</v>
      </c>
      <c r="F40">
        <v>232</v>
      </c>
      <c r="G40">
        <v>19</v>
      </c>
      <c r="H40" s="7">
        <f t="shared" si="0"/>
        <v>4656.5303689737293</v>
      </c>
      <c r="I40" s="7">
        <f t="shared" si="1"/>
        <v>0.47126940286434321</v>
      </c>
    </row>
    <row r="41" spans="1:9" x14ac:dyDescent="0.25">
      <c r="A41" s="13">
        <v>35370</v>
      </c>
      <c r="B41" s="15">
        <v>1</v>
      </c>
      <c r="C41" s="14">
        <v>1</v>
      </c>
      <c r="D41" s="8">
        <v>467</v>
      </c>
      <c r="E41" s="7">
        <v>832.01</v>
      </c>
      <c r="F41">
        <v>850</v>
      </c>
      <c r="G41">
        <v>38.880000000000003</v>
      </c>
      <c r="H41" s="7">
        <f t="shared" si="0"/>
        <v>32114.446280019136</v>
      </c>
      <c r="I41" s="7">
        <f t="shared" si="1"/>
        <v>9.2042796719843487E-2</v>
      </c>
    </row>
    <row r="42" spans="1:9" x14ac:dyDescent="0.25">
      <c r="A42" s="13">
        <v>48390</v>
      </c>
      <c r="B42" s="15">
        <v>1</v>
      </c>
      <c r="C42" s="14">
        <v>1</v>
      </c>
      <c r="D42" s="8">
        <v>704</v>
      </c>
      <c r="E42" s="7">
        <v>832.01</v>
      </c>
      <c r="F42">
        <v>850</v>
      </c>
      <c r="G42">
        <v>38.880000000000003</v>
      </c>
      <c r="H42" s="7">
        <f t="shared" si="0"/>
        <v>45790.221907768384</v>
      </c>
      <c r="I42" s="7">
        <f t="shared" si="1"/>
        <v>5.3725523708030916E-2</v>
      </c>
    </row>
    <row r="43" spans="1:9" x14ac:dyDescent="0.25">
      <c r="A43" s="13">
        <v>25340</v>
      </c>
      <c r="B43" s="15">
        <v>0</v>
      </c>
      <c r="C43" s="14">
        <v>2</v>
      </c>
      <c r="D43" s="8">
        <v>332</v>
      </c>
      <c r="E43" s="7">
        <v>1675.8</v>
      </c>
      <c r="F43">
        <v>361</v>
      </c>
      <c r="G43">
        <v>40.6</v>
      </c>
      <c r="H43" s="7">
        <f t="shared" si="0"/>
        <v>15265.659272840207</v>
      </c>
      <c r="I43" s="7">
        <f t="shared" si="1"/>
        <v>0.39756672167165719</v>
      </c>
    </row>
    <row r="44" spans="1:9" x14ac:dyDescent="0.25">
      <c r="A44" s="13">
        <v>17960</v>
      </c>
      <c r="B44" s="15">
        <v>0</v>
      </c>
      <c r="C44" s="14">
        <v>2</v>
      </c>
      <c r="D44" s="8">
        <v>310</v>
      </c>
      <c r="E44" s="7">
        <v>1675.8</v>
      </c>
      <c r="F44">
        <v>361</v>
      </c>
      <c r="G44">
        <v>40.6</v>
      </c>
      <c r="H44" s="7">
        <f t="shared" si="0"/>
        <v>13996.177990939432</v>
      </c>
      <c r="I44" s="7">
        <f t="shared" si="1"/>
        <v>0.22070278446885125</v>
      </c>
    </row>
    <row r="45" spans="1:9" x14ac:dyDescent="0.25">
      <c r="A45" s="13">
        <v>26903</v>
      </c>
      <c r="B45" s="15">
        <v>1</v>
      </c>
      <c r="C45" s="14">
        <v>1</v>
      </c>
      <c r="D45" s="8">
        <v>421</v>
      </c>
      <c r="E45" s="7">
        <v>717.96</v>
      </c>
      <c r="F45">
        <v>867</v>
      </c>
      <c r="G45">
        <v>103.6</v>
      </c>
      <c r="H45" s="7">
        <f t="shared" si="0"/>
        <v>32685.243256981888</v>
      </c>
      <c r="I45" s="7">
        <f t="shared" si="1"/>
        <v>0.214929311117046</v>
      </c>
    </row>
    <row r="46" spans="1:9" x14ac:dyDescent="0.25">
      <c r="A46" s="13">
        <v>32050</v>
      </c>
      <c r="B46" s="15">
        <v>1</v>
      </c>
      <c r="C46" s="14">
        <v>1</v>
      </c>
      <c r="D46" s="8">
        <v>306</v>
      </c>
      <c r="E46" s="7">
        <v>599.44000000000005</v>
      </c>
      <c r="F46">
        <v>1596</v>
      </c>
      <c r="G46">
        <v>36.72</v>
      </c>
      <c r="H46" s="7">
        <f t="shared" si="0"/>
        <v>38473.402859966489</v>
      </c>
      <c r="I46" s="7">
        <f t="shared" si="1"/>
        <v>0.20041818595839278</v>
      </c>
    </row>
    <row r="47" spans="1:9" x14ac:dyDescent="0.25">
      <c r="A47" s="13">
        <v>4142</v>
      </c>
      <c r="B47" s="15">
        <v>0</v>
      </c>
      <c r="C47" s="14">
        <v>1</v>
      </c>
      <c r="D47" s="8">
        <v>229</v>
      </c>
      <c r="E47" s="7">
        <v>203.37</v>
      </c>
      <c r="F47">
        <v>184</v>
      </c>
      <c r="G47">
        <v>21</v>
      </c>
      <c r="H47" s="7">
        <f t="shared" si="0"/>
        <v>-4194.3212311823863</v>
      </c>
      <c r="I47" s="7">
        <f t="shared" si="1"/>
        <v>2.0126318761908224</v>
      </c>
    </row>
    <row r="48" spans="1:9" x14ac:dyDescent="0.25">
      <c r="A48" s="13">
        <v>7868</v>
      </c>
      <c r="B48" s="15">
        <v>0</v>
      </c>
      <c r="C48" s="14">
        <v>1</v>
      </c>
      <c r="D48" s="8">
        <v>527</v>
      </c>
      <c r="E48" s="7">
        <v>203.37</v>
      </c>
      <c r="F48">
        <v>184</v>
      </c>
      <c r="G48">
        <v>21</v>
      </c>
      <c r="H48" s="7">
        <f t="shared" si="0"/>
        <v>13001.379769109924</v>
      </c>
      <c r="I48" s="7">
        <f t="shared" si="1"/>
        <v>0.6524376930744693</v>
      </c>
    </row>
    <row r="49" spans="1:9" x14ac:dyDescent="0.25">
      <c r="A49" s="13">
        <v>27420</v>
      </c>
      <c r="B49" s="15">
        <v>1</v>
      </c>
      <c r="C49" s="14">
        <v>1</v>
      </c>
      <c r="D49" s="8">
        <v>468</v>
      </c>
      <c r="E49" s="7">
        <v>1357.9</v>
      </c>
      <c r="F49">
        <v>785</v>
      </c>
      <c r="G49">
        <v>30</v>
      </c>
      <c r="H49" s="7">
        <f t="shared" si="0"/>
        <v>31162.747539729906</v>
      </c>
      <c r="I49" s="7">
        <f t="shared" si="1"/>
        <v>0.13649699269620372</v>
      </c>
    </row>
    <row r="50" spans="1:9" x14ac:dyDescent="0.25">
      <c r="A50" s="13">
        <v>5168</v>
      </c>
      <c r="B50" s="15">
        <v>0</v>
      </c>
      <c r="C50" s="14">
        <v>1</v>
      </c>
      <c r="D50" s="8">
        <v>320</v>
      </c>
      <c r="E50" s="7">
        <v>186.4</v>
      </c>
      <c r="F50">
        <v>232</v>
      </c>
      <c r="G50">
        <v>19</v>
      </c>
      <c r="H50" s="7">
        <f t="shared" si="0"/>
        <v>1973.3085685925464</v>
      </c>
      <c r="I50" s="7">
        <f t="shared" si="1"/>
        <v>0.61816784663456925</v>
      </c>
    </row>
    <row r="51" spans="1:9" x14ac:dyDescent="0.25">
      <c r="A51" s="13">
        <v>54149.07</v>
      </c>
      <c r="B51" s="15">
        <v>1</v>
      </c>
      <c r="C51" s="14">
        <v>1</v>
      </c>
      <c r="D51" s="8">
        <v>366.5</v>
      </c>
      <c r="E51" s="7">
        <v>4381.8</v>
      </c>
      <c r="F51">
        <v>1621</v>
      </c>
      <c r="G51">
        <v>72</v>
      </c>
      <c r="H51" s="7">
        <f t="shared" si="0"/>
        <v>49987.129772203902</v>
      </c>
      <c r="I51" s="7">
        <f t="shared" si="1"/>
        <v>7.6860788704147601E-2</v>
      </c>
    </row>
    <row r="52" spans="1:9" x14ac:dyDescent="0.25">
      <c r="A52" s="13">
        <v>6481</v>
      </c>
      <c r="B52" s="15">
        <v>0</v>
      </c>
      <c r="C52" s="14">
        <v>1</v>
      </c>
      <c r="D52" s="8">
        <v>413</v>
      </c>
      <c r="E52" s="7">
        <v>203.37</v>
      </c>
      <c r="F52">
        <v>184</v>
      </c>
      <c r="G52">
        <v>21</v>
      </c>
      <c r="H52" s="7">
        <f t="shared" si="0"/>
        <v>6423.1585810786382</v>
      </c>
      <c r="I52" s="7">
        <f t="shared" si="1"/>
        <v>8.924767616318741E-3</v>
      </c>
    </row>
    <row r="53" spans="1:9" x14ac:dyDescent="0.25">
      <c r="A53" s="13">
        <v>28840</v>
      </c>
      <c r="B53" s="15">
        <v>1</v>
      </c>
      <c r="C53" s="14">
        <v>1</v>
      </c>
      <c r="D53" s="8">
        <v>413</v>
      </c>
      <c r="E53" s="7">
        <v>832.01</v>
      </c>
      <c r="F53">
        <v>850</v>
      </c>
      <c r="G53">
        <v>38.880000000000003</v>
      </c>
      <c r="H53" s="7">
        <f t="shared" si="0"/>
        <v>28998.446769899052</v>
      </c>
      <c r="I53" s="7">
        <f t="shared" si="1"/>
        <v>5.4939934084276007E-3</v>
      </c>
    </row>
    <row r="54" spans="1:9" x14ac:dyDescent="0.25">
      <c r="A54" s="13">
        <v>62860</v>
      </c>
      <c r="B54" s="15">
        <v>1</v>
      </c>
      <c r="C54" s="14">
        <v>1</v>
      </c>
      <c r="D54" s="8">
        <v>564</v>
      </c>
      <c r="E54" s="7">
        <v>599.44000000000005</v>
      </c>
      <c r="F54">
        <v>1596</v>
      </c>
      <c r="G54">
        <v>36.72</v>
      </c>
      <c r="H54" s="7">
        <f t="shared" si="0"/>
        <v>53360.956074984664</v>
      </c>
      <c r="I54" s="7">
        <f t="shared" si="1"/>
        <v>0.1511142845214021</v>
      </c>
    </row>
    <row r="55" spans="1:9" x14ac:dyDescent="0.25">
      <c r="A55" s="13">
        <v>8937</v>
      </c>
      <c r="B55" s="15">
        <v>0</v>
      </c>
      <c r="C55" s="14">
        <v>1</v>
      </c>
      <c r="D55" s="8">
        <v>605.9</v>
      </c>
      <c r="E55" s="7">
        <v>203.37</v>
      </c>
      <c r="F55">
        <v>184</v>
      </c>
      <c r="G55">
        <v>21</v>
      </c>
      <c r="H55" s="7">
        <f t="shared" si="0"/>
        <v>17554.201275563151</v>
      </c>
      <c r="I55" s="7">
        <f t="shared" si="1"/>
        <v>0.96421632265448709</v>
      </c>
    </row>
    <row r="56" spans="1:9" x14ac:dyDescent="0.25">
      <c r="A56" s="13">
        <v>22550</v>
      </c>
      <c r="B56" s="15">
        <v>1</v>
      </c>
      <c r="C56" s="14">
        <v>1</v>
      </c>
      <c r="D56" s="8">
        <v>277</v>
      </c>
      <c r="E56" s="7">
        <v>684.35</v>
      </c>
      <c r="F56">
        <v>869</v>
      </c>
      <c r="G56">
        <v>12.96</v>
      </c>
      <c r="H56" s="7">
        <f t="shared" si="0"/>
        <v>20118.430866325412</v>
      </c>
      <c r="I56" s="7">
        <f t="shared" si="1"/>
        <v>0.10783011679266465</v>
      </c>
    </row>
    <row r="57" spans="1:9" x14ac:dyDescent="0.25">
      <c r="A57" s="13">
        <v>13000</v>
      </c>
      <c r="B57" s="15">
        <v>0</v>
      </c>
      <c r="C57" s="14">
        <v>2</v>
      </c>
      <c r="D57" s="8">
        <v>337</v>
      </c>
      <c r="E57" s="7">
        <v>1675.8</v>
      </c>
      <c r="F57">
        <v>361</v>
      </c>
      <c r="G57">
        <v>40.6</v>
      </c>
      <c r="H57" s="7">
        <f t="shared" si="0"/>
        <v>15554.177745999474</v>
      </c>
      <c r="I57" s="7">
        <f t="shared" si="1"/>
        <v>0.19647521123072875</v>
      </c>
    </row>
    <row r="58" spans="1:9" x14ac:dyDescent="0.25">
      <c r="A58" s="13">
        <v>3964</v>
      </c>
      <c r="B58" s="15">
        <v>0</v>
      </c>
      <c r="C58" s="14">
        <v>1</v>
      </c>
      <c r="D58" s="8">
        <v>156.5</v>
      </c>
      <c r="E58" s="7">
        <v>186.4</v>
      </c>
      <c r="F58">
        <v>232</v>
      </c>
      <c r="G58">
        <v>19</v>
      </c>
      <c r="H58" s="7">
        <f t="shared" si="0"/>
        <v>-7461.2455037154814</v>
      </c>
      <c r="I58" s="7">
        <f t="shared" si="1"/>
        <v>2.8822516406951264</v>
      </c>
    </row>
    <row r="59" spans="1:9" x14ac:dyDescent="0.25">
      <c r="A59" s="13">
        <v>57270</v>
      </c>
      <c r="B59" s="15">
        <v>1</v>
      </c>
      <c r="C59" s="14">
        <v>1</v>
      </c>
      <c r="D59" s="8">
        <v>358</v>
      </c>
      <c r="E59" s="7">
        <v>4381.8</v>
      </c>
      <c r="F59">
        <v>1621</v>
      </c>
      <c r="G59">
        <v>72</v>
      </c>
      <c r="H59" s="7">
        <f t="shared" si="0"/>
        <v>49496.64836783315</v>
      </c>
      <c r="I59" s="7">
        <f t="shared" si="1"/>
        <v>0.13573165064024534</v>
      </c>
    </row>
    <row r="60" spans="1:9" x14ac:dyDescent="0.25">
      <c r="A60" s="13">
        <v>19400</v>
      </c>
      <c r="B60" s="15">
        <v>0</v>
      </c>
      <c r="C60" s="14">
        <v>2</v>
      </c>
      <c r="D60" s="8">
        <v>527</v>
      </c>
      <c r="E60" s="7">
        <v>1675.8</v>
      </c>
      <c r="F60">
        <v>361</v>
      </c>
      <c r="G60">
        <v>40.6</v>
      </c>
      <c r="H60" s="7">
        <f t="shared" si="0"/>
        <v>26517.879726051618</v>
      </c>
      <c r="I60" s="7">
        <f t="shared" si="1"/>
        <v>0.36690101680678444</v>
      </c>
    </row>
    <row r="61" spans="1:9" x14ac:dyDescent="0.25">
      <c r="A61" s="13">
        <v>6029</v>
      </c>
      <c r="B61" s="15">
        <v>0</v>
      </c>
      <c r="C61" s="14">
        <v>1</v>
      </c>
      <c r="D61" s="8">
        <v>370</v>
      </c>
      <c r="E61" s="7">
        <v>186.4</v>
      </c>
      <c r="F61">
        <v>232</v>
      </c>
      <c r="G61">
        <v>19</v>
      </c>
      <c r="H61" s="7">
        <f t="shared" si="0"/>
        <v>4858.4933001852178</v>
      </c>
      <c r="I61" s="7">
        <f t="shared" si="1"/>
        <v>0.1941460772623623</v>
      </c>
    </row>
    <row r="62" spans="1:9" x14ac:dyDescent="0.25">
      <c r="A62" s="13">
        <v>6492</v>
      </c>
      <c r="B62" s="15">
        <v>0</v>
      </c>
      <c r="C62" s="14">
        <v>1</v>
      </c>
      <c r="D62" s="8">
        <v>291</v>
      </c>
      <c r="E62" s="7">
        <v>186.4</v>
      </c>
      <c r="F62">
        <v>232</v>
      </c>
      <c r="G62">
        <v>19</v>
      </c>
      <c r="H62" s="7">
        <f t="shared" si="0"/>
        <v>299.90142426879788</v>
      </c>
      <c r="I62" s="7">
        <f t="shared" si="1"/>
        <v>0.95380446329809021</v>
      </c>
    </row>
    <row r="63" spans="1:9" x14ac:dyDescent="0.25">
      <c r="A63" s="13">
        <v>62860</v>
      </c>
      <c r="B63" s="15">
        <v>1</v>
      </c>
      <c r="C63" s="14">
        <v>1</v>
      </c>
      <c r="D63" s="8">
        <v>468</v>
      </c>
      <c r="E63" s="7">
        <v>956.92</v>
      </c>
      <c r="F63">
        <v>2350</v>
      </c>
      <c r="G63">
        <v>51.48</v>
      </c>
      <c r="H63" s="7">
        <f t="shared" si="0"/>
        <v>65345.879119418118</v>
      </c>
      <c r="I63" s="7">
        <f t="shared" si="1"/>
        <v>3.9546279341681798E-2</v>
      </c>
    </row>
    <row r="64" spans="1:9" x14ac:dyDescent="0.25">
      <c r="A64" s="13">
        <v>35360</v>
      </c>
      <c r="B64" s="15">
        <v>1</v>
      </c>
      <c r="C64" s="14">
        <v>1</v>
      </c>
      <c r="D64" s="8">
        <v>493</v>
      </c>
      <c r="E64" s="7">
        <v>832.01</v>
      </c>
      <c r="F64">
        <v>850</v>
      </c>
      <c r="G64">
        <v>38.880000000000003</v>
      </c>
      <c r="H64" s="7">
        <f t="shared" si="0"/>
        <v>33614.742340447323</v>
      </c>
      <c r="I64" s="7">
        <f t="shared" si="1"/>
        <v>4.9356834263367566E-2</v>
      </c>
    </row>
    <row r="65" spans="1:9" x14ac:dyDescent="0.25">
      <c r="A65" s="13">
        <v>13880</v>
      </c>
      <c r="B65" s="15">
        <v>1</v>
      </c>
      <c r="C65" s="14">
        <v>1</v>
      </c>
      <c r="D65" s="8">
        <v>129.69999999999999</v>
      </c>
      <c r="E65" s="7">
        <v>1357.9</v>
      </c>
      <c r="F65">
        <v>785</v>
      </c>
      <c r="G65">
        <v>30</v>
      </c>
      <c r="H65" s="7">
        <f t="shared" si="0"/>
        <v>11641.587645773903</v>
      </c>
      <c r="I65" s="7">
        <f t="shared" si="1"/>
        <v>0.1612689016013038</v>
      </c>
    </row>
    <row r="66" spans="1:9" x14ac:dyDescent="0.25">
      <c r="A66" s="13">
        <v>48046</v>
      </c>
      <c r="B66" s="15">
        <v>1</v>
      </c>
      <c r="C66" s="14">
        <v>1</v>
      </c>
      <c r="D66" s="8">
        <v>370</v>
      </c>
      <c r="E66" s="7">
        <v>4381.8</v>
      </c>
      <c r="F66">
        <v>1621</v>
      </c>
      <c r="G66">
        <v>72</v>
      </c>
      <c r="H66" s="7">
        <f t="shared" si="0"/>
        <v>50189.092703415394</v>
      </c>
      <c r="I66" s="7">
        <f t="shared" si="1"/>
        <v>4.4605018178732754E-2</v>
      </c>
    </row>
    <row r="67" spans="1:9" x14ac:dyDescent="0.25">
      <c r="A67" s="13">
        <v>10460</v>
      </c>
      <c r="B67" s="15">
        <v>0</v>
      </c>
      <c r="C67" s="14">
        <v>1</v>
      </c>
      <c r="D67" s="8">
        <v>289</v>
      </c>
      <c r="E67" s="7">
        <v>584.9</v>
      </c>
      <c r="F67">
        <v>369</v>
      </c>
      <c r="G67">
        <v>37</v>
      </c>
      <c r="H67" s="7">
        <f t="shared" ref="H67:H87" si="2">+$N$17+$N$18*B67+$N$19*C67+$N$20*D67+$N$21*E67+$N$22*F67+$N$23*G67</f>
        <v>4600.7387326700609</v>
      </c>
      <c r="I67" s="7">
        <f t="shared" ref="I67:I130" si="3">+ABS(A67-H67)/A67</f>
        <v>0.56015882096844538</v>
      </c>
    </row>
    <row r="68" spans="1:9" x14ac:dyDescent="0.25">
      <c r="A68" s="13">
        <v>60817</v>
      </c>
      <c r="B68" s="15">
        <v>1</v>
      </c>
      <c r="C68" s="14">
        <v>1</v>
      </c>
      <c r="D68" s="8">
        <v>370</v>
      </c>
      <c r="E68" s="7">
        <v>4381.8</v>
      </c>
      <c r="F68">
        <v>1621</v>
      </c>
      <c r="G68">
        <v>72</v>
      </c>
      <c r="H68" s="7">
        <f t="shared" si="2"/>
        <v>50189.092703415394</v>
      </c>
      <c r="I68" s="7">
        <f t="shared" si="3"/>
        <v>0.17475224520421273</v>
      </c>
    </row>
    <row r="69" spans="1:9" x14ac:dyDescent="0.25">
      <c r="A69" s="13">
        <v>24421</v>
      </c>
      <c r="B69" s="15">
        <v>1</v>
      </c>
      <c r="C69" s="14">
        <v>1</v>
      </c>
      <c r="D69" s="8">
        <v>258</v>
      </c>
      <c r="E69" s="7">
        <v>717.96</v>
      </c>
      <c r="F69">
        <v>867</v>
      </c>
      <c r="G69">
        <v>103.6</v>
      </c>
      <c r="H69" s="7">
        <f t="shared" si="2"/>
        <v>23279.541031989786</v>
      </c>
      <c r="I69" s="7">
        <f t="shared" si="3"/>
        <v>4.6740877441964472E-2</v>
      </c>
    </row>
    <row r="70" spans="1:9" x14ac:dyDescent="0.25">
      <c r="A70" s="13">
        <v>6120</v>
      </c>
      <c r="B70" s="15">
        <v>0</v>
      </c>
      <c r="C70" s="14">
        <v>1</v>
      </c>
      <c r="D70" s="8">
        <v>310</v>
      </c>
      <c r="E70" s="7">
        <v>203.37</v>
      </c>
      <c r="F70">
        <v>184</v>
      </c>
      <c r="G70">
        <v>21</v>
      </c>
      <c r="H70" s="7">
        <f t="shared" si="2"/>
        <v>479.67803399773686</v>
      </c>
      <c r="I70" s="7">
        <f t="shared" si="3"/>
        <v>0.92162123627487957</v>
      </c>
    </row>
    <row r="71" spans="1:9" x14ac:dyDescent="0.25">
      <c r="A71" s="13">
        <v>73653</v>
      </c>
      <c r="B71" s="15">
        <v>1</v>
      </c>
      <c r="C71" s="14">
        <v>1</v>
      </c>
      <c r="D71" s="8">
        <v>560</v>
      </c>
      <c r="E71" s="7">
        <v>4381.8</v>
      </c>
      <c r="F71">
        <v>1621</v>
      </c>
      <c r="G71">
        <v>72</v>
      </c>
      <c r="H71" s="7">
        <f t="shared" si="2"/>
        <v>61152.794683467531</v>
      </c>
      <c r="I71" s="7">
        <f t="shared" si="3"/>
        <v>0.16971753107860466</v>
      </c>
    </row>
    <row r="72" spans="1:9" x14ac:dyDescent="0.25">
      <c r="A72" s="13">
        <v>54190</v>
      </c>
      <c r="B72" s="15">
        <v>1</v>
      </c>
      <c r="C72" s="14">
        <v>1</v>
      </c>
      <c r="D72" s="8">
        <v>528</v>
      </c>
      <c r="E72" s="7">
        <v>599.44000000000005</v>
      </c>
      <c r="F72">
        <v>1596</v>
      </c>
      <c r="G72">
        <v>36.72</v>
      </c>
      <c r="H72" s="7">
        <f t="shared" si="2"/>
        <v>51283.623068237939</v>
      </c>
      <c r="I72" s="7">
        <f t="shared" si="3"/>
        <v>5.363308602624213E-2</v>
      </c>
    </row>
    <row r="73" spans="1:9" x14ac:dyDescent="0.25">
      <c r="A73" s="13">
        <v>38020</v>
      </c>
      <c r="B73" s="15">
        <v>1</v>
      </c>
      <c r="C73" s="14">
        <v>1</v>
      </c>
      <c r="D73" s="8">
        <v>527</v>
      </c>
      <c r="E73" s="7">
        <v>832.01</v>
      </c>
      <c r="F73">
        <v>850</v>
      </c>
      <c r="G73">
        <v>38.880000000000003</v>
      </c>
      <c r="H73" s="7">
        <f t="shared" si="2"/>
        <v>35576.667957930338</v>
      </c>
      <c r="I73" s="7">
        <f t="shared" si="3"/>
        <v>6.4264388271164166E-2</v>
      </c>
    </row>
    <row r="74" spans="1:9" x14ac:dyDescent="0.25">
      <c r="A74" s="13">
        <v>9850</v>
      </c>
      <c r="B74" s="15">
        <v>0</v>
      </c>
      <c r="C74" s="14">
        <v>1</v>
      </c>
      <c r="D74" s="8">
        <v>493</v>
      </c>
      <c r="E74" s="7">
        <v>584.9</v>
      </c>
      <c r="F74">
        <v>369</v>
      </c>
      <c r="G74">
        <v>37</v>
      </c>
      <c r="H74" s="7">
        <f t="shared" si="2"/>
        <v>16372.292437568152</v>
      </c>
      <c r="I74" s="7">
        <f t="shared" si="3"/>
        <v>0.66216166878864491</v>
      </c>
    </row>
    <row r="75" spans="1:9" x14ac:dyDescent="0.25">
      <c r="A75" s="13">
        <v>48564.68</v>
      </c>
      <c r="B75" s="15">
        <v>1</v>
      </c>
      <c r="C75" s="14">
        <v>1</v>
      </c>
      <c r="D75" s="8">
        <v>463</v>
      </c>
      <c r="E75" s="7">
        <v>4381.8</v>
      </c>
      <c r="F75">
        <v>1621</v>
      </c>
      <c r="G75">
        <v>72</v>
      </c>
      <c r="H75" s="7">
        <f t="shared" si="2"/>
        <v>55555.536304177753</v>
      </c>
      <c r="I75" s="7">
        <f t="shared" si="3"/>
        <v>0.14394939499607023</v>
      </c>
    </row>
    <row r="76" spans="1:9" x14ac:dyDescent="0.25">
      <c r="A76" s="13">
        <v>30400</v>
      </c>
      <c r="B76" s="15">
        <v>1</v>
      </c>
      <c r="C76" s="14">
        <v>1</v>
      </c>
      <c r="D76" s="8">
        <v>527</v>
      </c>
      <c r="E76" s="7">
        <v>1357.9</v>
      </c>
      <c r="F76">
        <v>785</v>
      </c>
      <c r="G76">
        <v>30</v>
      </c>
      <c r="H76" s="7">
        <f t="shared" si="2"/>
        <v>34567.265523009257</v>
      </c>
      <c r="I76" s="7">
        <f t="shared" si="3"/>
        <v>0.13708110273056767</v>
      </c>
    </row>
    <row r="77" spans="1:9" x14ac:dyDescent="0.25">
      <c r="A77" s="13">
        <v>8585</v>
      </c>
      <c r="B77" s="15">
        <v>0</v>
      </c>
      <c r="C77" s="14">
        <v>1</v>
      </c>
      <c r="D77" s="8">
        <v>469</v>
      </c>
      <c r="E77" s="7">
        <v>186.4</v>
      </c>
      <c r="F77">
        <v>232</v>
      </c>
      <c r="G77">
        <v>19</v>
      </c>
      <c r="H77" s="7">
        <f t="shared" si="2"/>
        <v>10571.159068738702</v>
      </c>
      <c r="I77" s="7">
        <f t="shared" si="3"/>
        <v>0.23135225028988951</v>
      </c>
    </row>
    <row r="78" spans="1:9" x14ac:dyDescent="0.25">
      <c r="A78" s="13">
        <v>22860</v>
      </c>
      <c r="B78" s="15">
        <v>1</v>
      </c>
      <c r="C78" s="14">
        <v>1</v>
      </c>
      <c r="D78" s="8">
        <v>337</v>
      </c>
      <c r="E78" s="7">
        <v>832.01</v>
      </c>
      <c r="F78">
        <v>850</v>
      </c>
      <c r="G78">
        <v>38.880000000000003</v>
      </c>
      <c r="H78" s="7">
        <f t="shared" si="2"/>
        <v>24612.965977878193</v>
      </c>
      <c r="I78" s="7">
        <f t="shared" si="3"/>
        <v>7.6682676197646252E-2</v>
      </c>
    </row>
    <row r="79" spans="1:9" x14ac:dyDescent="0.25">
      <c r="A79" s="13">
        <v>18730</v>
      </c>
      <c r="B79" s="15">
        <v>1</v>
      </c>
      <c r="C79" s="14">
        <v>1</v>
      </c>
      <c r="D79" s="8">
        <v>306</v>
      </c>
      <c r="E79" s="7">
        <v>1357.9</v>
      </c>
      <c r="F79">
        <v>785</v>
      </c>
      <c r="G79">
        <v>30</v>
      </c>
      <c r="H79" s="7">
        <f t="shared" si="2"/>
        <v>21814.749009369658</v>
      </c>
      <c r="I79" s="7">
        <f t="shared" si="3"/>
        <v>0.16469562249704528</v>
      </c>
    </row>
    <row r="80" spans="1:9" x14ac:dyDescent="0.25">
      <c r="A80" s="13">
        <v>19642.580000000002</v>
      </c>
      <c r="B80" s="15">
        <v>1</v>
      </c>
      <c r="C80" s="14">
        <v>1</v>
      </c>
      <c r="D80" s="8">
        <v>156.5</v>
      </c>
      <c r="E80" s="7">
        <v>717.96</v>
      </c>
      <c r="F80">
        <v>867</v>
      </c>
      <c r="G80">
        <v>103.6</v>
      </c>
      <c r="H80" s="7">
        <f t="shared" si="2"/>
        <v>17422.616026856667</v>
      </c>
      <c r="I80" s="7">
        <f t="shared" si="3"/>
        <v>0.11301794230408298</v>
      </c>
    </row>
    <row r="81" spans="1:9" x14ac:dyDescent="0.25">
      <c r="A81" s="13">
        <v>9690</v>
      </c>
      <c r="B81" s="15">
        <v>0</v>
      </c>
      <c r="C81" s="14">
        <v>1</v>
      </c>
      <c r="D81" s="8">
        <v>441.6</v>
      </c>
      <c r="E81" s="7">
        <v>584.9</v>
      </c>
      <c r="F81">
        <v>369</v>
      </c>
      <c r="G81">
        <v>37</v>
      </c>
      <c r="H81" s="7">
        <f t="shared" si="2"/>
        <v>13406.322533490888</v>
      </c>
      <c r="I81" s="7">
        <f t="shared" si="3"/>
        <v>0.38352141728492128</v>
      </c>
    </row>
    <row r="82" spans="1:9" x14ac:dyDescent="0.25">
      <c r="A82" s="13">
        <v>37840</v>
      </c>
      <c r="B82" s="15">
        <v>1</v>
      </c>
      <c r="C82" s="14">
        <v>1</v>
      </c>
      <c r="D82" s="8">
        <v>704</v>
      </c>
      <c r="E82" s="7">
        <v>1357.9</v>
      </c>
      <c r="F82">
        <v>785</v>
      </c>
      <c r="G82">
        <v>30</v>
      </c>
      <c r="H82" s="7">
        <f t="shared" si="2"/>
        <v>44780.819472847303</v>
      </c>
      <c r="I82" s="7">
        <f t="shared" si="3"/>
        <v>0.18342546175600694</v>
      </c>
    </row>
    <row r="83" spans="1:9" x14ac:dyDescent="0.25">
      <c r="A83" s="13">
        <v>5419</v>
      </c>
      <c r="B83" s="15">
        <v>0</v>
      </c>
      <c r="C83" s="14">
        <v>1</v>
      </c>
      <c r="D83" s="8">
        <v>446</v>
      </c>
      <c r="E83" s="7">
        <v>203.37</v>
      </c>
      <c r="F83">
        <v>184</v>
      </c>
      <c r="G83">
        <v>21</v>
      </c>
      <c r="H83" s="7">
        <f t="shared" si="2"/>
        <v>8327.3805039297986</v>
      </c>
      <c r="I83" s="7">
        <f t="shared" si="3"/>
        <v>0.53670059124004399</v>
      </c>
    </row>
    <row r="84" spans="1:9" x14ac:dyDescent="0.25">
      <c r="A84" s="13">
        <v>56690</v>
      </c>
      <c r="B84" s="15">
        <v>1</v>
      </c>
      <c r="C84" s="14">
        <v>1</v>
      </c>
      <c r="D84" s="8">
        <v>441.6</v>
      </c>
      <c r="E84" s="7">
        <v>599.44000000000005</v>
      </c>
      <c r="F84">
        <v>1596</v>
      </c>
      <c r="G84">
        <v>36.72</v>
      </c>
      <c r="H84" s="7">
        <f t="shared" si="2"/>
        <v>46298.023852045808</v>
      </c>
      <c r="I84" s="7">
        <f t="shared" si="3"/>
        <v>0.18331233282685117</v>
      </c>
    </row>
    <row r="85" spans="1:9" x14ac:dyDescent="0.25">
      <c r="A85" s="13">
        <v>54480</v>
      </c>
      <c r="B85" s="15">
        <v>1</v>
      </c>
      <c r="C85" s="14">
        <v>1</v>
      </c>
      <c r="D85" s="8">
        <v>493</v>
      </c>
      <c r="E85" s="7">
        <v>599.44000000000005</v>
      </c>
      <c r="F85">
        <v>1596</v>
      </c>
      <c r="G85">
        <v>36.72</v>
      </c>
      <c r="H85" s="7">
        <f t="shared" si="2"/>
        <v>49263.993756123069</v>
      </c>
      <c r="I85" s="7">
        <f t="shared" si="3"/>
        <v>9.5741671143115478E-2</v>
      </c>
    </row>
    <row r="86" spans="1:9" x14ac:dyDescent="0.25">
      <c r="A86" s="13">
        <v>19850</v>
      </c>
      <c r="B86" s="15">
        <v>1</v>
      </c>
      <c r="C86" s="14">
        <v>1</v>
      </c>
      <c r="D86" s="8">
        <v>238</v>
      </c>
      <c r="E86" s="7">
        <v>1357.9</v>
      </c>
      <c r="F86">
        <v>785</v>
      </c>
      <c r="G86">
        <v>30</v>
      </c>
      <c r="H86" s="7">
        <f t="shared" si="2"/>
        <v>17890.897774403627</v>
      </c>
      <c r="I86" s="7">
        <f t="shared" si="3"/>
        <v>9.8695326226517513E-2</v>
      </c>
    </row>
    <row r="87" spans="1:9" x14ac:dyDescent="0.25">
      <c r="A87" s="13">
        <v>21380</v>
      </c>
      <c r="B87" s="15">
        <v>1</v>
      </c>
      <c r="C87" s="14">
        <v>1</v>
      </c>
      <c r="D87" s="8">
        <v>228</v>
      </c>
      <c r="E87" s="7">
        <v>684.35</v>
      </c>
      <c r="F87">
        <v>999</v>
      </c>
      <c r="G87">
        <v>12.96</v>
      </c>
      <c r="H87" s="7">
        <f t="shared" si="2"/>
        <v>20098.134112982712</v>
      </c>
      <c r="I87" s="7">
        <f t="shared" si="3"/>
        <v>5.9956309027936742E-2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</vt:lpstr>
      <vt:lpstr>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</dc:creator>
  <cp:lastModifiedBy>Nebojsa</cp:lastModifiedBy>
  <dcterms:created xsi:type="dcterms:W3CDTF">2020-06-04T15:27:19Z</dcterms:created>
  <dcterms:modified xsi:type="dcterms:W3CDTF">2020-06-05T08:44:56Z</dcterms:modified>
</cp:coreProperties>
</file>