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kwartaal1\Biomethoden1\nieuw\les1\"/>
    </mc:Choice>
  </mc:AlternateContent>
  <xr:revisionPtr revIDLastSave="0" documentId="13_ncr:1_{4420BA71-E90F-4F53-B692-82BA35FB23C7}" xr6:coauthVersionLast="45" xr6:coauthVersionMax="45" xr10:uidLastSave="{00000000-0000-0000-0000-000000000000}"/>
  <bookViews>
    <workbookView xWindow="-110" yWindow="-110" windowWidth="19420" windowHeight="10420" xr2:uid="{8ACE8E46-9745-924D-AA36-B60C64EBF1CC}"/>
  </bookViews>
  <sheets>
    <sheet name="opgave 4" sheetId="1" r:id="rId1"/>
    <sheet name="opgave 5" sheetId="3" r:id="rId2"/>
    <sheet name="opgave 6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E10" i="4" l="1"/>
  <c r="E6" i="4"/>
  <c r="D7" i="4"/>
  <c r="E7" i="4" s="1"/>
  <c r="D8" i="4"/>
  <c r="E8" i="4" s="1"/>
  <c r="D9" i="4"/>
  <c r="E9" i="4" s="1"/>
  <c r="D10" i="4"/>
  <c r="D6" i="4"/>
  <c r="E16" i="3"/>
  <c r="C5" i="3"/>
  <c r="D11" i="3" s="1"/>
  <c r="E11" i="3" s="1"/>
  <c r="C13" i="1"/>
  <c r="C14" i="1" s="1"/>
  <c r="C12" i="1"/>
  <c r="D22" i="1" s="1"/>
  <c r="E22" i="1" s="1"/>
  <c r="E23" i="1"/>
  <c r="D19" i="1"/>
  <c r="E19" i="1" s="1"/>
  <c r="D20" i="1"/>
  <c r="E20" i="1" s="1"/>
  <c r="C6" i="1"/>
  <c r="C7" i="1" s="1"/>
  <c r="C8" i="1" s="1"/>
  <c r="C9" i="1" s="1"/>
  <c r="D10" i="3" l="1"/>
  <c r="E10" i="3" s="1"/>
  <c r="D15" i="3"/>
  <c r="E15" i="3" s="1"/>
  <c r="D14" i="3"/>
  <c r="E14" i="3" s="1"/>
  <c r="D13" i="3"/>
  <c r="E13" i="3" s="1"/>
  <c r="D12" i="3"/>
  <c r="E12" i="3" s="1"/>
  <c r="D18" i="1"/>
  <c r="E18" i="1" s="1"/>
</calcChain>
</file>

<file path=xl/sharedStrings.xml><?xml version="1.0" encoding="utf-8"?>
<sst xmlns="http://schemas.openxmlformats.org/spreadsheetml/2006/main" count="62" uniqueCount="43">
  <si>
    <t>Monster</t>
  </si>
  <si>
    <t>Concentratie (uM)</t>
  </si>
  <si>
    <t>A</t>
  </si>
  <si>
    <t>B</t>
  </si>
  <si>
    <t>C</t>
  </si>
  <si>
    <t>D</t>
  </si>
  <si>
    <t>E</t>
  </si>
  <si>
    <t>Blanco</t>
  </si>
  <si>
    <t>water</t>
  </si>
  <si>
    <t>V stock (ul)</t>
  </si>
  <si>
    <t>V water (ul)</t>
  </si>
  <si>
    <t>Mw</t>
  </si>
  <si>
    <t>g/mol</t>
  </si>
  <si>
    <t>mM</t>
  </si>
  <si>
    <t>ml</t>
  </si>
  <si>
    <t>g/l</t>
  </si>
  <si>
    <t>g/ml</t>
  </si>
  <si>
    <t>mg/ml</t>
  </si>
  <si>
    <t>mg/10ml</t>
  </si>
  <si>
    <t>Maken 10 ml om goed af te kunnen wegen. Op 4 decimalen balans &gt;50 mg.</t>
  </si>
  <si>
    <t>Stock1 (1000x)</t>
  </si>
  <si>
    <t>V stock1</t>
  </si>
  <si>
    <t>m stock1</t>
  </si>
  <si>
    <t>Vanuit stock 1 maken we een tweede stock (stock2)</t>
  </si>
  <si>
    <t>uM</t>
  </si>
  <si>
    <t>V stock2 (ul)</t>
  </si>
  <si>
    <t>V stock 1</t>
  </si>
  <si>
    <t>Stock2 (1x)</t>
  </si>
  <si>
    <t>1000x refereert naar hoeveel sterker de stock is dan de hoogste concentratie van de verdunningsreeks.</t>
  </si>
  <si>
    <t xml:space="preserve">Conc std (%) </t>
  </si>
  <si>
    <t>V Std (ml)</t>
  </si>
  <si>
    <t>V totaal (ml)</t>
  </si>
  <si>
    <t>F</t>
  </si>
  <si>
    <t>Ethanol % stock</t>
  </si>
  <si>
    <t>%</t>
  </si>
  <si>
    <t>Correctie Factor</t>
  </si>
  <si>
    <t>er moet dus 1,003 maal meer gebruikt worden omdat de ethanol niet 100% zuiver is</t>
  </si>
  <si>
    <t>V water (ml)</t>
  </si>
  <si>
    <t xml:space="preserve">Voorbeeld: V std  voor hoogste concentratieis als volgt berekend: </t>
  </si>
  <si>
    <t>V st = 10 ml/((100%/20%)*1,003)</t>
  </si>
  <si>
    <t>Insuline stock</t>
  </si>
  <si>
    <t>Buis</t>
  </si>
  <si>
    <t>conc. insuline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</si>
</sst>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2" formatCode="0.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FE246-4722-4146-8C8B-D009AA0717CF}" name="Table1" displayName="Table1" ref="B17:E23" totalsRowShown="0">
  <autoFilter ref="B17:E23" xr:uid="{30BD2663-B3B9-D944-82A8-776EE1021D95}"/>
  <tableColumns count="4">
    <tableColumn id="1" xr3:uid="{8904F3B8-879B-1644-96FB-21CC7F8943E6}" name="Monster"/>
    <tableColumn id="2" xr3:uid="{A6538C07-6EB8-CE45-8B43-4EA36B3EE5E5}" name="Concentratie (uM)"/>
    <tableColumn id="3" xr3:uid="{277E5C1E-2BC5-F842-B871-28971624F93A}" name="V stock2 (ul)" dataDxfId="7"/>
    <tableColumn id="4" xr3:uid="{DBD76D85-865B-1D49-971F-8A39D9EB019D}" name="V water (ul)" dataDxfId="6">
      <calculatedColumnFormula>1500-D18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41952-6909-D742-80E9-DBFA65B4C7F9}" name="Table2" displayName="Table2" ref="B9:F16" totalsRowShown="0">
  <autoFilter ref="B9:F16" xr:uid="{0031D571-8F9E-204D-820C-73ECC8EC0C53}"/>
  <tableColumns count="5">
    <tableColumn id="1" xr3:uid="{86892198-6C37-B240-AC39-FD91B354A0F7}" name="Monster" dataDxfId="5"/>
    <tableColumn id="2" xr3:uid="{FD40CDA1-6AA8-6349-94FB-6FC76B666EF7}" name="Conc std (%) "/>
    <tableColumn id="3" xr3:uid="{59F1C720-6796-5D4C-AED7-036156772127}" name="V Std (ml)" dataDxfId="4"/>
    <tableColumn id="4" xr3:uid="{7C7245AE-91E8-1443-B015-A5112B9513F3}" name="V water (ml)" dataDxfId="3">
      <calculatedColumnFormula>F10-D10</calculatedColumnFormula>
    </tableColumn>
    <tableColumn id="5" xr3:uid="{41C5DF6A-B194-0C4D-94AB-03F5D69256A6}" name="V totaal (ml)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67F9AE-FAC8-5F4D-B3D5-9D9D106B2559}" name="Table3" displayName="Table3" ref="B5:E10" totalsRowShown="0">
  <autoFilter ref="B5:E10" xr:uid="{29E06989-3937-8B4D-A340-130C184B9FDE}"/>
  <tableColumns count="4">
    <tableColumn id="1" xr3:uid="{3B461309-3A33-E24A-912E-4F0B4087E0F7}" name="Buis"/>
    <tableColumn id="2" xr3:uid="{AE8F78DD-9A71-B847-9E00-1FE0D35F2088}" name="conc. insuline (mg/ml)" dataDxfId="2"/>
    <tableColumn id="3" xr3:uid="{5327E865-EED6-6847-A948-F1BD42E6FA36}" name="V stock (ul)" dataDxfId="1">
      <calculatedColumnFormula>C6/$C$3*1000</calculatedColumnFormula>
    </tableColumn>
    <tableColumn id="4" xr3:uid="{33F7E929-63AD-E547-A81D-C6D6EE67B09F}" name="V water (ul)" dataDxfId="0">
      <calculatedColumnFormula>1000-D6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48CA-7DEC-0944-859C-A596909BD632}">
  <dimension ref="B3:E32"/>
  <sheetViews>
    <sheetView tabSelected="1" topLeftCell="A9" workbookViewId="0">
      <selection activeCell="C23" sqref="C23"/>
    </sheetView>
  </sheetViews>
  <sheetFormatPr defaultColWidth="10.6640625" defaultRowHeight="15.5" x14ac:dyDescent="0.35"/>
  <cols>
    <col min="2" max="2" width="13.5" customWidth="1"/>
    <col min="3" max="3" width="18.33203125" customWidth="1"/>
    <col min="4" max="4" width="13.6640625" customWidth="1"/>
    <col min="5" max="5" width="13.33203125" customWidth="1"/>
  </cols>
  <sheetData>
    <row r="3" spans="2:5" x14ac:dyDescent="0.35">
      <c r="B3" t="s">
        <v>11</v>
      </c>
      <c r="C3" s="2">
        <v>399.4</v>
      </c>
      <c r="D3" t="s">
        <v>12</v>
      </c>
    </row>
    <row r="4" spans="2:5" x14ac:dyDescent="0.35">
      <c r="B4" t="s">
        <v>20</v>
      </c>
      <c r="C4">
        <v>20</v>
      </c>
      <c r="D4" t="s">
        <v>13</v>
      </c>
    </row>
    <row r="5" spans="2:5" x14ac:dyDescent="0.35">
      <c r="B5" t="s">
        <v>21</v>
      </c>
      <c r="C5">
        <v>10</v>
      </c>
      <c r="D5" t="s">
        <v>14</v>
      </c>
    </row>
    <row r="6" spans="2:5" x14ac:dyDescent="0.35">
      <c r="B6" t="s">
        <v>22</v>
      </c>
      <c r="C6" s="3">
        <f>C4/1000*C3</f>
        <v>7.9879999999999995</v>
      </c>
      <c r="D6" t="s">
        <v>15</v>
      </c>
    </row>
    <row r="7" spans="2:5" x14ac:dyDescent="0.35">
      <c r="B7" t="s">
        <v>22</v>
      </c>
      <c r="C7" s="4">
        <f>C6/1000</f>
        <v>7.9880000000000003E-3</v>
      </c>
      <c r="D7" t="s">
        <v>16</v>
      </c>
    </row>
    <row r="8" spans="2:5" x14ac:dyDescent="0.35">
      <c r="B8" t="s">
        <v>22</v>
      </c>
      <c r="C8" s="3">
        <f>C7*1000</f>
        <v>7.9880000000000004</v>
      </c>
      <c r="D8" t="s">
        <v>17</v>
      </c>
    </row>
    <row r="9" spans="2:5" x14ac:dyDescent="0.35">
      <c r="B9" t="s">
        <v>22</v>
      </c>
      <c r="C9">
        <f>C8*10</f>
        <v>79.88000000000001</v>
      </c>
      <c r="D9" t="s">
        <v>18</v>
      </c>
      <c r="E9" t="s">
        <v>19</v>
      </c>
    </row>
    <row r="10" spans="2:5" x14ac:dyDescent="0.35">
      <c r="E10" t="s">
        <v>28</v>
      </c>
    </row>
    <row r="11" spans="2:5" x14ac:dyDescent="0.35">
      <c r="B11" t="s">
        <v>23</v>
      </c>
    </row>
    <row r="12" spans="2:5" x14ac:dyDescent="0.35">
      <c r="B12" t="s">
        <v>27</v>
      </c>
      <c r="C12">
        <f>C4/1000*1000</f>
        <v>20</v>
      </c>
      <c r="D12" t="s">
        <v>24</v>
      </c>
    </row>
    <row r="13" spans="2:5" x14ac:dyDescent="0.35">
      <c r="B13" t="s">
        <v>26</v>
      </c>
      <c r="C13">
        <f>10/1000*10</f>
        <v>0.1</v>
      </c>
      <c r="D13" t="s">
        <v>14</v>
      </c>
    </row>
    <row r="14" spans="2:5" x14ac:dyDescent="0.35">
      <c r="B14" t="s">
        <v>8</v>
      </c>
      <c r="C14">
        <f>10-C13</f>
        <v>9.9</v>
      </c>
      <c r="D14" t="s">
        <v>14</v>
      </c>
    </row>
    <row r="17" spans="2:5" x14ac:dyDescent="0.35">
      <c r="B17" t="s">
        <v>0</v>
      </c>
      <c r="C17" t="s">
        <v>1</v>
      </c>
      <c r="D17" t="s">
        <v>25</v>
      </c>
      <c r="E17" t="s">
        <v>10</v>
      </c>
    </row>
    <row r="18" spans="2:5" x14ac:dyDescent="0.35">
      <c r="B18" t="s">
        <v>2</v>
      </c>
      <c r="C18">
        <v>20</v>
      </c>
      <c r="D18" s="5">
        <f>1500/($C$12/C18)</f>
        <v>1500</v>
      </c>
      <c r="E18" s="5">
        <f>1500-D18</f>
        <v>0</v>
      </c>
    </row>
    <row r="19" spans="2:5" x14ac:dyDescent="0.35">
      <c r="B19" t="s">
        <v>3</v>
      </c>
      <c r="C19">
        <v>15</v>
      </c>
      <c r="D19" s="5">
        <f t="shared" ref="D19:D22" si="0">1500/($C$12/C19)</f>
        <v>1125</v>
      </c>
      <c r="E19" s="5">
        <f t="shared" ref="E19:E23" si="1">1500-D19</f>
        <v>375</v>
      </c>
    </row>
    <row r="20" spans="2:5" x14ac:dyDescent="0.35">
      <c r="B20" t="s">
        <v>4</v>
      </c>
      <c r="C20">
        <v>10</v>
      </c>
      <c r="D20" s="5">
        <f t="shared" si="0"/>
        <v>750</v>
      </c>
      <c r="E20" s="5">
        <f t="shared" si="1"/>
        <v>750</v>
      </c>
    </row>
    <row r="21" spans="2:5" x14ac:dyDescent="0.35">
      <c r="B21" t="s">
        <v>5</v>
      </c>
      <c r="C21">
        <v>5</v>
      </c>
      <c r="D21" s="5">
        <f t="shared" si="0"/>
        <v>375</v>
      </c>
      <c r="E21" s="5">
        <f>1500-D21</f>
        <v>1125</v>
      </c>
    </row>
    <row r="22" spans="2:5" x14ac:dyDescent="0.35">
      <c r="B22" t="s">
        <v>6</v>
      </c>
      <c r="C22">
        <v>2.5</v>
      </c>
      <c r="D22" s="5">
        <f t="shared" si="0"/>
        <v>187.5</v>
      </c>
      <c r="E22" s="5">
        <f t="shared" si="1"/>
        <v>1312.5</v>
      </c>
    </row>
    <row r="23" spans="2:5" x14ac:dyDescent="0.35">
      <c r="B23" t="s">
        <v>7</v>
      </c>
      <c r="C23">
        <v>0</v>
      </c>
      <c r="D23" s="5">
        <v>0</v>
      </c>
      <c r="E23" s="5">
        <f t="shared" si="1"/>
        <v>1500</v>
      </c>
    </row>
    <row r="25" spans="2:5" x14ac:dyDescent="0.35">
      <c r="C25" s="1"/>
    </row>
    <row r="26" spans="2:5" x14ac:dyDescent="0.35">
      <c r="C26" s="1"/>
    </row>
    <row r="27" spans="2:5" x14ac:dyDescent="0.35">
      <c r="C27" s="1"/>
    </row>
    <row r="28" spans="2:5" x14ac:dyDescent="0.35">
      <c r="C28" s="1"/>
    </row>
    <row r="29" spans="2:5" x14ac:dyDescent="0.35">
      <c r="E29" s="1"/>
    </row>
    <row r="30" spans="2:5" x14ac:dyDescent="0.35">
      <c r="C30" s="1"/>
      <c r="E30" s="1"/>
    </row>
    <row r="31" spans="2:5" x14ac:dyDescent="0.35">
      <c r="C31" s="1"/>
      <c r="E31" s="1"/>
    </row>
    <row r="32" spans="2:5" x14ac:dyDescent="0.35">
      <c r="C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3B9-C81F-0446-8A96-EEF53F7C5A98}">
  <dimension ref="B4:F16"/>
  <sheetViews>
    <sheetView workbookViewId="0">
      <selection activeCell="C19" sqref="C19"/>
    </sheetView>
  </sheetViews>
  <sheetFormatPr defaultColWidth="10.6640625" defaultRowHeight="15.5" x14ac:dyDescent="0.35"/>
  <cols>
    <col min="2" max="2" width="14" bestFit="1" customWidth="1"/>
    <col min="3" max="3" width="14.83203125" customWidth="1"/>
    <col min="4" max="4" width="11.83203125" customWidth="1"/>
    <col min="5" max="6" width="14" customWidth="1"/>
  </cols>
  <sheetData>
    <row r="4" spans="2:6" x14ac:dyDescent="0.35">
      <c r="B4" t="s">
        <v>33</v>
      </c>
      <c r="C4" s="2">
        <v>99.7</v>
      </c>
      <c r="D4" t="s">
        <v>34</v>
      </c>
    </row>
    <row r="5" spans="2:6" x14ac:dyDescent="0.35">
      <c r="B5" t="s">
        <v>35</v>
      </c>
      <c r="C5" s="6">
        <f>100/C4</f>
        <v>1.0030090270812437</v>
      </c>
      <c r="D5" t="s">
        <v>36</v>
      </c>
    </row>
    <row r="6" spans="2:6" x14ac:dyDescent="0.35">
      <c r="B6" t="s">
        <v>38</v>
      </c>
    </row>
    <row r="7" spans="2:6" x14ac:dyDescent="0.35">
      <c r="B7" t="s">
        <v>39</v>
      </c>
    </row>
    <row r="9" spans="2:6" x14ac:dyDescent="0.35">
      <c r="B9" t="s">
        <v>0</v>
      </c>
      <c r="C9" s="2" t="s">
        <v>29</v>
      </c>
      <c r="D9" t="s">
        <v>30</v>
      </c>
      <c r="E9" t="s">
        <v>37</v>
      </c>
      <c r="F9" t="s">
        <v>31</v>
      </c>
    </row>
    <row r="10" spans="2:6" x14ac:dyDescent="0.35">
      <c r="B10" s="2" t="s">
        <v>2</v>
      </c>
      <c r="C10">
        <v>20</v>
      </c>
      <c r="D10" s="6">
        <f t="shared" ref="D10:D15" si="0">F10/(100/C10)*$C$5</f>
        <v>2.0060180541624875</v>
      </c>
      <c r="E10" s="6">
        <f>F10-D10</f>
        <v>7.993981945837513</v>
      </c>
      <c r="F10">
        <v>10</v>
      </c>
    </row>
    <row r="11" spans="2:6" x14ac:dyDescent="0.35">
      <c r="B11" s="2" t="s">
        <v>3</v>
      </c>
      <c r="C11">
        <v>15</v>
      </c>
      <c r="D11" s="6">
        <f t="shared" si="0"/>
        <v>1.5045135406218657</v>
      </c>
      <c r="E11" s="6">
        <f t="shared" ref="E11:E16" si="1">F11-D11</f>
        <v>8.4954864593781352</v>
      </c>
      <c r="F11">
        <v>10</v>
      </c>
    </row>
    <row r="12" spans="2:6" x14ac:dyDescent="0.35">
      <c r="B12" s="2" t="s">
        <v>4</v>
      </c>
      <c r="C12">
        <v>12.5</v>
      </c>
      <c r="D12" s="6">
        <f t="shared" si="0"/>
        <v>1.2537612838515546</v>
      </c>
      <c r="E12" s="6">
        <f t="shared" si="1"/>
        <v>8.7462387161484454</v>
      </c>
      <c r="F12">
        <v>10</v>
      </c>
    </row>
    <row r="13" spans="2:6" x14ac:dyDescent="0.35">
      <c r="B13" s="2" t="s">
        <v>5</v>
      </c>
      <c r="C13">
        <v>10</v>
      </c>
      <c r="D13" s="6">
        <f t="shared" si="0"/>
        <v>1.0030090270812437</v>
      </c>
      <c r="E13" s="6">
        <f t="shared" si="1"/>
        <v>8.9969909729187556</v>
      </c>
      <c r="F13">
        <v>10</v>
      </c>
    </row>
    <row r="14" spans="2:6" x14ac:dyDescent="0.35">
      <c r="B14" s="2" t="s">
        <v>6</v>
      </c>
      <c r="C14">
        <v>7.5</v>
      </c>
      <c r="D14" s="6">
        <f t="shared" si="0"/>
        <v>0.75225677031093285</v>
      </c>
      <c r="E14" s="6">
        <f t="shared" si="1"/>
        <v>9.2477432296890676</v>
      </c>
      <c r="F14">
        <v>10</v>
      </c>
    </row>
    <row r="15" spans="2:6" x14ac:dyDescent="0.35">
      <c r="B15" s="2" t="s">
        <v>32</v>
      </c>
      <c r="C15">
        <v>5</v>
      </c>
      <c r="D15" s="6">
        <f t="shared" si="0"/>
        <v>0.50150451354062187</v>
      </c>
      <c r="E15" s="6">
        <f t="shared" si="1"/>
        <v>9.4984954864593778</v>
      </c>
      <c r="F15">
        <v>10</v>
      </c>
    </row>
    <row r="16" spans="2:6" x14ac:dyDescent="0.35">
      <c r="B16" s="2" t="s">
        <v>7</v>
      </c>
      <c r="C16">
        <v>0</v>
      </c>
      <c r="D16" s="6">
        <v>0</v>
      </c>
      <c r="E16" s="6">
        <f t="shared" si="1"/>
        <v>10</v>
      </c>
      <c r="F16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748C-E1C8-CD4A-9D90-713278EC7CC6}">
  <dimension ref="B3:E10"/>
  <sheetViews>
    <sheetView workbookViewId="0">
      <selection activeCell="H11" sqref="H11"/>
    </sheetView>
  </sheetViews>
  <sheetFormatPr defaultColWidth="10.6640625" defaultRowHeight="15.5" x14ac:dyDescent="0.35"/>
  <cols>
    <col min="2" max="2" width="12.1640625" bestFit="1" customWidth="1"/>
    <col min="3" max="3" width="22" customWidth="1"/>
    <col min="4" max="4" width="12.6640625" customWidth="1"/>
    <col min="5" max="5" width="13.33203125" customWidth="1"/>
  </cols>
  <sheetData>
    <row r="3" spans="2:5" x14ac:dyDescent="0.35">
      <c r="B3" t="s">
        <v>40</v>
      </c>
      <c r="C3" s="2">
        <v>0.2</v>
      </c>
      <c r="D3" t="s">
        <v>17</v>
      </c>
    </row>
    <row r="5" spans="2:5" x14ac:dyDescent="0.35">
      <c r="B5" t="s">
        <v>41</v>
      </c>
      <c r="C5" t="s">
        <v>42</v>
      </c>
      <c r="D5" t="s">
        <v>9</v>
      </c>
      <c r="E5" t="s">
        <v>10</v>
      </c>
    </row>
    <row r="6" spans="2:5" x14ac:dyDescent="0.35">
      <c r="B6" t="s">
        <v>2</v>
      </c>
      <c r="C6" s="3">
        <v>0.2</v>
      </c>
      <c r="D6" s="5">
        <f>C6/$C$3*1000</f>
        <v>1000</v>
      </c>
      <c r="E6" s="5">
        <f>1000-D6</f>
        <v>0</v>
      </c>
    </row>
    <row r="7" spans="2:5" x14ac:dyDescent="0.35">
      <c r="B7" t="s">
        <v>3</v>
      </c>
      <c r="C7" s="3">
        <v>0.15</v>
      </c>
      <c r="D7" s="5">
        <f t="shared" ref="D7:D10" si="0">C7/$C$3*1000</f>
        <v>749.99999999999989</v>
      </c>
      <c r="E7" s="5">
        <f t="shared" ref="E7:E10" si="1">1000-D7</f>
        <v>250.00000000000011</v>
      </c>
    </row>
    <row r="8" spans="2:5" x14ac:dyDescent="0.35">
      <c r="B8" t="s">
        <v>4</v>
      </c>
      <c r="C8" s="3">
        <v>0.1</v>
      </c>
      <c r="D8" s="5">
        <f t="shared" si="0"/>
        <v>500</v>
      </c>
      <c r="E8" s="5">
        <f t="shared" si="1"/>
        <v>500</v>
      </c>
    </row>
    <row r="9" spans="2:5" x14ac:dyDescent="0.35">
      <c r="B9" t="s">
        <v>5</v>
      </c>
      <c r="C9" s="3">
        <v>0.05</v>
      </c>
      <c r="D9" s="5">
        <f t="shared" si="0"/>
        <v>250</v>
      </c>
      <c r="E9" s="5">
        <f t="shared" si="1"/>
        <v>750</v>
      </c>
    </row>
    <row r="10" spans="2:5" x14ac:dyDescent="0.35">
      <c r="B10" t="s">
        <v>7</v>
      </c>
      <c r="C10">
        <v>0</v>
      </c>
      <c r="D10" s="5">
        <f t="shared" si="0"/>
        <v>0</v>
      </c>
      <c r="E10" s="5">
        <f t="shared" si="1"/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opgave 4</vt:lpstr>
      <vt:lpstr>opgave 5</vt:lpstr>
      <vt:lpstr>opgave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2019-09-27T09:12:38Z</dcterms:created>
  <dcterms:modified xsi:type="dcterms:W3CDTF">2020-09-10T16:36:24Z</dcterms:modified>
</cp:coreProperties>
</file>