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520" yWindow="300" windowWidth="25600" windowHeight="19020" tabRatio="500"/>
  </bookViews>
  <sheets>
    <sheet name="tyčinka" sheetId="1" r:id="rId1"/>
    <sheet name="koláč" sheetId="4" r:id="rId2"/>
    <sheet name="kolečko" sheetId="3" r:id="rId3"/>
    <sheet name="298!" sheetId="5" r:id="rId4"/>
    <sheet name="366!" sheetId="6" r:id="rId5"/>
  </sheets>
  <definedNames>
    <definedName name="_120_1" localSheetId="2">kolečko!$A$1:$D$35</definedName>
    <definedName name="_298" localSheetId="3">'298!'!$A$1:$D$35</definedName>
    <definedName name="_360" localSheetId="0">tyčinka!$B$2:$E$36</definedName>
    <definedName name="_366" localSheetId="4">'366!'!$A$14:$D$48</definedName>
    <definedName name="_409" localSheetId="1">koláč!$A$1:$D$34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3" l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H1" i="3"/>
  <c r="G1" i="3"/>
  <c r="F38" i="3"/>
  <c r="E38" i="3"/>
  <c r="F37" i="3"/>
  <c r="E37" i="3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1" i="4"/>
  <c r="F37" i="4"/>
  <c r="F36" i="4"/>
  <c r="E37" i="4"/>
  <c r="E36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G39" i="1"/>
  <c r="F39" i="1"/>
  <c r="G38" i="1"/>
  <c r="F38" i="1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14" i="6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1" i="3"/>
  <c r="F2" i="5"/>
  <c r="F3" i="5"/>
  <c r="F14" i="5"/>
  <c r="F15" i="5"/>
  <c r="F16" i="5"/>
  <c r="F4" i="5"/>
  <c r="F17" i="5"/>
  <c r="F18" i="5"/>
  <c r="F5" i="5"/>
  <c r="F6" i="5"/>
  <c r="F7" i="5"/>
  <c r="F24" i="5"/>
  <c r="F8" i="5"/>
  <c r="F19" i="5"/>
  <c r="F20" i="5"/>
  <c r="F25" i="5"/>
  <c r="F9" i="5"/>
  <c r="F26" i="5"/>
  <c r="F21" i="5"/>
  <c r="F27" i="5"/>
  <c r="F28" i="5"/>
  <c r="F29" i="5"/>
  <c r="F30" i="5"/>
  <c r="F31" i="5"/>
  <c r="F32" i="5"/>
  <c r="F22" i="5"/>
  <c r="F23" i="5"/>
  <c r="F33" i="5"/>
  <c r="F34" i="5"/>
  <c r="F10" i="5"/>
  <c r="F35" i="5"/>
  <c r="F11" i="5"/>
  <c r="F12" i="5"/>
  <c r="F13" i="5"/>
  <c r="F1" i="5"/>
  <c r="E2" i="5"/>
  <c r="E3" i="5"/>
  <c r="E14" i="5"/>
  <c r="E15" i="5"/>
  <c r="E16" i="5"/>
  <c r="E4" i="5"/>
  <c r="E17" i="5"/>
  <c r="E18" i="5"/>
  <c r="E5" i="5"/>
  <c r="E6" i="5"/>
  <c r="E7" i="5"/>
  <c r="E24" i="5"/>
  <c r="E8" i="5"/>
  <c r="E19" i="5"/>
  <c r="E20" i="5"/>
  <c r="E25" i="5"/>
  <c r="E9" i="5"/>
  <c r="E26" i="5"/>
  <c r="E21" i="5"/>
  <c r="E27" i="5"/>
  <c r="E28" i="5"/>
  <c r="E29" i="5"/>
  <c r="E30" i="5"/>
  <c r="E31" i="5"/>
  <c r="E32" i="5"/>
  <c r="E22" i="5"/>
  <c r="E23" i="5"/>
  <c r="E33" i="5"/>
  <c r="E34" i="5"/>
  <c r="E10" i="5"/>
  <c r="E35" i="5"/>
  <c r="E11" i="5"/>
  <c r="E12" i="5"/>
  <c r="E13" i="5"/>
  <c r="E1" i="5"/>
  <c r="F13" i="4"/>
  <c r="F2" i="4"/>
  <c r="F3" i="4"/>
  <c r="F14" i="4"/>
  <c r="F15" i="4"/>
  <c r="F16" i="4"/>
  <c r="F4" i="4"/>
  <c r="F17" i="4"/>
  <c r="F5" i="4"/>
  <c r="F6" i="4"/>
  <c r="F7" i="4"/>
  <c r="F23" i="4"/>
  <c r="F8" i="4"/>
  <c r="F18" i="4"/>
  <c r="F19" i="4"/>
  <c r="F24" i="4"/>
  <c r="F9" i="4"/>
  <c r="F25" i="4"/>
  <c r="F20" i="4"/>
  <c r="F26" i="4"/>
  <c r="F27" i="4"/>
  <c r="F28" i="4"/>
  <c r="F29" i="4"/>
  <c r="F30" i="4"/>
  <c r="F31" i="4"/>
  <c r="F21" i="4"/>
  <c r="F22" i="4"/>
  <c r="F32" i="4"/>
  <c r="F33" i="4"/>
  <c r="F10" i="4"/>
  <c r="F34" i="4"/>
  <c r="F11" i="4"/>
  <c r="F12" i="4"/>
  <c r="F1" i="4"/>
  <c r="E2" i="4"/>
  <c r="E3" i="4"/>
  <c r="E14" i="4"/>
  <c r="E15" i="4"/>
  <c r="E16" i="4"/>
  <c r="E4" i="4"/>
  <c r="E17" i="4"/>
  <c r="E5" i="4"/>
  <c r="E6" i="4"/>
  <c r="E7" i="4"/>
  <c r="E23" i="4"/>
  <c r="E8" i="4"/>
  <c r="E18" i="4"/>
  <c r="E19" i="4"/>
  <c r="E24" i="4"/>
  <c r="E9" i="4"/>
  <c r="E25" i="4"/>
  <c r="E20" i="4"/>
  <c r="E26" i="4"/>
  <c r="E27" i="4"/>
  <c r="E28" i="4"/>
  <c r="E29" i="4"/>
  <c r="E30" i="4"/>
  <c r="E31" i="4"/>
  <c r="E21" i="4"/>
  <c r="E22" i="4"/>
  <c r="E32" i="4"/>
  <c r="E33" i="4"/>
  <c r="E10" i="4"/>
  <c r="E34" i="4"/>
  <c r="E11" i="4"/>
  <c r="E12" i="4"/>
  <c r="E13" i="4"/>
  <c r="E1" i="4"/>
</calcChain>
</file>

<file path=xl/connections.xml><?xml version="1.0" encoding="utf-8"?>
<connections xmlns="http://schemas.openxmlformats.org/spreadsheetml/2006/main">
  <connection id="1" name="120.txt" type="6" refreshedVersion="0" background="1" saveData="1">
    <textPr fileType="mac" sourceFile="Macintosh HD:Users:palas:Developement:Projects:Surmon:Pattern:reports:120.txt" decimal="," thousands=" " semicolon="1">
      <textFields count="4">
        <textField/>
        <textField/>
        <textField/>
        <textField/>
      </textFields>
    </textPr>
  </connection>
  <connection id="2" name="298.txt" type="6" refreshedVersion="0" background="1" saveData="1">
    <textPr fileType="mac" sourceFile="Macintosh HD:Users:palas:Developement:Projects:Surmon:Pattern:reports:298.txt" decimal="," thousands=" " semicolon="1">
      <textFields count="4">
        <textField/>
        <textField/>
        <textField/>
        <textField/>
      </textFields>
    </textPr>
  </connection>
  <connection id="3" name="360.txt" type="6" refreshedVersion="0" background="1" saveData="1">
    <textPr fileType="mac" sourceFile="Macintosh HD:Users:palas:Developement:Projects:Surmon:Pattern:reports:360.txt" decimal="," thousands=" " semicolon="1">
      <textFields count="4">
        <textField/>
        <textField/>
        <textField/>
        <textField/>
      </textFields>
    </textPr>
  </connection>
  <connection id="4" name="366.txt" type="6" refreshedVersion="0" background="1" saveData="1">
    <textPr fileType="mac" sourceFile="Macintosh HD:Users:palas:Developement:Projects:Surmon:Pattern:reports:366.txt" decimal="," thousands=" " semicolon="1">
      <textFields count="4">
        <textField/>
        <textField/>
        <textField/>
        <textField/>
      </textFields>
    </textPr>
  </connection>
  <connection id="5" name="409.txt" type="6" refreshedVersion="0" background="1" saveData="1">
    <textPr fileType="mac" sourceFile="Macintosh HD:Users:palas:Developement:Projects:Surmon:Pattern:reports:409.txt" decimal="," thousands=" 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<sst xmlns="http://schemas.openxmlformats.org/spreadsheetml/2006/main" count="4" uniqueCount="3">
  <si>
    <t>Klasifikováno</t>
  </si>
  <si>
    <t>Má být</t>
  </si>
  <si>
    <t>Clasifikováno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</si>
</sst>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2" borderId="0" xfId="0" applyNumberFormat="1" applyFill="1" applyAlignment="1">
      <alignment horizontal="right"/>
    </xf>
    <xf numFmtId="2" fontId="0" fillId="3" borderId="0" xfId="0" applyNumberFormat="1" applyFill="1"/>
    <xf numFmtId="2" fontId="0" fillId="5" borderId="0" xfId="0" applyNumberFormat="1" applyFill="1"/>
    <xf numFmtId="0" fontId="0" fillId="4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0" fontId="0" fillId="2" borderId="0" xfId="0" applyNumberFormat="1" applyFill="1"/>
    <xf numFmtId="0" fontId="0" fillId="3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Tyčinka</c:v>
          </c:tx>
          <c:spPr>
            <a:ln w="47625">
              <a:noFill/>
            </a:ln>
          </c:spPr>
          <c:xVal>
            <c:numRef>
              <c:f>tyčinka!$I$2:$I$14</c:f>
              <c:numCache>
                <c:formatCode>General</c:formatCode>
                <c:ptCount val="13"/>
                <c:pt idx="0">
                  <c:v>0.0280172413793103</c:v>
                </c:pt>
                <c:pt idx="1">
                  <c:v>0.120689655172414</c:v>
                </c:pt>
                <c:pt idx="2">
                  <c:v>0.370689655172414</c:v>
                </c:pt>
                <c:pt idx="3">
                  <c:v>0.59051724137931</c:v>
                </c:pt>
                <c:pt idx="4">
                  <c:v>0.189655172413793</c:v>
                </c:pt>
                <c:pt idx="5">
                  <c:v>0.449353448275862</c:v>
                </c:pt>
                <c:pt idx="6">
                  <c:v>0.477370689655172</c:v>
                </c:pt>
                <c:pt idx="7">
                  <c:v>0.0387931034482759</c:v>
                </c:pt>
                <c:pt idx="8">
                  <c:v>0.710129310344828</c:v>
                </c:pt>
                <c:pt idx="9">
                  <c:v>0.279094827586207</c:v>
                </c:pt>
                <c:pt idx="10">
                  <c:v>0.0</c:v>
                </c:pt>
                <c:pt idx="11">
                  <c:v>0.338362068965517</c:v>
                </c:pt>
                <c:pt idx="12">
                  <c:v>0.279094827586207</c:v>
                </c:pt>
              </c:numCache>
            </c:numRef>
          </c:xVal>
          <c:yVal>
            <c:numRef>
              <c:f>tyčinka!$J$2:$J$14</c:f>
              <c:numCache>
                <c:formatCode>General</c:formatCode>
                <c:ptCount val="13"/>
                <c:pt idx="0">
                  <c:v>0.0480958672879793</c:v>
                </c:pt>
                <c:pt idx="1">
                  <c:v>0.147977041101676</c:v>
                </c:pt>
                <c:pt idx="2">
                  <c:v>0.0108118230649233</c:v>
                </c:pt>
                <c:pt idx="3">
                  <c:v>0.0689620437643497</c:v>
                </c:pt>
                <c:pt idx="4">
                  <c:v>0.09755897442288</c:v>
                </c:pt>
                <c:pt idx="5">
                  <c:v>0.107434605181983</c:v>
                </c:pt>
                <c:pt idx="6">
                  <c:v>0.0771109409085438</c:v>
                </c:pt>
                <c:pt idx="7">
                  <c:v>0.00946782004039921</c:v>
                </c:pt>
                <c:pt idx="8">
                  <c:v>0.06317318475556</c:v>
                </c:pt>
                <c:pt idx="9">
                  <c:v>0.0104457750166189</c:v>
                </c:pt>
                <c:pt idx="10">
                  <c:v>0.0</c:v>
                </c:pt>
                <c:pt idx="11">
                  <c:v>0.125636620333978</c:v>
                </c:pt>
                <c:pt idx="12">
                  <c:v>0.0439029762942481</c:v>
                </c:pt>
              </c:numCache>
            </c:numRef>
          </c:yVal>
          <c:smooth val="0"/>
        </c:ser>
        <c:ser>
          <c:idx val="1"/>
          <c:order val="1"/>
          <c:tx>
            <c:v>Koláč</c:v>
          </c:tx>
          <c:spPr>
            <a:ln w="47625">
              <a:noFill/>
            </a:ln>
          </c:spPr>
          <c:xVal>
            <c:numRef>
              <c:f>tyčinka!$I$15:$I$24</c:f>
              <c:numCache>
                <c:formatCode>General</c:formatCode>
                <c:ptCount val="10"/>
                <c:pt idx="0">
                  <c:v>0.670258620689655</c:v>
                </c:pt>
                <c:pt idx="1">
                  <c:v>0.392241379310345</c:v>
                </c:pt>
                <c:pt idx="2">
                  <c:v>0.481681034482759</c:v>
                </c:pt>
                <c:pt idx="3">
                  <c:v>0.37823275862069</c:v>
                </c:pt>
                <c:pt idx="4">
                  <c:v>0.362068965517241</c:v>
                </c:pt>
                <c:pt idx="5">
                  <c:v>0.47198275862069</c:v>
                </c:pt>
                <c:pt idx="6">
                  <c:v>0.325431034482759</c:v>
                </c:pt>
                <c:pt idx="7">
                  <c:v>0.396551724137931</c:v>
                </c:pt>
                <c:pt idx="8">
                  <c:v>0.357758620689655</c:v>
                </c:pt>
                <c:pt idx="9">
                  <c:v>0.563577586206897</c:v>
                </c:pt>
              </c:numCache>
            </c:numRef>
          </c:xVal>
          <c:yVal>
            <c:numRef>
              <c:f>tyčinka!$J$15:$J$24</c:f>
              <c:numCache>
                <c:formatCode>General</c:formatCode>
                <c:ptCount val="10"/>
                <c:pt idx="0">
                  <c:v>0.705481252382912</c:v>
                </c:pt>
                <c:pt idx="1">
                  <c:v>0.190422925471984</c:v>
                </c:pt>
                <c:pt idx="2">
                  <c:v>0.574640604292521</c:v>
                </c:pt>
                <c:pt idx="3">
                  <c:v>0.915416921068579</c:v>
                </c:pt>
                <c:pt idx="4">
                  <c:v>0.867706080635614</c:v>
                </c:pt>
                <c:pt idx="5">
                  <c:v>0.737248985810985</c:v>
                </c:pt>
                <c:pt idx="6">
                  <c:v>1.0</c:v>
                </c:pt>
                <c:pt idx="7">
                  <c:v>0.503509039250748</c:v>
                </c:pt>
                <c:pt idx="8">
                  <c:v>0.591340552633335</c:v>
                </c:pt>
                <c:pt idx="9">
                  <c:v>0.656024496973196</c:v>
                </c:pt>
              </c:numCache>
            </c:numRef>
          </c:yVal>
          <c:smooth val="0"/>
        </c:ser>
        <c:ser>
          <c:idx val="2"/>
          <c:order val="2"/>
          <c:tx>
            <c:v>Kolečko</c:v>
          </c:tx>
          <c:spPr>
            <a:ln w="47625">
              <a:noFill/>
            </a:ln>
          </c:spPr>
          <c:xVal>
            <c:numRef>
              <c:f>tyčinka!$I$25:$I$36</c:f>
              <c:numCache>
                <c:formatCode>General</c:formatCode>
                <c:ptCount val="12"/>
                <c:pt idx="0">
                  <c:v>0.923491379310345</c:v>
                </c:pt>
                <c:pt idx="1">
                  <c:v>0.947198275862069</c:v>
                </c:pt>
                <c:pt idx="2">
                  <c:v>0.953663793103448</c:v>
                </c:pt>
                <c:pt idx="3">
                  <c:v>0.920258620689655</c:v>
                </c:pt>
                <c:pt idx="4">
                  <c:v>0.977370689655172</c:v>
                </c:pt>
                <c:pt idx="5">
                  <c:v>0.922413793103448</c:v>
                </c:pt>
                <c:pt idx="6">
                  <c:v>0.928879310344828</c:v>
                </c:pt>
                <c:pt idx="7">
                  <c:v>0.952586206896552</c:v>
                </c:pt>
                <c:pt idx="8">
                  <c:v>0.967672413793103</c:v>
                </c:pt>
                <c:pt idx="9">
                  <c:v>1.0</c:v>
                </c:pt>
                <c:pt idx="10">
                  <c:v>0.924568965517241</c:v>
                </c:pt>
                <c:pt idx="11">
                  <c:v>0.90625</c:v>
                </c:pt>
              </c:numCache>
            </c:numRef>
          </c:xVal>
          <c:yVal>
            <c:numRef>
              <c:f>tyčinka!$J$25:$J$36</c:f>
              <c:numCache>
                <c:formatCode>General</c:formatCode>
                <c:ptCount val="12"/>
                <c:pt idx="0">
                  <c:v>0.588276958419481</c:v>
                </c:pt>
                <c:pt idx="1">
                  <c:v>0.55177356165085</c:v>
                </c:pt>
                <c:pt idx="2">
                  <c:v>0.883138756726394</c:v>
                </c:pt>
                <c:pt idx="3">
                  <c:v>0.76808170571007</c:v>
                </c:pt>
                <c:pt idx="4">
                  <c:v>0.627741120416322</c:v>
                </c:pt>
                <c:pt idx="5">
                  <c:v>0.896898222843252</c:v>
                </c:pt>
                <c:pt idx="6">
                  <c:v>0.486067378432397</c:v>
                </c:pt>
                <c:pt idx="7">
                  <c:v>0.187374708742366</c:v>
                </c:pt>
                <c:pt idx="8">
                  <c:v>0.529897588176048</c:v>
                </c:pt>
                <c:pt idx="9">
                  <c:v>0.57276766920483</c:v>
                </c:pt>
                <c:pt idx="10">
                  <c:v>0.84441370723769</c:v>
                </c:pt>
                <c:pt idx="11">
                  <c:v>0.84122936293753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68104"/>
        <c:axId val="-2135916744"/>
      </c:scatterChart>
      <c:valAx>
        <c:axId val="-2097968104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5916744"/>
        <c:crosses val="autoZero"/>
        <c:crossBetween val="midCat"/>
        <c:majorUnit val="0.2"/>
      </c:valAx>
      <c:valAx>
        <c:axId val="-213591674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968104"/>
        <c:crosses val="autoZero"/>
        <c:crossBetween val="midCat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Tyčinka</c:v>
          </c:tx>
          <c:spPr>
            <a:ln w="47625">
              <a:noFill/>
            </a:ln>
          </c:spPr>
          <c:xVal>
            <c:numRef>
              <c:f>koláč!$G$1:$G$13</c:f>
              <c:numCache>
                <c:formatCode>General</c:formatCode>
                <c:ptCount val="13"/>
                <c:pt idx="0">
                  <c:v>0.323529411764706</c:v>
                </c:pt>
                <c:pt idx="1">
                  <c:v>0.223529411764706</c:v>
                </c:pt>
                <c:pt idx="2">
                  <c:v>0.0447058823529412</c:v>
                </c:pt>
                <c:pt idx="3">
                  <c:v>1.0</c:v>
                </c:pt>
                <c:pt idx="4">
                  <c:v>0.562352941176471</c:v>
                </c:pt>
                <c:pt idx="5">
                  <c:v>0.130588235294118</c:v>
                </c:pt>
                <c:pt idx="6">
                  <c:v>0.161176470588235</c:v>
                </c:pt>
                <c:pt idx="7">
                  <c:v>0.397647058823529</c:v>
                </c:pt>
                <c:pt idx="8">
                  <c:v>0.415294117647059</c:v>
                </c:pt>
                <c:pt idx="9">
                  <c:v>0.0505882352941176</c:v>
                </c:pt>
                <c:pt idx="10">
                  <c:v>0.355294117647059</c:v>
                </c:pt>
                <c:pt idx="11">
                  <c:v>0.00941176470588235</c:v>
                </c:pt>
                <c:pt idx="12">
                  <c:v>0.0505882352941176</c:v>
                </c:pt>
              </c:numCache>
            </c:numRef>
          </c:xVal>
          <c:yVal>
            <c:numRef>
              <c:f>koláč!$H$1:$H$13</c:f>
              <c:numCache>
                <c:formatCode>General</c:formatCode>
                <c:ptCount val="13"/>
                <c:pt idx="0">
                  <c:v>0.867303922203033</c:v>
                </c:pt>
                <c:pt idx="1">
                  <c:v>1.0</c:v>
                </c:pt>
                <c:pt idx="2">
                  <c:v>0.817770599316415</c:v>
                </c:pt>
                <c:pt idx="3">
                  <c:v>0.711787871693621</c:v>
                </c:pt>
                <c:pt idx="4">
                  <c:v>0.67379572171652</c:v>
                </c:pt>
                <c:pt idx="5">
                  <c:v>0.660675556849932</c:v>
                </c:pt>
                <c:pt idx="6">
                  <c:v>0.700961740520768</c:v>
                </c:pt>
                <c:pt idx="7">
                  <c:v>0.790828293810294</c:v>
                </c:pt>
                <c:pt idx="8">
                  <c:v>0.887334732968027</c:v>
                </c:pt>
                <c:pt idx="9">
                  <c:v>0.789529042062929</c:v>
                </c:pt>
                <c:pt idx="10">
                  <c:v>0.803406666056818</c:v>
                </c:pt>
                <c:pt idx="11">
                  <c:v>0.970319870111489</c:v>
                </c:pt>
                <c:pt idx="12">
                  <c:v>0.861733501189198</c:v>
                </c:pt>
              </c:numCache>
            </c:numRef>
          </c:yVal>
          <c:smooth val="0"/>
        </c:ser>
        <c:ser>
          <c:idx val="1"/>
          <c:order val="1"/>
          <c:tx>
            <c:v>Koláč</c:v>
          </c:tx>
          <c:spPr>
            <a:ln w="47625">
              <a:noFill/>
            </a:ln>
          </c:spPr>
          <c:xVal>
            <c:numRef>
              <c:f>koláč!$G$14:$G$22</c:f>
              <c:numCache>
                <c:formatCode>General</c:formatCode>
                <c:ptCount val="9"/>
                <c:pt idx="0">
                  <c:v>0.371764705882353</c:v>
                </c:pt>
                <c:pt idx="1">
                  <c:v>0.068235294117647</c:v>
                </c:pt>
                <c:pt idx="2">
                  <c:v>0.165882352941176</c:v>
                </c:pt>
                <c:pt idx="3">
                  <c:v>0.0352941176470588</c:v>
                </c:pt>
                <c:pt idx="4">
                  <c:v>0.155294117647059</c:v>
                </c:pt>
                <c:pt idx="5">
                  <c:v>0.0</c:v>
                </c:pt>
                <c:pt idx="6">
                  <c:v>0.0729411764705882</c:v>
                </c:pt>
                <c:pt idx="7">
                  <c:v>0.0305882352941176</c:v>
                </c:pt>
                <c:pt idx="8">
                  <c:v>0.255294117647059</c:v>
                </c:pt>
              </c:numCache>
            </c:numRef>
          </c:xVal>
          <c:yVal>
            <c:numRef>
              <c:f>koláč!$H$14:$H$22</c:f>
              <c:numCache>
                <c:formatCode>General</c:formatCode>
                <c:ptCount val="9"/>
                <c:pt idx="0">
                  <c:v>0.118828380556426</c:v>
                </c:pt>
                <c:pt idx="1">
                  <c:v>0.0</c:v>
                </c:pt>
                <c:pt idx="2">
                  <c:v>0.039973964767922</c:v>
                </c:pt>
                <c:pt idx="3">
                  <c:v>0.334350461530087</c:v>
                </c:pt>
                <c:pt idx="4">
                  <c:v>0.161033067039861</c:v>
                </c:pt>
                <c:pt idx="5">
                  <c:v>0.510108149848669</c:v>
                </c:pt>
                <c:pt idx="6">
                  <c:v>0.13447505369394</c:v>
                </c:pt>
                <c:pt idx="7">
                  <c:v>0.0177874249063519</c:v>
                </c:pt>
                <c:pt idx="8">
                  <c:v>0.0625574048181576</c:v>
                </c:pt>
              </c:numCache>
            </c:numRef>
          </c:yVal>
          <c:smooth val="0"/>
        </c:ser>
        <c:ser>
          <c:idx val="2"/>
          <c:order val="2"/>
          <c:tx>
            <c:v>Kolečko</c:v>
          </c:tx>
          <c:spPr>
            <a:ln w="47625">
              <a:noFill/>
            </a:ln>
          </c:spPr>
          <c:xVal>
            <c:numRef>
              <c:f>koláč!$G$23:$G$34</c:f>
              <c:numCache>
                <c:formatCode>General</c:formatCode>
                <c:ptCount val="12"/>
                <c:pt idx="0">
                  <c:v>0.648235294117647</c:v>
                </c:pt>
                <c:pt idx="1">
                  <c:v>0.674117647058823</c:v>
                </c:pt>
                <c:pt idx="2">
                  <c:v>0.681176470588235</c:v>
                </c:pt>
                <c:pt idx="3">
                  <c:v>0.644705882352941</c:v>
                </c:pt>
                <c:pt idx="4">
                  <c:v>0.707058823529412</c:v>
                </c:pt>
                <c:pt idx="5">
                  <c:v>0.647058823529412</c:v>
                </c:pt>
                <c:pt idx="6">
                  <c:v>0.654117647058823</c:v>
                </c:pt>
                <c:pt idx="7">
                  <c:v>0.68</c:v>
                </c:pt>
                <c:pt idx="8">
                  <c:v>0.696470588235294</c:v>
                </c:pt>
                <c:pt idx="9">
                  <c:v>0.731764705882353</c:v>
                </c:pt>
                <c:pt idx="10">
                  <c:v>0.649411764705882</c:v>
                </c:pt>
                <c:pt idx="11">
                  <c:v>0.629411764705882</c:v>
                </c:pt>
              </c:numCache>
            </c:numRef>
          </c:xVal>
          <c:yVal>
            <c:numRef>
              <c:f>koláč!$H$23:$H$34</c:f>
              <c:numCache>
                <c:formatCode>General</c:formatCode>
                <c:ptCount val="12"/>
                <c:pt idx="0">
                  <c:v>0.0218575306191477</c:v>
                </c:pt>
                <c:pt idx="1">
                  <c:v>0.177974394361801</c:v>
                </c:pt>
                <c:pt idx="2">
                  <c:v>0.354853380238041</c:v>
                </c:pt>
                <c:pt idx="3">
                  <c:v>0.201995551181794</c:v>
                </c:pt>
                <c:pt idx="4">
                  <c:v>0.0387130653202083</c:v>
                </c:pt>
                <c:pt idx="5">
                  <c:v>0.373133373519787</c:v>
                </c:pt>
                <c:pt idx="6">
                  <c:v>0.275207358647645</c:v>
                </c:pt>
                <c:pt idx="7">
                  <c:v>0.0285664721399318</c:v>
                </c:pt>
                <c:pt idx="8">
                  <c:v>0.0994168259274913</c:v>
                </c:pt>
                <c:pt idx="9">
                  <c:v>0.0424622328830761</c:v>
                </c:pt>
                <c:pt idx="10">
                  <c:v>0.303405625036153</c:v>
                </c:pt>
                <c:pt idx="11">
                  <c:v>0.299175098072439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25752"/>
        <c:axId val="-2097922760"/>
      </c:scatterChart>
      <c:valAx>
        <c:axId val="-2097925752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7922760"/>
        <c:crosses val="autoZero"/>
        <c:crossBetween val="midCat"/>
      </c:valAx>
      <c:valAx>
        <c:axId val="-209792276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925752"/>
        <c:crosses val="autoZero"/>
        <c:crossBetween val="midCat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Tyčinka</c:v>
          </c:tx>
          <c:spPr>
            <a:ln w="47625">
              <a:noFill/>
            </a:ln>
          </c:spPr>
          <c:xVal>
            <c:numRef>
              <c:f>kolečko!$G$1:$G$13</c:f>
              <c:numCache>
                <c:formatCode>General</c:formatCode>
                <c:ptCount val="13"/>
                <c:pt idx="0">
                  <c:v>0.572490706319703</c:v>
                </c:pt>
                <c:pt idx="1">
                  <c:v>0.509293680297398</c:v>
                </c:pt>
                <c:pt idx="2">
                  <c:v>0.336802973977695</c:v>
                </c:pt>
                <c:pt idx="3">
                  <c:v>1.0</c:v>
                </c:pt>
                <c:pt idx="4">
                  <c:v>0.723420074349442</c:v>
                </c:pt>
                <c:pt idx="5">
                  <c:v>0.282527881040892</c:v>
                </c:pt>
                <c:pt idx="6">
                  <c:v>0.263197026022305</c:v>
                </c:pt>
                <c:pt idx="7">
                  <c:v>0.619330855018587</c:v>
                </c:pt>
                <c:pt idx="8">
                  <c:v>0.102602230483271</c:v>
                </c:pt>
                <c:pt idx="9">
                  <c:v>0.4</c:v>
                </c:pt>
                <c:pt idx="10">
                  <c:v>0.592565055762082</c:v>
                </c:pt>
                <c:pt idx="11">
                  <c:v>0.35910780669145</c:v>
                </c:pt>
                <c:pt idx="12">
                  <c:v>0.4</c:v>
                </c:pt>
              </c:numCache>
            </c:numRef>
          </c:xVal>
          <c:yVal>
            <c:numRef>
              <c:f>kolečko!$H$1:$H$13</c:f>
              <c:numCache>
                <c:formatCode>General</c:formatCode>
                <c:ptCount val="13"/>
                <c:pt idx="0">
                  <c:v>0.8829688872014</c:v>
                </c:pt>
                <c:pt idx="1">
                  <c:v>1.0</c:v>
                </c:pt>
                <c:pt idx="2">
                  <c:v>0.839283045130747</c:v>
                </c:pt>
                <c:pt idx="3">
                  <c:v>0.745811732662081</c:v>
                </c:pt>
                <c:pt idx="4">
                  <c:v>0.712304611251647</c:v>
                </c:pt>
                <c:pt idx="5">
                  <c:v>0.700733300931629</c:v>
                </c:pt>
                <c:pt idx="6">
                  <c:v>0.736263642021443</c:v>
                </c:pt>
                <c:pt idx="7">
                  <c:v>0.815521317978829</c:v>
                </c:pt>
                <c:pt idx="8">
                  <c:v>0.900635031619565</c:v>
                </c:pt>
                <c:pt idx="9">
                  <c:v>0.81437544479008</c:v>
                </c:pt>
                <c:pt idx="10">
                  <c:v>0.826614795085651</c:v>
                </c:pt>
                <c:pt idx="11">
                  <c:v>0.973823652616364</c:v>
                </c:pt>
                <c:pt idx="12">
                  <c:v>0.87805606249076</c:v>
                </c:pt>
              </c:numCache>
            </c:numRef>
          </c:yVal>
          <c:smooth val="0"/>
        </c:ser>
        <c:ser>
          <c:idx val="1"/>
          <c:order val="1"/>
          <c:tx>
            <c:v>Koláč</c:v>
          </c:tx>
          <c:spPr>
            <a:ln w="47625">
              <a:noFill/>
            </a:ln>
          </c:spPr>
          <c:xVal>
            <c:numRef>
              <c:f>kolečko!$G$14:$G$23</c:f>
              <c:numCache>
                <c:formatCode>General</c:formatCode>
                <c:ptCount val="10"/>
                <c:pt idx="0">
                  <c:v>0.130111524163569</c:v>
                </c:pt>
                <c:pt idx="1">
                  <c:v>0.321933085501859</c:v>
                </c:pt>
                <c:pt idx="2">
                  <c:v>0.260223048327138</c:v>
                </c:pt>
                <c:pt idx="3">
                  <c:v>0.331598513011152</c:v>
                </c:pt>
                <c:pt idx="4">
                  <c:v>0.34275092936803</c:v>
                </c:pt>
                <c:pt idx="5">
                  <c:v>0.266914498141264</c:v>
                </c:pt>
                <c:pt idx="6">
                  <c:v>0.368029739776952</c:v>
                </c:pt>
                <c:pt idx="7">
                  <c:v>0.318959107806691</c:v>
                </c:pt>
                <c:pt idx="8">
                  <c:v>0.345724907063197</c:v>
                </c:pt>
                <c:pt idx="9">
                  <c:v>0.203717472118959</c:v>
                </c:pt>
              </c:numCache>
            </c:numRef>
          </c:xVal>
          <c:yVal>
            <c:numRef>
              <c:f>kolečko!$H$14:$H$23</c:f>
              <c:numCache>
                <c:formatCode>General</c:formatCode>
                <c:ptCount val="10"/>
                <c:pt idx="0">
                  <c:v>0.0</c:v>
                </c:pt>
                <c:pt idx="1">
                  <c:v>0.00293462911416713</c:v>
                </c:pt>
                <c:pt idx="2">
                  <c:v>0.153306434642731</c:v>
                </c:pt>
                <c:pt idx="3">
                  <c:v>0.242095952898314</c:v>
                </c:pt>
                <c:pt idx="4">
                  <c:v>0.186192998064791</c:v>
                </c:pt>
                <c:pt idx="5">
                  <c:v>0.0333359740947203</c:v>
                </c:pt>
                <c:pt idx="6">
                  <c:v>0.341202235627226</c:v>
                </c:pt>
                <c:pt idx="7">
                  <c:v>0.236651532563511</c:v>
                </c:pt>
                <c:pt idx="8">
                  <c:v>0.133739048083478</c:v>
                </c:pt>
                <c:pt idx="9">
                  <c:v>0.0579486493801494</c:v>
                </c:pt>
              </c:numCache>
            </c:numRef>
          </c:yVal>
          <c:smooth val="0"/>
        </c:ser>
        <c:ser>
          <c:idx val="2"/>
          <c:order val="2"/>
          <c:tx>
            <c:v>Kolečko</c:v>
          </c:tx>
          <c:spPr>
            <a:ln w="47625">
              <a:noFill/>
            </a:ln>
          </c:spPr>
          <c:xVal>
            <c:numRef>
              <c:f>kolečko!$G$24:$G$35</c:f>
              <c:numCache>
                <c:formatCode>General</c:formatCode>
                <c:ptCount val="12"/>
                <c:pt idx="0">
                  <c:v>0.0118959107806691</c:v>
                </c:pt>
                <c:pt idx="1">
                  <c:v>0.0282527881040892</c:v>
                </c:pt>
                <c:pt idx="2">
                  <c:v>0.0327137546468401</c:v>
                </c:pt>
                <c:pt idx="3">
                  <c:v>0.00966542750929368</c:v>
                </c:pt>
                <c:pt idx="4">
                  <c:v>0.0490706319702602</c:v>
                </c:pt>
                <c:pt idx="5">
                  <c:v>0.0111524163568773</c:v>
                </c:pt>
                <c:pt idx="6">
                  <c:v>0.0156133828996282</c:v>
                </c:pt>
                <c:pt idx="7">
                  <c:v>0.0319702602230483</c:v>
                </c:pt>
                <c:pt idx="8">
                  <c:v>0.0423791821561338</c:v>
                </c:pt>
                <c:pt idx="9">
                  <c:v>0.0646840148698885</c:v>
                </c:pt>
                <c:pt idx="10">
                  <c:v>0.012639405204461</c:v>
                </c:pt>
                <c:pt idx="11">
                  <c:v>0.0</c:v>
                </c:pt>
              </c:numCache>
            </c:numRef>
          </c:xVal>
          <c:yVal>
            <c:numRef>
              <c:f>kolečko!$H$24:$H$35</c:f>
              <c:numCache>
                <c:formatCode>General</c:formatCode>
                <c:ptCount val="12"/>
                <c:pt idx="0">
                  <c:v>0.137328671896664</c:v>
                </c:pt>
                <c:pt idx="1">
                  <c:v>0.180099826676343</c:v>
                </c:pt>
                <c:pt idx="2">
                  <c:v>0.204275517396541</c:v>
                </c:pt>
                <c:pt idx="3">
                  <c:v>0.0694627774012993</c:v>
                </c:pt>
                <c:pt idx="4">
                  <c:v>0.0910883783777963</c:v>
                </c:pt>
                <c:pt idx="5">
                  <c:v>0.220397530882027</c:v>
                </c:pt>
                <c:pt idx="6">
                  <c:v>0.257087986168215</c:v>
                </c:pt>
                <c:pt idx="7">
                  <c:v>0.000224645042420501</c:v>
                </c:pt>
                <c:pt idx="8">
                  <c:v>0.205731979579193</c:v>
                </c:pt>
                <c:pt idx="9">
                  <c:v>0.155500959087556</c:v>
                </c:pt>
                <c:pt idx="10">
                  <c:v>0.158901244530093</c:v>
                </c:pt>
                <c:pt idx="11">
                  <c:v>0.155170137428001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871464"/>
        <c:axId val="-2097868472"/>
      </c:scatterChart>
      <c:valAx>
        <c:axId val="-2097871464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7868472"/>
        <c:crosses val="autoZero"/>
        <c:crossBetween val="midCat"/>
      </c:valAx>
      <c:valAx>
        <c:axId val="-209786847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871464"/>
        <c:crosses val="autoZero"/>
        <c:crossBetween val="midCat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'298!'!$E$1:$E$13</c:f>
              <c:numCache>
                <c:formatCode>General</c:formatCode>
                <c:ptCount val="13"/>
                <c:pt idx="0">
                  <c:v>97.0</c:v>
                </c:pt>
                <c:pt idx="1">
                  <c:v>54.5</c:v>
                </c:pt>
                <c:pt idx="2">
                  <c:v>61.5</c:v>
                </c:pt>
                <c:pt idx="3">
                  <c:v>384.5</c:v>
                </c:pt>
                <c:pt idx="4">
                  <c:v>198.5</c:v>
                </c:pt>
                <c:pt idx="5">
                  <c:v>98.0</c:v>
                </c:pt>
                <c:pt idx="6">
                  <c:v>111.0</c:v>
                </c:pt>
                <c:pt idx="7">
                  <c:v>128.5</c:v>
                </c:pt>
                <c:pt idx="8">
                  <c:v>219.0</c:v>
                </c:pt>
                <c:pt idx="9">
                  <c:v>19.0</c:v>
                </c:pt>
                <c:pt idx="10">
                  <c:v>110.5</c:v>
                </c:pt>
                <c:pt idx="11">
                  <c:v>46.5</c:v>
                </c:pt>
                <c:pt idx="12">
                  <c:v>19.0</c:v>
                </c:pt>
              </c:numCache>
            </c:numRef>
          </c:xVal>
          <c:yVal>
            <c:numRef>
              <c:f>'298!'!$F$1:$F$13</c:f>
              <c:numCache>
                <c:formatCode>General</c:formatCode>
                <c:ptCount val="13"/>
                <c:pt idx="0">
                  <c:v>7.12996306532628</c:v>
                </c:pt>
                <c:pt idx="1">
                  <c:v>8.09519922352416</c:v>
                </c:pt>
                <c:pt idx="2">
                  <c:v>6.76965584992382</c:v>
                </c:pt>
                <c:pt idx="3">
                  <c:v>5.99873358496825</c:v>
                </c:pt>
                <c:pt idx="4">
                  <c:v>5.722377286467219</c:v>
                </c:pt>
                <c:pt idx="5">
                  <c:v>5.62694072390262</c:v>
                </c:pt>
                <c:pt idx="6">
                  <c:v>5.91998390800026</c:v>
                </c:pt>
                <c:pt idx="7">
                  <c:v>6.57367652716259</c:v>
                </c:pt>
                <c:pt idx="8">
                  <c:v>7.27566792073259</c:v>
                </c:pt>
                <c:pt idx="9">
                  <c:v>6.56422572208997</c:v>
                </c:pt>
                <c:pt idx="10">
                  <c:v>6.665172070250111</c:v>
                </c:pt>
                <c:pt idx="11">
                  <c:v>7.879304865348519</c:v>
                </c:pt>
                <c:pt idx="12">
                  <c:v>7.0894436176666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'298!'!$E$14:$E$23</c:f>
              <c:numCache>
                <c:formatCode>General</c:formatCode>
                <c:ptCount val="10"/>
                <c:pt idx="0">
                  <c:v>200.5</c:v>
                </c:pt>
                <c:pt idx="1">
                  <c:v>71.5</c:v>
                </c:pt>
                <c:pt idx="2">
                  <c:v>113.0</c:v>
                </c:pt>
                <c:pt idx="3">
                  <c:v>65.0</c:v>
                </c:pt>
                <c:pt idx="4">
                  <c:v>57.5</c:v>
                </c:pt>
                <c:pt idx="5">
                  <c:v>108.5</c:v>
                </c:pt>
                <c:pt idx="6">
                  <c:v>40.5</c:v>
                </c:pt>
                <c:pt idx="7">
                  <c:v>73.5</c:v>
                </c:pt>
                <c:pt idx="8">
                  <c:v>55.5</c:v>
                </c:pt>
                <c:pt idx="9">
                  <c:v>151.0</c:v>
                </c:pt>
              </c:numCache>
            </c:numRef>
          </c:xVal>
          <c:yVal>
            <c:numRef>
              <c:f>'298!'!$F$14:$F$23</c:f>
              <c:numCache>
                <c:formatCode>General</c:formatCode>
                <c:ptCount val="10"/>
                <c:pt idx="0">
                  <c:v>0.152489233979857</c:v>
                </c:pt>
                <c:pt idx="1">
                  <c:v>0.0324849920572541</c:v>
                </c:pt>
                <c:pt idx="2">
                  <c:v>1.11193447748409</c:v>
                </c:pt>
                <c:pt idx="3">
                  <c:v>2.18127494577798</c:v>
                </c:pt>
                <c:pt idx="4">
                  <c:v>1.72020479045716</c:v>
                </c:pt>
                <c:pt idx="5">
                  <c:v>0.459487678210798</c:v>
                </c:pt>
                <c:pt idx="6">
                  <c:v>2.99867268990736</c:v>
                </c:pt>
                <c:pt idx="7">
                  <c:v>1.79933887959484</c:v>
                </c:pt>
                <c:pt idx="8">
                  <c:v>0.950548769215819</c:v>
                </c:pt>
                <c:pt idx="9">
                  <c:v>0.765990566252833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'298!'!$E$24:$E$35</c:f>
              <c:numCache>
                <c:formatCode>General</c:formatCode>
                <c:ptCount val="12"/>
                <c:pt idx="0">
                  <c:v>318.0</c:v>
                </c:pt>
                <c:pt idx="1">
                  <c:v>329.0</c:v>
                </c:pt>
                <c:pt idx="2">
                  <c:v>332.0</c:v>
                </c:pt>
                <c:pt idx="3">
                  <c:v>316.5</c:v>
                </c:pt>
                <c:pt idx="4">
                  <c:v>343.0</c:v>
                </c:pt>
                <c:pt idx="5">
                  <c:v>317.5</c:v>
                </c:pt>
                <c:pt idx="6">
                  <c:v>320.5</c:v>
                </c:pt>
                <c:pt idx="7">
                  <c:v>331.5</c:v>
                </c:pt>
                <c:pt idx="8">
                  <c:v>338.5</c:v>
                </c:pt>
                <c:pt idx="9">
                  <c:v>353.5</c:v>
                </c:pt>
                <c:pt idx="10">
                  <c:v>318.5</c:v>
                </c:pt>
                <c:pt idx="11">
                  <c:v>310.0</c:v>
                </c:pt>
              </c:numCache>
            </c:numRef>
          </c:xVal>
          <c:yVal>
            <c:numRef>
              <c:f>'298!'!$F$24:$F$35</c:f>
              <c:numCache>
                <c:formatCode>General</c:formatCode>
                <c:ptCount val="12"/>
                <c:pt idx="0">
                  <c:v>0.980154868106618</c:v>
                </c:pt>
                <c:pt idx="1">
                  <c:v>1.65463947701978</c:v>
                </c:pt>
                <c:pt idx="2">
                  <c:v>1.86934377643224</c:v>
                </c:pt>
                <c:pt idx="3">
                  <c:v>0.757450296848987</c:v>
                </c:pt>
                <c:pt idx="4">
                  <c:v>0.598779332979451</c:v>
                </c:pt>
                <c:pt idx="5">
                  <c:v>2.0023131209682</c:v>
                </c:pt>
                <c:pt idx="6">
                  <c:v>2.4032811470625</c:v>
                </c:pt>
                <c:pt idx="7">
                  <c:v>0.0512958831357474</c:v>
                </c:pt>
                <c:pt idx="8">
                  <c:v>1.54432403933491</c:v>
                </c:pt>
                <c:pt idx="9">
                  <c:v>1.13003423141738</c:v>
                </c:pt>
                <c:pt idx="10">
                  <c:v>1.49511090984399</c:v>
                </c:pt>
                <c:pt idx="11">
                  <c:v>1.46433790086436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941592"/>
        <c:axId val="-2092068824"/>
      </c:scatterChart>
      <c:valAx>
        <c:axId val="-209294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068824"/>
        <c:crosses val="autoZero"/>
        <c:crossBetween val="midCat"/>
      </c:valAx>
      <c:valAx>
        <c:axId val="-209206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941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'366!'!$E$14:$E$26</c:f>
              <c:numCache>
                <c:formatCode>General</c:formatCode>
                <c:ptCount val="13"/>
                <c:pt idx="0">
                  <c:v>417.5</c:v>
                </c:pt>
                <c:pt idx="1">
                  <c:v>375.0</c:v>
                </c:pt>
                <c:pt idx="2">
                  <c:v>259.0</c:v>
                </c:pt>
                <c:pt idx="3">
                  <c:v>705.0</c:v>
                </c:pt>
                <c:pt idx="4">
                  <c:v>519.0</c:v>
                </c:pt>
                <c:pt idx="5">
                  <c:v>222.5</c:v>
                </c:pt>
                <c:pt idx="6">
                  <c:v>209.5</c:v>
                </c:pt>
                <c:pt idx="7">
                  <c:v>449.0</c:v>
                </c:pt>
                <c:pt idx="8">
                  <c:v>101.5</c:v>
                </c:pt>
                <c:pt idx="9">
                  <c:v>301.5</c:v>
                </c:pt>
                <c:pt idx="10">
                  <c:v>431.0</c:v>
                </c:pt>
                <c:pt idx="11">
                  <c:v>274.0</c:v>
                </c:pt>
                <c:pt idx="12">
                  <c:v>301.5</c:v>
                </c:pt>
              </c:numCache>
            </c:numRef>
          </c:xVal>
          <c:yVal>
            <c:numRef>
              <c:f>'366!'!$F$14:$F$26</c:f>
              <c:numCache>
                <c:formatCode>General</c:formatCode>
                <c:ptCount val="13"/>
                <c:pt idx="0">
                  <c:v>4.39619042614625</c:v>
                </c:pt>
                <c:pt idx="1">
                  <c:v>6.13630938542567</c:v>
                </c:pt>
                <c:pt idx="2">
                  <c:v>3.69722862758263</c:v>
                </c:pt>
                <c:pt idx="3">
                  <c:v>2.53978398814149</c:v>
                </c:pt>
                <c:pt idx="4">
                  <c:v>2.17289799884943</c:v>
                </c:pt>
                <c:pt idx="5">
                  <c:v>2.0682874170256</c:v>
                </c:pt>
                <c:pt idx="6">
                  <c:v>2.43884656061938</c:v>
                </c:pt>
                <c:pt idx="7">
                  <c:v>3.37279409142139</c:v>
                </c:pt>
                <c:pt idx="8">
                  <c:v>4.62737507566074</c:v>
                </c:pt>
                <c:pt idx="9">
                  <c:v>3.41387981304799</c:v>
                </c:pt>
                <c:pt idx="10">
                  <c:v>3.53112393399764</c:v>
                </c:pt>
                <c:pt idx="11">
                  <c:v>5.7703264445996</c:v>
                </c:pt>
                <c:pt idx="12">
                  <c:v>4.254090768616511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'366!'!$E$27:$E$36</c:f>
              <c:numCache>
                <c:formatCode>General</c:formatCode>
                <c:ptCount val="10"/>
                <c:pt idx="0">
                  <c:v>120.0</c:v>
                </c:pt>
                <c:pt idx="1">
                  <c:v>249.0</c:v>
                </c:pt>
                <c:pt idx="2">
                  <c:v>207.5</c:v>
                </c:pt>
                <c:pt idx="3">
                  <c:v>255.5</c:v>
                </c:pt>
                <c:pt idx="4">
                  <c:v>263.0</c:v>
                </c:pt>
                <c:pt idx="5">
                  <c:v>212.0</c:v>
                </c:pt>
                <c:pt idx="6">
                  <c:v>280.0</c:v>
                </c:pt>
                <c:pt idx="7">
                  <c:v>247.0</c:v>
                </c:pt>
                <c:pt idx="8">
                  <c:v>265.0</c:v>
                </c:pt>
                <c:pt idx="9">
                  <c:v>169.5</c:v>
                </c:pt>
              </c:numCache>
            </c:numRef>
          </c:xVal>
          <c:yVal>
            <c:numRef>
              <c:f>'366!'!$F$27:$F$36</c:f>
              <c:numCache>
                <c:formatCode>General</c:formatCode>
                <c:ptCount val="10"/>
                <c:pt idx="0">
                  <c:v>0.602113732508214</c:v>
                </c:pt>
                <c:pt idx="1">
                  <c:v>0.0385173723679215</c:v>
                </c:pt>
                <c:pt idx="2">
                  <c:v>0.0360022897155083</c:v>
                </c:pt>
                <c:pt idx="3">
                  <c:v>0.0251283156242828</c:v>
                </c:pt>
                <c:pt idx="4">
                  <c:v>0.0346678217009405</c:v>
                </c:pt>
                <c:pt idx="5">
                  <c:v>0.00593558797406907</c:v>
                </c:pt>
                <c:pt idx="6">
                  <c:v>0.0297164895101159</c:v>
                </c:pt>
                <c:pt idx="7">
                  <c:v>0.0987788555865248</c:v>
                </c:pt>
                <c:pt idx="8">
                  <c:v>0.0293887449732928</c:v>
                </c:pt>
                <c:pt idx="9">
                  <c:v>0.162668246886082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'366!'!$E$37:$E$48</c:f>
              <c:numCache>
                <c:formatCode>General</c:formatCode>
                <c:ptCount val="12"/>
                <c:pt idx="0">
                  <c:v>2.5</c:v>
                </c:pt>
                <c:pt idx="1">
                  <c:v>8.5</c:v>
                </c:pt>
                <c:pt idx="2">
                  <c:v>11.5</c:v>
                </c:pt>
                <c:pt idx="3">
                  <c:v>4.0</c:v>
                </c:pt>
                <c:pt idx="4">
                  <c:v>22.5</c:v>
                </c:pt>
                <c:pt idx="5">
                  <c:v>3.0</c:v>
                </c:pt>
                <c:pt idx="6">
                  <c:v>0.0</c:v>
                </c:pt>
                <c:pt idx="7">
                  <c:v>11.0</c:v>
                </c:pt>
                <c:pt idx="8">
                  <c:v>18.0</c:v>
                </c:pt>
                <c:pt idx="9">
                  <c:v>33.0</c:v>
                </c:pt>
                <c:pt idx="10">
                  <c:v>2.0</c:v>
                </c:pt>
                <c:pt idx="11">
                  <c:v>10.5</c:v>
                </c:pt>
              </c:numCache>
            </c:numRef>
          </c:xVal>
          <c:yVal>
            <c:numRef>
              <c:f>'366!'!$F$37:$F$48</c:f>
              <c:numCache>
                <c:formatCode>General</c:formatCode>
                <c:ptCount val="12"/>
                <c:pt idx="0">
                  <c:v>0.0453852257582553</c:v>
                </c:pt>
                <c:pt idx="1">
                  <c:v>1.10937879661857</c:v>
                </c:pt>
                <c:pt idx="2">
                  <c:v>0.00180451786366501</c:v>
                </c:pt>
                <c:pt idx="3">
                  <c:v>0.0203040279940651</c:v>
                </c:pt>
                <c:pt idx="4">
                  <c:v>0.0756039962017657</c:v>
                </c:pt>
                <c:pt idx="5">
                  <c:v>0.00993616964774099</c:v>
                </c:pt>
                <c:pt idx="6">
                  <c:v>1.90693445488986</c:v>
                </c:pt>
                <c:pt idx="7">
                  <c:v>0.708017233526884</c:v>
                </c:pt>
                <c:pt idx="8">
                  <c:v>0.112707099188833</c:v>
                </c:pt>
                <c:pt idx="9">
                  <c:v>0.0585293752551203</c:v>
                </c:pt>
                <c:pt idx="10">
                  <c:v>0.00517819939144361</c:v>
                </c:pt>
                <c:pt idx="11">
                  <c:v>0.546343189790453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064872"/>
        <c:axId val="-2092124824"/>
      </c:scatterChart>
      <c:valAx>
        <c:axId val="-209206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124824"/>
        <c:crosses val="autoZero"/>
        <c:crossBetween val="midCat"/>
      </c:valAx>
      <c:valAx>
        <c:axId val="-209212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064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393700</xdr:colOff>
      <xdr:row>7</xdr:row>
      <xdr:rowOff>177800</xdr:rowOff>
    </xdr:from>
    <xdr:to>
      <xdr:col>17</xdr:col>
      <xdr:colOff>12700</xdr:colOff>
      <xdr:row>22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520700</xdr:colOff>
      <xdr:row>6</xdr:row>
      <xdr:rowOff>12700</xdr:rowOff>
    </xdr:from>
    <xdr:to>
      <xdr:col>17</xdr:col>
      <xdr:colOff>139700</xdr:colOff>
      <xdr:row>19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3</xdr:row>
      <xdr:rowOff>177800</xdr:rowOff>
    </xdr:from>
    <xdr:to>
      <xdr:col>15</xdr:col>
      <xdr:colOff>152400</xdr:colOff>
      <xdr:row>18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17</xdr:row>
      <xdr:rowOff>127000</xdr:rowOff>
    </xdr:from>
    <xdr:to>
      <xdr:col>13</xdr:col>
      <xdr:colOff>241300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15</xdr:row>
      <xdr:rowOff>114300</xdr:rowOff>
    </xdr:from>
    <xdr:to>
      <xdr:col>12</xdr:col>
      <xdr:colOff>762000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60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09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20_1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98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366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B2:K39"/>
  <sheetViews>
    <sheetView tabSelected="1" workbookViewId="0">
      <selection activeCell="M31" sqref="M31"/>
    </sheetView>
  </sheetViews>
  <sheetFormatPr baseColWidth="10" defaultRowHeight="15" x14ac:dyDescent="0"/>
  <cols>
    <col min="2" max="2" width="6.83203125" bestFit="1" customWidth="1"/>
    <col min="3" max="3" width="4.83203125" bestFit="1" customWidth="1"/>
    <col min="4" max="4" width="12.5" customWidth="1"/>
    <col min="5" max="5" width="13.1640625" customWidth="1"/>
  </cols>
  <sheetData>
    <row r="2" spans="2:10">
      <c r="B2" s="5">
        <v>145</v>
      </c>
      <c r="C2" s="5">
        <v>0</v>
      </c>
      <c r="D2" s="6">
        <v>0.13937480579726</v>
      </c>
      <c r="E2" s="5">
        <v>13</v>
      </c>
      <c r="F2" s="1">
        <f>ABS(E2)</f>
        <v>13</v>
      </c>
      <c r="G2">
        <f>10*D2:D36</f>
        <v>1.3937480579726</v>
      </c>
      <c r="H2" s="1">
        <f>C2</f>
        <v>0</v>
      </c>
      <c r="I2">
        <f xml:space="preserve"> ( F2 - $F$38 ) / ( $F$39 - $F$38 )</f>
        <v>2.8017241379310345E-2</v>
      </c>
      <c r="J2">
        <f xml:space="preserve"> ( G2 - $G$38 ) / ( $G$39 - $G$38 )</f>
        <v>4.8095867287979349E-2</v>
      </c>
    </row>
    <row r="3" spans="2:10">
      <c r="B3" s="5">
        <v>152</v>
      </c>
      <c r="C3" s="5">
        <v>0</v>
      </c>
      <c r="D3" s="5">
        <v>0.42881587398162901</v>
      </c>
      <c r="E3" s="5">
        <v>56</v>
      </c>
      <c r="F3" s="1">
        <f t="shared" ref="F3:F36" si="0">ABS(E3)</f>
        <v>56</v>
      </c>
      <c r="G3">
        <f t="shared" ref="G3:G36" si="1">10*D3:D37</f>
        <v>4.2881587398162901</v>
      </c>
      <c r="H3" s="1">
        <f t="shared" ref="H3:H36" si="2">C3</f>
        <v>0</v>
      </c>
      <c r="I3">
        <f t="shared" ref="I3:I36" si="3" xml:space="preserve"> ( F3 - $F$38 ) / ( $F$39 - $F$38 )</f>
        <v>0.1206896551724138</v>
      </c>
      <c r="J3">
        <f t="shared" ref="J3:J36" si="4" xml:space="preserve"> ( G3 - $G$38 ) / ( $G$39 - $G$38 )</f>
        <v>0.14797704110167637</v>
      </c>
    </row>
    <row r="4" spans="2:10">
      <c r="B4" s="5">
        <v>156</v>
      </c>
      <c r="C4" s="5">
        <v>0</v>
      </c>
      <c r="D4" s="5">
        <v>3.1331085703586802E-2</v>
      </c>
      <c r="E4" s="5">
        <v>172</v>
      </c>
      <c r="F4" s="1">
        <f t="shared" si="0"/>
        <v>172</v>
      </c>
      <c r="G4">
        <f t="shared" si="1"/>
        <v>0.31331085703586803</v>
      </c>
      <c r="H4" s="1">
        <f t="shared" si="2"/>
        <v>0</v>
      </c>
      <c r="I4">
        <f t="shared" si="3"/>
        <v>0.37068965517241381</v>
      </c>
      <c r="J4">
        <f t="shared" si="4"/>
        <v>1.0811823064923277E-2</v>
      </c>
    </row>
    <row r="5" spans="2:10">
      <c r="B5" s="5">
        <v>171</v>
      </c>
      <c r="C5" s="5">
        <v>0</v>
      </c>
      <c r="D5" s="5">
        <v>0.19984194067003799</v>
      </c>
      <c r="E5" s="5">
        <v>-274</v>
      </c>
      <c r="F5" s="1">
        <f t="shared" si="0"/>
        <v>274</v>
      </c>
      <c r="G5">
        <f t="shared" si="1"/>
        <v>1.99841940670038</v>
      </c>
      <c r="H5" s="1">
        <f t="shared" si="2"/>
        <v>0</v>
      </c>
      <c r="I5">
        <f t="shared" si="3"/>
        <v>0.59051724137931039</v>
      </c>
      <c r="J5">
        <f t="shared" si="4"/>
        <v>6.8962043764349751E-2</v>
      </c>
    </row>
    <row r="6" spans="2:10">
      <c r="B6" s="5">
        <v>184</v>
      </c>
      <c r="C6" s="5">
        <v>0</v>
      </c>
      <c r="D6" s="5">
        <v>0.28271167317877099</v>
      </c>
      <c r="E6" s="5">
        <v>-88</v>
      </c>
      <c r="F6" s="1">
        <f t="shared" si="0"/>
        <v>88</v>
      </c>
      <c r="G6">
        <f t="shared" si="1"/>
        <v>2.8271167317877097</v>
      </c>
      <c r="H6" s="1">
        <f t="shared" si="2"/>
        <v>0</v>
      </c>
      <c r="I6">
        <f t="shared" si="3"/>
        <v>0.18965517241379309</v>
      </c>
      <c r="J6">
        <f t="shared" si="4"/>
        <v>9.7558974422880029E-2</v>
      </c>
    </row>
    <row r="7" spans="2:10">
      <c r="B7" s="5">
        <v>195</v>
      </c>
      <c r="C7" s="5">
        <v>0</v>
      </c>
      <c r="D7" s="5">
        <v>0.31132981017865002</v>
      </c>
      <c r="E7" s="5">
        <v>208.5</v>
      </c>
      <c r="F7" s="1">
        <f t="shared" si="0"/>
        <v>208.5</v>
      </c>
      <c r="G7">
        <f t="shared" si="1"/>
        <v>3.1132981017865005</v>
      </c>
      <c r="H7" s="1">
        <f t="shared" si="2"/>
        <v>0</v>
      </c>
      <c r="I7">
        <f t="shared" si="3"/>
        <v>0.44935344827586204</v>
      </c>
      <c r="J7">
        <f t="shared" si="4"/>
        <v>0.10743460518198279</v>
      </c>
    </row>
    <row r="8" spans="2:10">
      <c r="B8" s="5">
        <v>198</v>
      </c>
      <c r="C8" s="5">
        <v>0</v>
      </c>
      <c r="D8" s="5">
        <v>0.223456255599291</v>
      </c>
      <c r="E8" s="5">
        <v>221.5</v>
      </c>
      <c r="F8" s="1">
        <f t="shared" si="0"/>
        <v>221.5</v>
      </c>
      <c r="G8">
        <f t="shared" si="1"/>
        <v>2.2345625559929099</v>
      </c>
      <c r="H8" s="1">
        <f t="shared" si="2"/>
        <v>0</v>
      </c>
      <c r="I8">
        <f t="shared" si="3"/>
        <v>0.47737068965517243</v>
      </c>
      <c r="J8">
        <f t="shared" si="4"/>
        <v>7.7110940908543854E-2</v>
      </c>
    </row>
    <row r="9" spans="2:10">
      <c r="B9" s="5">
        <v>204</v>
      </c>
      <c r="C9" s="5">
        <v>0</v>
      </c>
      <c r="D9" s="5">
        <v>2.7436361040189601E-2</v>
      </c>
      <c r="E9" s="5">
        <v>-18</v>
      </c>
      <c r="F9" s="1">
        <f t="shared" si="0"/>
        <v>18</v>
      </c>
      <c r="G9">
        <f t="shared" si="1"/>
        <v>0.274363610401896</v>
      </c>
      <c r="H9" s="1">
        <f t="shared" si="2"/>
        <v>0</v>
      </c>
      <c r="I9">
        <f t="shared" si="3"/>
        <v>3.8793103448275863E-2</v>
      </c>
      <c r="J9">
        <f t="shared" si="4"/>
        <v>9.4678200403992083E-3</v>
      </c>
    </row>
    <row r="10" spans="2:10">
      <c r="B10" s="5">
        <v>213</v>
      </c>
      <c r="C10" s="5">
        <v>0</v>
      </c>
      <c r="D10" s="5">
        <v>0.183066671907197</v>
      </c>
      <c r="E10" s="5">
        <v>329.5</v>
      </c>
      <c r="F10" s="1">
        <f t="shared" si="0"/>
        <v>329.5</v>
      </c>
      <c r="G10">
        <f t="shared" si="1"/>
        <v>1.8306667190719699</v>
      </c>
      <c r="H10" s="1">
        <f t="shared" si="2"/>
        <v>0</v>
      </c>
      <c r="I10">
        <f t="shared" si="3"/>
        <v>0.71012931034482762</v>
      </c>
      <c r="J10">
        <f t="shared" si="4"/>
        <v>6.3173184755560025E-2</v>
      </c>
    </row>
    <row r="11" spans="2:10">
      <c r="B11" s="5">
        <v>310</v>
      </c>
      <c r="C11" s="5">
        <v>0</v>
      </c>
      <c r="D11" s="5">
        <v>3.0270331869179198E-2</v>
      </c>
      <c r="E11" s="5">
        <v>129.5</v>
      </c>
      <c r="F11" s="1">
        <f t="shared" si="0"/>
        <v>129.5</v>
      </c>
      <c r="G11">
        <f t="shared" si="1"/>
        <v>0.30270331869179201</v>
      </c>
      <c r="H11" s="1">
        <f t="shared" si="2"/>
        <v>0</v>
      </c>
      <c r="I11">
        <f t="shared" si="3"/>
        <v>0.27909482758620691</v>
      </c>
      <c r="J11">
        <f t="shared" si="4"/>
        <v>1.0445775016618938E-2</v>
      </c>
    </row>
    <row r="12" spans="2:10">
      <c r="B12" s="5">
        <v>360</v>
      </c>
      <c r="C12" s="5">
        <v>0</v>
      </c>
      <c r="D12" s="5">
        <v>0</v>
      </c>
      <c r="E12" s="5">
        <v>0</v>
      </c>
      <c r="F12" s="1">
        <f t="shared" si="0"/>
        <v>0</v>
      </c>
      <c r="G12">
        <f t="shared" si="1"/>
        <v>0</v>
      </c>
      <c r="H12" s="1">
        <f t="shared" si="2"/>
        <v>0</v>
      </c>
      <c r="I12">
        <f t="shared" si="3"/>
        <v>0</v>
      </c>
      <c r="J12">
        <f t="shared" si="4"/>
        <v>0</v>
      </c>
    </row>
    <row r="13" spans="2:10">
      <c r="B13" s="5">
        <v>361</v>
      </c>
      <c r="C13" s="5">
        <v>0</v>
      </c>
      <c r="D13" s="5">
        <v>0.36407659425758498</v>
      </c>
      <c r="E13" s="5">
        <v>157</v>
      </c>
      <c r="F13" s="1">
        <f t="shared" si="0"/>
        <v>157</v>
      </c>
      <c r="G13">
        <f t="shared" si="1"/>
        <v>3.6407659425758498</v>
      </c>
      <c r="H13" s="1">
        <f t="shared" si="2"/>
        <v>0</v>
      </c>
      <c r="I13">
        <f t="shared" si="3"/>
        <v>0.33836206896551724</v>
      </c>
      <c r="J13">
        <f t="shared" si="4"/>
        <v>0.12563662033397829</v>
      </c>
    </row>
    <row r="14" spans="2:10">
      <c r="B14" s="5">
        <v>376</v>
      </c>
      <c r="C14" s="5">
        <v>0</v>
      </c>
      <c r="D14" s="5">
        <v>0.127224419476512</v>
      </c>
      <c r="E14" s="5">
        <v>129.5</v>
      </c>
      <c r="F14" s="1">
        <f t="shared" si="0"/>
        <v>129.5</v>
      </c>
      <c r="G14">
        <f t="shared" si="1"/>
        <v>1.27224419476512</v>
      </c>
      <c r="H14" s="1">
        <f t="shared" si="2"/>
        <v>0</v>
      </c>
      <c r="I14">
        <f t="shared" si="3"/>
        <v>0.27909482758620691</v>
      </c>
      <c r="J14">
        <f t="shared" si="4"/>
        <v>4.3902976294248088E-2</v>
      </c>
    </row>
    <row r="15" spans="2:10">
      <c r="B15" s="7">
        <v>158</v>
      </c>
      <c r="C15" s="7">
        <v>1</v>
      </c>
      <c r="D15" s="7">
        <v>2.0443817335850598</v>
      </c>
      <c r="E15" s="7">
        <v>311</v>
      </c>
      <c r="F15" s="1">
        <f t="shared" si="0"/>
        <v>311</v>
      </c>
      <c r="G15">
        <f t="shared" si="1"/>
        <v>20.443817335850596</v>
      </c>
      <c r="H15" s="1">
        <f t="shared" si="2"/>
        <v>1</v>
      </c>
      <c r="I15">
        <f t="shared" si="3"/>
        <v>0.67025862068965514</v>
      </c>
      <c r="J15">
        <f t="shared" si="4"/>
        <v>0.70548125238291237</v>
      </c>
    </row>
    <row r="16" spans="2:10">
      <c r="B16" s="7">
        <v>162</v>
      </c>
      <c r="C16" s="7">
        <v>1</v>
      </c>
      <c r="D16" s="7">
        <v>0.55181785366488401</v>
      </c>
      <c r="E16" s="7">
        <v>182</v>
      </c>
      <c r="F16" s="1">
        <f t="shared" si="0"/>
        <v>182</v>
      </c>
      <c r="G16">
        <f t="shared" si="1"/>
        <v>5.5181785366488398</v>
      </c>
      <c r="H16" s="1">
        <f t="shared" si="2"/>
        <v>1</v>
      </c>
      <c r="I16">
        <f t="shared" si="3"/>
        <v>0.39224137931034481</v>
      </c>
      <c r="J16">
        <f t="shared" si="4"/>
        <v>0.19042292547198389</v>
      </c>
    </row>
    <row r="17" spans="2:11">
      <c r="B17" s="7">
        <v>168</v>
      </c>
      <c r="C17" s="7">
        <v>1</v>
      </c>
      <c r="D17" s="7">
        <v>1.66522462620208</v>
      </c>
      <c r="E17" s="7">
        <v>223.5</v>
      </c>
      <c r="F17" s="1">
        <f t="shared" si="0"/>
        <v>223.5</v>
      </c>
      <c r="G17">
        <f t="shared" si="1"/>
        <v>16.6522462620208</v>
      </c>
      <c r="H17" s="1">
        <f t="shared" si="2"/>
        <v>1</v>
      </c>
      <c r="I17">
        <f t="shared" si="3"/>
        <v>0.48168103448275862</v>
      </c>
      <c r="J17">
        <f t="shared" si="4"/>
        <v>0.57464060429252106</v>
      </c>
    </row>
    <row r="18" spans="2:11">
      <c r="B18" s="7">
        <v>176</v>
      </c>
      <c r="C18" s="7">
        <v>1</v>
      </c>
      <c r="D18" s="7">
        <v>2.6527446700050801</v>
      </c>
      <c r="E18" s="7">
        <v>175.5</v>
      </c>
      <c r="F18" s="1">
        <f t="shared" si="0"/>
        <v>175.5</v>
      </c>
      <c r="G18">
        <f t="shared" si="1"/>
        <v>26.527446700050803</v>
      </c>
      <c r="H18" s="1">
        <f t="shared" si="2"/>
        <v>1</v>
      </c>
      <c r="I18">
        <f t="shared" si="3"/>
        <v>0.37823275862068967</v>
      </c>
      <c r="J18">
        <f t="shared" si="4"/>
        <v>0.91541692106857919</v>
      </c>
    </row>
    <row r="19" spans="2:11">
      <c r="B19" s="7">
        <v>182</v>
      </c>
      <c r="C19" s="7">
        <v>1</v>
      </c>
      <c r="D19" s="7">
        <v>2.5144856158549</v>
      </c>
      <c r="E19" s="7">
        <v>168</v>
      </c>
      <c r="F19" s="1">
        <f t="shared" si="0"/>
        <v>168</v>
      </c>
      <c r="G19">
        <f t="shared" si="1"/>
        <v>25.144856158549</v>
      </c>
      <c r="H19" s="1">
        <f t="shared" si="2"/>
        <v>1</v>
      </c>
      <c r="I19">
        <f t="shared" si="3"/>
        <v>0.36206896551724138</v>
      </c>
      <c r="J19">
        <f t="shared" si="4"/>
        <v>0.86770608063561383</v>
      </c>
    </row>
    <row r="20" spans="2:11">
      <c r="B20" s="7">
        <v>206</v>
      </c>
      <c r="C20" s="7">
        <v>1</v>
      </c>
      <c r="D20" s="7">
        <v>2.1364399898723598</v>
      </c>
      <c r="E20" s="7">
        <v>219</v>
      </c>
      <c r="F20" s="1">
        <f t="shared" si="0"/>
        <v>219</v>
      </c>
      <c r="G20">
        <f t="shared" si="1"/>
        <v>21.364399898723597</v>
      </c>
      <c r="H20" s="1">
        <f t="shared" si="2"/>
        <v>1</v>
      </c>
      <c r="I20">
        <f t="shared" si="3"/>
        <v>0.47198275862068967</v>
      </c>
      <c r="J20">
        <f t="shared" si="4"/>
        <v>0.73724898581098519</v>
      </c>
    </row>
    <row r="21" spans="2:11">
      <c r="B21" s="7">
        <v>208</v>
      </c>
      <c r="C21" s="7">
        <v>1</v>
      </c>
      <c r="D21" s="7">
        <v>2.8978540913450601</v>
      </c>
      <c r="E21" s="7">
        <v>151</v>
      </c>
      <c r="F21" s="1">
        <f t="shared" si="0"/>
        <v>151</v>
      </c>
      <c r="G21">
        <f t="shared" si="1"/>
        <v>28.978540913450601</v>
      </c>
      <c r="H21" s="1">
        <f t="shared" si="2"/>
        <v>1</v>
      </c>
      <c r="I21">
        <f t="shared" si="3"/>
        <v>0.32543103448275862</v>
      </c>
      <c r="J21">
        <f t="shared" si="4"/>
        <v>1</v>
      </c>
    </row>
    <row r="22" spans="2:11">
      <c r="B22" s="7">
        <v>225</v>
      </c>
      <c r="C22" s="7">
        <v>1</v>
      </c>
      <c r="D22" s="7">
        <v>1.4590957294219999</v>
      </c>
      <c r="E22" s="7">
        <v>184</v>
      </c>
      <c r="F22" s="1">
        <f t="shared" si="0"/>
        <v>184</v>
      </c>
      <c r="G22">
        <f t="shared" si="1"/>
        <v>14.590957294219999</v>
      </c>
      <c r="H22" s="1">
        <f t="shared" si="2"/>
        <v>1</v>
      </c>
      <c r="I22">
        <f t="shared" si="3"/>
        <v>0.39655172413793105</v>
      </c>
      <c r="J22">
        <f t="shared" si="4"/>
        <v>0.50350903925074775</v>
      </c>
    </row>
    <row r="23" spans="2:11">
      <c r="B23" s="7">
        <v>268</v>
      </c>
      <c r="C23" s="7">
        <v>1</v>
      </c>
      <c r="D23" s="7">
        <v>1.7136186398267601</v>
      </c>
      <c r="E23" s="7">
        <v>166</v>
      </c>
      <c r="F23" s="1">
        <f t="shared" si="0"/>
        <v>166</v>
      </c>
      <c r="G23">
        <f t="shared" si="1"/>
        <v>17.136186398267601</v>
      </c>
      <c r="H23" s="1">
        <f t="shared" si="2"/>
        <v>1</v>
      </c>
      <c r="I23">
        <f t="shared" si="3"/>
        <v>0.35775862068965519</v>
      </c>
      <c r="J23">
        <f t="shared" si="4"/>
        <v>0.59134055263333551</v>
      </c>
    </row>
    <row r="24" spans="2:11">
      <c r="B24" s="7">
        <v>269</v>
      </c>
      <c r="C24" s="7">
        <v>1</v>
      </c>
      <c r="D24" s="7">
        <v>1.9010632725763601</v>
      </c>
      <c r="E24" s="7">
        <v>261.5</v>
      </c>
      <c r="F24" s="1">
        <f t="shared" si="0"/>
        <v>261.5</v>
      </c>
      <c r="G24">
        <f t="shared" si="1"/>
        <v>19.0106327257636</v>
      </c>
      <c r="H24" s="1">
        <f t="shared" si="2"/>
        <v>1</v>
      </c>
      <c r="I24">
        <f t="shared" si="3"/>
        <v>0.56357758620689657</v>
      </c>
      <c r="J24">
        <f t="shared" si="4"/>
        <v>0.65602449697319565</v>
      </c>
    </row>
    <row r="25" spans="2:11">
      <c r="B25" s="8">
        <v>201</v>
      </c>
      <c r="C25" s="8">
        <v>2</v>
      </c>
      <c r="D25" s="8">
        <v>1.7047407907999199</v>
      </c>
      <c r="E25" s="8">
        <v>428.5</v>
      </c>
      <c r="F25" s="1">
        <f t="shared" si="0"/>
        <v>428.5</v>
      </c>
      <c r="G25">
        <f t="shared" si="1"/>
        <v>17.047407907999201</v>
      </c>
      <c r="H25" s="1">
        <f t="shared" si="2"/>
        <v>2</v>
      </c>
      <c r="I25">
        <f t="shared" si="3"/>
        <v>0.92349137931034486</v>
      </c>
      <c r="J25">
        <f t="shared" si="4"/>
        <v>0.5882769584194808</v>
      </c>
    </row>
    <row r="26" spans="2:11">
      <c r="B26" s="8">
        <v>210</v>
      </c>
      <c r="C26" s="8">
        <v>2</v>
      </c>
      <c r="D26" s="8">
        <v>1.5989592731259501</v>
      </c>
      <c r="E26" s="8">
        <v>439.5</v>
      </c>
      <c r="F26" s="1">
        <f t="shared" si="0"/>
        <v>439.5</v>
      </c>
      <c r="G26">
        <f t="shared" si="1"/>
        <v>15.989592731259501</v>
      </c>
      <c r="H26" s="1">
        <f t="shared" si="2"/>
        <v>2</v>
      </c>
      <c r="I26">
        <f t="shared" si="3"/>
        <v>0.94719827586206895</v>
      </c>
      <c r="J26">
        <f t="shared" si="4"/>
        <v>0.55177356165084956</v>
      </c>
    </row>
    <row r="27" spans="2:11">
      <c r="B27" s="8">
        <v>220</v>
      </c>
      <c r="C27" s="8">
        <v>2</v>
      </c>
      <c r="D27" s="8">
        <v>2.5592072594049702</v>
      </c>
      <c r="E27" s="8">
        <v>442.5</v>
      </c>
      <c r="F27" s="1">
        <f t="shared" si="0"/>
        <v>442.5</v>
      </c>
      <c r="G27">
        <f t="shared" si="1"/>
        <v>25.592072594049704</v>
      </c>
      <c r="H27" s="1">
        <f t="shared" si="2"/>
        <v>2</v>
      </c>
      <c r="I27">
        <f t="shared" si="3"/>
        <v>0.95366379310344829</v>
      </c>
      <c r="J27">
        <f t="shared" si="4"/>
        <v>0.88313875672639397</v>
      </c>
    </row>
    <row r="28" spans="2:11">
      <c r="B28" s="8">
        <v>228</v>
      </c>
      <c r="C28" s="8">
        <v>2</v>
      </c>
      <c r="D28" s="8">
        <v>2.2257887133792198</v>
      </c>
      <c r="E28" s="8">
        <v>427</v>
      </c>
      <c r="F28" s="1">
        <f t="shared" si="0"/>
        <v>427</v>
      </c>
      <c r="G28">
        <f t="shared" si="1"/>
        <v>22.257887133792199</v>
      </c>
      <c r="H28" s="1">
        <f t="shared" si="2"/>
        <v>2</v>
      </c>
      <c r="I28">
        <f t="shared" si="3"/>
        <v>0.92025862068965514</v>
      </c>
      <c r="J28">
        <f t="shared" si="4"/>
        <v>0.76808170571007039</v>
      </c>
      <c r="K28" s="18"/>
    </row>
    <row r="29" spans="2:11">
      <c r="B29" s="8">
        <v>239</v>
      </c>
      <c r="C29" s="8">
        <v>2</v>
      </c>
      <c r="D29" s="8">
        <v>1.8191021741039699</v>
      </c>
      <c r="E29" s="8">
        <v>453.5</v>
      </c>
      <c r="F29" s="1">
        <f t="shared" si="0"/>
        <v>453.5</v>
      </c>
      <c r="G29">
        <f t="shared" si="1"/>
        <v>18.191021741039698</v>
      </c>
      <c r="H29" s="1">
        <f t="shared" si="2"/>
        <v>2</v>
      </c>
      <c r="I29">
        <f t="shared" si="3"/>
        <v>0.97737068965517238</v>
      </c>
      <c r="J29">
        <f t="shared" si="4"/>
        <v>0.62774112041632169</v>
      </c>
    </row>
    <row r="30" spans="2:11">
      <c r="B30" s="8">
        <v>242</v>
      </c>
      <c r="C30" s="8">
        <v>2</v>
      </c>
      <c r="D30" s="8">
        <v>2.59908018458643</v>
      </c>
      <c r="E30" s="8">
        <v>428</v>
      </c>
      <c r="F30" s="1">
        <f t="shared" si="0"/>
        <v>428</v>
      </c>
      <c r="G30">
        <f t="shared" si="1"/>
        <v>25.990801845864301</v>
      </c>
      <c r="H30" s="1">
        <f t="shared" si="2"/>
        <v>2</v>
      </c>
      <c r="I30">
        <f t="shared" si="3"/>
        <v>0.92241379310344829</v>
      </c>
      <c r="J30">
        <f t="shared" si="4"/>
        <v>0.8968982228432516</v>
      </c>
    </row>
    <row r="31" spans="2:11">
      <c r="B31" s="8">
        <v>243</v>
      </c>
      <c r="C31" s="8">
        <v>2</v>
      </c>
      <c r="D31" s="8">
        <v>1.4085523412596901</v>
      </c>
      <c r="E31" s="8">
        <v>431</v>
      </c>
      <c r="F31" s="1">
        <f t="shared" si="0"/>
        <v>431</v>
      </c>
      <c r="G31">
        <f t="shared" si="1"/>
        <v>14.085523412596901</v>
      </c>
      <c r="H31" s="1">
        <f t="shared" si="2"/>
        <v>2</v>
      </c>
      <c r="I31">
        <f t="shared" si="3"/>
        <v>0.92887931034482762</v>
      </c>
      <c r="J31">
        <f t="shared" si="4"/>
        <v>0.48606737843239728</v>
      </c>
    </row>
    <row r="32" spans="2:11">
      <c r="B32" s="8">
        <v>246</v>
      </c>
      <c r="C32" s="8">
        <v>2</v>
      </c>
      <c r="D32" s="8">
        <v>0.542984566343654</v>
      </c>
      <c r="E32" s="8">
        <v>442</v>
      </c>
      <c r="F32" s="1">
        <f t="shared" si="0"/>
        <v>442</v>
      </c>
      <c r="G32">
        <f t="shared" si="1"/>
        <v>5.4298456634365397</v>
      </c>
      <c r="H32" s="1">
        <f t="shared" si="2"/>
        <v>2</v>
      </c>
      <c r="I32">
        <f t="shared" si="3"/>
        <v>0.95258620689655171</v>
      </c>
      <c r="J32">
        <f t="shared" si="4"/>
        <v>0.18737470874236589</v>
      </c>
    </row>
    <row r="33" spans="2:10">
      <c r="B33" s="8">
        <v>262</v>
      </c>
      <c r="C33" s="8">
        <v>2</v>
      </c>
      <c r="D33" s="8">
        <v>1.53556589388984</v>
      </c>
      <c r="E33" s="8">
        <v>449</v>
      </c>
      <c r="F33" s="1">
        <f t="shared" si="0"/>
        <v>449</v>
      </c>
      <c r="G33">
        <f t="shared" si="1"/>
        <v>15.355658938898401</v>
      </c>
      <c r="H33" s="1">
        <f t="shared" si="2"/>
        <v>2</v>
      </c>
      <c r="I33">
        <f t="shared" si="3"/>
        <v>0.96767241379310343</v>
      </c>
      <c r="J33">
        <f t="shared" si="4"/>
        <v>0.52989758817604793</v>
      </c>
    </row>
    <row r="34" spans="2:10">
      <c r="B34" s="8">
        <v>283</v>
      </c>
      <c r="C34" s="8">
        <v>2</v>
      </c>
      <c r="D34" s="8">
        <v>1.6597971335953901</v>
      </c>
      <c r="E34" s="8">
        <v>464</v>
      </c>
      <c r="F34" s="1">
        <f t="shared" si="0"/>
        <v>464</v>
      </c>
      <c r="G34">
        <f t="shared" si="1"/>
        <v>16.597971335953901</v>
      </c>
      <c r="H34" s="1">
        <f t="shared" si="2"/>
        <v>2</v>
      </c>
      <c r="I34">
        <f t="shared" si="3"/>
        <v>1</v>
      </c>
      <c r="J34">
        <f t="shared" si="4"/>
        <v>0.5727676692048298</v>
      </c>
    </row>
    <row r="35" spans="2:10">
      <c r="B35" s="8">
        <v>289</v>
      </c>
      <c r="C35" s="8">
        <v>2</v>
      </c>
      <c r="D35" s="8">
        <v>2.4469877163065901</v>
      </c>
      <c r="E35" s="8">
        <v>429</v>
      </c>
      <c r="F35" s="1">
        <f t="shared" si="0"/>
        <v>429</v>
      </c>
      <c r="G35">
        <f t="shared" si="1"/>
        <v>24.469877163065902</v>
      </c>
      <c r="H35" s="1">
        <f t="shared" si="2"/>
        <v>2</v>
      </c>
      <c r="I35">
        <f t="shared" si="3"/>
        <v>0.92456896551724133</v>
      </c>
      <c r="J35">
        <f t="shared" si="4"/>
        <v>0.84441370723769016</v>
      </c>
    </row>
    <row r="36" spans="2:10">
      <c r="B36" s="8">
        <v>320</v>
      </c>
      <c r="C36" s="8">
        <v>2</v>
      </c>
      <c r="D36" s="8">
        <v>2.4377599511481201</v>
      </c>
      <c r="E36" s="8">
        <v>420.5</v>
      </c>
      <c r="F36" s="1">
        <f t="shared" si="0"/>
        <v>420.5</v>
      </c>
      <c r="G36">
        <f t="shared" si="1"/>
        <v>24.377599511481201</v>
      </c>
      <c r="H36" s="1">
        <f t="shared" si="2"/>
        <v>2</v>
      </c>
      <c r="I36">
        <f t="shared" si="3"/>
        <v>0.90625</v>
      </c>
      <c r="J36">
        <f t="shared" si="4"/>
        <v>0.84122936293753015</v>
      </c>
    </row>
    <row r="38" spans="2:10">
      <c r="F38" s="1">
        <f>MIN(F2:F36)</f>
        <v>0</v>
      </c>
      <c r="G38">
        <f>MIN(G2:G36)</f>
        <v>0</v>
      </c>
    </row>
    <row r="39" spans="2:10">
      <c r="F39" s="1">
        <f>MAX(F2:F36)</f>
        <v>464</v>
      </c>
      <c r="G39">
        <f>MAX(G2:G36)</f>
        <v>28.978540913450601</v>
      </c>
    </row>
  </sheetData>
  <sortState ref="B3:E36">
    <sortCondition ref="C2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H37"/>
  <sheetViews>
    <sheetView workbookViewId="0">
      <selection activeCell="I11" sqref="I11"/>
    </sheetView>
  </sheetViews>
  <sheetFormatPr baseColWidth="10" defaultRowHeight="15" x14ac:dyDescent="0"/>
  <cols>
    <col min="1" max="1" width="4.1640625" bestFit="1" customWidth="1"/>
    <col min="2" max="2" width="2.1640625" bestFit="1" customWidth="1"/>
    <col min="3" max="3" width="22" bestFit="1" customWidth="1"/>
    <col min="4" max="4" width="14.5" customWidth="1"/>
  </cols>
  <sheetData>
    <row r="1" spans="1:8">
      <c r="A1" s="2">
        <v>145</v>
      </c>
      <c r="B1" s="2">
        <v>0</v>
      </c>
      <c r="C1" s="2">
        <v>0.68917069362398298</v>
      </c>
      <c r="D1" s="2">
        <v>-138.5</v>
      </c>
      <c r="E1" s="2">
        <f t="shared" ref="E1:E34" si="0">ABS(D1)</f>
        <v>138.5</v>
      </c>
      <c r="F1" s="2">
        <f t="shared" ref="F1:F34" si="1">C1*10</f>
        <v>6.8917069362398298</v>
      </c>
      <c r="G1" s="2">
        <f xml:space="preserve"> ( E1 - $E$36 ) / ( $E$37 - $E$36 )</f>
        <v>0.3235294117647059</v>
      </c>
      <c r="H1" s="2">
        <f xml:space="preserve"> ( F1 - $F$36 ) / ( $F$37 - $F$36 )</f>
        <v>0.86730392220303265</v>
      </c>
    </row>
    <row r="2" spans="1:8">
      <c r="A2" s="2">
        <v>152</v>
      </c>
      <c r="B2" s="2">
        <v>0</v>
      </c>
      <c r="C2" s="2">
        <v>0.79370721784673004</v>
      </c>
      <c r="D2" s="2">
        <v>-96</v>
      </c>
      <c r="E2" s="2">
        <f t="shared" si="0"/>
        <v>96</v>
      </c>
      <c r="F2" s="2">
        <f t="shared" si="1"/>
        <v>7.9370721784673002</v>
      </c>
      <c r="G2" s="2">
        <f t="shared" ref="G2:G34" si="2" xml:space="preserve"> ( E2 - $E$36 ) / ( $E$37 - $E$36 )</f>
        <v>0.22352941176470589</v>
      </c>
      <c r="H2" s="2">
        <f t="shared" ref="H2:H34" si="3" xml:space="preserve"> ( F2 - $F$36 ) / ( $F$37 - $F$36 )</f>
        <v>1</v>
      </c>
    </row>
    <row r="3" spans="1:8">
      <c r="A3" s="2">
        <v>156</v>
      </c>
      <c r="B3" s="2">
        <v>0</v>
      </c>
      <c r="C3" s="2">
        <v>0.650148881572441</v>
      </c>
      <c r="D3" s="2">
        <v>20</v>
      </c>
      <c r="E3" s="2">
        <f t="shared" si="0"/>
        <v>20</v>
      </c>
      <c r="F3" s="2">
        <f t="shared" si="1"/>
        <v>6.50148881572441</v>
      </c>
      <c r="G3" s="2">
        <f t="shared" si="2"/>
        <v>4.4705882352941179E-2</v>
      </c>
      <c r="H3" s="2">
        <f t="shared" si="3"/>
        <v>0.81777059931641494</v>
      </c>
    </row>
    <row r="4" spans="1:8">
      <c r="A4" s="2">
        <v>171</v>
      </c>
      <c r="B4" s="2">
        <v>0</v>
      </c>
      <c r="C4" s="2">
        <v>0.56665684354638401</v>
      </c>
      <c r="D4" s="2">
        <v>-426</v>
      </c>
      <c r="E4" s="2">
        <f t="shared" si="0"/>
        <v>426</v>
      </c>
      <c r="F4" s="2">
        <f t="shared" si="1"/>
        <v>5.6665684354638399</v>
      </c>
      <c r="G4" s="2">
        <f t="shared" si="2"/>
        <v>1</v>
      </c>
      <c r="H4" s="2">
        <f t="shared" si="3"/>
        <v>0.7117878716936209</v>
      </c>
    </row>
    <row r="5" spans="1:8">
      <c r="A5" s="2">
        <v>184</v>
      </c>
      <c r="B5" s="2">
        <v>0</v>
      </c>
      <c r="C5" s="2">
        <v>0.53672704175953601</v>
      </c>
      <c r="D5" s="2">
        <v>-240</v>
      </c>
      <c r="E5" s="2">
        <f t="shared" si="0"/>
        <v>240</v>
      </c>
      <c r="F5" s="2">
        <f t="shared" si="1"/>
        <v>5.3672704175953605</v>
      </c>
      <c r="G5" s="2">
        <f t="shared" si="2"/>
        <v>0.56235294117647061</v>
      </c>
      <c r="H5" s="2">
        <f t="shared" si="3"/>
        <v>0.67379572171652047</v>
      </c>
    </row>
    <row r="6" spans="1:8">
      <c r="A6" s="2">
        <v>195</v>
      </c>
      <c r="B6" s="2">
        <v>0</v>
      </c>
      <c r="C6" s="2">
        <v>0.52639111883586798</v>
      </c>
      <c r="D6" s="2">
        <v>56.5</v>
      </c>
      <c r="E6" s="2">
        <f t="shared" si="0"/>
        <v>56.5</v>
      </c>
      <c r="F6" s="2">
        <f t="shared" si="1"/>
        <v>5.26391118835868</v>
      </c>
      <c r="G6" s="2">
        <f t="shared" si="2"/>
        <v>0.13058823529411764</v>
      </c>
      <c r="H6" s="2">
        <f t="shared" si="3"/>
        <v>0.66067555684993251</v>
      </c>
    </row>
    <row r="7" spans="1:8">
      <c r="A7" s="2">
        <v>198</v>
      </c>
      <c r="B7" s="2">
        <v>0</v>
      </c>
      <c r="C7" s="2">
        <v>0.55812813537068995</v>
      </c>
      <c r="D7" s="2">
        <v>69.5</v>
      </c>
      <c r="E7" s="2">
        <f t="shared" si="0"/>
        <v>69.5</v>
      </c>
      <c r="F7" s="2">
        <f t="shared" si="1"/>
        <v>5.581281353706899</v>
      </c>
      <c r="G7" s="2">
        <f t="shared" si="2"/>
        <v>0.16117647058823528</v>
      </c>
      <c r="H7" s="2">
        <f t="shared" si="3"/>
        <v>0.70096174052076832</v>
      </c>
    </row>
    <row r="8" spans="1:8">
      <c r="A8" s="2">
        <v>204</v>
      </c>
      <c r="B8" s="2">
        <v>0</v>
      </c>
      <c r="C8" s="2">
        <v>0.62892402685995596</v>
      </c>
      <c r="D8" s="2">
        <v>-170</v>
      </c>
      <c r="E8" s="2">
        <f t="shared" si="0"/>
        <v>170</v>
      </c>
      <c r="F8" s="2">
        <f t="shared" si="1"/>
        <v>6.2892402685995599</v>
      </c>
      <c r="G8" s="2">
        <f t="shared" si="2"/>
        <v>0.39764705882352941</v>
      </c>
      <c r="H8" s="2">
        <f t="shared" si="3"/>
        <v>0.79082829381029429</v>
      </c>
    </row>
    <row r="9" spans="1:8">
      <c r="A9" s="2">
        <v>213</v>
      </c>
      <c r="B9" s="2">
        <v>0</v>
      </c>
      <c r="C9" s="2">
        <v>0.70495074808753699</v>
      </c>
      <c r="D9" s="2">
        <v>177.5</v>
      </c>
      <c r="E9" s="2">
        <f t="shared" si="0"/>
        <v>177.5</v>
      </c>
      <c r="F9" s="2">
        <f t="shared" si="1"/>
        <v>7.0495074808753699</v>
      </c>
      <c r="G9" s="2">
        <f t="shared" si="2"/>
        <v>0.41529411764705881</v>
      </c>
      <c r="H9" s="2">
        <f t="shared" si="3"/>
        <v>0.88733473296802745</v>
      </c>
    </row>
    <row r="10" spans="1:8">
      <c r="A10" s="2">
        <v>310</v>
      </c>
      <c r="B10" s="2">
        <v>0</v>
      </c>
      <c r="C10" s="2">
        <v>0.62790049049011898</v>
      </c>
      <c r="D10" s="2">
        <v>-22.5</v>
      </c>
      <c r="E10" s="2">
        <f t="shared" si="0"/>
        <v>22.5</v>
      </c>
      <c r="F10" s="2">
        <f t="shared" si="1"/>
        <v>6.27900490490119</v>
      </c>
      <c r="G10" s="2">
        <f t="shared" si="2"/>
        <v>5.0588235294117649E-2</v>
      </c>
      <c r="H10" s="2">
        <f t="shared" si="3"/>
        <v>0.78952904206292884</v>
      </c>
    </row>
    <row r="11" spans="1:8">
      <c r="A11" s="2">
        <v>360</v>
      </c>
      <c r="B11" s="2">
        <v>0</v>
      </c>
      <c r="C11" s="2">
        <v>0.638833131460948</v>
      </c>
      <c r="D11" s="2">
        <v>-152</v>
      </c>
      <c r="E11" s="2">
        <f t="shared" si="0"/>
        <v>152</v>
      </c>
      <c r="F11" s="2">
        <f t="shared" si="1"/>
        <v>6.3883313146094798</v>
      </c>
      <c r="G11" s="2">
        <f t="shared" si="2"/>
        <v>0.35529411764705882</v>
      </c>
      <c r="H11" s="2">
        <f t="shared" si="3"/>
        <v>0.80340666605681854</v>
      </c>
    </row>
    <row r="12" spans="1:8">
      <c r="A12" s="2">
        <v>361</v>
      </c>
      <c r="B12" s="2">
        <v>0</v>
      </c>
      <c r="C12" s="2">
        <v>0.77032553491732303</v>
      </c>
      <c r="D12" s="2">
        <v>5</v>
      </c>
      <c r="E12" s="2">
        <f t="shared" si="0"/>
        <v>5</v>
      </c>
      <c r="F12" s="2">
        <f t="shared" si="1"/>
        <v>7.7032553491732303</v>
      </c>
      <c r="G12" s="2">
        <f t="shared" si="2"/>
        <v>9.4117647058823521E-3</v>
      </c>
      <c r="H12" s="2">
        <f t="shared" si="3"/>
        <v>0.9703198701114889</v>
      </c>
    </row>
    <row r="13" spans="1:8">
      <c r="A13" s="2">
        <v>376</v>
      </c>
      <c r="B13" s="2">
        <v>0</v>
      </c>
      <c r="C13" s="2">
        <v>0.68478237664497899</v>
      </c>
      <c r="D13" s="2">
        <v>-22.5</v>
      </c>
      <c r="E13" s="2">
        <f t="shared" si="0"/>
        <v>22.5</v>
      </c>
      <c r="F13" s="2">
        <f t="shared" si="1"/>
        <v>6.8478237664497899</v>
      </c>
      <c r="G13" s="2">
        <f t="shared" si="2"/>
        <v>5.0588235294117649E-2</v>
      </c>
      <c r="H13" s="2">
        <f t="shared" si="3"/>
        <v>0.86173350118919756</v>
      </c>
    </row>
    <row r="14" spans="1:8">
      <c r="A14" s="3">
        <v>158</v>
      </c>
      <c r="B14" s="3">
        <v>1</v>
      </c>
      <c r="C14" s="3">
        <v>9.9529817356407799E-2</v>
      </c>
      <c r="D14" s="3">
        <v>159</v>
      </c>
      <c r="E14" s="3">
        <f t="shared" si="0"/>
        <v>159</v>
      </c>
      <c r="F14" s="3">
        <f t="shared" si="1"/>
        <v>0.99529817356407801</v>
      </c>
      <c r="G14" s="3">
        <f t="shared" si="2"/>
        <v>0.37176470588235294</v>
      </c>
      <c r="H14" s="3">
        <f t="shared" si="3"/>
        <v>0.11882838055642624</v>
      </c>
    </row>
    <row r="15" spans="1:8">
      <c r="A15" s="3">
        <v>162</v>
      </c>
      <c r="B15" s="3">
        <v>1</v>
      </c>
      <c r="C15" s="3">
        <v>5.91811391636429E-3</v>
      </c>
      <c r="D15" s="3">
        <v>30</v>
      </c>
      <c r="E15" s="3">
        <f t="shared" si="0"/>
        <v>30</v>
      </c>
      <c r="F15" s="3">
        <f t="shared" si="1"/>
        <v>5.9181139163642899E-2</v>
      </c>
      <c r="G15" s="3">
        <f t="shared" si="2"/>
        <v>6.8235294117647061E-2</v>
      </c>
      <c r="H15" s="3">
        <f t="shared" si="3"/>
        <v>0</v>
      </c>
    </row>
    <row r="16" spans="1:8">
      <c r="A16" s="3">
        <v>168</v>
      </c>
      <c r="B16" s="3">
        <v>1</v>
      </c>
      <c r="C16" s="3">
        <v>3.7409167801429603E-2</v>
      </c>
      <c r="D16" s="3">
        <v>71.5</v>
      </c>
      <c r="E16" s="3">
        <f t="shared" si="0"/>
        <v>71.5</v>
      </c>
      <c r="F16" s="3">
        <f t="shared" si="1"/>
        <v>0.37409167801429605</v>
      </c>
      <c r="G16" s="3">
        <f t="shared" si="2"/>
        <v>0.16588235294117648</v>
      </c>
      <c r="H16" s="3">
        <f t="shared" si="3"/>
        <v>3.9973964767922039E-2</v>
      </c>
    </row>
    <row r="17" spans="1:8">
      <c r="A17" s="3">
        <v>182</v>
      </c>
      <c r="B17" s="3">
        <v>1</v>
      </c>
      <c r="C17" s="3">
        <v>0.26931576440385602</v>
      </c>
      <c r="D17" s="3">
        <v>16</v>
      </c>
      <c r="E17" s="3">
        <f t="shared" si="0"/>
        <v>16</v>
      </c>
      <c r="F17" s="3">
        <f t="shared" si="1"/>
        <v>2.6931576440385601</v>
      </c>
      <c r="G17" s="3">
        <f t="shared" si="2"/>
        <v>3.5294117647058823E-2</v>
      </c>
      <c r="H17" s="3">
        <f t="shared" si="3"/>
        <v>0.33435046153008735</v>
      </c>
    </row>
    <row r="18" spans="1:8">
      <c r="A18" s="3">
        <v>206</v>
      </c>
      <c r="B18" s="3">
        <v>1</v>
      </c>
      <c r="C18" s="3">
        <v>0.13277820950285499</v>
      </c>
      <c r="D18" s="3">
        <v>67</v>
      </c>
      <c r="E18" s="3">
        <f t="shared" si="0"/>
        <v>67</v>
      </c>
      <c r="F18" s="3">
        <f t="shared" si="1"/>
        <v>1.3277820950285499</v>
      </c>
      <c r="G18" s="3">
        <f t="shared" si="2"/>
        <v>0.15529411764705883</v>
      </c>
      <c r="H18" s="3">
        <f t="shared" si="3"/>
        <v>0.16103306703986112</v>
      </c>
    </row>
    <row r="19" spans="1:8">
      <c r="A19" s="3">
        <v>208</v>
      </c>
      <c r="B19" s="3">
        <v>1</v>
      </c>
      <c r="C19" s="3">
        <v>0.40777575619322398</v>
      </c>
      <c r="D19" s="3">
        <v>-1</v>
      </c>
      <c r="E19" s="3">
        <f t="shared" si="0"/>
        <v>1</v>
      </c>
      <c r="F19" s="3">
        <f t="shared" si="1"/>
        <v>4.0777575619322395</v>
      </c>
      <c r="G19" s="3">
        <f t="shared" si="2"/>
        <v>0</v>
      </c>
      <c r="H19" s="3">
        <f t="shared" si="3"/>
        <v>0.51010814984866892</v>
      </c>
    </row>
    <row r="20" spans="1:8">
      <c r="A20" s="3">
        <v>225</v>
      </c>
      <c r="B20" s="3">
        <v>1</v>
      </c>
      <c r="C20" s="3">
        <v>0.11185609596690101</v>
      </c>
      <c r="D20" s="3">
        <v>32</v>
      </c>
      <c r="E20" s="3">
        <f t="shared" si="0"/>
        <v>32</v>
      </c>
      <c r="F20" s="3">
        <f t="shared" si="1"/>
        <v>1.11856095966901</v>
      </c>
      <c r="G20" s="3">
        <f t="shared" si="2"/>
        <v>7.2941176470588232E-2</v>
      </c>
      <c r="H20" s="3">
        <f t="shared" si="3"/>
        <v>0.13447505369393986</v>
      </c>
    </row>
    <row r="21" spans="1:8">
      <c r="A21" s="3">
        <v>268</v>
      </c>
      <c r="B21" s="3">
        <v>1</v>
      </c>
      <c r="C21" s="3">
        <v>1.9930853444567902E-2</v>
      </c>
      <c r="D21" s="3">
        <v>14</v>
      </c>
      <c r="E21" s="3">
        <f t="shared" si="0"/>
        <v>14</v>
      </c>
      <c r="F21" s="3">
        <f t="shared" si="1"/>
        <v>0.19930853444567903</v>
      </c>
      <c r="G21" s="3">
        <f t="shared" si="2"/>
        <v>3.0588235294117649E-2</v>
      </c>
      <c r="H21" s="3">
        <f t="shared" si="3"/>
        <v>1.7787424906351875E-2</v>
      </c>
    </row>
    <row r="22" spans="1:8">
      <c r="A22" s="3">
        <v>269</v>
      </c>
      <c r="B22" s="3">
        <v>1</v>
      </c>
      <c r="C22" s="3">
        <v>5.52001558022698E-2</v>
      </c>
      <c r="D22" s="3">
        <v>109.5</v>
      </c>
      <c r="E22" s="3">
        <f t="shared" si="0"/>
        <v>109.5</v>
      </c>
      <c r="F22" s="3">
        <f t="shared" si="1"/>
        <v>0.55200155802269801</v>
      </c>
      <c r="G22" s="3">
        <f t="shared" si="2"/>
        <v>0.25529411764705884</v>
      </c>
      <c r="H22" s="3">
        <f t="shared" si="3"/>
        <v>6.2557404818157594E-2</v>
      </c>
    </row>
    <row r="23" spans="1:8">
      <c r="A23" s="4">
        <v>201</v>
      </c>
      <c r="B23" s="4">
        <v>2</v>
      </c>
      <c r="C23" s="4">
        <v>2.3137238376953199E-2</v>
      </c>
      <c r="D23" s="4">
        <v>276.5</v>
      </c>
      <c r="E23" s="4">
        <f t="shared" si="0"/>
        <v>276.5</v>
      </c>
      <c r="F23" s="4">
        <f t="shared" si="1"/>
        <v>0.23137238376953198</v>
      </c>
      <c r="G23" s="4">
        <f t="shared" si="2"/>
        <v>0.64823529411764702</v>
      </c>
      <c r="H23" s="4">
        <f t="shared" si="3"/>
        <v>2.1857530619147712E-2</v>
      </c>
    </row>
    <row r="24" spans="1:8">
      <c r="A24" s="4">
        <v>210</v>
      </c>
      <c r="B24" s="4">
        <v>2</v>
      </c>
      <c r="C24" s="4">
        <v>0.146124402573197</v>
      </c>
      <c r="D24" s="4">
        <v>287.5</v>
      </c>
      <c r="E24" s="4">
        <f t="shared" si="0"/>
        <v>287.5</v>
      </c>
      <c r="F24" s="4">
        <f t="shared" si="1"/>
        <v>1.4612440257319701</v>
      </c>
      <c r="G24" s="4">
        <f t="shared" si="2"/>
        <v>0.67411764705882349</v>
      </c>
      <c r="H24" s="4">
        <f t="shared" si="3"/>
        <v>0.17797439436180096</v>
      </c>
    </row>
    <row r="25" spans="1:8">
      <c r="A25" s="4">
        <v>220</v>
      </c>
      <c r="B25" s="4">
        <v>2</v>
      </c>
      <c r="C25" s="4">
        <v>0.28546774036075201</v>
      </c>
      <c r="D25" s="4">
        <v>290.5</v>
      </c>
      <c r="E25" s="4">
        <f t="shared" si="0"/>
        <v>290.5</v>
      </c>
      <c r="F25" s="4">
        <f t="shared" si="1"/>
        <v>2.85467740360752</v>
      </c>
      <c r="G25" s="4">
        <f t="shared" si="2"/>
        <v>0.68117647058823527</v>
      </c>
      <c r="H25" s="4">
        <f t="shared" si="3"/>
        <v>0.35485338023804103</v>
      </c>
    </row>
    <row r="26" spans="1:8">
      <c r="A26" s="4">
        <v>228</v>
      </c>
      <c r="B26" s="4">
        <v>2</v>
      </c>
      <c r="C26" s="4">
        <v>0.16504800817979001</v>
      </c>
      <c r="D26" s="4">
        <v>275</v>
      </c>
      <c r="E26" s="4">
        <f t="shared" si="0"/>
        <v>275</v>
      </c>
      <c r="F26" s="4">
        <f t="shared" si="1"/>
        <v>1.6504800817979002</v>
      </c>
      <c r="G26" s="4">
        <f t="shared" si="2"/>
        <v>0.64470588235294113</v>
      </c>
      <c r="H26" s="4">
        <f t="shared" si="3"/>
        <v>0.20199555118179388</v>
      </c>
    </row>
    <row r="27" spans="1:8">
      <c r="A27" s="4">
        <v>239</v>
      </c>
      <c r="B27" s="4">
        <v>2</v>
      </c>
      <c r="C27" s="4">
        <v>3.6415844955368898E-2</v>
      </c>
      <c r="D27" s="4">
        <v>301.5</v>
      </c>
      <c r="E27" s="4">
        <f t="shared" si="0"/>
        <v>301.5</v>
      </c>
      <c r="F27" s="4">
        <f t="shared" si="1"/>
        <v>0.36415844955368898</v>
      </c>
      <c r="G27" s="4">
        <f t="shared" si="2"/>
        <v>0.70705882352941174</v>
      </c>
      <c r="H27" s="4">
        <f t="shared" si="3"/>
        <v>3.8713065320208288E-2</v>
      </c>
    </row>
    <row r="28" spans="1:8">
      <c r="A28" s="4">
        <v>242</v>
      </c>
      <c r="B28" s="4">
        <v>2</v>
      </c>
      <c r="C28" s="4">
        <v>0.29986851988803198</v>
      </c>
      <c r="D28" s="4">
        <v>276</v>
      </c>
      <c r="E28" s="4">
        <f t="shared" si="0"/>
        <v>276</v>
      </c>
      <c r="F28" s="4">
        <f t="shared" si="1"/>
        <v>2.9986851988803198</v>
      </c>
      <c r="G28" s="4">
        <f t="shared" si="2"/>
        <v>0.6470588235294118</v>
      </c>
      <c r="H28" s="4">
        <f t="shared" si="3"/>
        <v>0.37313337351978731</v>
      </c>
    </row>
    <row r="29" spans="1:8">
      <c r="A29" s="4">
        <v>243</v>
      </c>
      <c r="B29" s="4">
        <v>2</v>
      </c>
      <c r="C29" s="4">
        <v>0.22272347238043499</v>
      </c>
      <c r="D29" s="4">
        <v>279</v>
      </c>
      <c r="E29" s="4">
        <f t="shared" si="0"/>
        <v>279</v>
      </c>
      <c r="F29" s="4">
        <f t="shared" si="1"/>
        <v>2.2272347238043499</v>
      </c>
      <c r="G29" s="4">
        <f t="shared" si="2"/>
        <v>0.65411764705882358</v>
      </c>
      <c r="H29" s="4">
        <f t="shared" si="3"/>
        <v>0.27520735864764456</v>
      </c>
    </row>
    <row r="30" spans="1:8">
      <c r="A30" s="4">
        <v>246</v>
      </c>
      <c r="B30" s="4">
        <v>2</v>
      </c>
      <c r="C30" s="4">
        <v>2.8422469405932901E-2</v>
      </c>
      <c r="D30" s="4">
        <v>290</v>
      </c>
      <c r="E30" s="4">
        <f t="shared" si="0"/>
        <v>290</v>
      </c>
      <c r="F30" s="4">
        <f t="shared" si="1"/>
        <v>0.28422469405932899</v>
      </c>
      <c r="G30" s="4">
        <f t="shared" si="2"/>
        <v>0.68</v>
      </c>
      <c r="H30" s="4">
        <f t="shared" si="3"/>
        <v>2.8566472139931774E-2</v>
      </c>
    </row>
    <row r="31" spans="1:8">
      <c r="A31" s="4">
        <v>262</v>
      </c>
      <c r="B31" s="4">
        <v>2</v>
      </c>
      <c r="C31" s="4">
        <v>8.4237606129383802E-2</v>
      </c>
      <c r="D31" s="4">
        <v>297</v>
      </c>
      <c r="E31" s="4">
        <f t="shared" si="0"/>
        <v>297</v>
      </c>
      <c r="F31" s="4">
        <f t="shared" si="1"/>
        <v>0.84237606129383802</v>
      </c>
      <c r="G31" s="4">
        <f t="shared" si="2"/>
        <v>0.69647058823529406</v>
      </c>
      <c r="H31" s="4">
        <f t="shared" si="3"/>
        <v>9.9416825927491292E-2</v>
      </c>
    </row>
    <row r="32" spans="1:8">
      <c r="A32" s="4">
        <v>283</v>
      </c>
      <c r="B32" s="4">
        <v>2</v>
      </c>
      <c r="C32" s="4">
        <v>3.9369398310205299E-2</v>
      </c>
      <c r="D32" s="4">
        <v>312</v>
      </c>
      <c r="E32" s="4">
        <f t="shared" si="0"/>
        <v>312</v>
      </c>
      <c r="F32" s="4">
        <f t="shared" si="1"/>
        <v>0.393693983102053</v>
      </c>
      <c r="G32" s="4">
        <f t="shared" si="2"/>
        <v>0.73176470588235298</v>
      </c>
      <c r="H32" s="4">
        <f t="shared" si="3"/>
        <v>4.2462232883076073E-2</v>
      </c>
    </row>
    <row r="33" spans="1:8">
      <c r="A33" s="4">
        <v>289</v>
      </c>
      <c r="B33" s="4">
        <v>2</v>
      </c>
      <c r="C33" s="4">
        <v>0.24493775939102799</v>
      </c>
      <c r="D33" s="4">
        <v>277</v>
      </c>
      <c r="E33" s="4">
        <f t="shared" si="0"/>
        <v>277</v>
      </c>
      <c r="F33" s="4">
        <f t="shared" si="1"/>
        <v>2.4493775939102798</v>
      </c>
      <c r="G33" s="4">
        <f t="shared" si="2"/>
        <v>0.64941176470588236</v>
      </c>
      <c r="H33" s="4">
        <f t="shared" si="3"/>
        <v>0.3034056250361532</v>
      </c>
    </row>
    <row r="34" spans="1:8">
      <c r="A34" s="4">
        <v>320</v>
      </c>
      <c r="B34" s="4">
        <v>2</v>
      </c>
      <c r="C34" s="4">
        <v>0.24160499634513</v>
      </c>
      <c r="D34" s="4">
        <v>268.5</v>
      </c>
      <c r="E34" s="4">
        <f t="shared" si="0"/>
        <v>268.5</v>
      </c>
      <c r="F34" s="4">
        <f t="shared" si="1"/>
        <v>2.4160499634513002</v>
      </c>
      <c r="G34" s="4">
        <f t="shared" si="2"/>
        <v>0.62941176470588234</v>
      </c>
      <c r="H34" s="4">
        <f t="shared" si="3"/>
        <v>0.29917509807243864</v>
      </c>
    </row>
    <row r="36" spans="1:8">
      <c r="E36" s="1">
        <f>MIN(E1:E34)</f>
        <v>1</v>
      </c>
      <c r="F36">
        <f>MIN(F1:F34)</f>
        <v>5.9181139163642899E-2</v>
      </c>
    </row>
    <row r="37" spans="1:8">
      <c r="E37" s="1">
        <f>MAX(E1:E34)</f>
        <v>426</v>
      </c>
      <c r="F37">
        <f>MAX(F1:F34)</f>
        <v>7.9370721784673002</v>
      </c>
    </row>
  </sheetData>
  <sortState ref="A1:F34">
    <sortCondition ref="B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H38"/>
  <sheetViews>
    <sheetView workbookViewId="0">
      <selection activeCell="N28" sqref="N28"/>
    </sheetView>
  </sheetViews>
  <sheetFormatPr baseColWidth="10" defaultRowHeight="15" x14ac:dyDescent="0"/>
  <cols>
    <col min="1" max="1" width="4.1640625" bestFit="1" customWidth="1"/>
    <col min="2" max="2" width="2.1640625" bestFit="1" customWidth="1"/>
    <col min="3" max="3" width="22" bestFit="1" customWidth="1"/>
    <col min="4" max="4" width="28.6640625" customWidth="1"/>
  </cols>
  <sheetData>
    <row r="1" spans="1:8">
      <c r="A1" s="2">
        <v>145</v>
      </c>
      <c r="B1" s="2">
        <v>0</v>
      </c>
      <c r="C1" s="2">
        <v>0.717752628919756</v>
      </c>
      <c r="D1" s="2">
        <v>-396</v>
      </c>
      <c r="E1" s="2">
        <f>ABS(D1)</f>
        <v>396</v>
      </c>
      <c r="F1" s="2">
        <f>10*C1</f>
        <v>7.1775262891975604</v>
      </c>
      <c r="G1" s="2">
        <f xml:space="preserve"> ( E1 - $E$37 ) / ( $E$38 - $E$37 )</f>
        <v>0.57249070631970256</v>
      </c>
      <c r="H1" s="2">
        <f xml:space="preserve"> ( F1 - $F$37 ) / ( $F$38 - $F$37 )</f>
        <v>0.88296888720139988</v>
      </c>
    </row>
    <row r="2" spans="1:8">
      <c r="A2" s="2">
        <v>152</v>
      </c>
      <c r="B2" s="2">
        <v>0</v>
      </c>
      <c r="C2" s="2">
        <v>0.81267662269543695</v>
      </c>
      <c r="D2" s="2">
        <v>-353.5</v>
      </c>
      <c r="E2" s="2">
        <f t="shared" ref="E2:E35" si="0">ABS(D2)</f>
        <v>353.5</v>
      </c>
      <c r="F2" s="2">
        <f t="shared" ref="F2:F35" si="1">10*C2</f>
        <v>8.1267662269543699</v>
      </c>
      <c r="G2" s="2">
        <f t="shared" ref="G2:G35" si="2" xml:space="preserve"> ( E2 - $E$37 ) / ( $E$38 - $E$37 )</f>
        <v>0.50929368029739774</v>
      </c>
      <c r="H2" s="2">
        <f t="shared" ref="H2:H34" si="3" xml:space="preserve"> ( F2 - $F$37 ) / ( $F$38 - $F$37 )</f>
        <v>1</v>
      </c>
    </row>
    <row r="3" spans="1:8">
      <c r="A3" s="2">
        <v>156</v>
      </c>
      <c r="B3" s="2">
        <v>0</v>
      </c>
      <c r="C3" s="2">
        <v>0.68231902069681805</v>
      </c>
      <c r="D3" s="2">
        <v>-237.5</v>
      </c>
      <c r="E3" s="2">
        <f t="shared" si="0"/>
        <v>237.5</v>
      </c>
      <c r="F3" s="2">
        <f t="shared" si="1"/>
        <v>6.8231902069681807</v>
      </c>
      <c r="G3" s="2">
        <f t="shared" si="2"/>
        <v>0.33680297397769515</v>
      </c>
      <c r="H3" s="2">
        <f t="shared" si="3"/>
        <v>0.8392830451307467</v>
      </c>
    </row>
    <row r="4" spans="1:8">
      <c r="A4" s="2">
        <v>171</v>
      </c>
      <c r="B4" s="2">
        <v>0</v>
      </c>
      <c r="C4" s="2">
        <v>0.60650439268204903</v>
      </c>
      <c r="D4" s="2">
        <v>-683.5</v>
      </c>
      <c r="E4" s="2">
        <f t="shared" si="0"/>
        <v>683.5</v>
      </c>
      <c r="F4" s="2">
        <f t="shared" si="1"/>
        <v>6.0650439268204899</v>
      </c>
      <c r="G4" s="2">
        <f t="shared" si="2"/>
        <v>1</v>
      </c>
      <c r="H4" s="2">
        <f t="shared" si="3"/>
        <v>0.7458117326620809</v>
      </c>
    </row>
    <row r="5" spans="1:8">
      <c r="A5" s="2">
        <v>184</v>
      </c>
      <c r="B5" s="2">
        <v>0</v>
      </c>
      <c r="C5" s="2">
        <v>0.579326749847202</v>
      </c>
      <c r="D5" s="2">
        <v>-497.5</v>
      </c>
      <c r="E5" s="2">
        <f t="shared" si="0"/>
        <v>497.5</v>
      </c>
      <c r="F5" s="2">
        <f t="shared" si="1"/>
        <v>5.7932674984720203</v>
      </c>
      <c r="G5" s="2">
        <f t="shared" si="2"/>
        <v>0.72342007434944233</v>
      </c>
      <c r="H5" s="2">
        <f t="shared" si="3"/>
        <v>0.71230461125164668</v>
      </c>
    </row>
    <row r="6" spans="1:8">
      <c r="A6" s="2">
        <v>195</v>
      </c>
      <c r="B6" s="2">
        <v>0</v>
      </c>
      <c r="C6" s="2">
        <v>0.56994125429369003</v>
      </c>
      <c r="D6" s="2">
        <v>-201</v>
      </c>
      <c r="E6" s="2">
        <f t="shared" si="0"/>
        <v>201</v>
      </c>
      <c r="F6" s="2">
        <f t="shared" si="1"/>
        <v>5.6994125429369005</v>
      </c>
      <c r="G6" s="2">
        <f t="shared" si="2"/>
        <v>0.28252788104089221</v>
      </c>
      <c r="H6" s="2">
        <f t="shared" si="3"/>
        <v>0.700733300931629</v>
      </c>
    </row>
    <row r="7" spans="1:8">
      <c r="A7" s="2">
        <v>198</v>
      </c>
      <c r="B7" s="2">
        <v>0</v>
      </c>
      <c r="C7" s="2">
        <v>0.59875993161637298</v>
      </c>
      <c r="D7" s="2">
        <v>-188</v>
      </c>
      <c r="E7" s="2">
        <f t="shared" si="0"/>
        <v>188</v>
      </c>
      <c r="F7" s="2">
        <f t="shared" si="1"/>
        <v>5.9875993161637293</v>
      </c>
      <c r="G7" s="2">
        <f t="shared" si="2"/>
        <v>0.26319702602230483</v>
      </c>
      <c r="H7" s="2">
        <f t="shared" si="3"/>
        <v>0.73626364202144345</v>
      </c>
    </row>
    <row r="8" spans="1:8">
      <c r="A8" s="2">
        <v>204</v>
      </c>
      <c r="B8" s="2">
        <v>0</v>
      </c>
      <c r="C8" s="2">
        <v>0.66304587199020304</v>
      </c>
      <c r="D8" s="2">
        <v>-427.5</v>
      </c>
      <c r="E8" s="2">
        <f t="shared" si="0"/>
        <v>427.5</v>
      </c>
      <c r="F8" s="2">
        <f t="shared" si="1"/>
        <v>6.6304587199020304</v>
      </c>
      <c r="G8" s="2">
        <f t="shared" si="2"/>
        <v>0.61933085501858731</v>
      </c>
      <c r="H8" s="2">
        <f t="shared" si="3"/>
        <v>0.81552131797882899</v>
      </c>
    </row>
    <row r="9" spans="1:8">
      <c r="A9" s="2">
        <v>213</v>
      </c>
      <c r="B9" s="2">
        <v>0</v>
      </c>
      <c r="C9" s="2">
        <v>0.732081647440464</v>
      </c>
      <c r="D9" s="2">
        <v>-80</v>
      </c>
      <c r="E9" s="2">
        <f t="shared" si="0"/>
        <v>80</v>
      </c>
      <c r="F9" s="2">
        <f t="shared" si="1"/>
        <v>7.3208164744046398</v>
      </c>
      <c r="G9" s="2">
        <f t="shared" si="2"/>
        <v>0.10260223048327137</v>
      </c>
      <c r="H9" s="2">
        <f t="shared" si="3"/>
        <v>0.90063503161956515</v>
      </c>
    </row>
    <row r="10" spans="1:8">
      <c r="A10" s="2">
        <v>310</v>
      </c>
      <c r="B10" s="2">
        <v>0</v>
      </c>
      <c r="C10" s="2">
        <v>0.66211645367711103</v>
      </c>
      <c r="D10" s="2">
        <v>-280</v>
      </c>
      <c r="E10" s="2">
        <f t="shared" si="0"/>
        <v>280</v>
      </c>
      <c r="F10" s="2">
        <f t="shared" si="1"/>
        <v>6.6211645367711105</v>
      </c>
      <c r="G10" s="2">
        <f t="shared" si="2"/>
        <v>0.4</v>
      </c>
      <c r="H10" s="2">
        <f t="shared" si="3"/>
        <v>0.81437544479007973</v>
      </c>
    </row>
    <row r="11" spans="1:8">
      <c r="A11" s="2">
        <v>360</v>
      </c>
      <c r="B11" s="2">
        <v>0</v>
      </c>
      <c r="C11" s="2">
        <v>0.67204379678692605</v>
      </c>
      <c r="D11" s="2">
        <v>-409.5</v>
      </c>
      <c r="E11" s="2">
        <f t="shared" si="0"/>
        <v>409.5</v>
      </c>
      <c r="F11" s="2">
        <f t="shared" si="1"/>
        <v>6.7204379678692607</v>
      </c>
      <c r="G11" s="2">
        <f t="shared" si="2"/>
        <v>0.59256505576208174</v>
      </c>
      <c r="H11" s="2">
        <f t="shared" si="3"/>
        <v>0.82661479508565083</v>
      </c>
    </row>
    <row r="12" spans="1:8">
      <c r="A12" s="2">
        <v>361</v>
      </c>
      <c r="B12" s="2">
        <v>0</v>
      </c>
      <c r="C12" s="2">
        <v>0.791444974318391</v>
      </c>
      <c r="D12" s="2">
        <v>-252.5</v>
      </c>
      <c r="E12" s="2">
        <f t="shared" si="0"/>
        <v>252.5</v>
      </c>
      <c r="F12" s="2">
        <f t="shared" si="1"/>
        <v>7.9144497431839103</v>
      </c>
      <c r="G12" s="2">
        <f t="shared" si="2"/>
        <v>0.35910780669144982</v>
      </c>
      <c r="H12" s="2">
        <f t="shared" si="3"/>
        <v>0.9738236526163645</v>
      </c>
    </row>
    <row r="13" spans="1:8">
      <c r="A13" s="2">
        <v>376</v>
      </c>
      <c r="B13" s="2">
        <v>0</v>
      </c>
      <c r="C13" s="2">
        <v>0.71376783435443103</v>
      </c>
      <c r="D13" s="2">
        <v>-280</v>
      </c>
      <c r="E13" s="2">
        <f t="shared" si="0"/>
        <v>280</v>
      </c>
      <c r="F13" s="2">
        <f t="shared" si="1"/>
        <v>7.1376783435443105</v>
      </c>
      <c r="G13" s="2">
        <f t="shared" si="2"/>
        <v>0.4</v>
      </c>
      <c r="H13" s="2">
        <f t="shared" si="3"/>
        <v>0.87805606249075985</v>
      </c>
    </row>
    <row r="14" spans="1:8">
      <c r="A14" s="3">
        <v>158</v>
      </c>
      <c r="B14" s="3">
        <v>1</v>
      </c>
      <c r="C14" s="3">
        <v>1.5761255222077001E-3</v>
      </c>
      <c r="D14" s="3">
        <v>-98.5</v>
      </c>
      <c r="E14" s="3">
        <f t="shared" si="0"/>
        <v>98.5</v>
      </c>
      <c r="F14" s="3">
        <f t="shared" si="1"/>
        <v>1.5761255222077001E-2</v>
      </c>
      <c r="G14" s="3">
        <f t="shared" si="2"/>
        <v>0.13011152416356878</v>
      </c>
      <c r="H14" s="3">
        <f t="shared" si="3"/>
        <v>0</v>
      </c>
    </row>
    <row r="15" spans="1:8">
      <c r="A15" s="3">
        <v>162</v>
      </c>
      <c r="B15" s="3">
        <v>1</v>
      </c>
      <c r="C15" s="3">
        <v>3.9564046557276902E-3</v>
      </c>
      <c r="D15" s="3">
        <v>-227.5</v>
      </c>
      <c r="E15" s="3">
        <f t="shared" si="0"/>
        <v>227.5</v>
      </c>
      <c r="F15" s="3">
        <f t="shared" si="1"/>
        <v>3.9564046557276904E-2</v>
      </c>
      <c r="G15" s="3">
        <f t="shared" si="2"/>
        <v>0.32193308550185873</v>
      </c>
      <c r="H15" s="3">
        <f t="shared" si="3"/>
        <v>2.9346291141671274E-3</v>
      </c>
    </row>
    <row r="16" spans="1:8">
      <c r="A16" s="3">
        <v>168</v>
      </c>
      <c r="B16" s="3">
        <v>1</v>
      </c>
      <c r="C16" s="3">
        <v>0.12592305088078201</v>
      </c>
      <c r="D16" s="3">
        <v>-186</v>
      </c>
      <c r="E16" s="3">
        <f t="shared" si="0"/>
        <v>186</v>
      </c>
      <c r="F16" s="3">
        <f t="shared" si="1"/>
        <v>1.2592305088078202</v>
      </c>
      <c r="G16" s="3">
        <f t="shared" si="2"/>
        <v>0.26022304832713755</v>
      </c>
      <c r="H16" s="3">
        <f t="shared" si="3"/>
        <v>0.15330643464273105</v>
      </c>
    </row>
    <row r="17" spans="1:8">
      <c r="A17" s="3">
        <v>176</v>
      </c>
      <c r="B17" s="3">
        <v>1</v>
      </c>
      <c r="C17" s="3">
        <v>0.197940273281657</v>
      </c>
      <c r="D17" s="3">
        <v>-234</v>
      </c>
      <c r="E17" s="3">
        <f t="shared" si="0"/>
        <v>234</v>
      </c>
      <c r="F17" s="3">
        <f t="shared" si="1"/>
        <v>1.97940273281657</v>
      </c>
      <c r="G17" s="3">
        <f t="shared" si="2"/>
        <v>0.3315985130111524</v>
      </c>
      <c r="H17" s="3">
        <f t="shared" si="3"/>
        <v>0.24209595289831418</v>
      </c>
    </row>
    <row r="18" spans="1:8">
      <c r="A18" s="3">
        <v>182</v>
      </c>
      <c r="B18" s="3">
        <v>1</v>
      </c>
      <c r="C18" s="3">
        <v>0.15259735882273401</v>
      </c>
      <c r="D18" s="3">
        <v>-241.5</v>
      </c>
      <c r="E18" s="3">
        <f t="shared" si="0"/>
        <v>241.5</v>
      </c>
      <c r="F18" s="3">
        <f t="shared" si="1"/>
        <v>1.5259735882273402</v>
      </c>
      <c r="G18" s="3">
        <f t="shared" si="2"/>
        <v>0.34275092936802976</v>
      </c>
      <c r="H18" s="3">
        <f t="shared" si="3"/>
        <v>0.18619299806479128</v>
      </c>
    </row>
    <row r="19" spans="1:8">
      <c r="A19" s="3">
        <v>206</v>
      </c>
      <c r="B19" s="3">
        <v>1</v>
      </c>
      <c r="C19" s="3">
        <v>2.8614950684189198E-2</v>
      </c>
      <c r="D19" s="3">
        <v>-190.5</v>
      </c>
      <c r="E19" s="3">
        <f t="shared" si="0"/>
        <v>190.5</v>
      </c>
      <c r="F19" s="3">
        <f t="shared" si="1"/>
        <v>0.286149506841892</v>
      </c>
      <c r="G19" s="3">
        <f t="shared" si="2"/>
        <v>0.26691449814126395</v>
      </c>
      <c r="H19" s="3">
        <f t="shared" si="3"/>
        <v>3.3335974094720271E-2</v>
      </c>
    </row>
    <row r="20" spans="1:8">
      <c r="A20" s="3">
        <v>208</v>
      </c>
      <c r="B20" s="3">
        <v>1</v>
      </c>
      <c r="C20" s="3">
        <v>0.278325428476068</v>
      </c>
      <c r="D20" s="3">
        <v>-258.5</v>
      </c>
      <c r="E20" s="3">
        <f t="shared" si="0"/>
        <v>258.5</v>
      </c>
      <c r="F20" s="3">
        <f t="shared" si="1"/>
        <v>2.7832542847606803</v>
      </c>
      <c r="G20" s="3">
        <f t="shared" si="2"/>
        <v>0.36802973977695169</v>
      </c>
      <c r="H20" s="3">
        <f t="shared" si="3"/>
        <v>0.34120223562722601</v>
      </c>
    </row>
    <row r="21" spans="1:8">
      <c r="A21" s="3">
        <v>225</v>
      </c>
      <c r="B21" s="3">
        <v>1</v>
      </c>
      <c r="C21" s="3">
        <v>0.19352430124127801</v>
      </c>
      <c r="D21" s="3">
        <v>-225.5</v>
      </c>
      <c r="E21" s="3">
        <f t="shared" si="0"/>
        <v>225.5</v>
      </c>
      <c r="F21" s="3">
        <f t="shared" si="1"/>
        <v>1.93524301241278</v>
      </c>
      <c r="G21" s="3">
        <f t="shared" si="2"/>
        <v>0.31895910780669146</v>
      </c>
      <c r="H21" s="3">
        <f t="shared" si="3"/>
        <v>0.23665153256351085</v>
      </c>
    </row>
    <row r="22" spans="1:8">
      <c r="A22" s="3">
        <v>268</v>
      </c>
      <c r="B22" s="3">
        <v>1</v>
      </c>
      <c r="C22" s="3">
        <v>0.11005193391419101</v>
      </c>
      <c r="D22" s="3">
        <v>-243.5</v>
      </c>
      <c r="E22" s="3">
        <f t="shared" si="0"/>
        <v>243.5</v>
      </c>
      <c r="F22" s="3">
        <f t="shared" si="1"/>
        <v>1.1005193391419101</v>
      </c>
      <c r="G22" s="3">
        <f t="shared" si="2"/>
        <v>0.34572490706319703</v>
      </c>
      <c r="H22" s="3">
        <f t="shared" si="3"/>
        <v>0.13373904808347789</v>
      </c>
    </row>
    <row r="23" spans="1:8">
      <c r="A23" s="3">
        <v>269</v>
      </c>
      <c r="B23" s="3">
        <v>1</v>
      </c>
      <c r="C23" s="3">
        <v>4.8578303844963998E-2</v>
      </c>
      <c r="D23" s="3">
        <v>-148</v>
      </c>
      <c r="E23" s="3">
        <f t="shared" si="0"/>
        <v>148</v>
      </c>
      <c r="F23" s="3">
        <f t="shared" si="1"/>
        <v>0.48578303844963999</v>
      </c>
      <c r="G23" s="3">
        <f t="shared" si="2"/>
        <v>0.2037174721189591</v>
      </c>
      <c r="H23" s="3">
        <f t="shared" si="3"/>
        <v>5.7948649380149375E-2</v>
      </c>
    </row>
    <row r="24" spans="1:8">
      <c r="A24" s="4">
        <v>201</v>
      </c>
      <c r="B24" s="4">
        <v>2</v>
      </c>
      <c r="C24" s="4">
        <v>0.112963479573731</v>
      </c>
      <c r="D24" s="4">
        <v>19</v>
      </c>
      <c r="E24" s="4">
        <f t="shared" si="0"/>
        <v>19</v>
      </c>
      <c r="F24" s="4">
        <f t="shared" si="1"/>
        <v>1.1296347957373101</v>
      </c>
      <c r="G24" s="4">
        <f t="shared" si="2"/>
        <v>1.1895910780669145E-2</v>
      </c>
      <c r="H24" s="4">
        <f t="shared" si="3"/>
        <v>0.13732867189666384</v>
      </c>
    </row>
    <row r="25" spans="1:8">
      <c r="A25" s="4">
        <v>210</v>
      </c>
      <c r="B25" s="4">
        <v>2</v>
      </c>
      <c r="C25" s="4">
        <v>0.14765518448020201</v>
      </c>
      <c r="D25" s="4">
        <v>30</v>
      </c>
      <c r="E25" s="4">
        <f t="shared" si="0"/>
        <v>30</v>
      </c>
      <c r="F25" s="4">
        <f t="shared" si="1"/>
        <v>1.4765518448020201</v>
      </c>
      <c r="G25" s="4">
        <f t="shared" si="2"/>
        <v>2.8252788104089221E-2</v>
      </c>
      <c r="H25" s="4">
        <f t="shared" si="3"/>
        <v>0.18009982667634311</v>
      </c>
    </row>
    <row r="26" spans="1:8">
      <c r="A26" s="4">
        <v>220</v>
      </c>
      <c r="B26" s="4">
        <v>2</v>
      </c>
      <c r="C26" s="4">
        <v>0.16726409924286101</v>
      </c>
      <c r="D26" s="4">
        <v>33</v>
      </c>
      <c r="E26" s="4">
        <f t="shared" si="0"/>
        <v>33</v>
      </c>
      <c r="F26" s="4">
        <f t="shared" si="1"/>
        <v>1.6726409924286101</v>
      </c>
      <c r="G26" s="4">
        <f t="shared" si="2"/>
        <v>3.2713754646840149E-2</v>
      </c>
      <c r="H26" s="4">
        <f t="shared" si="3"/>
        <v>0.20427551739654135</v>
      </c>
    </row>
    <row r="27" spans="1:8">
      <c r="A27" s="4">
        <v>228</v>
      </c>
      <c r="B27" s="4">
        <v>2</v>
      </c>
      <c r="C27" s="4">
        <v>5.7917418807434902E-2</v>
      </c>
      <c r="D27" s="9">
        <v>17.5</v>
      </c>
      <c r="E27" s="4">
        <f t="shared" si="0"/>
        <v>17.5</v>
      </c>
      <c r="F27" s="4">
        <f t="shared" si="1"/>
        <v>0.57917418807434906</v>
      </c>
      <c r="G27" s="4">
        <f t="shared" si="2"/>
        <v>9.6654275092936809E-3</v>
      </c>
      <c r="H27" s="4">
        <f t="shared" si="3"/>
        <v>6.9462777401299289E-2</v>
      </c>
    </row>
    <row r="28" spans="1:8">
      <c r="A28" s="4">
        <v>239</v>
      </c>
      <c r="B28" s="4">
        <v>2</v>
      </c>
      <c r="C28" s="4">
        <v>7.5457954511141498E-2</v>
      </c>
      <c r="D28" s="4">
        <v>44</v>
      </c>
      <c r="E28" s="4">
        <f t="shared" si="0"/>
        <v>44</v>
      </c>
      <c r="F28" s="4">
        <f t="shared" si="1"/>
        <v>0.75457954511141501</v>
      </c>
      <c r="G28" s="4">
        <f t="shared" si="2"/>
        <v>4.9070631970260223E-2</v>
      </c>
      <c r="H28" s="4">
        <f t="shared" si="3"/>
        <v>9.1088378377796292E-2</v>
      </c>
    </row>
    <row r="29" spans="1:8">
      <c r="A29" s="4">
        <v>242</v>
      </c>
      <c r="B29" s="4">
        <v>2</v>
      </c>
      <c r="C29" s="4">
        <v>0.180340672396372</v>
      </c>
      <c r="D29" s="9">
        <v>18.5</v>
      </c>
      <c r="E29" s="4">
        <f t="shared" si="0"/>
        <v>18.5</v>
      </c>
      <c r="F29" s="4">
        <f t="shared" si="1"/>
        <v>1.8034067239637199</v>
      </c>
      <c r="G29" s="4">
        <f t="shared" si="2"/>
        <v>1.1152416356877323E-2</v>
      </c>
      <c r="H29" s="4">
        <f t="shared" si="3"/>
        <v>0.22039753088202707</v>
      </c>
    </row>
    <row r="30" spans="1:8">
      <c r="A30" s="4">
        <v>243</v>
      </c>
      <c r="B30" s="4">
        <v>2</v>
      </c>
      <c r="C30" s="4">
        <v>0.21010031892051101</v>
      </c>
      <c r="D30" s="9">
        <v>21.5</v>
      </c>
      <c r="E30" s="4">
        <f t="shared" si="0"/>
        <v>21.5</v>
      </c>
      <c r="F30" s="4">
        <f t="shared" si="1"/>
        <v>2.1010031892051102</v>
      </c>
      <c r="G30" s="4">
        <f t="shared" si="2"/>
        <v>1.5613382899628252E-2</v>
      </c>
      <c r="H30" s="4">
        <f t="shared" si="3"/>
        <v>0.25708798616821482</v>
      </c>
    </row>
    <row r="31" spans="1:8">
      <c r="A31" s="4">
        <v>246</v>
      </c>
      <c r="B31" s="4">
        <v>2</v>
      </c>
      <c r="C31" s="4">
        <v>1.75833522780247E-3</v>
      </c>
      <c r="D31" s="4">
        <v>32.5</v>
      </c>
      <c r="E31" s="4">
        <f t="shared" si="0"/>
        <v>32.5</v>
      </c>
      <c r="F31" s="4">
        <f t="shared" si="1"/>
        <v>1.75833522780247E-2</v>
      </c>
      <c r="G31" s="4">
        <f t="shared" si="2"/>
        <v>3.197026022304833E-2</v>
      </c>
      <c r="H31" s="4">
        <f t="shared" si="3"/>
        <v>2.2464504242050153E-4</v>
      </c>
    </row>
    <row r="32" spans="1:8">
      <c r="A32" s="4">
        <v>262</v>
      </c>
      <c r="B32" s="4">
        <v>2</v>
      </c>
      <c r="C32" s="4">
        <v>0.16844543644332399</v>
      </c>
      <c r="D32" s="4">
        <v>39.5</v>
      </c>
      <c r="E32" s="4">
        <f t="shared" si="0"/>
        <v>39.5</v>
      </c>
      <c r="F32" s="4">
        <f t="shared" si="1"/>
        <v>1.6844543644332399</v>
      </c>
      <c r="G32" s="4">
        <f t="shared" si="2"/>
        <v>4.2379182156133829E-2</v>
      </c>
      <c r="H32" s="4">
        <f t="shared" si="3"/>
        <v>0.20573197957919326</v>
      </c>
    </row>
    <row r="33" spans="1:8">
      <c r="A33" s="4">
        <v>283</v>
      </c>
      <c r="B33" s="4">
        <v>2</v>
      </c>
      <c r="C33" s="4">
        <v>0.12770303074903799</v>
      </c>
      <c r="D33" s="4">
        <v>54.5</v>
      </c>
      <c r="E33" s="4">
        <f t="shared" si="0"/>
        <v>54.5</v>
      </c>
      <c r="F33" s="4">
        <f t="shared" si="1"/>
        <v>1.2770303074903799</v>
      </c>
      <c r="G33" s="4">
        <f t="shared" si="2"/>
        <v>6.4684014869888479E-2</v>
      </c>
      <c r="H33" s="4">
        <f t="shared" si="3"/>
        <v>0.15550095908755557</v>
      </c>
    </row>
    <row r="34" spans="1:8">
      <c r="A34" s="4">
        <v>289</v>
      </c>
      <c r="B34" s="4">
        <v>2</v>
      </c>
      <c r="C34" s="4">
        <v>0.13046100396201099</v>
      </c>
      <c r="D34" s="9">
        <v>19.5</v>
      </c>
      <c r="E34" s="4">
        <f t="shared" si="0"/>
        <v>19.5</v>
      </c>
      <c r="F34" s="4">
        <f t="shared" si="1"/>
        <v>1.3046100396201099</v>
      </c>
      <c r="G34" s="4">
        <f t="shared" si="2"/>
        <v>1.2639405204460967E-2</v>
      </c>
      <c r="H34" s="4">
        <f t="shared" si="3"/>
        <v>0.15890124453009299</v>
      </c>
    </row>
    <row r="35" spans="1:8">
      <c r="A35" s="4">
        <v>320</v>
      </c>
      <c r="B35" s="4">
        <v>2</v>
      </c>
      <c r="C35" s="4">
        <v>0.12743470113649799</v>
      </c>
      <c r="D35" s="4">
        <v>11</v>
      </c>
      <c r="E35" s="4">
        <f t="shared" si="0"/>
        <v>11</v>
      </c>
      <c r="F35" s="4">
        <f t="shared" si="1"/>
        <v>1.27434701136498</v>
      </c>
      <c r="G35" s="4">
        <f t="shared" si="2"/>
        <v>0</v>
      </c>
      <c r="H35" s="4">
        <f xml:space="preserve"> ( F35 - $F$37 ) / ( $F$38 - $F$37 )</f>
        <v>0.15517013742800148</v>
      </c>
    </row>
    <row r="37" spans="1:8">
      <c r="E37" s="1">
        <f>MIN(E2:E35)</f>
        <v>11</v>
      </c>
      <c r="F37">
        <f>MIN(F2:F35)</f>
        <v>1.5761255222077001E-2</v>
      </c>
    </row>
    <row r="38" spans="1:8">
      <c r="E38" s="1">
        <f>MAX(E2:E35)</f>
        <v>683.5</v>
      </c>
      <c r="F38">
        <f>MAX(F2:F35)</f>
        <v>8.1267662269543699</v>
      </c>
    </row>
  </sheetData>
  <sortState ref="A1:D35">
    <sortCondition ref="B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I36" sqref="I36"/>
    </sheetView>
  </sheetViews>
  <sheetFormatPr baseColWidth="10" defaultRowHeight="15" x14ac:dyDescent="0"/>
  <cols>
    <col min="1" max="1" width="4.1640625" bestFit="1" customWidth="1"/>
    <col min="2" max="2" width="2.1640625" bestFit="1" customWidth="1"/>
    <col min="3" max="3" width="22" bestFit="1" customWidth="1"/>
    <col min="4" max="4" width="6.33203125" bestFit="1" customWidth="1"/>
    <col min="9" max="9" width="15.33203125" customWidth="1"/>
  </cols>
  <sheetData>
    <row r="1" spans="1:10">
      <c r="A1" s="2">
        <v>145</v>
      </c>
      <c r="B1" s="2">
        <v>0</v>
      </c>
      <c r="C1" s="2">
        <v>0.71299630653262802</v>
      </c>
      <c r="D1" s="2">
        <v>-97</v>
      </c>
      <c r="E1" s="2">
        <f t="shared" ref="E1:E35" si="0">ABS(D1)</f>
        <v>97</v>
      </c>
      <c r="F1" s="2">
        <f t="shared" ref="F1:F35" si="1">10*C1</f>
        <v>7.1299630653262804</v>
      </c>
    </row>
    <row r="2" spans="1:10">
      <c r="A2" s="2">
        <v>152</v>
      </c>
      <c r="B2" s="2">
        <v>0</v>
      </c>
      <c r="C2" s="2">
        <v>0.80951992235241599</v>
      </c>
      <c r="D2" s="2">
        <v>-54.5</v>
      </c>
      <c r="E2" s="2">
        <f t="shared" si="0"/>
        <v>54.5</v>
      </c>
      <c r="F2" s="2">
        <f t="shared" si="1"/>
        <v>8.0951992235241601</v>
      </c>
    </row>
    <row r="3" spans="1:10">
      <c r="A3" s="2">
        <v>156</v>
      </c>
      <c r="B3" s="2">
        <v>0</v>
      </c>
      <c r="C3" s="2">
        <v>0.67696558499238202</v>
      </c>
      <c r="D3" s="2">
        <v>61.5</v>
      </c>
      <c r="E3" s="2">
        <f t="shared" si="0"/>
        <v>61.5</v>
      </c>
      <c r="F3" s="2">
        <f t="shared" si="1"/>
        <v>6.7696558499238204</v>
      </c>
    </row>
    <row r="4" spans="1:10">
      <c r="A4" s="2">
        <v>171</v>
      </c>
      <c r="B4" s="2">
        <v>0</v>
      </c>
      <c r="C4" s="2">
        <v>0.59987335849682499</v>
      </c>
      <c r="D4" s="2">
        <v>-384.5</v>
      </c>
      <c r="E4" s="2">
        <f t="shared" si="0"/>
        <v>384.5</v>
      </c>
      <c r="F4" s="2">
        <f t="shared" si="1"/>
        <v>5.9987335849682495</v>
      </c>
    </row>
    <row r="5" spans="1:10">
      <c r="A5" s="2">
        <v>184</v>
      </c>
      <c r="B5" s="2">
        <v>0</v>
      </c>
      <c r="C5" s="2">
        <v>0.57223772864672195</v>
      </c>
      <c r="D5" s="2">
        <v>-198.5</v>
      </c>
      <c r="E5" s="2">
        <f t="shared" si="0"/>
        <v>198.5</v>
      </c>
      <c r="F5" s="2">
        <f t="shared" si="1"/>
        <v>5.7223772864672195</v>
      </c>
    </row>
    <row r="6" spans="1:10">
      <c r="A6" s="2">
        <v>195</v>
      </c>
      <c r="B6" s="2">
        <v>0</v>
      </c>
      <c r="C6" s="2">
        <v>0.56269407239026203</v>
      </c>
      <c r="D6" s="2">
        <v>98</v>
      </c>
      <c r="E6" s="2">
        <f t="shared" si="0"/>
        <v>98</v>
      </c>
      <c r="F6" s="2">
        <f t="shared" si="1"/>
        <v>5.6269407239026208</v>
      </c>
    </row>
    <row r="7" spans="1:10">
      <c r="A7" s="2">
        <v>198</v>
      </c>
      <c r="B7" s="2">
        <v>0</v>
      </c>
      <c r="C7" s="2">
        <v>0.59199839080002603</v>
      </c>
      <c r="D7" s="2">
        <v>111</v>
      </c>
      <c r="E7" s="2">
        <f t="shared" si="0"/>
        <v>111</v>
      </c>
      <c r="F7" s="2">
        <f t="shared" si="1"/>
        <v>5.9199839080002601</v>
      </c>
    </row>
    <row r="8" spans="1:10">
      <c r="A8" s="2">
        <v>204</v>
      </c>
      <c r="B8" s="2">
        <v>0</v>
      </c>
      <c r="C8" s="2">
        <v>0.65736765271625897</v>
      </c>
      <c r="D8" s="2">
        <v>-128.5</v>
      </c>
      <c r="E8" s="2">
        <f t="shared" si="0"/>
        <v>128.5</v>
      </c>
      <c r="F8" s="2">
        <f t="shared" si="1"/>
        <v>6.5736765271625899</v>
      </c>
      <c r="I8" t="s">
        <v>1</v>
      </c>
      <c r="J8" s="16"/>
    </row>
    <row r="9" spans="1:10">
      <c r="A9" s="2">
        <v>213</v>
      </c>
      <c r="B9" s="2">
        <v>0</v>
      </c>
      <c r="C9" s="2">
        <v>0.72756679207325903</v>
      </c>
      <c r="D9" s="2">
        <v>219</v>
      </c>
      <c r="E9" s="2">
        <f t="shared" si="0"/>
        <v>219</v>
      </c>
      <c r="F9" s="2">
        <f t="shared" si="1"/>
        <v>7.2756679207325901</v>
      </c>
      <c r="I9" t="s">
        <v>2</v>
      </c>
      <c r="J9" s="17"/>
    </row>
    <row r="10" spans="1:10">
      <c r="A10" s="2">
        <v>310</v>
      </c>
      <c r="B10" s="2">
        <v>0</v>
      </c>
      <c r="C10" s="2">
        <v>0.65642257220899702</v>
      </c>
      <c r="D10" s="2">
        <v>19</v>
      </c>
      <c r="E10" s="2">
        <f t="shared" si="0"/>
        <v>19</v>
      </c>
      <c r="F10" s="2">
        <f t="shared" si="1"/>
        <v>6.5642257220899705</v>
      </c>
    </row>
    <row r="11" spans="1:10">
      <c r="A11" s="2">
        <v>360</v>
      </c>
      <c r="B11" s="2">
        <v>0</v>
      </c>
      <c r="C11" s="2">
        <v>0.66651720702501105</v>
      </c>
      <c r="D11" s="2">
        <v>-110.5</v>
      </c>
      <c r="E11" s="2">
        <f t="shared" si="0"/>
        <v>110.5</v>
      </c>
      <c r="F11" s="2">
        <f t="shared" si="1"/>
        <v>6.6651720702501107</v>
      </c>
    </row>
    <row r="12" spans="1:10">
      <c r="A12" s="2">
        <v>361</v>
      </c>
      <c r="B12" s="2">
        <v>0</v>
      </c>
      <c r="C12" s="2">
        <v>0.78793048653485198</v>
      </c>
      <c r="D12" s="2">
        <v>46.5</v>
      </c>
      <c r="E12" s="2">
        <f t="shared" si="0"/>
        <v>46.5</v>
      </c>
      <c r="F12" s="2">
        <f t="shared" si="1"/>
        <v>7.8793048653485194</v>
      </c>
    </row>
    <row r="13" spans="1:10">
      <c r="A13" s="2">
        <v>376</v>
      </c>
      <c r="B13" s="2">
        <v>0</v>
      </c>
      <c r="C13" s="2">
        <v>0.70894436176665998</v>
      </c>
      <c r="D13" s="2">
        <v>19</v>
      </c>
      <c r="E13" s="2">
        <f t="shared" si="0"/>
        <v>19</v>
      </c>
      <c r="F13" s="2">
        <f t="shared" si="1"/>
        <v>7.0894436176665998</v>
      </c>
    </row>
    <row r="14" spans="1:10">
      <c r="A14" s="3">
        <v>158</v>
      </c>
      <c r="B14" s="3">
        <v>1</v>
      </c>
      <c r="C14" s="3">
        <v>1.5248923397985699E-2</v>
      </c>
      <c r="D14" s="3">
        <v>200.5</v>
      </c>
      <c r="E14" s="3">
        <f t="shared" si="0"/>
        <v>200.5</v>
      </c>
      <c r="F14" s="3">
        <f t="shared" si="1"/>
        <v>0.152489233979857</v>
      </c>
    </row>
    <row r="15" spans="1:10">
      <c r="A15" s="3">
        <v>162</v>
      </c>
      <c r="B15" s="3">
        <v>1</v>
      </c>
      <c r="C15" s="3">
        <v>3.24849920572541E-3</v>
      </c>
      <c r="D15" s="3">
        <v>71.5</v>
      </c>
      <c r="E15" s="3">
        <f t="shared" si="0"/>
        <v>71.5</v>
      </c>
      <c r="F15" s="3">
        <f t="shared" si="1"/>
        <v>3.2484992057254101E-2</v>
      </c>
    </row>
    <row r="16" spans="1:10">
      <c r="A16" s="3">
        <v>168</v>
      </c>
      <c r="B16" s="3">
        <v>1</v>
      </c>
      <c r="C16" s="3">
        <v>0.111193447748409</v>
      </c>
      <c r="D16" s="3">
        <v>113</v>
      </c>
      <c r="E16" s="3">
        <f t="shared" si="0"/>
        <v>113</v>
      </c>
      <c r="F16" s="3">
        <f t="shared" si="1"/>
        <v>1.11193447748409</v>
      </c>
    </row>
    <row r="17" spans="1:6">
      <c r="A17" s="3">
        <v>176</v>
      </c>
      <c r="B17" s="3">
        <v>1</v>
      </c>
      <c r="C17" s="3">
        <v>0.21812749457779801</v>
      </c>
      <c r="D17" s="3">
        <v>65</v>
      </c>
      <c r="E17" s="3">
        <f t="shared" si="0"/>
        <v>65</v>
      </c>
      <c r="F17" s="3">
        <f t="shared" si="1"/>
        <v>2.1812749457779801</v>
      </c>
    </row>
    <row r="18" spans="1:6">
      <c r="A18" s="3">
        <v>182</v>
      </c>
      <c r="B18" s="3">
        <v>1</v>
      </c>
      <c r="C18" s="3">
        <v>0.17202047904571599</v>
      </c>
      <c r="D18" s="3">
        <v>57.5</v>
      </c>
      <c r="E18" s="3">
        <f t="shared" si="0"/>
        <v>57.5</v>
      </c>
      <c r="F18" s="3">
        <f t="shared" si="1"/>
        <v>1.72020479045716</v>
      </c>
    </row>
    <row r="19" spans="1:6">
      <c r="A19" s="3">
        <v>206</v>
      </c>
      <c r="B19" s="3">
        <v>1</v>
      </c>
      <c r="C19" s="3">
        <v>4.5948767821079803E-2</v>
      </c>
      <c r="D19" s="3">
        <v>108.5</v>
      </c>
      <c r="E19" s="3">
        <f t="shared" si="0"/>
        <v>108.5</v>
      </c>
      <c r="F19" s="3">
        <f t="shared" si="1"/>
        <v>0.45948767821079806</v>
      </c>
    </row>
    <row r="20" spans="1:6">
      <c r="A20" s="3">
        <v>208</v>
      </c>
      <c r="B20" s="3">
        <v>1</v>
      </c>
      <c r="C20" s="3">
        <v>0.29986726899073601</v>
      </c>
      <c r="D20" s="3">
        <v>40.5</v>
      </c>
      <c r="E20" s="3">
        <f t="shared" si="0"/>
        <v>40.5</v>
      </c>
      <c r="F20" s="3">
        <f t="shared" si="1"/>
        <v>2.9986726899073601</v>
      </c>
    </row>
    <row r="21" spans="1:6">
      <c r="A21" s="3">
        <v>225</v>
      </c>
      <c r="B21" s="3">
        <v>1</v>
      </c>
      <c r="C21" s="3">
        <v>0.17993388795948401</v>
      </c>
      <c r="D21" s="3">
        <v>73.5</v>
      </c>
      <c r="E21" s="3">
        <f t="shared" si="0"/>
        <v>73.5</v>
      </c>
      <c r="F21" s="3">
        <f t="shared" si="1"/>
        <v>1.7993388795948402</v>
      </c>
    </row>
    <row r="22" spans="1:6">
      <c r="A22" s="3">
        <v>268</v>
      </c>
      <c r="B22" s="3">
        <v>1</v>
      </c>
      <c r="C22" s="3">
        <v>9.5054876921581904E-2</v>
      </c>
      <c r="D22" s="3">
        <v>55.5</v>
      </c>
      <c r="E22" s="3">
        <f t="shared" si="0"/>
        <v>55.5</v>
      </c>
      <c r="F22" s="3">
        <f t="shared" si="1"/>
        <v>0.95054876921581899</v>
      </c>
    </row>
    <row r="23" spans="1:6">
      <c r="A23" s="3">
        <v>269</v>
      </c>
      <c r="B23" s="3">
        <v>1</v>
      </c>
      <c r="C23" s="3">
        <v>7.6599056625283296E-2</v>
      </c>
      <c r="D23" s="3">
        <v>151</v>
      </c>
      <c r="E23" s="3">
        <f t="shared" si="0"/>
        <v>151</v>
      </c>
      <c r="F23" s="3">
        <f t="shared" si="1"/>
        <v>0.76599056625283302</v>
      </c>
    </row>
    <row r="24" spans="1:6">
      <c r="A24" s="4">
        <v>201</v>
      </c>
      <c r="B24" s="4">
        <v>2</v>
      </c>
      <c r="C24" s="4">
        <v>9.80154868106618E-2</v>
      </c>
      <c r="D24" s="4">
        <v>318</v>
      </c>
      <c r="E24" s="4">
        <f t="shared" si="0"/>
        <v>318</v>
      </c>
      <c r="F24" s="4">
        <f t="shared" si="1"/>
        <v>0.980154868106618</v>
      </c>
    </row>
    <row r="25" spans="1:6">
      <c r="A25" s="4">
        <v>210</v>
      </c>
      <c r="B25" s="4">
        <v>2</v>
      </c>
      <c r="C25" s="4">
        <v>0.165463947701978</v>
      </c>
      <c r="D25" s="4">
        <v>329</v>
      </c>
      <c r="E25" s="4">
        <f t="shared" si="0"/>
        <v>329</v>
      </c>
      <c r="F25" s="4">
        <f t="shared" si="1"/>
        <v>1.6546394770197801</v>
      </c>
    </row>
    <row r="26" spans="1:6">
      <c r="A26" s="4">
        <v>220</v>
      </c>
      <c r="B26" s="4">
        <v>2</v>
      </c>
      <c r="C26" s="4">
        <v>0.18693437764322399</v>
      </c>
      <c r="D26" s="4">
        <v>332</v>
      </c>
      <c r="E26" s="4">
        <f t="shared" si="0"/>
        <v>332</v>
      </c>
      <c r="F26" s="4">
        <f t="shared" si="1"/>
        <v>1.8693437764322398</v>
      </c>
    </row>
    <row r="27" spans="1:6">
      <c r="A27" s="4">
        <v>228</v>
      </c>
      <c r="B27" s="4">
        <v>2</v>
      </c>
      <c r="C27" s="4">
        <v>7.5745029684898699E-2</v>
      </c>
      <c r="D27" s="4">
        <v>316.5</v>
      </c>
      <c r="E27" s="4">
        <f t="shared" si="0"/>
        <v>316.5</v>
      </c>
      <c r="F27" s="4">
        <f t="shared" si="1"/>
        <v>0.75745029684898701</v>
      </c>
    </row>
    <row r="28" spans="1:6">
      <c r="A28" s="4">
        <v>239</v>
      </c>
      <c r="B28" s="4">
        <v>2</v>
      </c>
      <c r="C28" s="4">
        <v>5.98779332979451E-2</v>
      </c>
      <c r="D28" s="4">
        <v>343</v>
      </c>
      <c r="E28" s="4">
        <f t="shared" si="0"/>
        <v>343</v>
      </c>
      <c r="F28" s="4">
        <f t="shared" si="1"/>
        <v>0.59877933297945096</v>
      </c>
    </row>
    <row r="29" spans="1:6">
      <c r="A29" s="4">
        <v>242</v>
      </c>
      <c r="B29" s="4">
        <v>2</v>
      </c>
      <c r="C29" s="4">
        <v>0.20023131209681999</v>
      </c>
      <c r="D29" s="4">
        <v>317.5</v>
      </c>
      <c r="E29" s="4">
        <f t="shared" si="0"/>
        <v>317.5</v>
      </c>
      <c r="F29" s="4">
        <f t="shared" si="1"/>
        <v>2.0023131209681999</v>
      </c>
    </row>
    <row r="30" spans="1:6">
      <c r="A30" s="4">
        <v>243</v>
      </c>
      <c r="B30" s="4">
        <v>2</v>
      </c>
      <c r="C30" s="4">
        <v>0.24032811470625001</v>
      </c>
      <c r="D30" s="4">
        <v>320.5</v>
      </c>
      <c r="E30" s="4">
        <f t="shared" si="0"/>
        <v>320.5</v>
      </c>
      <c r="F30" s="4">
        <f t="shared" si="1"/>
        <v>2.4032811470625002</v>
      </c>
    </row>
    <row r="31" spans="1:6">
      <c r="A31" s="4">
        <v>246</v>
      </c>
      <c r="B31" s="4">
        <v>2</v>
      </c>
      <c r="C31" s="4">
        <v>5.12958831357474E-3</v>
      </c>
      <c r="D31" s="4">
        <v>331.5</v>
      </c>
      <c r="E31" s="4">
        <f t="shared" si="0"/>
        <v>331.5</v>
      </c>
      <c r="F31" s="4">
        <f t="shared" si="1"/>
        <v>5.12958831357474E-2</v>
      </c>
    </row>
    <row r="32" spans="1:6">
      <c r="A32" s="4">
        <v>262</v>
      </c>
      <c r="B32" s="4">
        <v>2</v>
      </c>
      <c r="C32" s="4">
        <v>0.154432403933491</v>
      </c>
      <c r="D32" s="4">
        <v>338.5</v>
      </c>
      <c r="E32" s="4">
        <f t="shared" si="0"/>
        <v>338.5</v>
      </c>
      <c r="F32" s="4">
        <f t="shared" si="1"/>
        <v>1.54432403933491</v>
      </c>
    </row>
    <row r="33" spans="1:6">
      <c r="A33" s="4">
        <v>283</v>
      </c>
      <c r="B33" s="4">
        <v>2</v>
      </c>
      <c r="C33" s="4">
        <v>0.113003423141738</v>
      </c>
      <c r="D33" s="4">
        <v>353.5</v>
      </c>
      <c r="E33" s="4">
        <f t="shared" si="0"/>
        <v>353.5</v>
      </c>
      <c r="F33" s="4">
        <f t="shared" si="1"/>
        <v>1.1300342314173801</v>
      </c>
    </row>
    <row r="34" spans="1:6">
      <c r="A34" s="4">
        <v>289</v>
      </c>
      <c r="B34" s="4">
        <v>2</v>
      </c>
      <c r="C34" s="4">
        <v>0.14951109098439899</v>
      </c>
      <c r="D34" s="4">
        <v>318.5</v>
      </c>
      <c r="E34" s="4">
        <f t="shared" si="0"/>
        <v>318.5</v>
      </c>
      <c r="F34" s="4">
        <f t="shared" si="1"/>
        <v>1.4951109098439899</v>
      </c>
    </row>
    <row r="35" spans="1:6">
      <c r="A35" s="4">
        <v>320</v>
      </c>
      <c r="B35" s="4">
        <v>2</v>
      </c>
      <c r="C35" s="4">
        <v>0.14643379008643601</v>
      </c>
      <c r="D35" s="4">
        <v>310</v>
      </c>
      <c r="E35" s="4">
        <f t="shared" si="0"/>
        <v>310</v>
      </c>
      <c r="F35" s="4">
        <f t="shared" si="1"/>
        <v>1.46433790086436</v>
      </c>
    </row>
  </sheetData>
  <sortState ref="A1:F35">
    <sortCondition ref="B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48"/>
  <sheetViews>
    <sheetView topLeftCell="A14" workbookViewId="0">
      <selection activeCell="K40" sqref="K40"/>
    </sheetView>
  </sheetViews>
  <sheetFormatPr baseColWidth="10" defaultRowHeight="15" x14ac:dyDescent="0"/>
  <cols>
    <col min="4" max="4" width="12.5" customWidth="1"/>
    <col min="6" max="6" width="22.83203125" customWidth="1"/>
    <col min="7" max="7" width="4.1640625" bestFit="1" customWidth="1"/>
    <col min="8" max="8" width="2.1640625" bestFit="1" customWidth="1"/>
    <col min="9" max="9" width="22" bestFit="1" customWidth="1"/>
    <col min="10" max="10" width="6.6640625" bestFit="1" customWidth="1"/>
  </cols>
  <sheetData>
    <row r="14" spans="1:6">
      <c r="A14" s="2">
        <v>145</v>
      </c>
      <c r="B14" s="2">
        <v>0</v>
      </c>
      <c r="C14" s="2">
        <v>0.43961904261462498</v>
      </c>
      <c r="D14" s="12">
        <v>-417.5</v>
      </c>
      <c r="E14" s="2">
        <f>ABS(D14)</f>
        <v>417.5</v>
      </c>
      <c r="F14" s="2">
        <f>10*C14</f>
        <v>4.3961904261462497</v>
      </c>
    </row>
    <row r="15" spans="1:6">
      <c r="A15" s="2">
        <v>152</v>
      </c>
      <c r="B15" s="2">
        <v>0</v>
      </c>
      <c r="C15" s="2">
        <v>0.61363093854256701</v>
      </c>
      <c r="D15" s="12">
        <v>-375</v>
      </c>
      <c r="E15" s="2">
        <f t="shared" ref="E15:E48" si="0">ABS(D15)</f>
        <v>375</v>
      </c>
      <c r="F15" s="2">
        <f t="shared" ref="F15:F48" si="1">10*C15</f>
        <v>6.1363093854256698</v>
      </c>
    </row>
    <row r="16" spans="1:6">
      <c r="A16" s="2">
        <v>156</v>
      </c>
      <c r="B16" s="2">
        <v>0</v>
      </c>
      <c r="C16" s="2">
        <v>0.36972286275826299</v>
      </c>
      <c r="D16" s="12">
        <v>-259</v>
      </c>
      <c r="E16" s="2">
        <f t="shared" si="0"/>
        <v>259</v>
      </c>
      <c r="F16" s="2">
        <f t="shared" si="1"/>
        <v>3.6972286275826298</v>
      </c>
    </row>
    <row r="17" spans="1:6">
      <c r="A17" s="2">
        <v>171</v>
      </c>
      <c r="B17" s="2">
        <v>0</v>
      </c>
      <c r="C17" s="2">
        <v>0.25397839881414902</v>
      </c>
      <c r="D17" s="12">
        <v>-705</v>
      </c>
      <c r="E17" s="2">
        <f t="shared" si="0"/>
        <v>705</v>
      </c>
      <c r="F17" s="2">
        <f t="shared" si="1"/>
        <v>2.5397839881414903</v>
      </c>
    </row>
    <row r="18" spans="1:6">
      <c r="A18" s="2">
        <v>184</v>
      </c>
      <c r="B18" s="2">
        <v>0</v>
      </c>
      <c r="C18" s="2">
        <v>0.21728979988494301</v>
      </c>
      <c r="D18" s="12">
        <v>-519</v>
      </c>
      <c r="E18" s="2">
        <f t="shared" si="0"/>
        <v>519</v>
      </c>
      <c r="F18" s="2">
        <f t="shared" si="1"/>
        <v>2.1728979988494301</v>
      </c>
    </row>
    <row r="19" spans="1:6">
      <c r="A19" s="2">
        <v>195</v>
      </c>
      <c r="B19" s="2">
        <v>0</v>
      </c>
      <c r="C19" s="2">
        <v>0.20682874170255999</v>
      </c>
      <c r="D19" s="12">
        <v>-222.5</v>
      </c>
      <c r="E19" s="2">
        <f t="shared" si="0"/>
        <v>222.5</v>
      </c>
      <c r="F19" s="2">
        <f t="shared" si="1"/>
        <v>2.0682874170256</v>
      </c>
    </row>
    <row r="20" spans="1:6">
      <c r="A20" s="2">
        <v>198</v>
      </c>
      <c r="B20" s="2">
        <v>0</v>
      </c>
      <c r="C20" s="2">
        <v>0.24388465606193799</v>
      </c>
      <c r="D20" s="12">
        <v>-209.5</v>
      </c>
      <c r="E20" s="2">
        <f t="shared" si="0"/>
        <v>209.5</v>
      </c>
      <c r="F20" s="2">
        <f t="shared" si="1"/>
        <v>2.4388465606193801</v>
      </c>
    </row>
    <row r="21" spans="1:6">
      <c r="A21" s="2">
        <v>204</v>
      </c>
      <c r="B21" s="2">
        <v>0</v>
      </c>
      <c r="C21" s="2">
        <v>0.337279409142139</v>
      </c>
      <c r="D21" s="12">
        <v>-449</v>
      </c>
      <c r="E21" s="2">
        <f t="shared" si="0"/>
        <v>449</v>
      </c>
      <c r="F21" s="2">
        <f t="shared" si="1"/>
        <v>3.3727940914213899</v>
      </c>
    </row>
    <row r="22" spans="1:6">
      <c r="A22" s="2">
        <v>213</v>
      </c>
      <c r="B22" s="2">
        <v>0</v>
      </c>
      <c r="C22" s="2">
        <v>0.46273750756607401</v>
      </c>
      <c r="D22" s="12">
        <v>-101.5</v>
      </c>
      <c r="E22" s="2">
        <f t="shared" si="0"/>
        <v>101.5</v>
      </c>
      <c r="F22" s="2">
        <f t="shared" si="1"/>
        <v>4.6273750756607406</v>
      </c>
    </row>
    <row r="23" spans="1:6">
      <c r="A23" s="2">
        <v>310</v>
      </c>
      <c r="B23" s="2">
        <v>0</v>
      </c>
      <c r="C23" s="2">
        <v>0.34138798130479903</v>
      </c>
      <c r="D23" s="12">
        <v>-301.5</v>
      </c>
      <c r="E23" s="2">
        <f t="shared" si="0"/>
        <v>301.5</v>
      </c>
      <c r="F23" s="2">
        <f t="shared" si="1"/>
        <v>3.4138798130479904</v>
      </c>
    </row>
    <row r="24" spans="1:6">
      <c r="A24" s="2">
        <v>360</v>
      </c>
      <c r="B24" s="2">
        <v>0</v>
      </c>
      <c r="C24" s="2">
        <v>0.35311239339976402</v>
      </c>
      <c r="D24" s="12">
        <v>-431</v>
      </c>
      <c r="E24" s="2">
        <f t="shared" si="0"/>
        <v>431</v>
      </c>
      <c r="F24" s="2">
        <f t="shared" si="1"/>
        <v>3.5311239339976401</v>
      </c>
    </row>
    <row r="25" spans="1:6">
      <c r="A25" s="2">
        <v>361</v>
      </c>
      <c r="B25" s="2">
        <v>0</v>
      </c>
      <c r="C25" s="2">
        <v>0.57703264445996005</v>
      </c>
      <c r="D25" s="12">
        <v>-274</v>
      </c>
      <c r="E25" s="2">
        <f t="shared" si="0"/>
        <v>274</v>
      </c>
      <c r="F25" s="2">
        <f t="shared" si="1"/>
        <v>5.7703264445996005</v>
      </c>
    </row>
    <row r="26" spans="1:6">
      <c r="A26" s="2">
        <v>376</v>
      </c>
      <c r="B26" s="2">
        <v>0</v>
      </c>
      <c r="C26" s="2">
        <v>0.42540907686165103</v>
      </c>
      <c r="D26" s="12">
        <v>-301.5</v>
      </c>
      <c r="E26" s="2">
        <f t="shared" si="0"/>
        <v>301.5</v>
      </c>
      <c r="F26" s="2">
        <f t="shared" si="1"/>
        <v>4.2540907686165106</v>
      </c>
    </row>
    <row r="27" spans="1:6">
      <c r="A27" s="3">
        <v>158</v>
      </c>
      <c r="B27" s="3">
        <v>1</v>
      </c>
      <c r="C27" s="3">
        <v>6.0211373250821397E-2</v>
      </c>
      <c r="D27" s="13">
        <v>-120</v>
      </c>
      <c r="E27" s="3">
        <f t="shared" si="0"/>
        <v>120</v>
      </c>
      <c r="F27" s="3">
        <f t="shared" si="1"/>
        <v>0.60211373250821398</v>
      </c>
    </row>
    <row r="28" spans="1:6">
      <c r="A28" s="3">
        <v>162</v>
      </c>
      <c r="B28" s="3">
        <v>1</v>
      </c>
      <c r="C28" s="3">
        <v>3.8517372367921502E-3</v>
      </c>
      <c r="D28" s="13">
        <v>-249</v>
      </c>
      <c r="E28" s="3">
        <f t="shared" si="0"/>
        <v>249</v>
      </c>
      <c r="F28" s="3">
        <f t="shared" si="1"/>
        <v>3.85173723679215E-2</v>
      </c>
    </row>
    <row r="29" spans="1:6">
      <c r="A29" s="3">
        <v>168</v>
      </c>
      <c r="B29" s="3">
        <v>1</v>
      </c>
      <c r="C29" s="3">
        <v>3.6002289715508298E-3</v>
      </c>
      <c r="D29" s="13">
        <v>-207.5</v>
      </c>
      <c r="E29" s="3">
        <f t="shared" si="0"/>
        <v>207.5</v>
      </c>
      <c r="F29" s="3">
        <f t="shared" si="1"/>
        <v>3.6002289715508298E-2</v>
      </c>
    </row>
    <row r="30" spans="1:6">
      <c r="A30" s="3">
        <v>176</v>
      </c>
      <c r="B30" s="3">
        <v>1</v>
      </c>
      <c r="C30" s="3">
        <v>2.5128315624282798E-3</v>
      </c>
      <c r="D30" s="13">
        <v>-255.5</v>
      </c>
      <c r="E30" s="3">
        <f t="shared" si="0"/>
        <v>255.5</v>
      </c>
      <c r="F30" s="3">
        <f t="shared" si="1"/>
        <v>2.5128315624282797E-2</v>
      </c>
    </row>
    <row r="31" spans="1:6">
      <c r="A31" s="3">
        <v>182</v>
      </c>
      <c r="B31" s="3">
        <v>1</v>
      </c>
      <c r="C31" s="3">
        <v>3.4667821700940498E-3</v>
      </c>
      <c r="D31" s="13">
        <v>-263</v>
      </c>
      <c r="E31" s="3">
        <f t="shared" si="0"/>
        <v>263</v>
      </c>
      <c r="F31" s="3">
        <f t="shared" si="1"/>
        <v>3.4667821700940502E-2</v>
      </c>
    </row>
    <row r="32" spans="1:6">
      <c r="A32" s="3">
        <v>206</v>
      </c>
      <c r="B32" s="3">
        <v>1</v>
      </c>
      <c r="C32" s="10">
        <v>5.93558797406907E-4</v>
      </c>
      <c r="D32" s="13">
        <v>-212</v>
      </c>
      <c r="E32" s="3">
        <f t="shared" si="0"/>
        <v>212</v>
      </c>
      <c r="F32" s="3">
        <f t="shared" si="1"/>
        <v>5.9355879740690702E-3</v>
      </c>
    </row>
    <row r="33" spans="1:10">
      <c r="A33" s="3">
        <v>208</v>
      </c>
      <c r="B33" s="3">
        <v>1</v>
      </c>
      <c r="C33" s="3">
        <v>2.9716489510115901E-3</v>
      </c>
      <c r="D33" s="13">
        <v>-280</v>
      </c>
      <c r="E33" s="3">
        <f t="shared" si="0"/>
        <v>280</v>
      </c>
      <c r="F33" s="3">
        <f t="shared" si="1"/>
        <v>2.97164895101159E-2</v>
      </c>
    </row>
    <row r="34" spans="1:10">
      <c r="A34" s="3">
        <v>225</v>
      </c>
      <c r="B34" s="3">
        <v>1</v>
      </c>
      <c r="C34" s="3">
        <v>9.8778855586524796E-3</v>
      </c>
      <c r="D34" s="13">
        <v>-247</v>
      </c>
      <c r="E34" s="3">
        <f t="shared" si="0"/>
        <v>247</v>
      </c>
      <c r="F34" s="3">
        <f t="shared" si="1"/>
        <v>9.87788555865248E-2</v>
      </c>
    </row>
    <row r="35" spans="1:10">
      <c r="A35" s="3">
        <v>268</v>
      </c>
      <c r="B35" s="3">
        <v>1</v>
      </c>
      <c r="C35" s="3">
        <v>2.9388744973292799E-3</v>
      </c>
      <c r="D35" s="13">
        <v>-265</v>
      </c>
      <c r="E35" s="3">
        <f t="shared" si="0"/>
        <v>265</v>
      </c>
      <c r="F35" s="3">
        <f t="shared" si="1"/>
        <v>2.9388744973292798E-2</v>
      </c>
    </row>
    <row r="36" spans="1:10">
      <c r="A36" s="3">
        <v>269</v>
      </c>
      <c r="B36" s="3">
        <v>1</v>
      </c>
      <c r="C36" s="3">
        <v>1.6266824688608201E-2</v>
      </c>
      <c r="D36" s="13">
        <v>-169.5</v>
      </c>
      <c r="E36" s="3">
        <f t="shared" si="0"/>
        <v>169.5</v>
      </c>
      <c r="F36" s="3">
        <f t="shared" si="1"/>
        <v>0.162668246886082</v>
      </c>
    </row>
    <row r="37" spans="1:10">
      <c r="A37" s="4">
        <v>201</v>
      </c>
      <c r="B37" s="4">
        <v>2</v>
      </c>
      <c r="C37" s="4">
        <v>4.5385225758255302E-3</v>
      </c>
      <c r="D37" s="9">
        <v>-2.5</v>
      </c>
      <c r="E37" s="14">
        <f t="shared" si="0"/>
        <v>2.5</v>
      </c>
      <c r="F37" s="14">
        <f t="shared" si="1"/>
        <v>4.53852257582553E-2</v>
      </c>
    </row>
    <row r="38" spans="1:10">
      <c r="A38" s="4">
        <v>210</v>
      </c>
      <c r="B38" s="4">
        <v>2</v>
      </c>
      <c r="C38" s="4">
        <v>0.110937879661857</v>
      </c>
      <c r="D38" s="9">
        <v>8.5</v>
      </c>
      <c r="E38" s="14">
        <f t="shared" si="0"/>
        <v>8.5</v>
      </c>
      <c r="F38" s="14">
        <f t="shared" si="1"/>
        <v>1.10937879661857</v>
      </c>
    </row>
    <row r="39" spans="1:10">
      <c r="A39" s="4">
        <v>220</v>
      </c>
      <c r="B39" s="4">
        <v>2</v>
      </c>
      <c r="C39" s="11">
        <v>1.8045178636650101E-4</v>
      </c>
      <c r="D39" s="9">
        <v>11.5</v>
      </c>
      <c r="E39" s="14">
        <f t="shared" si="0"/>
        <v>11.5</v>
      </c>
      <c r="F39" s="14">
        <f t="shared" si="1"/>
        <v>1.80451786366501E-3</v>
      </c>
    </row>
    <row r="40" spans="1:10">
      <c r="A40" s="4">
        <v>228</v>
      </c>
      <c r="B40" s="4">
        <v>2</v>
      </c>
      <c r="C40" s="4">
        <v>2.0304027994065099E-3</v>
      </c>
      <c r="D40" s="9">
        <v>-4</v>
      </c>
      <c r="E40" s="14">
        <f t="shared" si="0"/>
        <v>4</v>
      </c>
      <c r="F40" s="14">
        <f t="shared" si="1"/>
        <v>2.03040279940651E-2</v>
      </c>
      <c r="I40" t="s">
        <v>1</v>
      </c>
      <c r="J40" s="16"/>
    </row>
    <row r="41" spans="1:10">
      <c r="A41" s="4">
        <v>239</v>
      </c>
      <c r="B41" s="4">
        <v>2</v>
      </c>
      <c r="C41" s="4">
        <v>7.5603996201765696E-3</v>
      </c>
      <c r="D41" s="9">
        <v>22.5</v>
      </c>
      <c r="E41" s="14">
        <f t="shared" si="0"/>
        <v>22.5</v>
      </c>
      <c r="F41" s="14">
        <f t="shared" si="1"/>
        <v>7.5603996201765694E-2</v>
      </c>
      <c r="I41" t="s">
        <v>0</v>
      </c>
      <c r="J41" s="15"/>
    </row>
    <row r="42" spans="1:10">
      <c r="A42" s="4">
        <v>242</v>
      </c>
      <c r="B42" s="4">
        <v>2</v>
      </c>
      <c r="C42" s="11">
        <v>9.9361696477409905E-4</v>
      </c>
      <c r="D42" s="9">
        <v>-3</v>
      </c>
      <c r="E42" s="14">
        <f t="shared" si="0"/>
        <v>3</v>
      </c>
      <c r="F42" s="14">
        <f t="shared" si="1"/>
        <v>9.936169647740991E-3</v>
      </c>
    </row>
    <row r="43" spans="1:10">
      <c r="A43" s="4">
        <v>243</v>
      </c>
      <c r="B43" s="4">
        <v>2</v>
      </c>
      <c r="C43" s="4">
        <v>0.19069344548898601</v>
      </c>
      <c r="D43" s="9">
        <v>0</v>
      </c>
      <c r="E43" s="14">
        <f t="shared" si="0"/>
        <v>0</v>
      </c>
      <c r="F43" s="14">
        <f t="shared" si="1"/>
        <v>1.9069344548898601</v>
      </c>
    </row>
    <row r="44" spans="1:10">
      <c r="A44" s="4">
        <v>246</v>
      </c>
      <c r="B44" s="4">
        <v>2</v>
      </c>
      <c r="C44" s="4">
        <v>7.0801723352688403E-2</v>
      </c>
      <c r="D44" s="9">
        <v>11</v>
      </c>
      <c r="E44" s="14">
        <f t="shared" si="0"/>
        <v>11</v>
      </c>
      <c r="F44" s="14">
        <f t="shared" si="1"/>
        <v>0.70801723352688406</v>
      </c>
    </row>
    <row r="45" spans="1:10">
      <c r="A45" s="4">
        <v>262</v>
      </c>
      <c r="B45" s="4">
        <v>2</v>
      </c>
      <c r="C45" s="4">
        <v>1.12707099188833E-2</v>
      </c>
      <c r="D45" s="9">
        <v>18</v>
      </c>
      <c r="E45" s="14">
        <f t="shared" si="0"/>
        <v>18</v>
      </c>
      <c r="F45" s="14">
        <f t="shared" si="1"/>
        <v>0.112707099188833</v>
      </c>
    </row>
    <row r="46" spans="1:10">
      <c r="A46" s="4">
        <v>283</v>
      </c>
      <c r="B46" s="4">
        <v>2</v>
      </c>
      <c r="C46" s="4">
        <v>5.8529375255120296E-3</v>
      </c>
      <c r="D46" s="9">
        <v>33</v>
      </c>
      <c r="E46" s="14">
        <f t="shared" si="0"/>
        <v>33</v>
      </c>
      <c r="F46" s="14">
        <f t="shared" si="1"/>
        <v>5.8529375255120294E-2</v>
      </c>
    </row>
    <row r="47" spans="1:10">
      <c r="A47" s="4">
        <v>289</v>
      </c>
      <c r="B47" s="4">
        <v>2</v>
      </c>
      <c r="C47" s="11">
        <v>5.17819939144361E-4</v>
      </c>
      <c r="D47" s="9">
        <v>-2</v>
      </c>
      <c r="E47" s="14">
        <f t="shared" si="0"/>
        <v>2</v>
      </c>
      <c r="F47" s="14">
        <f t="shared" si="1"/>
        <v>5.1781993914436098E-3</v>
      </c>
    </row>
    <row r="48" spans="1:10">
      <c r="A48" s="4">
        <v>320</v>
      </c>
      <c r="B48" s="4">
        <v>2</v>
      </c>
      <c r="C48" s="4">
        <v>5.4634318979045297E-2</v>
      </c>
      <c r="D48" s="9">
        <v>-10.5</v>
      </c>
      <c r="E48" s="14">
        <f t="shared" si="0"/>
        <v>10.5</v>
      </c>
      <c r="F48" s="14">
        <f t="shared" si="1"/>
        <v>0.54634318979045293</v>
      </c>
    </row>
  </sheetData>
  <sortState ref="A14:D48">
    <sortCondition ref="B14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tyčinka</vt:lpstr>
      <vt:lpstr>koláč</vt:lpstr>
      <vt:lpstr>kolečko</vt:lpstr>
      <vt:lpstr>298!</vt:lpstr>
      <vt:lpstr>366!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Palas</dc:creator>
  <cp:lastModifiedBy>Jiří Palas</cp:lastModifiedBy>
  <dcterms:created xsi:type="dcterms:W3CDTF">2015-04-28T15:32:33Z</dcterms:created>
  <dcterms:modified xsi:type="dcterms:W3CDTF">2015-05-10T12:24:17Z</dcterms:modified>
</cp:coreProperties>
</file>