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mohabir/CCNY/Physics-47100-stuff/Lab5/"/>
    </mc:Choice>
  </mc:AlternateContent>
  <xr:revisionPtr revIDLastSave="0" documentId="13_ncr:1_{951AAC10-0BF0-4343-AB01-A3F8500821F3}" xr6:coauthVersionLast="47" xr6:coauthVersionMax="47" xr10:uidLastSave="{00000000-0000-0000-0000-000000000000}"/>
  <bookViews>
    <workbookView xWindow="460" yWindow="1000" windowWidth="27640" windowHeight="14960" xr2:uid="{96BCB499-8CE5-904B-B01D-DCC895AB5240}"/>
  </bookViews>
  <sheets>
    <sheet name="stepdownstartattopExp6" sheetId="1" r:id="rId1"/>
  </sheets>
  <definedNames>
    <definedName name="solver_eng" localSheetId="0" hidden="1">1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opt" localSheetId="0" hidden="1">stepdownstartattopExp6!$N$11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P13" i="1"/>
  <c r="P14" i="1"/>
  <c r="P15" i="1"/>
  <c r="P16" i="1"/>
  <c r="P17" i="1"/>
  <c r="P18" i="1"/>
  <c r="P19" i="1"/>
  <c r="P20" i="1"/>
  <c r="P21" i="1"/>
  <c r="P12" i="1"/>
  <c r="N12" i="1"/>
  <c r="O13" i="1"/>
  <c r="O14" i="1"/>
  <c r="O15" i="1"/>
  <c r="O16" i="1"/>
  <c r="O17" i="1"/>
  <c r="O18" i="1"/>
  <c r="O19" i="1"/>
  <c r="O20" i="1"/>
  <c r="O21" i="1"/>
  <c r="N13" i="1"/>
  <c r="N14" i="1"/>
  <c r="N15" i="1"/>
  <c r="N16" i="1"/>
  <c r="N17" i="1"/>
  <c r="N18" i="1"/>
  <c r="N19" i="1"/>
  <c r="N20" i="1"/>
  <c r="N21" i="1"/>
  <c r="O12" i="1"/>
  <c r="L13" i="1"/>
  <c r="L14" i="1"/>
  <c r="L15" i="1"/>
  <c r="L16" i="1"/>
  <c r="L17" i="1"/>
  <c r="L18" i="1"/>
  <c r="L19" i="1"/>
  <c r="L20" i="1"/>
  <c r="L21" i="1"/>
  <c r="L12" i="1"/>
  <c r="J21" i="1"/>
  <c r="J20" i="1"/>
  <c r="J19" i="1"/>
  <c r="J18" i="1"/>
  <c r="J17" i="1"/>
  <c r="J16" i="1"/>
  <c r="J12" i="1"/>
  <c r="J14" i="1"/>
  <c r="J15" i="1"/>
  <c r="J13" i="1"/>
  <c r="I14" i="1"/>
  <c r="I15" i="1" s="1"/>
  <c r="I16" i="1" s="1"/>
  <c r="I17" i="1" s="1"/>
  <c r="I18" i="1" s="1"/>
  <c r="I19" i="1" s="1"/>
  <c r="I20" i="1" s="1"/>
  <c r="I21" i="1" s="1"/>
  <c r="I13" i="1"/>
</calcChain>
</file>

<file path=xl/sharedStrings.xml><?xml version="1.0" encoding="utf-8"?>
<sst xmlns="http://schemas.openxmlformats.org/spreadsheetml/2006/main" count="22" uniqueCount="21">
  <si>
    <t>Description</t>
  </si>
  <si>
    <t>Number of Runs</t>
  </si>
  <si>
    <t>Preset Time</t>
  </si>
  <si>
    <t>Pause Time</t>
  </si>
  <si>
    <t>Alarm Level</t>
  </si>
  <si>
    <t>High Voltage</t>
  </si>
  <si>
    <t>Step Voltage</t>
  </si>
  <si>
    <t>Volume</t>
  </si>
  <si>
    <t>Run</t>
  </si>
  <si>
    <t>High</t>
  </si>
  <si>
    <t>Elapsed</t>
  </si>
  <si>
    <t>Number</t>
  </si>
  <si>
    <t>Voltage</t>
  </si>
  <si>
    <t>Counts</t>
  </si>
  <si>
    <t>Time</t>
  </si>
  <si>
    <t>Date/Time</t>
  </si>
  <si>
    <t>Shelf</t>
  </si>
  <si>
    <t>Ratio</t>
  </si>
  <si>
    <t>Distance (cm)</t>
  </si>
  <si>
    <t>1/Distance^2 (1/cm^2)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</si>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</sst>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Shelf Ratio vs Shelf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stepdownstartattopExp6!$J$11</c:f>
              <c:strCache>
                <c:ptCount val="1"/>
                <c:pt idx="0">
                  <c:v>Ratio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stepdownstartattopExp6!$I$12:$I$21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stepdownstartattopExp6!$J$12:$J$21</c:f>
              <c:numCache>
                <c:formatCode>General</c:formatCode>
                <c:ptCount val="10"/>
                <c:pt idx="0">
                  <c:v>1.4390172393573355</c:v>
                </c:pt>
                <c:pt idx="1">
                  <c:v>1</c:v>
                </c:pt>
                <c:pt idx="2">
                  <c:v>0.69309252961182133</c:v>
                </c:pt>
                <c:pt idx="3">
                  <c:v>0.48393338806145186</c:v>
                </c:pt>
                <c:pt idx="4">
                  <c:v>0.35246862906063092</c:v>
                </c:pt>
                <c:pt idx="5">
                  <c:v>0.28157616981353351</c:v>
                </c:pt>
                <c:pt idx="6">
                  <c:v>0.20816230796294125</c:v>
                </c:pt>
                <c:pt idx="7">
                  <c:v>0.17010671983112466</c:v>
                </c:pt>
                <c:pt idx="8">
                  <c:v>0.14125718306555646</c:v>
                </c:pt>
                <c:pt idx="9">
                  <c:v>0.11803682420546499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D-8A43-9D92-D620B89F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73695"/>
        <c:axId val="852769887"/>
      </c:scatterChart>
      <c:valAx>
        <c:axId val="85277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Shelf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69887"/>
        <c:crosses val="autoZero"/>
        <c:crossBetween val="midCat"/>
      </c:valAx>
      <c:valAx>
        <c:axId val="8527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Shelf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7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vs 1/r^2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stepdownstartattopExp6!$O$11</c:f>
              <c:strCache>
                <c:ptCount val="1"/>
                <c:pt idx="0">
                  <c:v>Counts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643044619422573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stepdownstartattopExp6!$N$12:$N$21</c:f>
              <c:numCache>
                <c:formatCode>General</c:formatCode>
                <c:ptCount val="10"/>
                <c:pt idx="0">
                  <c:v>0.25</c:v>
                </c:pt>
                <c:pt idx="1">
                  <c:v>6.25E-2</c:v>
                </c:pt>
                <c:pt idx="2">
                  <c:v>2.7777777777777776E-2</c:v>
                </c:pt>
                <c:pt idx="3">
                  <c:v>1.5625E-2</c:v>
                </c:pt>
                <c:pt idx="4">
                  <c:v>0.01</c:v>
                </c:pt>
                <c:pt idx="5">
                  <c:v>6.9444444444444441E-3</c:v>
                </c:pt>
                <c:pt idx="6">
                  <c:v>5.1020408163265302E-3</c:v>
                </c:pt>
                <c:pt idx="7">
                  <c:v>3.90625E-3</c:v>
                </c:pt>
                <c:pt idx="8">
                  <c:v>3.0864197530864196E-3</c:v>
                </c:pt>
                <c:pt idx="9">
                  <c:v>2.5000000000000001E-3</c:v>
                </c:pt>
              </c:numCache>
            </c:numRef>
          </c:xVal>
          <c:yVal>
            <c:numRef>
              <c:f>stepdownstartattopExp6!$O$12:$O$21</c:f>
              <c:numCache>
                <c:formatCode>General</c:formatCode>
                <c:ptCount val="10"/>
                <c:pt idx="0">
                  <c:v>24541</c:v>
                </c:pt>
                <c:pt idx="1">
                  <c:v>17054</c:v>
                </c:pt>
                <c:pt idx="2">
                  <c:v>11820</c:v>
                </c:pt>
                <c:pt idx="3">
                  <c:v>8253</c:v>
                </c:pt>
                <c:pt idx="4">
                  <c:v>6011</c:v>
                </c:pt>
                <c:pt idx="5">
                  <c:v>4802</c:v>
                </c:pt>
                <c:pt idx="6">
                  <c:v>3550</c:v>
                </c:pt>
                <c:pt idx="7">
                  <c:v>2901</c:v>
                </c:pt>
                <c:pt idx="8">
                  <c:v>2409</c:v>
                </c:pt>
                <c:pt idx="9">
                  <c:v>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F-2C4E-9892-81EA2C814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9439"/>
        <c:axId val="812429263"/>
      </c:scatterChart>
      <c:valAx>
        <c:axId val="8527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1/r^2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9263"/>
        <c:crosses val="autoZero"/>
        <c:crossBetween val="midCat"/>
      </c:valAx>
      <c:valAx>
        <c:axId val="812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vs 1/r^2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06189851268591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stepdownstartattopExp6!$N$14:$N$21</c:f>
              <c:numCache>
                <c:formatCode>General</c:formatCode>
                <c:ptCount val="8"/>
                <c:pt idx="0">
                  <c:v>2.7777777777777776E-2</c:v>
                </c:pt>
                <c:pt idx="1">
                  <c:v>1.5625E-2</c:v>
                </c:pt>
                <c:pt idx="2">
                  <c:v>0.01</c:v>
                </c:pt>
                <c:pt idx="3">
                  <c:v>6.9444444444444441E-3</c:v>
                </c:pt>
                <c:pt idx="4">
                  <c:v>5.1020408163265302E-3</c:v>
                </c:pt>
                <c:pt idx="5">
                  <c:v>3.90625E-3</c:v>
                </c:pt>
                <c:pt idx="6">
                  <c:v>3.0864197530864196E-3</c:v>
                </c:pt>
                <c:pt idx="7">
                  <c:v>2.5000000000000001E-3</c:v>
                </c:pt>
              </c:numCache>
            </c:numRef>
          </c:xVal>
          <c:yVal>
            <c:numRef>
              <c:f>stepdownstartattopExp6!$O$14:$O$21</c:f>
              <c:numCache>
                <c:formatCode>General</c:formatCode>
                <c:ptCount val="8"/>
                <c:pt idx="0">
                  <c:v>11820</c:v>
                </c:pt>
                <c:pt idx="1">
                  <c:v>8253</c:v>
                </c:pt>
                <c:pt idx="2">
                  <c:v>6011</c:v>
                </c:pt>
                <c:pt idx="3">
                  <c:v>4802</c:v>
                </c:pt>
                <c:pt idx="4">
                  <c:v>3550</c:v>
                </c:pt>
                <c:pt idx="5">
                  <c:v>2901</c:v>
                </c:pt>
                <c:pt idx="6">
                  <c:v>2409</c:v>
                </c:pt>
                <c:pt idx="7">
                  <c:v>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6-FE41-8464-DB635EC28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92783"/>
        <c:axId val="475099039"/>
      </c:scatterChart>
      <c:valAx>
        <c:axId val="85449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1/r^2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99039"/>
        <c:crosses val="autoZero"/>
        <c:crossBetween val="midCat"/>
      </c:valAx>
      <c:valAx>
        <c:axId val="4750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24</xdr:row>
      <xdr:rowOff>152400</xdr:rowOff>
    </xdr:from>
    <xdr:to>
      <xdr:col>14</xdr:col>
      <xdr:colOff>285750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ADBFF-51D3-AF74-00BA-B7F3FA2F8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762000</xdr:colOff>
      <xdr:row>22</xdr:row>
      <xdr:rowOff>190500</xdr:rowOff>
    </xdr:from>
    <xdr:to>
      <xdr:col>23</xdr:col>
      <xdr:colOff>381000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5817E-DD4F-1F09-CF84-6FA04E95A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736600</xdr:colOff>
      <xdr:row>0</xdr:row>
      <xdr:rowOff>0</xdr:rowOff>
    </xdr:from>
    <xdr:to>
      <xdr:col>12</xdr:col>
      <xdr:colOff>355600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9490EF-6676-9604-128A-87D6D3DE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A20B-A339-C642-96D2-8E00345E8628}">
  <dimension ref="A1:R21"/>
  <sheetViews>
    <sheetView tabSelected="1" topLeftCell="F1" workbookViewId="0">
      <selection activeCell="O7" sqref="O7"/>
    </sheetView>
  </sheetViews>
  <sheetFormatPr baseColWidth="10" defaultRowHeight="16" x14ac:dyDescent="0.2"/>
  <sheetData>
    <row r="1" spans="1:18" x14ac:dyDescent="0.2">
      <c r="A1" t="s">
        <v>0</v>
      </c>
    </row>
    <row r="2" spans="1:18" x14ac:dyDescent="0.2">
      <c r="A2" t="s">
        <v>1</v>
      </c>
      <c r="B2">
        <v>10</v>
      </c>
    </row>
    <row r="3" spans="1:18" x14ac:dyDescent="0.2">
      <c r="A3" t="s">
        <v>2</v>
      </c>
      <c r="B3">
        <v>30</v>
      </c>
    </row>
    <row r="4" spans="1:18" x14ac:dyDescent="0.2">
      <c r="A4" t="s">
        <v>3</v>
      </c>
      <c r="B4">
        <v>0</v>
      </c>
    </row>
    <row r="5" spans="1:18" x14ac:dyDescent="0.2">
      <c r="A5" t="s">
        <v>4</v>
      </c>
      <c r="B5">
        <v>0</v>
      </c>
    </row>
    <row r="6" spans="1:18" x14ac:dyDescent="0.2">
      <c r="A6" t="s">
        <v>5</v>
      </c>
      <c r="B6">
        <v>900</v>
      </c>
    </row>
    <row r="7" spans="1:18" x14ac:dyDescent="0.2">
      <c r="A7" t="s">
        <v>6</v>
      </c>
      <c r="B7">
        <v>0</v>
      </c>
    </row>
    <row r="8" spans="1:18" x14ac:dyDescent="0.2">
      <c r="A8" t="s">
        <v>7</v>
      </c>
      <c r="B8">
        <v>0</v>
      </c>
    </row>
    <row r="10" spans="1:18" x14ac:dyDescent="0.2">
      <c r="A10" t="s">
        <v>8</v>
      </c>
      <c r="B10" t="s">
        <v>9</v>
      </c>
      <c r="D10" t="s">
        <v>10</v>
      </c>
    </row>
    <row r="11" spans="1:18" x14ac:dyDescent="0.2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I11" t="s">
        <v>16</v>
      </c>
      <c r="J11" t="s">
        <v>17</v>
      </c>
      <c r="L11" t="s">
        <v>18</v>
      </c>
      <c r="N11" t="s">
        <v>19</v>
      </c>
      <c r="O11" t="s">
        <v>13</v>
      </c>
      <c r="P11" t="s">
        <v>20</v>
      </c>
      <c r="R11">
        <f>CORREL(N12:N21,O12:O21)</f>
        <v>0.89327645096466934</v>
      </c>
    </row>
    <row r="12" spans="1:18" x14ac:dyDescent="0.2">
      <c r="A12">
        <v>1</v>
      </c>
      <c r="B12">
        <v>900</v>
      </c>
      <c r="C12">
        <v>24541</v>
      </c>
      <c r="D12">
        <v>30</v>
      </c>
      <c r="E12" s="1">
        <v>45756.685868055552</v>
      </c>
      <c r="I12">
        <v>1</v>
      </c>
      <c r="J12">
        <f>C12/C13</f>
        <v>1.4390172393573355</v>
      </c>
      <c r="L12">
        <f>I12*2</f>
        <v>2</v>
      </c>
      <c r="N12">
        <f>1/(L12^2)</f>
        <v>0.25</v>
      </c>
      <c r="O12">
        <f>C12</f>
        <v>24541</v>
      </c>
      <c r="P12">
        <f>1/SQRT(O12)</f>
        <v>6.3834266481873512E-3</v>
      </c>
    </row>
    <row r="13" spans="1:18" x14ac:dyDescent="0.2">
      <c r="A13">
        <v>2</v>
      </c>
      <c r="B13">
        <v>900</v>
      </c>
      <c r="C13">
        <v>17054</v>
      </c>
      <c r="D13">
        <v>30</v>
      </c>
      <c r="E13" s="1">
        <v>45756.686365740738</v>
      </c>
      <c r="I13">
        <f>I12+1</f>
        <v>2</v>
      </c>
      <c r="J13">
        <f>C13/C13</f>
        <v>1</v>
      </c>
      <c r="L13">
        <f t="shared" ref="L13:L21" si="0">I13*2</f>
        <v>4</v>
      </c>
      <c r="N13">
        <f t="shared" ref="N13:N21" si="1">1/L13^2</f>
        <v>6.25E-2</v>
      </c>
      <c r="O13">
        <f t="shared" ref="O13:O21" si="2">C13</f>
        <v>17054</v>
      </c>
      <c r="P13">
        <f t="shared" ref="P13:P21" si="3">1/SQRT(O13)</f>
        <v>7.6574976231609656E-3</v>
      </c>
    </row>
    <row r="14" spans="1:18" x14ac:dyDescent="0.2">
      <c r="A14">
        <v>3</v>
      </c>
      <c r="B14">
        <v>900</v>
      </c>
      <c r="C14">
        <v>11820</v>
      </c>
      <c r="D14">
        <v>30</v>
      </c>
      <c r="E14" s="1">
        <v>45756.686793981484</v>
      </c>
      <c r="I14">
        <f t="shared" ref="I14:I21" si="4">I13+1</f>
        <v>3</v>
      </c>
      <c r="J14">
        <f>C14/C13</f>
        <v>0.69309252961182133</v>
      </c>
      <c r="L14">
        <f t="shared" si="0"/>
        <v>6</v>
      </c>
      <c r="N14">
        <f t="shared" si="1"/>
        <v>2.7777777777777776E-2</v>
      </c>
      <c r="O14">
        <f t="shared" si="2"/>
        <v>11820</v>
      </c>
      <c r="P14">
        <f t="shared" si="3"/>
        <v>9.1979546023193796E-3</v>
      </c>
    </row>
    <row r="15" spans="1:18" x14ac:dyDescent="0.2">
      <c r="A15">
        <v>4</v>
      </c>
      <c r="B15">
        <v>900</v>
      </c>
      <c r="C15">
        <v>8253</v>
      </c>
      <c r="D15">
        <v>30</v>
      </c>
      <c r="E15" s="1">
        <v>45756.687222222223</v>
      </c>
      <c r="I15">
        <f t="shared" si="4"/>
        <v>4</v>
      </c>
      <c r="J15">
        <f>C15/C13</f>
        <v>0.48393338806145186</v>
      </c>
      <c r="L15">
        <f t="shared" si="0"/>
        <v>8</v>
      </c>
      <c r="N15">
        <f t="shared" si="1"/>
        <v>1.5625E-2</v>
      </c>
      <c r="O15">
        <f t="shared" si="2"/>
        <v>8253</v>
      </c>
      <c r="P15">
        <f t="shared" si="3"/>
        <v>1.1007636444730439E-2</v>
      </c>
    </row>
    <row r="16" spans="1:18" x14ac:dyDescent="0.2">
      <c r="A16">
        <v>5</v>
      </c>
      <c r="B16">
        <v>900</v>
      </c>
      <c r="C16">
        <v>6011</v>
      </c>
      <c r="D16">
        <v>30</v>
      </c>
      <c r="E16" s="1">
        <v>45756.687731481485</v>
      </c>
      <c r="I16">
        <f t="shared" si="4"/>
        <v>5</v>
      </c>
      <c r="J16">
        <f>C16/C13</f>
        <v>0.35246862906063092</v>
      </c>
      <c r="L16">
        <f t="shared" si="0"/>
        <v>10</v>
      </c>
      <c r="N16">
        <f t="shared" si="1"/>
        <v>0.01</v>
      </c>
      <c r="O16">
        <f t="shared" si="2"/>
        <v>6011</v>
      </c>
      <c r="P16">
        <f t="shared" si="3"/>
        <v>1.2898126618667129E-2</v>
      </c>
    </row>
    <row r="17" spans="1:16" x14ac:dyDescent="0.2">
      <c r="A17">
        <v>6</v>
      </c>
      <c r="B17">
        <v>900</v>
      </c>
      <c r="C17">
        <v>4802</v>
      </c>
      <c r="D17">
        <v>30</v>
      </c>
      <c r="E17" s="1">
        <v>45756.688171296293</v>
      </c>
      <c r="I17">
        <f t="shared" si="4"/>
        <v>6</v>
      </c>
      <c r="J17">
        <f>C17/C13</f>
        <v>0.28157616981353351</v>
      </c>
      <c r="L17">
        <f t="shared" si="0"/>
        <v>12</v>
      </c>
      <c r="N17">
        <f t="shared" si="1"/>
        <v>6.9444444444444441E-3</v>
      </c>
      <c r="O17">
        <f t="shared" si="2"/>
        <v>4802</v>
      </c>
      <c r="P17">
        <f t="shared" si="3"/>
        <v>1.4430750636460153E-2</v>
      </c>
    </row>
    <row r="18" spans="1:16" x14ac:dyDescent="0.2">
      <c r="A18">
        <v>7</v>
      </c>
      <c r="B18">
        <v>900</v>
      </c>
      <c r="C18">
        <v>3550</v>
      </c>
      <c r="D18">
        <v>30</v>
      </c>
      <c r="E18" s="1">
        <v>45756.688576388886</v>
      </c>
      <c r="I18">
        <f t="shared" si="4"/>
        <v>7</v>
      </c>
      <c r="J18">
        <f>C18/C13</f>
        <v>0.20816230796294125</v>
      </c>
      <c r="L18">
        <f t="shared" si="0"/>
        <v>14</v>
      </c>
      <c r="N18">
        <f t="shared" si="1"/>
        <v>5.1020408163265302E-3</v>
      </c>
      <c r="O18">
        <f t="shared" si="2"/>
        <v>3550</v>
      </c>
      <c r="P18">
        <f t="shared" si="3"/>
        <v>1.6783627165933779E-2</v>
      </c>
    </row>
    <row r="19" spans="1:16" x14ac:dyDescent="0.2">
      <c r="A19">
        <v>8</v>
      </c>
      <c r="B19">
        <v>900</v>
      </c>
      <c r="C19">
        <v>2901</v>
      </c>
      <c r="D19">
        <v>30</v>
      </c>
      <c r="E19" s="1">
        <v>45756.689467592594</v>
      </c>
      <c r="I19">
        <f t="shared" si="4"/>
        <v>8</v>
      </c>
      <c r="J19">
        <f>C19/C13</f>
        <v>0.17010671983112466</v>
      </c>
      <c r="L19">
        <f t="shared" si="0"/>
        <v>16</v>
      </c>
      <c r="N19">
        <f t="shared" si="1"/>
        <v>3.90625E-3</v>
      </c>
      <c r="O19">
        <f t="shared" si="2"/>
        <v>2901</v>
      </c>
      <c r="P19">
        <f t="shared" si="3"/>
        <v>1.8566333001716968E-2</v>
      </c>
    </row>
    <row r="20" spans="1:16" x14ac:dyDescent="0.2">
      <c r="A20">
        <v>9</v>
      </c>
      <c r="B20">
        <v>900</v>
      </c>
      <c r="C20">
        <v>2409</v>
      </c>
      <c r="D20">
        <v>30</v>
      </c>
      <c r="E20" s="1">
        <v>45756.689884259256</v>
      </c>
      <c r="I20">
        <f t="shared" si="4"/>
        <v>9</v>
      </c>
      <c r="J20">
        <f>C20/C13</f>
        <v>0.14125718306555646</v>
      </c>
      <c r="L20">
        <f t="shared" si="0"/>
        <v>18</v>
      </c>
      <c r="N20">
        <f t="shared" si="1"/>
        <v>3.0864197530864196E-3</v>
      </c>
      <c r="O20">
        <f t="shared" si="2"/>
        <v>2409</v>
      </c>
      <c r="P20">
        <f t="shared" si="3"/>
        <v>2.0374248554268205E-2</v>
      </c>
    </row>
    <row r="21" spans="1:16" x14ac:dyDescent="0.2">
      <c r="A21">
        <v>10</v>
      </c>
      <c r="B21">
        <v>900</v>
      </c>
      <c r="C21">
        <v>2013</v>
      </c>
      <c r="D21">
        <v>30</v>
      </c>
      <c r="E21" s="1">
        <v>45756.690324074072</v>
      </c>
      <c r="I21">
        <f t="shared" si="4"/>
        <v>10</v>
      </c>
      <c r="J21">
        <f>C21/C13</f>
        <v>0.11803682420546499</v>
      </c>
      <c r="L21">
        <f t="shared" si="0"/>
        <v>20</v>
      </c>
      <c r="N21">
        <f t="shared" si="1"/>
        <v>2.5000000000000001E-3</v>
      </c>
      <c r="O21">
        <f t="shared" si="2"/>
        <v>2013</v>
      </c>
      <c r="P21">
        <f t="shared" si="3"/>
        <v>2.2288359934599659E-2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stepdownstartattopExp6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Mohabir</cp:lastModifiedBy>
  <dcterms:created xsi:type="dcterms:W3CDTF">2025-05-12T16:00:33Z</dcterms:created>
  <dcterms:modified xsi:type="dcterms:W3CDTF">2025-05-16T06:21:39Z</dcterms:modified>
</cp:coreProperties>
</file>