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撮影情報" sheetId="1" r:id="rId1"/>
    <sheet name="フィルム情報" sheetId="2" r:id="rId2"/>
    <sheet name="Sheet3" sheetId="3" r:id="rId3"/>
  </sheets>
  <definedNames>
    <definedName name="_xlnm._FilterDatabase" localSheetId="0" hidden="1">撮影情報!$B$1:$H$1</definedName>
  </definedNames>
  <calcPr calcId="145621"/>
</workbook>
</file>

<file path=xl/calcChain.xml><?xml version="1.0" encoding="utf-8"?>
<calcChain xmlns="http://schemas.openxmlformats.org/spreadsheetml/2006/main">
  <c r="H199" i="1" l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E161" i="1"/>
  <c r="E160" i="1"/>
  <c r="E152" i="1" l="1"/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59" i="1"/>
  <c r="E158" i="1"/>
  <c r="E157" i="1"/>
  <c r="E156" i="1"/>
  <c r="E155" i="1"/>
  <c r="E154" i="1"/>
  <c r="E153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</calcChain>
</file>

<file path=xl/sharedStrings.xml><?xml version="1.0" encoding="utf-8"?>
<sst xmlns="http://schemas.openxmlformats.org/spreadsheetml/2006/main" count="780" uniqueCount="268">
  <si>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</si>
  <si>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</si>
  <si>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</si>
  <si>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</si>
  <si>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</si>
  <si>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</si>
  <si>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</si>
  <si>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</si>
  <si>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</si>
  <si>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</si>
  <si>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</si>
  <si>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</si>
  <si>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</si>
  <si>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</si>
  <si>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</si>
  <si>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</si>
  <si>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</si>
  <si>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</si>
  <si>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</si>
  <si>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</si>
  <si>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</si>
  <si>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</si>
  <si>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</si>
  <si>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</si>
  <si>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</si>
  <si>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</si>
  <si>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</si>
  <si>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</si>
  <si>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</si>
  <si>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</si>
  <si>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</si>
  <si>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</si>
  <si>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</si>
  <si>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</si>
  <si>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</si>
  <si>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</si>
  <si>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</si>
  <si>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</si>
  <si>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</si>
  <si>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</si>
  <si>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</si>
  <si>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</si>
  <si>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</si>
  <si>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</si>
  <si>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</si>
  <si>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</si>
  <si>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</si>
  <si>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</si>
  <si>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</si>
  <si>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</si>
  <si>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</si>
  <si>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</si>
  <si>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</si>
  <si>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</si>
  <si>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</si>
  <si>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</si>
  <si>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</si>
  <si>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</si>
  <si>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</si>
  <si>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</si>
  <si>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</si>
  <si>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</si>
  <si>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</si>
  <si>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</si>
  <si>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</si>
  <si>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</si>
  <si>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</si>
  <si>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</si>
  <si>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</si>
  <si>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</si>
  <si>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</si>
  <si>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</si>
  <si>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</si>
  <si>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</si>
  <si>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</si>
  <si>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</si>
  <si>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</si>
  <si>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</si>
  <si>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</si>
  <si>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</si>
  <si>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</si>
  <si>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</si>
  <si>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</si>
  <si>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</si>
  <si>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</si>
  <si>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</si>
  <si>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</si>
  <si>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</si>
  <si>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</si>
  <si>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</si>
  <si>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</si>
  <si>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</si>
  <si>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</si>
  <si>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</si>
  <si>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</si>
  <si>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</si>
  <si>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</si>
  <si>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</si>
  <si>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</si>
  <si>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</si>
  <si>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</si>
  <si>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</si>
  <si>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</si>
  <si>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</si>
  <si>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</si>
  <si>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</si>
  <si>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</si>
  <si>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</si>
  <si>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</si>
  <si>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</si>
  <si>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</si>
  <si>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</si>
  <si>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</si>
  <si>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</si>
  <si>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</si>
  <si>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</si>
  <si>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</si>
  <si>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</si>
  <si>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</si>
  <si>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</si>
  <si>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</si>
  <si>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</si>
  <si>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Redscale_XR_35mm_ISO_50–200</t>
  </si>
  <si>
    <t>Redscale_XR_35mm_ISO_50–200</t>
    <phoneticPr fontId="1"/>
  </si>
  <si>
    <t>Lomography</t>
    <phoneticPr fontId="1"/>
  </si>
  <si>
    <t>BERGGER</t>
    <phoneticPr fontId="1"/>
  </si>
  <si>
    <t>Pancro400</t>
    <phoneticPr fontId="1"/>
  </si>
  <si>
    <t>年</t>
    <rPh sb="0" eb="1">
      <t>トシ</t>
    </rPh>
    <phoneticPr fontId="1"/>
  </si>
  <si>
    <t>徳島_マチアソビ</t>
    <rPh sb="0" eb="2">
      <t>トクシマ</t>
    </rPh>
    <phoneticPr fontId="1"/>
  </si>
  <si>
    <t>大阪営業所_同世代近辺呑み会</t>
    <rPh sb="0" eb="2">
      <t>オオサカ</t>
    </rPh>
    <rPh sb="2" eb="5">
      <t>エイギョウショ</t>
    </rPh>
    <rPh sb="6" eb="9">
      <t>ドウセダイ</t>
    </rPh>
    <rPh sb="9" eb="11">
      <t>キンペン</t>
    </rPh>
    <rPh sb="11" eb="12">
      <t>ノ</t>
    </rPh>
    <rPh sb="13" eb="14">
      <t>カイ</t>
    </rPh>
    <phoneticPr fontId="1"/>
  </si>
  <si>
    <t>-</t>
    <phoneticPr fontId="1"/>
  </si>
  <si>
    <t>和歌山_紀伊神谷駅</t>
    <rPh sb="0" eb="3">
      <t>ワカヤマ</t>
    </rPh>
    <rPh sb="4" eb="6">
      <t>キイ</t>
    </rPh>
    <rPh sb="6" eb="8">
      <t>カミヤ</t>
    </rPh>
    <rPh sb="8" eb="9">
      <t>エキ</t>
    </rPh>
    <phoneticPr fontId="1"/>
  </si>
  <si>
    <t>能登食祭市場</t>
    <rPh sb="0" eb="2">
      <t>ノト</t>
    </rPh>
    <rPh sb="2" eb="3">
      <t>ショク</t>
    </rPh>
    <rPh sb="3" eb="4">
      <t>サイ</t>
    </rPh>
    <rPh sb="4" eb="6">
      <t>シジョウ</t>
    </rPh>
    <phoneticPr fontId="1"/>
  </si>
  <si>
    <t>片町</t>
    <rPh sb="0" eb="2">
      <t>カタマチ</t>
    </rPh>
    <phoneticPr fontId="1"/>
  </si>
  <si>
    <t>館一_バッティングセンター</t>
    <rPh sb="0" eb="1">
      <t>ダテ</t>
    </rPh>
    <rPh sb="1" eb="2">
      <t>イチ</t>
    </rPh>
    <phoneticPr fontId="1"/>
  </si>
  <si>
    <t>有馬温泉</t>
    <rPh sb="0" eb="2">
      <t>アリマ</t>
    </rPh>
    <rPh sb="2" eb="4">
      <t>オンセン</t>
    </rPh>
    <phoneticPr fontId="1"/>
  </si>
  <si>
    <t>土成</t>
    <rPh sb="0" eb="2">
      <t>ドナリ</t>
    </rPh>
    <phoneticPr fontId="1"/>
  </si>
  <si>
    <t>和歌山_見晴らしの丘近辺_単車撮影</t>
    <rPh sb="0" eb="3">
      <t>ワカヤマ</t>
    </rPh>
    <rPh sb="4" eb="6">
      <t>ミハ</t>
    </rPh>
    <rPh sb="9" eb="10">
      <t>オカ</t>
    </rPh>
    <rPh sb="10" eb="12">
      <t>キンペン</t>
    </rPh>
    <rPh sb="13" eb="15">
      <t>タンシャ</t>
    </rPh>
    <rPh sb="15" eb="17">
      <t>サツエイ</t>
    </rPh>
    <phoneticPr fontId="1"/>
  </si>
  <si>
    <t>JR福知山廃線跡</t>
    <rPh sb="2" eb="5">
      <t>フクチヤマ</t>
    </rPh>
    <rPh sb="5" eb="7">
      <t>ハイセン</t>
    </rPh>
    <rPh sb="7" eb="8">
      <t>アト</t>
    </rPh>
    <phoneticPr fontId="1"/>
  </si>
  <si>
    <t>木漏れ日綺麗なのあるが特になし</t>
    <rPh sb="0" eb="2">
      <t>コモ</t>
    </rPh>
    <rPh sb="3" eb="4">
      <t>ビ</t>
    </rPh>
    <rPh sb="4" eb="6">
      <t>キレイ</t>
    </rPh>
    <rPh sb="11" eb="12">
      <t>トク</t>
    </rPh>
    <phoneticPr fontId="1"/>
  </si>
  <si>
    <t>太陽の塔</t>
    <rPh sb="0" eb="2">
      <t>タイヨウ</t>
    </rPh>
    <rPh sb="3" eb="4">
      <t>トウ</t>
    </rPh>
    <phoneticPr fontId="1"/>
  </si>
  <si>
    <t>滋賀県_信楽焼_狸多数</t>
    <rPh sb="0" eb="3">
      <t>シガケン</t>
    </rPh>
    <rPh sb="4" eb="7">
      <t>シガラキヤキ</t>
    </rPh>
    <rPh sb="8" eb="9">
      <t>タヌキ</t>
    </rPh>
    <rPh sb="9" eb="11">
      <t>タスウ</t>
    </rPh>
    <phoneticPr fontId="1"/>
  </si>
  <si>
    <t>古めの駅</t>
    <rPh sb="0" eb="1">
      <t>フル</t>
    </rPh>
    <rPh sb="3" eb="4">
      <t>エキ</t>
    </rPh>
    <phoneticPr fontId="1"/>
  </si>
  <si>
    <t>守口駅より夕方風景撮影</t>
    <rPh sb="0" eb="2">
      <t>モリグチ</t>
    </rPh>
    <rPh sb="2" eb="3">
      <t>エキ</t>
    </rPh>
    <rPh sb="5" eb="7">
      <t>ユウガタ</t>
    </rPh>
    <rPh sb="7" eb="9">
      <t>フウケイ</t>
    </rPh>
    <rPh sb="9" eb="11">
      <t>サツエイ</t>
    </rPh>
    <phoneticPr fontId="1"/>
  </si>
  <si>
    <t>西原より上勝ぶらり旅</t>
    <rPh sb="0" eb="2">
      <t>ニシバラ</t>
    </rPh>
    <rPh sb="4" eb="6">
      <t>カミカツ</t>
    </rPh>
    <rPh sb="9" eb="10">
      <t>タビ</t>
    </rPh>
    <phoneticPr fontId="1"/>
  </si>
  <si>
    <t>西原より上勝ぶらり旅_猫の神社</t>
    <rPh sb="0" eb="2">
      <t>ニシバラ</t>
    </rPh>
    <rPh sb="4" eb="6">
      <t>カミカツ</t>
    </rPh>
    <rPh sb="9" eb="10">
      <t>タビ</t>
    </rPh>
    <rPh sb="11" eb="12">
      <t>ネコ</t>
    </rPh>
    <rPh sb="13" eb="15">
      <t>ジンジャ</t>
    </rPh>
    <phoneticPr fontId="1"/>
  </si>
  <si>
    <t>徳島_でかいひな祭り人形展覧会</t>
    <rPh sb="0" eb="2">
      <t>トクシマ</t>
    </rPh>
    <rPh sb="8" eb="9">
      <t>マツ</t>
    </rPh>
    <rPh sb="10" eb="12">
      <t>ニンギョウ</t>
    </rPh>
    <rPh sb="12" eb="15">
      <t>テンランカイ</t>
    </rPh>
    <phoneticPr fontId="1"/>
  </si>
  <si>
    <t>常総線一部写っているが然程</t>
    <rPh sb="0" eb="2">
      <t>ジョウソウ</t>
    </rPh>
    <rPh sb="2" eb="3">
      <t>セン</t>
    </rPh>
    <rPh sb="3" eb="5">
      <t>イチブ</t>
    </rPh>
    <rPh sb="5" eb="6">
      <t>ウツ</t>
    </rPh>
    <rPh sb="11" eb="13">
      <t>サホド</t>
    </rPh>
    <phoneticPr fontId="1"/>
  </si>
  <si>
    <t>東京駅,三津山家</t>
    <rPh sb="0" eb="2">
      <t>トウキョウ</t>
    </rPh>
    <rPh sb="2" eb="3">
      <t>エキ</t>
    </rPh>
    <rPh sb="4" eb="7">
      <t>ミツヤマ</t>
    </rPh>
    <rPh sb="7" eb="8">
      <t>ケ</t>
    </rPh>
    <phoneticPr fontId="1"/>
  </si>
  <si>
    <t>黒子駅</t>
    <rPh sb="0" eb="2">
      <t>クロゴ</t>
    </rPh>
    <rPh sb="2" eb="3">
      <t>エキ</t>
    </rPh>
    <phoneticPr fontId="1"/>
  </si>
  <si>
    <t>三津山家</t>
    <rPh sb="0" eb="3">
      <t>ミツヤマ</t>
    </rPh>
    <rPh sb="3" eb="4">
      <t>ケ</t>
    </rPh>
    <phoneticPr fontId="1"/>
  </si>
  <si>
    <t>淀川の橋より</t>
    <rPh sb="0" eb="2">
      <t>ヨドガワ</t>
    </rPh>
    <rPh sb="3" eb="4">
      <t>ハシ</t>
    </rPh>
    <phoneticPr fontId="1"/>
  </si>
  <si>
    <t>箕面市の滝</t>
    <rPh sb="0" eb="3">
      <t>ミノオシ</t>
    </rPh>
    <rPh sb="4" eb="5">
      <t>タキ</t>
    </rPh>
    <phoneticPr fontId="1"/>
  </si>
  <si>
    <t>文明堂</t>
    <rPh sb="0" eb="3">
      <t>ブンメイドウ</t>
    </rPh>
    <phoneticPr fontId="1"/>
  </si>
  <si>
    <t>高知_羽根岬より夕方</t>
    <rPh sb="0" eb="2">
      <t>コウチ</t>
    </rPh>
    <rPh sb="3" eb="5">
      <t>ハネ</t>
    </rPh>
    <rPh sb="5" eb="6">
      <t>ミサキ</t>
    </rPh>
    <rPh sb="8" eb="10">
      <t>ユウガタ</t>
    </rPh>
    <phoneticPr fontId="1"/>
  </si>
  <si>
    <t>補足_1</t>
    <rPh sb="0" eb="2">
      <t>ホソク</t>
    </rPh>
    <phoneticPr fontId="1"/>
  </si>
  <si>
    <t>補足_2</t>
    <rPh sb="0" eb="2">
      <t>ホソク</t>
    </rPh>
    <phoneticPr fontId="1"/>
  </si>
  <si>
    <t>補足_3</t>
    <rPh sb="0" eb="2">
      <t>ホソク</t>
    </rPh>
    <phoneticPr fontId="1"/>
  </si>
  <si>
    <t>JR福知山廃線跡</t>
    <phoneticPr fontId="1"/>
  </si>
  <si>
    <t>愛媛より道後温泉</t>
    <rPh sb="0" eb="2">
      <t>エヒメ</t>
    </rPh>
    <rPh sb="4" eb="6">
      <t>ドウゴ</t>
    </rPh>
    <rPh sb="6" eb="8">
      <t>オンセン</t>
    </rPh>
    <phoneticPr fontId="1"/>
  </si>
  <si>
    <t>楠原家</t>
    <rPh sb="0" eb="2">
      <t>クスハラ</t>
    </rPh>
    <rPh sb="2" eb="3">
      <t>イエ</t>
    </rPh>
    <phoneticPr fontId="1"/>
  </si>
  <si>
    <t>大晦日_館一面子_宇都宮より</t>
    <rPh sb="0" eb="3">
      <t>オオミソカ</t>
    </rPh>
    <rPh sb="4" eb="5">
      <t>ダテ</t>
    </rPh>
    <rPh sb="5" eb="6">
      <t>イチ</t>
    </rPh>
    <rPh sb="6" eb="8">
      <t>メンツ</t>
    </rPh>
    <rPh sb="9" eb="12">
      <t>ウツノミヤ</t>
    </rPh>
    <phoneticPr fontId="1"/>
  </si>
  <si>
    <t>北陸より大雪引越</t>
    <rPh sb="0" eb="2">
      <t>ホクリク</t>
    </rPh>
    <rPh sb="4" eb="6">
      <t>オオユキ</t>
    </rPh>
    <rPh sb="6" eb="8">
      <t>ヒッコシ</t>
    </rPh>
    <phoneticPr fontId="1"/>
  </si>
  <si>
    <t>学校廃跡を喫茶店に改装</t>
    <rPh sb="0" eb="2">
      <t>ガッコウ</t>
    </rPh>
    <rPh sb="2" eb="3">
      <t>ハイ</t>
    </rPh>
    <rPh sb="3" eb="4">
      <t>アト</t>
    </rPh>
    <rPh sb="5" eb="8">
      <t>キッサテン</t>
    </rPh>
    <rPh sb="9" eb="11">
      <t>カイソウ</t>
    </rPh>
    <phoneticPr fontId="1"/>
  </si>
  <si>
    <t>四国旅行</t>
    <rPh sb="0" eb="2">
      <t>シコク</t>
    </rPh>
    <rPh sb="2" eb="4">
      <t>リョコウ</t>
    </rPh>
    <phoneticPr fontId="1"/>
  </si>
  <si>
    <t>東京より夜行列車</t>
    <rPh sb="0" eb="2">
      <t>トウキョウ</t>
    </rPh>
    <rPh sb="4" eb="6">
      <t>ヤコウ</t>
    </rPh>
    <rPh sb="6" eb="8">
      <t>レッシャ</t>
    </rPh>
    <phoneticPr fontId="1"/>
  </si>
  <si>
    <t>辰橋時計店_主人写真</t>
    <rPh sb="0" eb="1">
      <t>タツ</t>
    </rPh>
    <rPh sb="1" eb="2">
      <t>ハシ</t>
    </rPh>
    <rPh sb="2" eb="5">
      <t>トケイテン</t>
    </rPh>
    <rPh sb="6" eb="8">
      <t>シュジン</t>
    </rPh>
    <rPh sb="8" eb="10">
      <t>シャシン</t>
    </rPh>
    <phoneticPr fontId="1"/>
  </si>
  <si>
    <t>兼六園</t>
    <rPh sb="0" eb="3">
      <t>ケンロクエン</t>
    </rPh>
    <phoneticPr fontId="1"/>
  </si>
  <si>
    <t>金沢駅</t>
    <rPh sb="0" eb="2">
      <t>カナザワ</t>
    </rPh>
    <rPh sb="2" eb="3">
      <t>エキ</t>
    </rPh>
    <phoneticPr fontId="1"/>
  </si>
  <si>
    <t>能登の方の放置車両</t>
    <rPh sb="0" eb="2">
      <t>ノト</t>
    </rPh>
    <rPh sb="3" eb="4">
      <t>ホウ</t>
    </rPh>
    <rPh sb="5" eb="7">
      <t>ホウチ</t>
    </rPh>
    <rPh sb="7" eb="9">
      <t>シャリョウ</t>
    </rPh>
    <phoneticPr fontId="1"/>
  </si>
  <si>
    <t>環水公園</t>
    <rPh sb="0" eb="1">
      <t>ワ</t>
    </rPh>
    <rPh sb="1" eb="2">
      <t>ミズ</t>
    </rPh>
    <rPh sb="2" eb="4">
      <t>コウエン</t>
    </rPh>
    <phoneticPr fontId="1"/>
  </si>
  <si>
    <t>白山比咩神社</t>
    <phoneticPr fontId="1"/>
  </si>
  <si>
    <t>白山_古屋</t>
    <rPh sb="0" eb="2">
      <t>ハクサン</t>
    </rPh>
    <rPh sb="3" eb="4">
      <t>フル</t>
    </rPh>
    <rPh sb="4" eb="5">
      <t>ヤ</t>
    </rPh>
    <phoneticPr fontId="1"/>
  </si>
  <si>
    <t>石川_宮島隧道(心霊スポット)</t>
    <rPh sb="0" eb="2">
      <t>イシカワ</t>
    </rPh>
    <rPh sb="3" eb="5">
      <t>ミヤジマ</t>
    </rPh>
    <rPh sb="5" eb="7">
      <t>ズイドウ</t>
    </rPh>
    <rPh sb="8" eb="10">
      <t>シンレイ</t>
    </rPh>
    <phoneticPr fontId="1"/>
  </si>
  <si>
    <t>金沢近くの魚市場</t>
    <rPh sb="0" eb="2">
      <t>カナザワ</t>
    </rPh>
    <rPh sb="2" eb="3">
      <t>チカ</t>
    </rPh>
    <rPh sb="5" eb="8">
      <t>ウオイチバ</t>
    </rPh>
    <phoneticPr fontId="1"/>
  </si>
  <si>
    <t>能美市_廃隧道</t>
    <rPh sb="0" eb="3">
      <t>ノミシ</t>
    </rPh>
    <rPh sb="4" eb="5">
      <t>ハイ</t>
    </rPh>
    <rPh sb="5" eb="7">
      <t>ズイドウ</t>
    </rPh>
    <phoneticPr fontId="1"/>
  </si>
  <si>
    <t>-</t>
    <phoneticPr fontId="1"/>
  </si>
  <si>
    <t>潰された御経塚SATY</t>
    <rPh sb="0" eb="1">
      <t>ツブ</t>
    </rPh>
    <rPh sb="4" eb="7">
      <t>オキョウヅカ</t>
    </rPh>
    <phoneticPr fontId="1"/>
  </si>
  <si>
    <t>金大近辺の山より夜景流し撮り</t>
    <rPh sb="0" eb="1">
      <t>キン</t>
    </rPh>
    <rPh sb="1" eb="2">
      <t>ダイ</t>
    </rPh>
    <rPh sb="2" eb="4">
      <t>キンペン</t>
    </rPh>
    <rPh sb="5" eb="6">
      <t>ヤマ</t>
    </rPh>
    <rPh sb="8" eb="10">
      <t>ヤケイ</t>
    </rPh>
    <rPh sb="10" eb="11">
      <t>ナガ</t>
    </rPh>
    <rPh sb="12" eb="13">
      <t>ド</t>
    </rPh>
    <phoneticPr fontId="1"/>
  </si>
  <si>
    <t>富山引越作業終了直後</t>
    <rPh sb="0" eb="2">
      <t>トヤマ</t>
    </rPh>
    <rPh sb="2" eb="4">
      <t>ヒッコシ</t>
    </rPh>
    <rPh sb="4" eb="6">
      <t>サギョウ</t>
    </rPh>
    <rPh sb="6" eb="8">
      <t>シュウリョウ</t>
    </rPh>
    <rPh sb="8" eb="10">
      <t>チョクゴ</t>
    </rPh>
    <phoneticPr fontId="1"/>
  </si>
  <si>
    <t>下段駅_軽トラが一緒に写る</t>
    <rPh sb="0" eb="2">
      <t>カダン</t>
    </rPh>
    <rPh sb="2" eb="3">
      <t>エキ</t>
    </rPh>
    <rPh sb="4" eb="5">
      <t>ケイ</t>
    </rPh>
    <rPh sb="8" eb="10">
      <t>イッショ</t>
    </rPh>
    <rPh sb="11" eb="12">
      <t>ウツ</t>
    </rPh>
    <phoneticPr fontId="1"/>
  </si>
  <si>
    <t>-</t>
    <phoneticPr fontId="1"/>
  </si>
  <si>
    <t>横江駅</t>
    <rPh sb="0" eb="2">
      <t>ヨコエ</t>
    </rPh>
    <rPh sb="2" eb="3">
      <t>エキ</t>
    </rPh>
    <phoneticPr fontId="1"/>
  </si>
  <si>
    <t>横江駅のホーム</t>
    <phoneticPr fontId="1"/>
  </si>
  <si>
    <t>強い炭酸温泉(湯谷温泉旅館)</t>
    <rPh sb="0" eb="1">
      <t>ツヨ</t>
    </rPh>
    <rPh sb="2" eb="4">
      <t>タンサン</t>
    </rPh>
    <rPh sb="4" eb="6">
      <t>オンセン</t>
    </rPh>
    <rPh sb="7" eb="9">
      <t>ユタニ</t>
    </rPh>
    <rPh sb="9" eb="11">
      <t>オンセン</t>
    </rPh>
    <rPh sb="11" eb="13">
      <t>リョカン</t>
    </rPh>
    <phoneticPr fontId="1"/>
  </si>
  <si>
    <t>ブルートレイン</t>
    <phoneticPr fontId="1"/>
  </si>
  <si>
    <t>富山市近辺の夜景</t>
    <rPh sb="0" eb="3">
      <t>トヤマシ</t>
    </rPh>
    <rPh sb="3" eb="5">
      <t>キンペン</t>
    </rPh>
    <rPh sb="6" eb="8">
      <t>ヤケイ</t>
    </rPh>
    <phoneticPr fontId="1"/>
  </si>
  <si>
    <t>文明堂_軽トラにのるアホ共</t>
    <rPh sb="0" eb="3">
      <t>ブンメイドウ</t>
    </rPh>
    <rPh sb="4" eb="5">
      <t>ケイ</t>
    </rPh>
    <rPh sb="12" eb="13">
      <t>ドモ</t>
    </rPh>
    <phoneticPr fontId="1"/>
  </si>
  <si>
    <t>文明堂の客ら全体集合写真</t>
    <rPh sb="0" eb="3">
      <t>ブンメイドウ</t>
    </rPh>
    <rPh sb="4" eb="5">
      <t>キャク</t>
    </rPh>
    <rPh sb="6" eb="8">
      <t>ゼンタイ</t>
    </rPh>
    <rPh sb="8" eb="10">
      <t>シュウゴウ</t>
    </rPh>
    <rPh sb="10" eb="12">
      <t>シャシン</t>
    </rPh>
    <phoneticPr fontId="1"/>
  </si>
  <si>
    <t>露出計拡大写真</t>
    <rPh sb="0" eb="3">
      <t>ロシュツケイ</t>
    </rPh>
    <rPh sb="3" eb="5">
      <t>カクダイ</t>
    </rPh>
    <rPh sb="5" eb="7">
      <t>シャシン</t>
    </rPh>
    <phoneticPr fontId="1"/>
  </si>
  <si>
    <t>群馬県より鉄道博物館</t>
    <rPh sb="0" eb="3">
      <t>グンマケン</t>
    </rPh>
    <rPh sb="5" eb="7">
      <t>テツドウ</t>
    </rPh>
    <rPh sb="7" eb="10">
      <t>ハクブツカン</t>
    </rPh>
    <phoneticPr fontId="1"/>
  </si>
  <si>
    <t>館一面子で河原よりバーベキュー</t>
    <rPh sb="0" eb="1">
      <t>ダテ</t>
    </rPh>
    <rPh sb="1" eb="2">
      <t>イチ</t>
    </rPh>
    <rPh sb="2" eb="4">
      <t>メンツ</t>
    </rPh>
    <rPh sb="5" eb="7">
      <t>カワラ</t>
    </rPh>
    <phoneticPr fontId="1"/>
  </si>
  <si>
    <t>上勝近辺の滝</t>
    <rPh sb="0" eb="2">
      <t>カミカツ</t>
    </rPh>
    <rPh sb="2" eb="4">
      <t>キンペン</t>
    </rPh>
    <rPh sb="5" eb="6">
      <t>タキ</t>
    </rPh>
    <phoneticPr fontId="1"/>
  </si>
  <si>
    <t>まけまけ風鈴</t>
    <rPh sb="4" eb="6">
      <t>フウリン</t>
    </rPh>
    <phoneticPr fontId="1"/>
  </si>
  <si>
    <t>鳴門大橋大壇</t>
    <rPh sb="0" eb="2">
      <t>ナルト</t>
    </rPh>
    <rPh sb="2" eb="4">
      <t>オオハシ</t>
    </rPh>
    <rPh sb="4" eb="6">
      <t>オオダン</t>
    </rPh>
    <phoneticPr fontId="1"/>
  </si>
  <si>
    <t>祖谷</t>
    <rPh sb="0" eb="2">
      <t>イヤ</t>
    </rPh>
    <phoneticPr fontId="1"/>
  </si>
  <si>
    <t>瀬戸大橋(個人写真撮影あり)</t>
    <rPh sb="0" eb="2">
      <t>セト</t>
    </rPh>
    <rPh sb="2" eb="4">
      <t>オオハシ</t>
    </rPh>
    <rPh sb="5" eb="7">
      <t>コジン</t>
    </rPh>
    <rPh sb="7" eb="9">
      <t>シャシン</t>
    </rPh>
    <rPh sb="9" eb="11">
      <t>サツエイ</t>
    </rPh>
    <phoneticPr fontId="1"/>
  </si>
  <si>
    <t>御経塚SATY閉店直後</t>
    <rPh sb="0" eb="3">
      <t>オキョウヅカ</t>
    </rPh>
    <rPh sb="7" eb="9">
      <t>ヘイテン</t>
    </rPh>
    <rPh sb="9" eb="11">
      <t>チョクゴ</t>
    </rPh>
    <phoneticPr fontId="1"/>
  </si>
  <si>
    <t>寺家トンネル(心霊)</t>
    <rPh sb="0" eb="1">
      <t>テラ</t>
    </rPh>
    <rPh sb="1" eb="2">
      <t>イエ</t>
    </rPh>
    <rPh sb="7" eb="9">
      <t>シンレイ</t>
    </rPh>
    <phoneticPr fontId="1"/>
  </si>
  <si>
    <t>現像撮影環境あり</t>
    <rPh sb="0" eb="2">
      <t>ゲンゾウ</t>
    </rPh>
    <rPh sb="2" eb="4">
      <t>サツエイ</t>
    </rPh>
    <rPh sb="4" eb="6">
      <t>カンキョウ</t>
    </rPh>
    <phoneticPr fontId="1"/>
  </si>
  <si>
    <t>有峰口駅</t>
    <rPh sb="0" eb="3">
      <t>アリミネグチ</t>
    </rPh>
    <rPh sb="3" eb="4">
      <t>エキ</t>
    </rPh>
    <phoneticPr fontId="1"/>
  </si>
  <si>
    <t>山新近辺の公園より</t>
    <rPh sb="0" eb="1">
      <t>ヤマ</t>
    </rPh>
    <rPh sb="1" eb="2">
      <t>シン</t>
    </rPh>
    <rPh sb="2" eb="4">
      <t>キンペン</t>
    </rPh>
    <rPh sb="5" eb="7">
      <t>コウエン</t>
    </rPh>
    <phoneticPr fontId="1"/>
  </si>
  <si>
    <t>セイコマートより逆光写真</t>
    <rPh sb="8" eb="10">
      <t>ギャッコウ</t>
    </rPh>
    <rPh sb="10" eb="12">
      <t>シャシン</t>
    </rPh>
    <phoneticPr fontId="1"/>
  </si>
  <si>
    <t>筒石駅</t>
    <rPh sb="0" eb="2">
      <t>ツツイシ</t>
    </rPh>
    <rPh sb="2" eb="3">
      <t>エキ</t>
    </rPh>
    <phoneticPr fontId="1"/>
  </si>
  <si>
    <t>富山トロッコ(面白くない)</t>
    <rPh sb="0" eb="2">
      <t>トヤマ</t>
    </rPh>
    <rPh sb="7" eb="9">
      <t>オモシロ</t>
    </rPh>
    <phoneticPr fontId="1"/>
  </si>
  <si>
    <t>音沢駅_古めの駅看板</t>
    <rPh sb="0" eb="1">
      <t>オト</t>
    </rPh>
    <rPh sb="1" eb="2">
      <t>サワ</t>
    </rPh>
    <rPh sb="2" eb="3">
      <t>エキ</t>
    </rPh>
    <rPh sb="4" eb="5">
      <t>フル</t>
    </rPh>
    <rPh sb="7" eb="8">
      <t>エキ</t>
    </rPh>
    <rPh sb="8" eb="10">
      <t>カンバン</t>
    </rPh>
    <phoneticPr fontId="1"/>
  </si>
  <si>
    <t>-</t>
    <phoneticPr fontId="1"/>
  </si>
  <si>
    <t>氷見より雪景色の踏切</t>
    <rPh sb="0" eb="2">
      <t>ヒミ</t>
    </rPh>
    <rPh sb="4" eb="5">
      <t>ユキ</t>
    </rPh>
    <rPh sb="5" eb="7">
      <t>ケシキ</t>
    </rPh>
    <rPh sb="8" eb="10">
      <t>フミキリ</t>
    </rPh>
    <phoneticPr fontId="1"/>
  </si>
  <si>
    <t>環水公園</t>
    <phoneticPr fontId="1"/>
  </si>
  <si>
    <t>須藤_結婚写真</t>
    <rPh sb="0" eb="2">
      <t>ストウ</t>
    </rPh>
    <rPh sb="3" eb="5">
      <t>ケッコン</t>
    </rPh>
    <rPh sb="5" eb="7">
      <t>シャシン</t>
    </rPh>
    <phoneticPr fontId="1"/>
  </si>
  <si>
    <t>三津山家_詩己誕生</t>
    <rPh sb="0" eb="3">
      <t>ミツヤマ</t>
    </rPh>
    <rPh sb="3" eb="4">
      <t>ケ</t>
    </rPh>
    <rPh sb="5" eb="6">
      <t>シ</t>
    </rPh>
    <rPh sb="6" eb="7">
      <t>オノレ</t>
    </rPh>
    <rPh sb="7" eb="9">
      <t>タンジョウ</t>
    </rPh>
    <phoneticPr fontId="1"/>
  </si>
  <si>
    <t>富山の大雪</t>
    <rPh sb="0" eb="2">
      <t>トヤマ</t>
    </rPh>
    <rPh sb="3" eb="5">
      <t>オオユキ</t>
    </rPh>
    <phoneticPr fontId="1"/>
  </si>
  <si>
    <t>ライフ_引き渡し</t>
    <rPh sb="4" eb="5">
      <t>ヒ</t>
    </rPh>
    <rPh sb="6" eb="7">
      <t>ワタ</t>
    </rPh>
    <phoneticPr fontId="1"/>
  </si>
  <si>
    <t>鳥取旅行</t>
    <rPh sb="0" eb="2">
      <t>トットリ</t>
    </rPh>
    <rPh sb="2" eb="4">
      <t>リョコウ</t>
    </rPh>
    <phoneticPr fontId="1"/>
  </si>
  <si>
    <t>筒石駅</t>
    <rPh sb="0" eb="3">
      <t>ツツイシエキ</t>
    </rPh>
    <phoneticPr fontId="1"/>
  </si>
  <si>
    <t>富士通_作業説明会</t>
    <rPh sb="0" eb="3">
      <t>フジツウ</t>
    </rPh>
    <rPh sb="4" eb="6">
      <t>サギョウ</t>
    </rPh>
    <rPh sb="6" eb="9">
      <t>セツメイカイ</t>
    </rPh>
    <phoneticPr fontId="1"/>
  </si>
  <si>
    <t>野々市_和菓子屋より</t>
    <rPh sb="0" eb="3">
      <t>ノノイチ</t>
    </rPh>
    <rPh sb="4" eb="7">
      <t>ワガシ</t>
    </rPh>
    <rPh sb="7" eb="8">
      <t>ヤ</t>
    </rPh>
    <phoneticPr fontId="1"/>
  </si>
  <si>
    <t>大野と奈良旅行</t>
    <rPh sb="0" eb="2">
      <t>オオノ</t>
    </rPh>
    <rPh sb="3" eb="5">
      <t>ナラ</t>
    </rPh>
    <rPh sb="5" eb="7">
      <t>リョコウ</t>
    </rPh>
    <phoneticPr fontId="1"/>
  </si>
  <si>
    <t>ライフの写真多め</t>
    <rPh sb="4" eb="6">
      <t>シャシン</t>
    </rPh>
    <rPh sb="6" eb="7">
      <t>オオ</t>
    </rPh>
    <phoneticPr fontId="1"/>
  </si>
  <si>
    <t>木齋_アベック</t>
    <rPh sb="0" eb="1">
      <t>キ</t>
    </rPh>
    <rPh sb="1" eb="2">
      <t>サイ</t>
    </rPh>
    <phoneticPr fontId="1"/>
  </si>
  <si>
    <t>富山にてライフの写真</t>
    <rPh sb="0" eb="2">
      <t>トヤマ</t>
    </rPh>
    <rPh sb="8" eb="10">
      <t>シャシン</t>
    </rPh>
    <phoneticPr fontId="1"/>
  </si>
  <si>
    <t>工大LC</t>
    <rPh sb="0" eb="2">
      <t>コウダイ</t>
    </rPh>
    <phoneticPr fontId="1"/>
  </si>
  <si>
    <t>古谷野含めて石川旅行</t>
    <rPh sb="0" eb="3">
      <t>コヤノ</t>
    </rPh>
    <rPh sb="3" eb="4">
      <t>フク</t>
    </rPh>
    <rPh sb="6" eb="8">
      <t>イシカワ</t>
    </rPh>
    <rPh sb="8" eb="10">
      <t>リョコウ</t>
    </rPh>
    <phoneticPr fontId="1"/>
  </si>
  <si>
    <t>ガラス美術館</t>
    <rPh sb="3" eb="6">
      <t>ビジュツカン</t>
    </rPh>
    <phoneticPr fontId="1"/>
  </si>
  <si>
    <t>人の居ない上野新幹線の広間</t>
    <rPh sb="0" eb="1">
      <t>ヒト</t>
    </rPh>
    <rPh sb="2" eb="3">
      <t>イ</t>
    </rPh>
    <rPh sb="5" eb="7">
      <t>ウエノ</t>
    </rPh>
    <rPh sb="7" eb="10">
      <t>シンカンセン</t>
    </rPh>
    <rPh sb="11" eb="13">
      <t>ヒロマ</t>
    </rPh>
    <phoneticPr fontId="1"/>
  </si>
  <si>
    <t>早霧</t>
    <rPh sb="0" eb="1">
      <t>ハヤ</t>
    </rPh>
    <rPh sb="1" eb="2">
      <t>キリ</t>
    </rPh>
    <phoneticPr fontId="1"/>
  </si>
  <si>
    <t>下呂温泉旅行</t>
    <rPh sb="0" eb="2">
      <t>ゲロ</t>
    </rPh>
    <rPh sb="2" eb="4">
      <t>オンセン</t>
    </rPh>
    <rPh sb="4" eb="6">
      <t>リョコウ</t>
    </rPh>
    <phoneticPr fontId="1"/>
  </si>
  <si>
    <t>松井研究所_集合写真</t>
    <rPh sb="0" eb="2">
      <t>マツイ</t>
    </rPh>
    <rPh sb="2" eb="5">
      <t>ケンキュウジョ</t>
    </rPh>
    <rPh sb="6" eb="8">
      <t>シュウゴウ</t>
    </rPh>
    <rPh sb="8" eb="10">
      <t>シャシン</t>
    </rPh>
    <phoneticPr fontId="1"/>
  </si>
  <si>
    <t>松井研究所_集合写真(支援)</t>
    <rPh sb="0" eb="2">
      <t>マツイ</t>
    </rPh>
    <rPh sb="2" eb="5">
      <t>ケンキュウジョ</t>
    </rPh>
    <rPh sb="6" eb="8">
      <t>シュウゴウ</t>
    </rPh>
    <rPh sb="8" eb="10">
      <t>シャシン</t>
    </rPh>
    <rPh sb="11" eb="13">
      <t>シエン</t>
    </rPh>
    <phoneticPr fontId="1"/>
  </si>
  <si>
    <t>カースポットエール_主人写真</t>
    <rPh sb="10" eb="12">
      <t>シュジン</t>
    </rPh>
    <rPh sb="12" eb="14">
      <t>シャシン</t>
    </rPh>
    <phoneticPr fontId="1"/>
  </si>
  <si>
    <t>HTK_忘年会</t>
    <rPh sb="4" eb="7">
      <t>ボウネンカイ</t>
    </rPh>
    <phoneticPr fontId="1"/>
  </si>
  <si>
    <t>HTK祭り</t>
    <rPh sb="3" eb="4">
      <t>マツ</t>
    </rPh>
    <phoneticPr fontId="1"/>
  </si>
  <si>
    <t>須藤家での呑み会</t>
    <rPh sb="0" eb="2">
      <t>ストウ</t>
    </rPh>
    <rPh sb="2" eb="3">
      <t>ケ</t>
    </rPh>
    <rPh sb="5" eb="6">
      <t>ノ</t>
    </rPh>
    <rPh sb="7" eb="8">
      <t>カイ</t>
    </rPh>
    <phoneticPr fontId="1"/>
  </si>
  <si>
    <t>大阪・広島観光</t>
    <rPh sb="0" eb="2">
      <t>オオサカ</t>
    </rPh>
    <rPh sb="3" eb="5">
      <t>ヒロシマ</t>
    </rPh>
    <rPh sb="5" eb="7">
      <t>カンコウ</t>
    </rPh>
    <phoneticPr fontId="1"/>
  </si>
  <si>
    <t>中山寮</t>
    <rPh sb="0" eb="2">
      <t>ナカヤマ</t>
    </rPh>
    <rPh sb="2" eb="3">
      <t>リョウ</t>
    </rPh>
    <phoneticPr fontId="1"/>
  </si>
  <si>
    <t>HTK_バーベキュー</t>
    <phoneticPr fontId="1"/>
  </si>
  <si>
    <t>金沢_中山寮</t>
    <rPh sb="0" eb="2">
      <t>カナザワ</t>
    </rPh>
    <rPh sb="3" eb="5">
      <t>ナカヤマ</t>
    </rPh>
    <rPh sb="5" eb="6">
      <t>リョウ</t>
    </rPh>
    <phoneticPr fontId="1"/>
  </si>
  <si>
    <t>工大祭</t>
    <rPh sb="0" eb="2">
      <t>コウダイ</t>
    </rPh>
    <rPh sb="2" eb="3">
      <t>マツ</t>
    </rPh>
    <phoneticPr fontId="1"/>
  </si>
  <si>
    <t>黎治内定祝</t>
    <rPh sb="0" eb="1">
      <t>レイ</t>
    </rPh>
    <rPh sb="1" eb="2">
      <t>オサ</t>
    </rPh>
    <rPh sb="2" eb="4">
      <t>ナイテイ</t>
    </rPh>
    <rPh sb="4" eb="5">
      <t>イワ</t>
    </rPh>
    <phoneticPr fontId="1"/>
  </si>
  <si>
    <t>工大祭</t>
    <rPh sb="0" eb="3">
      <t>コウダイサイ</t>
    </rPh>
    <phoneticPr fontId="1"/>
  </si>
  <si>
    <t>館一面子</t>
    <rPh sb="0" eb="1">
      <t>ダテ</t>
    </rPh>
    <rPh sb="1" eb="2">
      <t>イチ</t>
    </rPh>
    <rPh sb="2" eb="4">
      <t>メンツ</t>
    </rPh>
    <phoneticPr fontId="1"/>
  </si>
  <si>
    <t>秋葉で呑んだ知らないおっさん</t>
    <rPh sb="0" eb="2">
      <t>アキバ</t>
    </rPh>
    <rPh sb="3" eb="4">
      <t>ノ</t>
    </rPh>
    <rPh sb="6" eb="7">
      <t>シ</t>
    </rPh>
    <phoneticPr fontId="1"/>
  </si>
  <si>
    <t>キングでの呑み会</t>
    <rPh sb="5" eb="6">
      <t>ノ</t>
    </rPh>
    <rPh sb="7" eb="8">
      <t>カイ</t>
    </rPh>
    <phoneticPr fontId="1"/>
  </si>
  <si>
    <t>滋賀_白鬚神社</t>
    <rPh sb="0" eb="2">
      <t>シガ</t>
    </rPh>
    <rPh sb="3" eb="5">
      <t>シラヒゲ</t>
    </rPh>
    <rPh sb="5" eb="7">
      <t>ジンジャ</t>
    </rPh>
    <phoneticPr fontId="1"/>
  </si>
  <si>
    <t>滋賀_松の浦水泳場</t>
    <rPh sb="0" eb="2">
      <t>シ</t>
    </rPh>
    <rPh sb="3" eb="4">
      <t>マツ</t>
    </rPh>
    <rPh sb="5" eb="6">
      <t>ウラ</t>
    </rPh>
    <rPh sb="6" eb="9">
      <t>スイエイジョウ</t>
    </rPh>
    <phoneticPr fontId="1"/>
  </si>
  <si>
    <t>村上DB</t>
    <rPh sb="0" eb="2">
      <t>ムラカミ</t>
    </rPh>
    <phoneticPr fontId="1"/>
  </si>
  <si>
    <t>；</t>
    <phoneticPr fontId="1"/>
  </si>
  <si>
    <t>奈良_宮ノ平の吊橋</t>
    <rPh sb="0" eb="2">
      <t>ナラ</t>
    </rPh>
    <phoneticPr fontId="1"/>
  </si>
  <si>
    <t>奈良_ 上北山村_小中学校</t>
    <phoneticPr fontId="1"/>
  </si>
  <si>
    <t>和也・荒井</t>
    <rPh sb="0" eb="2">
      <t>カズヤ</t>
    </rPh>
    <rPh sb="3" eb="5">
      <t>アライ</t>
    </rPh>
    <phoneticPr fontId="1"/>
  </si>
  <si>
    <t>奈良_面不動鍾乳洞</t>
    <rPh sb="0" eb="2">
      <t>ナラ</t>
    </rPh>
    <rPh sb="3" eb="4">
      <t>メン</t>
    </rPh>
    <rPh sb="4" eb="6">
      <t>フドウ</t>
    </rPh>
    <rPh sb="6" eb="9">
      <t>ショウニュウドウ</t>
    </rPh>
    <phoneticPr fontId="1"/>
  </si>
  <si>
    <t>FOQUS</t>
    <phoneticPr fontId="1"/>
  </si>
  <si>
    <t>Type-D</t>
  </si>
  <si>
    <t>Type-D</t>
    <phoneticPr fontId="1"/>
  </si>
  <si>
    <t>大阪_河内風鈴</t>
    <rPh sb="0" eb="2">
      <t>オオサカ</t>
    </rPh>
    <phoneticPr fontId="1"/>
  </si>
  <si>
    <t>京都_旧三井家下鴨別邸</t>
    <rPh sb="0" eb="2">
      <t>キョウト</t>
    </rPh>
    <phoneticPr fontId="1"/>
  </si>
  <si>
    <t>京都_鞍馬駅</t>
    <rPh sb="0" eb="2">
      <t>キョウト</t>
    </rPh>
    <rPh sb="3" eb="6">
      <t>クラマエキ</t>
    </rPh>
    <phoneticPr fontId="1"/>
  </si>
  <si>
    <t>京都_貴船神社</t>
    <rPh sb="0" eb="2">
      <t>キョウト</t>
    </rPh>
    <rPh sb="3" eb="5">
      <t>キフネ</t>
    </rPh>
    <rPh sb="5" eb="7">
      <t>ジンジャ</t>
    </rPh>
    <phoneticPr fontId="1"/>
  </si>
  <si>
    <t>0716_和歌山_紀伊神谷駅</t>
    <rPh sb="5" eb="8">
      <t>ワカヤマ</t>
    </rPh>
    <rPh sb="9" eb="11">
      <t>キイ</t>
    </rPh>
    <rPh sb="11" eb="13">
      <t>カミヤ</t>
    </rPh>
    <rPh sb="13" eb="14">
      <t>エキ</t>
    </rPh>
    <phoneticPr fontId="1"/>
  </si>
  <si>
    <t>0718_香川_高松空港_いりフェス</t>
    <rPh sb="5" eb="7">
      <t>カガワ</t>
    </rPh>
    <rPh sb="8" eb="10">
      <t>タカマツ</t>
    </rPh>
    <rPh sb="10" eb="12">
      <t>クウコウ</t>
    </rPh>
    <phoneticPr fontId="1"/>
  </si>
  <si>
    <t>Fujifilm</t>
    <phoneticPr fontId="1"/>
  </si>
  <si>
    <t>Superia_400_X-TRA</t>
  </si>
  <si>
    <t>Superia_400_X-TRA</t>
    <phoneticPr fontId="1"/>
  </si>
  <si>
    <t>カラー</t>
    <phoneticPr fontId="1"/>
  </si>
  <si>
    <t>0723_京都_稲荷伏見神社</t>
    <rPh sb="5" eb="7">
      <t>キョウト</t>
    </rPh>
    <rPh sb="8" eb="10">
      <t>イナリ</t>
    </rPh>
    <rPh sb="10" eb="12">
      <t>フシミ</t>
    </rPh>
    <rPh sb="12" eb="14">
      <t>ジンジャ</t>
    </rPh>
    <phoneticPr fontId="1"/>
  </si>
  <si>
    <t>0724_大阪_箕面温泉</t>
    <rPh sb="5" eb="7">
      <t>オオサカ</t>
    </rPh>
    <rPh sb="8" eb="10">
      <t>ミノオ</t>
    </rPh>
    <rPh sb="10" eb="12">
      <t>オンセン</t>
    </rPh>
    <phoneticPr fontId="1"/>
  </si>
  <si>
    <t>0729_大阪_奥水間温泉</t>
    <rPh sb="5" eb="7">
      <t>オオサカ</t>
    </rPh>
    <rPh sb="8" eb="9">
      <t>オク</t>
    </rPh>
    <rPh sb="9" eb="11">
      <t>ミズマ</t>
    </rPh>
    <rPh sb="11" eb="13">
      <t>オンセン</t>
    </rPh>
    <phoneticPr fontId="1"/>
  </si>
  <si>
    <t>0730_兵庫_史跡生野銀山</t>
    <rPh sb="5" eb="7">
      <t>ヒョウゴ</t>
    </rPh>
    <rPh sb="8" eb="10">
      <t>シセキ</t>
    </rPh>
    <rPh sb="10" eb="12">
      <t>イクノ</t>
    </rPh>
    <rPh sb="12" eb="14">
      <t>ギンザン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</si>
</sst>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yyyy/mm/dd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177" fontId="0" fillId="2" borderId="0" xfId="0" applyNumberForma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2" fillId="2" borderId="5" xfId="0" applyNumberFormat="1" applyFont="1" applyFill="1" applyBorder="1">
      <alignment vertical="center"/>
    </xf>
    <xf numFmtId="0" fontId="3" fillId="2" borderId="5" xfId="0" applyNumberFormat="1" applyFont="1" applyFill="1" applyBorder="1">
      <alignment vertical="center"/>
    </xf>
    <xf numFmtId="0" fontId="0" fillId="2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tabSelected="1" zoomScale="85" zoomScaleNormal="85" workbookViewId="0">
      <pane xSplit="2" ySplit="1" topLeftCell="C130" activePane="bottomRight" state="frozen"/>
      <selection pane="topRight" activeCell="C1" sqref="C1"/>
      <selection pane="bottomLeft" activeCell="A2" sqref="A2"/>
      <selection pane="bottomRight" activeCell="J162" sqref="J162"/>
    </sheetView>
  </sheetViews>
  <sheetFormatPr defaultRowHeight="14.25" x14ac:dyDescent="0.2"/>
  <cols>
    <col min="3" max="3" width="11.625" style="13" bestFit="1" customWidth="1"/>
    <col min="4" max="4" width="28.25" style="13" bestFit="1" customWidth="1"/>
    <col min="5" max="5" width="11.625" bestFit="1" customWidth="1"/>
    <col min="6" max="6" width="7.5" style="13" customWidth="1"/>
    <col min="7" max="7" width="15" style="13" bestFit="1" customWidth="1"/>
    <col min="8" max="8" width="8.125" bestFit="1" customWidth="1"/>
    <col min="9" max="9" width="11.625" style="13" bestFit="1" customWidth="1"/>
    <col min="10" max="10" width="36.125" style="20" customWidth="1"/>
    <col min="11" max="12" width="36.125" style="23" customWidth="1"/>
  </cols>
  <sheetData>
    <row r="1" spans="1:17" x14ac:dyDescent="0.2">
      <c r="A1" s="4"/>
      <c r="B1" s="1" t="s">
        <v>2</v>
      </c>
      <c r="C1" s="1" t="s">
        <v>0</v>
      </c>
      <c r="D1" s="1" t="s">
        <v>1</v>
      </c>
      <c r="E1" s="1" t="s">
        <v>77</v>
      </c>
      <c r="F1" s="1" t="s">
        <v>79</v>
      </c>
      <c r="G1" s="1" t="s">
        <v>75</v>
      </c>
      <c r="H1" s="12" t="s">
        <v>76</v>
      </c>
      <c r="I1" s="12" t="s">
        <v>127</v>
      </c>
      <c r="J1" s="16" t="s">
        <v>155</v>
      </c>
      <c r="K1" s="17" t="s">
        <v>156</v>
      </c>
      <c r="L1" s="17" t="s">
        <v>157</v>
      </c>
      <c r="P1" s="5"/>
      <c r="Q1" t="s">
        <v>81</v>
      </c>
    </row>
    <row r="2" spans="1:17" x14ac:dyDescent="0.2">
      <c r="B2" s="3">
        <v>1</v>
      </c>
      <c r="C2" s="13" t="s">
        <v>3</v>
      </c>
      <c r="D2" s="13" t="s">
        <v>4</v>
      </c>
      <c r="E2" t="str">
        <f>IF(D2="","",VLOOKUP(D2,フィルム情報!$B$2:$C$1000,2,FALSE))</f>
        <v>カラー</v>
      </c>
      <c r="F2" s="13" t="s">
        <v>80</v>
      </c>
      <c r="G2" s="13">
        <v>5</v>
      </c>
      <c r="H2" s="2">
        <f>IF(G2="","",ROUNDDOWN(SUM($G$2:$G2)/7+0.999+COUNTIF($F$2:$F2,"&lt;&gt;35mm"),0))</f>
        <v>1</v>
      </c>
      <c r="I2" s="15">
        <v>42370</v>
      </c>
      <c r="J2" s="18" t="s">
        <v>242</v>
      </c>
      <c r="K2" s="19"/>
      <c r="L2" s="19"/>
    </row>
    <row r="3" spans="1:17" x14ac:dyDescent="0.2">
      <c r="B3" s="3">
        <f t="shared" ref="B3:B34" si="0">IF(C3&lt;&gt;"",B2+1,"")</f>
        <v>2</v>
      </c>
      <c r="C3" s="13" t="s">
        <v>3</v>
      </c>
      <c r="D3" s="13" t="s">
        <v>4</v>
      </c>
      <c r="E3" t="str">
        <f>IF(D3="","",VLOOKUP(D3,フィルム情報!$B$2:$C$1000,2,FALSE))</f>
        <v>カラー</v>
      </c>
      <c r="F3" s="13" t="s">
        <v>80</v>
      </c>
      <c r="G3" s="13">
        <v>5</v>
      </c>
      <c r="H3" s="2">
        <f>IF(G3="","",ROUNDDOWN(SUM($G$2:$G3)/7+0.999+COUNTIF($F$2:$F3,"&lt;&gt;35mm"),0))</f>
        <v>2</v>
      </c>
      <c r="I3" s="15">
        <v>42370</v>
      </c>
      <c r="J3" s="18" t="s">
        <v>240</v>
      </c>
      <c r="K3" s="19" t="s">
        <v>241</v>
      </c>
      <c r="L3" s="19"/>
    </row>
    <row r="4" spans="1:17" x14ac:dyDescent="0.2">
      <c r="B4" s="3">
        <f t="shared" si="0"/>
        <v>3</v>
      </c>
      <c r="C4" s="13" t="s">
        <v>3</v>
      </c>
      <c r="D4" s="13" t="s">
        <v>4</v>
      </c>
      <c r="E4" t="str">
        <f>IF(D4="","",VLOOKUP(D4,フィルム情報!$B$2:$C$1000,2,FALSE))</f>
        <v>カラー</v>
      </c>
      <c r="F4" s="13" t="s">
        <v>80</v>
      </c>
      <c r="G4" s="13">
        <v>5</v>
      </c>
      <c r="H4" s="2">
        <f>IF(G4="","",ROUNDDOWN(SUM($G$2:$G4)/7+0.999+COUNTIF($F$2:$F4,"&lt;&gt;35mm"),0))</f>
        <v>3</v>
      </c>
      <c r="I4" s="15">
        <v>42370</v>
      </c>
      <c r="J4" s="18" t="s">
        <v>239</v>
      </c>
      <c r="K4" s="19"/>
      <c r="L4" s="19"/>
    </row>
    <row r="5" spans="1:17" x14ac:dyDescent="0.2">
      <c r="B5" s="3">
        <f t="shared" si="0"/>
        <v>4</v>
      </c>
      <c r="C5" s="13" t="s">
        <v>3</v>
      </c>
      <c r="D5" s="13" t="s">
        <v>4</v>
      </c>
      <c r="E5" t="str">
        <f>IF(D5="","",VLOOKUP(D5,フィルム情報!$B$2:$C$1000,2,FALSE))</f>
        <v>カラー</v>
      </c>
      <c r="F5" s="13" t="s">
        <v>80</v>
      </c>
      <c r="G5" s="13">
        <v>5</v>
      </c>
      <c r="H5" s="2">
        <f>IF(G5="","",ROUNDDOWN(SUM($G$2:$G5)/7+0.999+COUNTIF($F$2:$F5,"&lt;&gt;35mm"),0))</f>
        <v>3</v>
      </c>
      <c r="I5" s="15">
        <v>42736</v>
      </c>
      <c r="J5" s="18" t="s">
        <v>227</v>
      </c>
      <c r="K5" s="19"/>
      <c r="L5" s="19"/>
    </row>
    <row r="6" spans="1:17" x14ac:dyDescent="0.2">
      <c r="B6" s="3">
        <f t="shared" si="0"/>
        <v>5</v>
      </c>
      <c r="C6" s="13" t="s">
        <v>3</v>
      </c>
      <c r="D6" s="13" t="s">
        <v>5</v>
      </c>
      <c r="E6" t="str">
        <f>IF(D6="","",VLOOKUP(D6,フィルム情報!$B$2:$C$1000,2,FALSE))</f>
        <v>カラー</v>
      </c>
      <c r="F6" s="13" t="s">
        <v>80</v>
      </c>
      <c r="G6" s="13">
        <v>5</v>
      </c>
      <c r="H6" s="2">
        <f>IF(G6="","",ROUNDDOWN(SUM($G$2:$G6)/7+0.999+COUNTIF($F$2:$F6,"&lt;&gt;35mm"),0))</f>
        <v>4</v>
      </c>
      <c r="I6" s="15">
        <v>42736</v>
      </c>
      <c r="J6" s="18" t="s">
        <v>238</v>
      </c>
      <c r="K6" s="19"/>
      <c r="L6" s="19"/>
    </row>
    <row r="7" spans="1:17" x14ac:dyDescent="0.2">
      <c r="B7" s="3">
        <f t="shared" si="0"/>
        <v>6</v>
      </c>
      <c r="C7" s="13" t="s">
        <v>3</v>
      </c>
      <c r="D7" s="13" t="s">
        <v>4</v>
      </c>
      <c r="E7" t="str">
        <f>IF(D7="","",VLOOKUP(D7,フィルム情報!$B$2:$C$1000,2,FALSE))</f>
        <v>カラー</v>
      </c>
      <c r="F7" s="13" t="s">
        <v>80</v>
      </c>
      <c r="G7" s="13">
        <v>5</v>
      </c>
      <c r="H7" s="2">
        <f>IF(G7="","",ROUNDDOWN(SUM($G$2:$G7)/7+0.999+COUNTIF($F$2:$F7,"&lt;&gt;35mm"),0))</f>
        <v>5</v>
      </c>
      <c r="I7" s="15">
        <v>42736</v>
      </c>
      <c r="J7" s="18" t="s">
        <v>237</v>
      </c>
      <c r="K7" s="19"/>
      <c r="L7" s="19"/>
    </row>
    <row r="8" spans="1:17" x14ac:dyDescent="0.2">
      <c r="B8" s="3">
        <f t="shared" si="0"/>
        <v>7</v>
      </c>
      <c r="C8" s="13" t="s">
        <v>3</v>
      </c>
      <c r="D8" s="13" t="s">
        <v>4</v>
      </c>
      <c r="E8" t="str">
        <f>IF(D8="","",VLOOKUP(D8,フィルム情報!$B$2:$C$1000,2,FALSE))</f>
        <v>カラー</v>
      </c>
      <c r="F8" s="13" t="s">
        <v>80</v>
      </c>
      <c r="G8" s="13">
        <v>5</v>
      </c>
      <c r="H8" s="2">
        <f>IF(G8="","",ROUNDDOWN(SUM($G$2:$G8)/7+0.999+COUNTIF($F$2:$F8,"&lt;&gt;35mm"),0))</f>
        <v>5</v>
      </c>
      <c r="I8" s="15">
        <v>43101</v>
      </c>
      <c r="J8" s="18" t="s">
        <v>236</v>
      </c>
      <c r="K8" s="19"/>
      <c r="L8" s="19"/>
    </row>
    <row r="9" spans="1:17" x14ac:dyDescent="0.2">
      <c r="B9" s="3">
        <f t="shared" si="0"/>
        <v>8</v>
      </c>
      <c r="C9" s="13" t="s">
        <v>6</v>
      </c>
      <c r="D9" s="13" t="s">
        <v>7</v>
      </c>
      <c r="E9" t="str">
        <f>IF(D9="","",VLOOKUP(D9,フィルム情報!$B$2:$C$1000,2,FALSE))</f>
        <v>カラー</v>
      </c>
      <c r="F9" s="13" t="s">
        <v>80</v>
      </c>
      <c r="G9" s="13">
        <v>7</v>
      </c>
      <c r="H9" s="2">
        <f>IF(G9="","",ROUNDDOWN(SUM($G$2:$G9)/7+0.999+COUNTIF($F$2:$F9,"&lt;&gt;35mm"),0))</f>
        <v>6</v>
      </c>
      <c r="I9" s="15">
        <v>43101</v>
      </c>
      <c r="J9" s="18" t="s">
        <v>235</v>
      </c>
      <c r="K9" s="19"/>
      <c r="L9" s="19"/>
    </row>
    <row r="10" spans="1:17" x14ac:dyDescent="0.2">
      <c r="B10" s="3">
        <f t="shared" si="0"/>
        <v>9</v>
      </c>
      <c r="C10" s="13" t="s">
        <v>3</v>
      </c>
      <c r="D10" s="13" t="s">
        <v>8</v>
      </c>
      <c r="E10" t="str">
        <f>IF(D10="","",VLOOKUP(D10,フィルム情報!$B$2:$C$1000,2,FALSE))</f>
        <v>白黒</v>
      </c>
      <c r="F10" s="13" t="s">
        <v>80</v>
      </c>
      <c r="G10" s="13">
        <v>7</v>
      </c>
      <c r="H10" s="2">
        <f>IF(G10="","",ROUNDDOWN(SUM($G$2:$G10)/7+0.999+COUNTIF($F$2:$F10,"&lt;&gt;35mm"),0))</f>
        <v>7</v>
      </c>
      <c r="I10" s="15">
        <v>43101</v>
      </c>
      <c r="J10" s="18" t="s">
        <v>235</v>
      </c>
      <c r="K10" s="19"/>
      <c r="L10" s="19"/>
    </row>
    <row r="11" spans="1:17" x14ac:dyDescent="0.2">
      <c r="B11" s="3">
        <f t="shared" si="0"/>
        <v>10</v>
      </c>
      <c r="C11" s="13" t="s">
        <v>9</v>
      </c>
      <c r="D11" s="13" t="s">
        <v>10</v>
      </c>
      <c r="E11" t="str">
        <f>IF(D11="","",VLOOKUP(D11,フィルム情報!$B$2:$C$1000,2,FALSE))</f>
        <v>白黒</v>
      </c>
      <c r="F11" s="13" t="s">
        <v>80</v>
      </c>
      <c r="G11" s="13">
        <v>7</v>
      </c>
      <c r="H11" s="2">
        <f>IF(G11="","",ROUNDDOWN(SUM($G$2:$G11)/7+0.999+COUNTIF($F$2:$F11,"&lt;&gt;35mm"),0))</f>
        <v>8</v>
      </c>
      <c r="I11" s="15">
        <v>43101</v>
      </c>
      <c r="J11" s="18" t="s">
        <v>232</v>
      </c>
      <c r="K11" s="19" t="s">
        <v>233</v>
      </c>
      <c r="L11" s="19" t="s">
        <v>234</v>
      </c>
    </row>
    <row r="12" spans="1:17" x14ac:dyDescent="0.2">
      <c r="B12" s="3">
        <f t="shared" si="0"/>
        <v>11</v>
      </c>
      <c r="C12" s="13" t="s">
        <v>3</v>
      </c>
      <c r="D12" s="13" t="s">
        <v>11</v>
      </c>
      <c r="E12" t="str">
        <f>IF(D12="","",VLOOKUP(D12,フィルム情報!$B$2:$C$1000,2,FALSE))</f>
        <v>カラー</v>
      </c>
      <c r="F12" s="13" t="s">
        <v>80</v>
      </c>
      <c r="G12" s="13">
        <v>7</v>
      </c>
      <c r="H12" s="2">
        <f>IF(G12="","",ROUNDDOWN(SUM($G$2:$G12)/7+0.999+COUNTIF($F$2:$F12,"&lt;&gt;35mm"),0))</f>
        <v>9</v>
      </c>
      <c r="I12" s="15">
        <v>43101</v>
      </c>
      <c r="J12" s="18" t="s">
        <v>231</v>
      </c>
      <c r="K12" s="19"/>
      <c r="L12" s="19"/>
    </row>
    <row r="13" spans="1:17" x14ac:dyDescent="0.2">
      <c r="B13" s="3">
        <f t="shared" si="0"/>
        <v>12</v>
      </c>
      <c r="C13" s="13" t="s">
        <v>6</v>
      </c>
      <c r="D13" s="13" t="s">
        <v>12</v>
      </c>
      <c r="E13" t="str">
        <f>IF(D13="","",VLOOKUP(D13,フィルム情報!$B$2:$C$1000,2,FALSE))</f>
        <v>白黒</v>
      </c>
      <c r="F13" s="13" t="s">
        <v>80</v>
      </c>
      <c r="G13" s="13">
        <v>7</v>
      </c>
      <c r="H13" s="2">
        <f>IF(G13="","",ROUNDDOWN(SUM($G$2:$G13)/7+0.999+COUNTIF($F$2:$F13,"&lt;&gt;35mm"),0))</f>
        <v>10</v>
      </c>
      <c r="I13" s="15">
        <v>43101</v>
      </c>
      <c r="J13" s="18" t="s">
        <v>230</v>
      </c>
      <c r="K13" s="19"/>
      <c r="L13" s="19"/>
    </row>
    <row r="14" spans="1:17" x14ac:dyDescent="0.2">
      <c r="B14" s="3">
        <f t="shared" si="0"/>
        <v>13</v>
      </c>
      <c r="C14" s="13" t="s">
        <v>3</v>
      </c>
      <c r="D14" s="13" t="s">
        <v>13</v>
      </c>
      <c r="E14" t="str">
        <f>IF(D14="","",VLOOKUP(D14,フィルム情報!$B$2:$C$1000,2,FALSE))</f>
        <v>カラー</v>
      </c>
      <c r="F14" s="13" t="s">
        <v>83</v>
      </c>
      <c r="G14" s="13">
        <v>6</v>
      </c>
      <c r="H14" s="2">
        <f>IF(G14="","",ROUNDDOWN(SUM($G$2:$G14)/7+0.999+COUNTIF($F$2:$F14,"&lt;&gt;35mm"),0))</f>
        <v>11</v>
      </c>
      <c r="I14" s="15">
        <v>43101</v>
      </c>
      <c r="J14" s="18" t="s">
        <v>230</v>
      </c>
      <c r="K14" s="19"/>
      <c r="L14" s="19"/>
    </row>
    <row r="15" spans="1:17" x14ac:dyDescent="0.2">
      <c r="B15" s="3">
        <f t="shared" si="0"/>
        <v>14</v>
      </c>
      <c r="C15" s="13" t="s">
        <v>3</v>
      </c>
      <c r="D15" s="13" t="s">
        <v>14</v>
      </c>
      <c r="E15" t="str">
        <f>IF(D15="","",VLOOKUP(D15,フィルム情報!$B$2:$C$1000,2,FALSE))</f>
        <v>カラー</v>
      </c>
      <c r="F15" s="13" t="s">
        <v>83</v>
      </c>
      <c r="G15" s="13">
        <v>7</v>
      </c>
      <c r="H15" s="2">
        <f>IF(G15="","",ROUNDDOWN(SUM($G$2:$G15)/7+0.999+COUNTIF($F$2:$F15,"&lt;&gt;35mm"),0))</f>
        <v>12</v>
      </c>
      <c r="I15" s="15">
        <v>43466</v>
      </c>
      <c r="J15" s="18" t="s">
        <v>228</v>
      </c>
      <c r="K15" s="19" t="s">
        <v>229</v>
      </c>
      <c r="L15" s="19" t="s">
        <v>245</v>
      </c>
    </row>
    <row r="16" spans="1:17" x14ac:dyDescent="0.2">
      <c r="B16" s="3">
        <f t="shared" si="0"/>
        <v>15</v>
      </c>
      <c r="C16" s="13" t="s">
        <v>6</v>
      </c>
      <c r="D16" s="13" t="s">
        <v>15</v>
      </c>
      <c r="E16" t="str">
        <f>IF(D16="","",VLOOKUP(D16,フィルム情報!$B$2:$C$1000,2,FALSE))</f>
        <v>カラー</v>
      </c>
      <c r="F16" s="13" t="s">
        <v>83</v>
      </c>
      <c r="G16" s="13">
        <v>7</v>
      </c>
      <c r="H16" s="2">
        <f>IF(G16="","",ROUNDDOWN(SUM($G$2:$G16)/7+0.999+COUNTIF($F$2:$F16,"&lt;&gt;35mm"),0))</f>
        <v>13</v>
      </c>
      <c r="I16" s="15">
        <v>43466</v>
      </c>
      <c r="J16" s="18" t="s">
        <v>226</v>
      </c>
      <c r="K16" s="19"/>
      <c r="L16" s="19"/>
    </row>
    <row r="17" spans="2:12" x14ac:dyDescent="0.2">
      <c r="B17" s="3">
        <f t="shared" si="0"/>
        <v>16</v>
      </c>
      <c r="C17" s="13" t="s">
        <v>16</v>
      </c>
      <c r="D17" s="13" t="s">
        <v>17</v>
      </c>
      <c r="E17" t="str">
        <f>IF(D17="","",VLOOKUP(D17,フィルム情報!$B$2:$C$1000,2,FALSE))</f>
        <v>白黒</v>
      </c>
      <c r="F17" s="13" t="s">
        <v>80</v>
      </c>
      <c r="G17" s="13">
        <v>7</v>
      </c>
      <c r="H17" s="2">
        <f>IF(G17="","",ROUNDDOWN(SUM($G$2:$G17)/7+0.999+COUNTIF($F$2:$F17,"&lt;&gt;35mm"),0))</f>
        <v>14</v>
      </c>
      <c r="I17" s="15">
        <v>43466</v>
      </c>
      <c r="J17" s="18" t="s">
        <v>224</v>
      </c>
      <c r="K17" s="19" t="s">
        <v>225</v>
      </c>
      <c r="L17" s="19"/>
    </row>
    <row r="18" spans="2:12" x14ac:dyDescent="0.2">
      <c r="B18" s="3">
        <f t="shared" si="0"/>
        <v>17</v>
      </c>
      <c r="C18" s="13" t="s">
        <v>18</v>
      </c>
      <c r="D18" s="13" t="s">
        <v>19</v>
      </c>
      <c r="E18" t="str">
        <f>IF(D18="","",VLOOKUP(D18,フィルム情報!$B$2:$C$1000,2,FALSE))</f>
        <v>白黒</v>
      </c>
      <c r="F18" s="13" t="s">
        <v>80</v>
      </c>
      <c r="G18" s="13">
        <v>7</v>
      </c>
      <c r="H18" s="2">
        <f>IF(G18="","",ROUNDDOWN(SUM($G$2:$G18)/7+0.999+COUNTIF($F$2:$F18,"&lt;&gt;35mm"),0))</f>
        <v>15</v>
      </c>
      <c r="I18" s="15">
        <v>43466</v>
      </c>
      <c r="J18" s="18" t="s">
        <v>130</v>
      </c>
      <c r="K18" s="19"/>
      <c r="L18" s="19"/>
    </row>
    <row r="19" spans="2:12" x14ac:dyDescent="0.2">
      <c r="B19" s="3">
        <f t="shared" si="0"/>
        <v>18</v>
      </c>
      <c r="C19" s="13" t="s">
        <v>20</v>
      </c>
      <c r="D19" s="13" t="s">
        <v>21</v>
      </c>
      <c r="E19" t="str">
        <f>IF(D19="","",VLOOKUP(D19,フィルム情報!$B$2:$C$1000,2,FALSE))</f>
        <v>白黒</v>
      </c>
      <c r="F19" s="13" t="s">
        <v>80</v>
      </c>
      <c r="G19" s="13">
        <v>7</v>
      </c>
      <c r="H19" s="2">
        <f>IF(G19="","",ROUNDDOWN(SUM($G$2:$G19)/7+0.999+COUNTIF($F$2:$F19,"&lt;&gt;35mm"),0))</f>
        <v>16</v>
      </c>
      <c r="I19" s="15">
        <v>43466</v>
      </c>
      <c r="J19" s="18" t="s">
        <v>223</v>
      </c>
      <c r="K19" s="19"/>
      <c r="L19" s="19"/>
    </row>
    <row r="20" spans="2:12" x14ac:dyDescent="0.2">
      <c r="B20" s="3">
        <f t="shared" si="0"/>
        <v>19</v>
      </c>
      <c r="C20" s="13" t="s">
        <v>3</v>
      </c>
      <c r="D20" s="13" t="s">
        <v>14</v>
      </c>
      <c r="E20" t="str">
        <f>IF(D20="","",VLOOKUP(D20,フィルム情報!$B$2:$C$1000,2,FALSE))</f>
        <v>カラー</v>
      </c>
      <c r="F20" s="13" t="s">
        <v>83</v>
      </c>
      <c r="G20" s="13">
        <v>6</v>
      </c>
      <c r="H20" s="2">
        <f>IF(G20="","",ROUNDDOWN(SUM($G$2:$G20)/7+0.999+COUNTIF($F$2:$F20,"&lt;&gt;35mm"),0))</f>
        <v>17</v>
      </c>
      <c r="I20" s="15">
        <v>43466</v>
      </c>
      <c r="J20" s="18" t="s">
        <v>222</v>
      </c>
      <c r="K20" s="19"/>
      <c r="L20" s="19"/>
    </row>
    <row r="21" spans="2:12" x14ac:dyDescent="0.2">
      <c r="B21" s="3">
        <f t="shared" si="0"/>
        <v>20</v>
      </c>
      <c r="C21" s="13" t="s">
        <v>22</v>
      </c>
      <c r="D21" s="13" t="s">
        <v>23</v>
      </c>
      <c r="E21" t="str">
        <f>IF(D21="","",VLOOKUP(D21,フィルム情報!$B$2:$C$1000,2,FALSE))</f>
        <v>白黒</v>
      </c>
      <c r="F21" s="13" t="s">
        <v>80</v>
      </c>
      <c r="G21" s="13">
        <v>7</v>
      </c>
      <c r="H21" s="2">
        <f>IF(G21="","",ROUNDDOWN(SUM($G$2:$G21)/7+0.999+COUNTIF($F$2:$F21,"&lt;&gt;35mm"),0))</f>
        <v>18</v>
      </c>
      <c r="I21" s="15">
        <v>43466</v>
      </c>
      <c r="J21" s="18" t="s">
        <v>220</v>
      </c>
      <c r="K21" s="19" t="s">
        <v>221</v>
      </c>
      <c r="L21" s="19"/>
    </row>
    <row r="22" spans="2:12" x14ac:dyDescent="0.2">
      <c r="B22" s="3">
        <f t="shared" si="0"/>
        <v>21</v>
      </c>
      <c r="C22" s="13" t="s">
        <v>246</v>
      </c>
      <c r="D22" s="13" t="s">
        <v>24</v>
      </c>
      <c r="E22" t="str">
        <f>IF(D22="","",VLOOKUP(D22,フィルム情報!$B$2:$C$1000,2,FALSE))</f>
        <v>白黒</v>
      </c>
      <c r="F22" s="13" t="s">
        <v>80</v>
      </c>
      <c r="G22" s="13">
        <v>6</v>
      </c>
      <c r="H22" s="2">
        <f>IF(G22="","",ROUNDDOWN(SUM($G$2:$G22)/7+0.999+COUNTIF($F$2:$F22,"&lt;&gt;35mm"),0))</f>
        <v>19</v>
      </c>
      <c r="I22" s="15">
        <v>43466</v>
      </c>
      <c r="J22" s="18" t="s">
        <v>219</v>
      </c>
      <c r="K22" s="19"/>
      <c r="L22" s="19"/>
    </row>
    <row r="23" spans="2:12" x14ac:dyDescent="0.2">
      <c r="B23" s="3">
        <f t="shared" si="0"/>
        <v>22</v>
      </c>
      <c r="C23" s="13" t="s">
        <v>22</v>
      </c>
      <c r="D23" s="13" t="s">
        <v>25</v>
      </c>
      <c r="E23" t="str">
        <f>IF(D23="","",VLOOKUP(D23,フィルム情報!$B$2:$C$1000,2,FALSE))</f>
        <v>白黒</v>
      </c>
      <c r="F23" s="13" t="s">
        <v>80</v>
      </c>
      <c r="G23" s="13">
        <v>2</v>
      </c>
      <c r="H23" s="2">
        <f>IF(G23="","",ROUNDDOWN(SUM($G$2:$G23)/7+0.999+COUNTIF($F$2:$F23,"&lt;&gt;35mm"),0))</f>
        <v>19</v>
      </c>
      <c r="I23" s="15">
        <v>43466</v>
      </c>
      <c r="J23" s="18" t="s">
        <v>130</v>
      </c>
      <c r="K23" s="19"/>
      <c r="L23" s="19"/>
    </row>
    <row r="24" spans="2:12" x14ac:dyDescent="0.2">
      <c r="B24" s="3">
        <f t="shared" si="0"/>
        <v>23</v>
      </c>
      <c r="C24" s="13" t="s">
        <v>6</v>
      </c>
      <c r="D24" s="13" t="s">
        <v>26</v>
      </c>
      <c r="E24" t="str">
        <f>IF(D24="","",VLOOKUP(D24,フィルム情報!$B$2:$C$1000,2,FALSE))</f>
        <v>カラー</v>
      </c>
      <c r="F24" s="13" t="s">
        <v>83</v>
      </c>
      <c r="G24" s="13">
        <v>5</v>
      </c>
      <c r="H24" s="2">
        <f>IF(G24="","",ROUNDDOWN(SUM($G$2:$G24)/7+0.999+COUNTIF($F$2:$F24,"&lt;&gt;35mm"),0))</f>
        <v>20</v>
      </c>
      <c r="I24" s="15">
        <v>43466</v>
      </c>
      <c r="J24" s="18" t="s">
        <v>218</v>
      </c>
      <c r="K24" s="19"/>
      <c r="L24" s="19"/>
    </row>
    <row r="25" spans="2:12" x14ac:dyDescent="0.2">
      <c r="B25" s="3">
        <f t="shared" si="0"/>
        <v>24</v>
      </c>
      <c r="C25" s="13" t="s">
        <v>22</v>
      </c>
      <c r="D25" s="13" t="s">
        <v>17</v>
      </c>
      <c r="E25" t="str">
        <f>IF(D25="","",VLOOKUP(D25,フィルム情報!$B$2:$C$1000,2,FALSE))</f>
        <v>白黒</v>
      </c>
      <c r="F25" s="13" t="s">
        <v>80</v>
      </c>
      <c r="G25" s="13">
        <v>5</v>
      </c>
      <c r="H25" s="2">
        <f>IF(G25="","",ROUNDDOWN(SUM($G$2:$G25)/7+0.999+COUNTIF($F$2:$F25,"&lt;&gt;35mm"),0))</f>
        <v>21</v>
      </c>
      <c r="I25" s="15">
        <v>43466</v>
      </c>
      <c r="J25" s="18" t="s">
        <v>181</v>
      </c>
      <c r="K25" s="19"/>
      <c r="L25" s="19"/>
    </row>
    <row r="26" spans="2:12" x14ac:dyDescent="0.2">
      <c r="B26" s="3">
        <f t="shared" si="0"/>
        <v>25</v>
      </c>
      <c r="C26" s="13" t="s">
        <v>22</v>
      </c>
      <c r="D26" s="13" t="s">
        <v>17</v>
      </c>
      <c r="E26" t="str">
        <f>IF(D26="","",VLOOKUP(D26,フィルム情報!$B$2:$C$1000,2,FALSE))</f>
        <v>白黒</v>
      </c>
      <c r="F26" s="13" t="s">
        <v>80</v>
      </c>
      <c r="G26" s="13">
        <v>4</v>
      </c>
      <c r="H26" s="2">
        <f>IF(G26="","",ROUNDDOWN(SUM($G$2:$G26)/7+0.999+COUNTIF($F$2:$F26,"&lt;&gt;35mm"),0))</f>
        <v>21</v>
      </c>
      <c r="I26" s="15">
        <v>43466</v>
      </c>
      <c r="J26" s="18" t="s">
        <v>130</v>
      </c>
      <c r="K26" s="19"/>
      <c r="L26" s="19"/>
    </row>
    <row r="27" spans="2:12" x14ac:dyDescent="0.2">
      <c r="B27" s="3">
        <f t="shared" si="0"/>
        <v>26</v>
      </c>
      <c r="C27" s="13" t="s">
        <v>6</v>
      </c>
      <c r="D27" s="13" t="s">
        <v>7</v>
      </c>
      <c r="E27" t="str">
        <f>IF(D27="","",VLOOKUP(D27,フィルム情報!$B$2:$C$1000,2,FALSE))</f>
        <v>カラー</v>
      </c>
      <c r="F27" s="13" t="s">
        <v>83</v>
      </c>
      <c r="G27" s="13">
        <v>7</v>
      </c>
      <c r="H27" s="2">
        <f>IF(G27="","",ROUNDDOWN(SUM($G$2:$G27)/7+0.999+COUNTIF($F$2:$F27,"&lt;&gt;35mm"),0))</f>
        <v>22</v>
      </c>
      <c r="I27" s="15">
        <v>43466</v>
      </c>
      <c r="J27" s="18" t="s">
        <v>217</v>
      </c>
      <c r="K27" s="19"/>
      <c r="L27" s="19"/>
    </row>
    <row r="28" spans="2:12" x14ac:dyDescent="0.2">
      <c r="B28" s="3">
        <f t="shared" si="0"/>
        <v>27</v>
      </c>
      <c r="C28" s="13" t="s">
        <v>22</v>
      </c>
      <c r="D28" s="13" t="s">
        <v>25</v>
      </c>
      <c r="E28" t="str">
        <f>IF(D28="","",VLOOKUP(D28,フィルム情報!$B$2:$C$1000,2,FALSE))</f>
        <v>白黒</v>
      </c>
      <c r="F28" s="13" t="s">
        <v>80</v>
      </c>
      <c r="G28" s="13">
        <v>3</v>
      </c>
      <c r="H28" s="2">
        <f>IF(G28="","",ROUNDDOWN(SUM($G$2:$G28)/7+0.999+COUNTIF($F$2:$F28,"&lt;&gt;35mm"),0))</f>
        <v>23</v>
      </c>
      <c r="I28" s="15">
        <v>43466</v>
      </c>
      <c r="J28" s="18" t="s">
        <v>130</v>
      </c>
      <c r="K28" s="19"/>
      <c r="L28" s="19"/>
    </row>
    <row r="29" spans="2:12" x14ac:dyDescent="0.2">
      <c r="B29" s="3">
        <f t="shared" si="0"/>
        <v>28</v>
      </c>
      <c r="C29" s="13" t="s">
        <v>22</v>
      </c>
      <c r="D29" s="13" t="s">
        <v>25</v>
      </c>
      <c r="E29" t="str">
        <f>IF(D29="","",VLOOKUP(D29,フィルム情報!$B$2:$C$1000,2,FALSE))</f>
        <v>白黒</v>
      </c>
      <c r="F29" s="13" t="s">
        <v>80</v>
      </c>
      <c r="G29" s="13">
        <v>4</v>
      </c>
      <c r="H29" s="2">
        <f>IF(G29="","",ROUNDDOWN(SUM($G$2:$G29)/7+0.999+COUNTIF($F$2:$F29,"&lt;&gt;35mm"),0))</f>
        <v>23</v>
      </c>
      <c r="I29" s="15">
        <v>43466</v>
      </c>
      <c r="J29" s="18" t="s">
        <v>216</v>
      </c>
      <c r="K29" s="19"/>
      <c r="L29" s="19"/>
    </row>
    <row r="30" spans="2:12" x14ac:dyDescent="0.2">
      <c r="B30" s="3">
        <f t="shared" si="0"/>
        <v>29</v>
      </c>
      <c r="C30" s="13" t="s">
        <v>22</v>
      </c>
      <c r="D30" s="13" t="s">
        <v>25</v>
      </c>
      <c r="E30" t="str">
        <f>IF(D30="","",VLOOKUP(D30,フィルム情報!$B$2:$C$1000,2,FALSE))</f>
        <v>白黒</v>
      </c>
      <c r="F30" s="13" t="s">
        <v>80</v>
      </c>
      <c r="G30" s="13">
        <v>4</v>
      </c>
      <c r="H30" s="2">
        <f>IF(G30="","",ROUNDDOWN(SUM($G$2:$G30)/7+0.999+COUNTIF($F$2:$F30,"&lt;&gt;35mm"),0))</f>
        <v>24</v>
      </c>
      <c r="I30" s="15">
        <v>43831</v>
      </c>
      <c r="J30" s="18" t="s">
        <v>130</v>
      </c>
      <c r="K30" s="19"/>
      <c r="L30" s="19"/>
    </row>
    <row r="31" spans="2:12" x14ac:dyDescent="0.2">
      <c r="B31" s="3">
        <f t="shared" si="0"/>
        <v>30</v>
      </c>
      <c r="C31" s="13" t="s">
        <v>27</v>
      </c>
      <c r="D31" s="13" t="s">
        <v>28</v>
      </c>
      <c r="E31" t="str">
        <f>IF(D31="","",VLOOKUP(D31,フィルム情報!$B$2:$C$1000,2,FALSE))</f>
        <v>白黒</v>
      </c>
      <c r="F31" s="13" t="s">
        <v>80</v>
      </c>
      <c r="G31" s="13">
        <v>7</v>
      </c>
      <c r="H31" s="2">
        <f>IF(G31="","",ROUNDDOWN(SUM($G$2:$G31)/7+0.999+COUNTIF($F$2:$F31,"&lt;&gt;35mm"),0))</f>
        <v>25</v>
      </c>
      <c r="I31" s="15">
        <v>43831</v>
      </c>
      <c r="J31" s="18" t="s">
        <v>130</v>
      </c>
      <c r="K31" s="19"/>
      <c r="L31" s="19"/>
    </row>
    <row r="32" spans="2:12" x14ac:dyDescent="0.2">
      <c r="B32" s="3">
        <f t="shared" si="0"/>
        <v>31</v>
      </c>
      <c r="C32" s="13" t="s">
        <v>22</v>
      </c>
      <c r="D32" s="13" t="s">
        <v>29</v>
      </c>
      <c r="E32" t="str">
        <f>IF(D32="","",VLOOKUP(D32,フィルム情報!$B$2:$C$1000,2,FALSE))</f>
        <v>白黒</v>
      </c>
      <c r="F32" s="13" t="s">
        <v>80</v>
      </c>
      <c r="G32" s="13">
        <v>5</v>
      </c>
      <c r="H32" s="2">
        <f>IF(G32="","",ROUNDDOWN(SUM($G$2:$G32)/7+0.999+COUNTIF($F$2:$F32,"&lt;&gt;35mm"),0))</f>
        <v>26</v>
      </c>
      <c r="I32" s="15">
        <v>43831</v>
      </c>
      <c r="J32" s="18" t="s">
        <v>130</v>
      </c>
      <c r="K32" s="19"/>
      <c r="L32" s="19"/>
    </row>
    <row r="33" spans="2:12" x14ac:dyDescent="0.2">
      <c r="B33" s="3">
        <f t="shared" si="0"/>
        <v>32</v>
      </c>
      <c r="C33" s="13" t="s">
        <v>22</v>
      </c>
      <c r="D33" s="13" t="s">
        <v>25</v>
      </c>
      <c r="E33" t="str">
        <f>IF(D33="","",VLOOKUP(D33,フィルム情報!$B$2:$C$1000,2,FALSE))</f>
        <v>白黒</v>
      </c>
      <c r="F33" s="13" t="s">
        <v>80</v>
      </c>
      <c r="G33" s="13">
        <v>5</v>
      </c>
      <c r="H33" s="2">
        <f>IF(G33="","",ROUNDDOWN(SUM($G$2:$G33)/7+0.999+COUNTIF($F$2:$F33,"&lt;&gt;35mm"),0))</f>
        <v>26</v>
      </c>
      <c r="I33" s="15">
        <v>43831</v>
      </c>
      <c r="J33" s="18" t="s">
        <v>215</v>
      </c>
      <c r="K33" s="19"/>
      <c r="L33" s="19"/>
    </row>
    <row r="34" spans="2:12" x14ac:dyDescent="0.2">
      <c r="B34" s="3">
        <f t="shared" si="0"/>
        <v>33</v>
      </c>
      <c r="C34" s="13" t="s">
        <v>22</v>
      </c>
      <c r="D34" s="13" t="s">
        <v>29</v>
      </c>
      <c r="E34" t="str">
        <f>IF(D34="","",VLOOKUP(D34,フィルム情報!$B$2:$C$1000,2,FALSE))</f>
        <v>白黒</v>
      </c>
      <c r="F34" s="13" t="s">
        <v>80</v>
      </c>
      <c r="G34" s="13">
        <v>4</v>
      </c>
      <c r="H34" s="2">
        <f>IF(G34="","",ROUNDDOWN(SUM($G$2:$G34)/7+0.999+COUNTIF($F$2:$F34,"&lt;&gt;35mm"),0))</f>
        <v>27</v>
      </c>
      <c r="I34" s="15">
        <v>43831</v>
      </c>
      <c r="J34" s="18" t="s">
        <v>130</v>
      </c>
      <c r="K34" s="19"/>
      <c r="L34" s="19"/>
    </row>
    <row r="35" spans="2:12" x14ac:dyDescent="0.2">
      <c r="B35" s="3">
        <f t="shared" ref="B35:B66" si="1">IF(C35&lt;&gt;"",B34+1,"")</f>
        <v>34</v>
      </c>
      <c r="C35" s="13" t="s">
        <v>22</v>
      </c>
      <c r="D35" s="13" t="s">
        <v>25</v>
      </c>
      <c r="E35" t="str">
        <f>IF(D35="","",VLOOKUP(D35,フィルム情報!$B$2:$C$1000,2,FALSE))</f>
        <v>白黒</v>
      </c>
      <c r="F35" s="13" t="s">
        <v>80</v>
      </c>
      <c r="G35" s="13">
        <v>5</v>
      </c>
      <c r="H35" s="2">
        <f>IF(G35="","",ROUNDDOWN(SUM($G$2:$G35)/7+0.999+COUNTIF($F$2:$F35,"&lt;&gt;35mm"),0))</f>
        <v>28</v>
      </c>
      <c r="I35" s="15">
        <v>43831</v>
      </c>
      <c r="J35" s="18" t="s">
        <v>130</v>
      </c>
      <c r="K35" s="19"/>
      <c r="L35" s="19"/>
    </row>
    <row r="36" spans="2:12" x14ac:dyDescent="0.2">
      <c r="B36" s="3">
        <f t="shared" si="1"/>
        <v>35</v>
      </c>
      <c r="C36" s="13" t="s">
        <v>22</v>
      </c>
      <c r="D36" s="13" t="s">
        <v>29</v>
      </c>
      <c r="E36" t="str">
        <f>IF(D36="","",VLOOKUP(D36,フィルム情報!$B$2:$C$1000,2,FALSE))</f>
        <v>白黒</v>
      </c>
      <c r="F36" s="13" t="s">
        <v>80</v>
      </c>
      <c r="G36" s="13">
        <v>3</v>
      </c>
      <c r="H36" s="2">
        <f>IF(G36="","",ROUNDDOWN(SUM($G$2:$G36)/7+0.999+COUNTIF($F$2:$F36,"&lt;&gt;35mm"),0))</f>
        <v>28</v>
      </c>
      <c r="I36" s="15">
        <v>43831</v>
      </c>
      <c r="J36" s="18" t="s">
        <v>130</v>
      </c>
      <c r="K36" s="19"/>
      <c r="L36" s="19"/>
    </row>
    <row r="37" spans="2:12" x14ac:dyDescent="0.2">
      <c r="B37" s="3">
        <f t="shared" si="1"/>
        <v>36</v>
      </c>
      <c r="C37" s="13" t="s">
        <v>20</v>
      </c>
      <c r="D37" s="13" t="s">
        <v>30</v>
      </c>
      <c r="E37" t="str">
        <f>IF(D37="","",VLOOKUP(D37,フィルム情報!$B$2:$C$1000,2,FALSE))</f>
        <v>白黒</v>
      </c>
      <c r="F37" s="13" t="s">
        <v>80</v>
      </c>
      <c r="G37" s="13">
        <v>5</v>
      </c>
      <c r="H37" s="2">
        <f>IF(G37="","",ROUNDDOWN(SUM($G$2:$G37)/7+0.999+COUNTIF($F$2:$F37,"&lt;&gt;35mm"),0))</f>
        <v>29</v>
      </c>
      <c r="I37" s="15">
        <v>43831</v>
      </c>
      <c r="J37" s="18" t="s">
        <v>214</v>
      </c>
      <c r="K37" s="19"/>
      <c r="L37" s="19"/>
    </row>
    <row r="38" spans="2:12" x14ac:dyDescent="0.2">
      <c r="B38" s="3">
        <f t="shared" si="1"/>
        <v>37</v>
      </c>
      <c r="C38" s="13" t="s">
        <v>22</v>
      </c>
      <c r="D38" s="13" t="s">
        <v>29</v>
      </c>
      <c r="E38" t="str">
        <f>IF(D38="","",VLOOKUP(D38,フィルム情報!$B$2:$C$1000,2,FALSE))</f>
        <v>白黒</v>
      </c>
      <c r="F38" s="13" t="s">
        <v>80</v>
      </c>
      <c r="G38" s="13">
        <v>7</v>
      </c>
      <c r="H38" s="2">
        <f>IF(G38="","",ROUNDDOWN(SUM($G$2:$G38)/7+0.999+COUNTIF($F$2:$F38,"&lt;&gt;35mm"),0))</f>
        <v>30</v>
      </c>
      <c r="I38" s="15">
        <v>43831</v>
      </c>
      <c r="J38" s="18" t="s">
        <v>213</v>
      </c>
      <c r="K38" s="19"/>
      <c r="L38" s="19"/>
    </row>
    <row r="39" spans="2:12" x14ac:dyDescent="0.2">
      <c r="B39" s="3">
        <f t="shared" si="1"/>
        <v>38</v>
      </c>
      <c r="C39" s="13" t="s">
        <v>31</v>
      </c>
      <c r="D39" s="13" t="s">
        <v>19</v>
      </c>
      <c r="E39" t="str">
        <f>IF(D39="","",VLOOKUP(D39,フィルム情報!$B$2:$C$1000,2,FALSE))</f>
        <v>白黒</v>
      </c>
      <c r="F39" s="13" t="s">
        <v>80</v>
      </c>
      <c r="G39" s="13">
        <v>7</v>
      </c>
      <c r="H39" s="2">
        <f>IF(G39="","",ROUNDDOWN(SUM($G$2:$G39)/7+0.999+COUNTIF($F$2:$F39,"&lt;&gt;35mm"),0))</f>
        <v>31</v>
      </c>
      <c r="I39" s="15">
        <v>43831</v>
      </c>
      <c r="J39" s="18" t="s">
        <v>212</v>
      </c>
      <c r="K39" s="19"/>
      <c r="L39" s="19"/>
    </row>
    <row r="40" spans="2:12" x14ac:dyDescent="0.2">
      <c r="B40" s="3">
        <f t="shared" si="1"/>
        <v>39</v>
      </c>
      <c r="C40" s="13" t="s">
        <v>22</v>
      </c>
      <c r="D40" s="13" t="s">
        <v>29</v>
      </c>
      <c r="E40" t="str">
        <f>IF(D40="","",VLOOKUP(D40,フィルム情報!$B$2:$C$1000,2,FALSE))</f>
        <v>白黒</v>
      </c>
      <c r="F40" s="13" t="s">
        <v>80</v>
      </c>
      <c r="G40" s="13">
        <v>4</v>
      </c>
      <c r="H40" s="2">
        <f>IF(G40="","",ROUNDDOWN(SUM($G$2:$G40)/7+0.999+COUNTIF($F$2:$F40,"&lt;&gt;35mm"),0))</f>
        <v>31</v>
      </c>
      <c r="I40" s="15">
        <v>43831</v>
      </c>
      <c r="J40" s="18" t="s">
        <v>130</v>
      </c>
      <c r="K40" s="19"/>
      <c r="L40" s="19"/>
    </row>
    <row r="41" spans="2:12" x14ac:dyDescent="0.2">
      <c r="B41" s="3">
        <f t="shared" si="1"/>
        <v>40</v>
      </c>
      <c r="C41" s="13" t="s">
        <v>22</v>
      </c>
      <c r="D41" s="13" t="s">
        <v>29</v>
      </c>
      <c r="E41" t="str">
        <f>IF(D41="","",VLOOKUP(D41,フィルム情報!$B$2:$C$1000,2,FALSE))</f>
        <v>白黒</v>
      </c>
      <c r="F41" s="13" t="s">
        <v>80</v>
      </c>
      <c r="G41" s="13">
        <v>7</v>
      </c>
      <c r="H41" s="2">
        <f>IF(G41="","",ROUNDDOWN(SUM($G$2:$G41)/7+0.999+COUNTIF($F$2:$F41,"&lt;&gt;35mm"),0))</f>
        <v>32</v>
      </c>
      <c r="I41" s="15">
        <v>44197</v>
      </c>
      <c r="J41" s="18" t="s">
        <v>130</v>
      </c>
      <c r="K41" s="19"/>
      <c r="L41" s="19"/>
    </row>
    <row r="42" spans="2:12" x14ac:dyDescent="0.2">
      <c r="B42" s="3">
        <f t="shared" si="1"/>
        <v>41</v>
      </c>
      <c r="C42" s="13" t="s">
        <v>22</v>
      </c>
      <c r="D42" s="13" t="s">
        <v>29</v>
      </c>
      <c r="E42" t="str">
        <f>IF(D42="","",VLOOKUP(D42,フィルム情報!$B$2:$C$1000,2,FALSE))</f>
        <v>白黒</v>
      </c>
      <c r="F42" s="13" t="s">
        <v>80</v>
      </c>
      <c r="G42" s="13">
        <v>4</v>
      </c>
      <c r="H42" s="2">
        <f>IF(G42="","",ROUNDDOWN(SUM($G$2:$G42)/7+0.999+COUNTIF($F$2:$F42,"&lt;&gt;35mm"),0))</f>
        <v>33</v>
      </c>
      <c r="I42" s="15">
        <v>44197</v>
      </c>
      <c r="J42" s="18" t="s">
        <v>211</v>
      </c>
      <c r="K42" s="19"/>
      <c r="L42" s="19"/>
    </row>
    <row r="43" spans="2:12" x14ac:dyDescent="0.2">
      <c r="B43" s="3">
        <f t="shared" si="1"/>
        <v>42</v>
      </c>
      <c r="C43" s="13" t="s">
        <v>32</v>
      </c>
      <c r="D43" s="13" t="s">
        <v>33</v>
      </c>
      <c r="E43" t="str">
        <f>IF(D43="","",VLOOKUP(D43,フィルム情報!$B$2:$C$1000,2,FALSE))</f>
        <v>カラー</v>
      </c>
      <c r="F43" s="13" t="s">
        <v>80</v>
      </c>
      <c r="G43" s="13">
        <v>7</v>
      </c>
      <c r="H43" s="2">
        <f>IF(G43="","",ROUNDDOWN(SUM($G$2:$G43)/7+0.999+COUNTIF($F$2:$F43,"&lt;&gt;35mm"),0))</f>
        <v>34</v>
      </c>
      <c r="I43" s="15">
        <v>44197</v>
      </c>
      <c r="J43" s="18" t="s">
        <v>209</v>
      </c>
      <c r="K43" s="19" t="s">
        <v>150</v>
      </c>
      <c r="L43" s="19"/>
    </row>
    <row r="44" spans="2:12" x14ac:dyDescent="0.2">
      <c r="B44" s="3">
        <f t="shared" si="1"/>
        <v>43</v>
      </c>
      <c r="C44" s="13" t="s">
        <v>3</v>
      </c>
      <c r="D44" s="13" t="s">
        <v>5</v>
      </c>
      <c r="E44" t="str">
        <f>IF(D44="","",VLOOKUP(D44,フィルム情報!$B$2:$C$1000,2,FALSE))</f>
        <v>カラー</v>
      </c>
      <c r="F44" s="13" t="s">
        <v>80</v>
      </c>
      <c r="G44" s="13">
        <v>5</v>
      </c>
      <c r="H44" s="2">
        <f>IF(G44="","",ROUNDDOWN(SUM($G$2:$G44)/7+0.999+COUNTIF($F$2:$F44,"&lt;&gt;35mm"),0))</f>
        <v>35</v>
      </c>
      <c r="I44" s="15">
        <v>44197</v>
      </c>
      <c r="J44" s="18" t="s">
        <v>130</v>
      </c>
      <c r="K44" s="19"/>
      <c r="L44" s="19"/>
    </row>
    <row r="45" spans="2:12" x14ac:dyDescent="0.2">
      <c r="B45" s="3">
        <f t="shared" si="1"/>
        <v>44</v>
      </c>
      <c r="C45" s="13" t="s">
        <v>22</v>
      </c>
      <c r="D45" s="13" t="s">
        <v>29</v>
      </c>
      <c r="E45" t="str">
        <f>IF(D45="","",VLOOKUP(D45,フィルム情報!$B$2:$C$1000,2,FALSE))</f>
        <v>白黒</v>
      </c>
      <c r="F45" s="13" t="s">
        <v>80</v>
      </c>
      <c r="G45" s="13">
        <v>4</v>
      </c>
      <c r="H45" s="2">
        <f>IF(G45="","",ROUNDDOWN(SUM($G$2:$G45)/7+0.999+COUNTIF($F$2:$F45,"&lt;&gt;35mm"),0))</f>
        <v>35</v>
      </c>
      <c r="I45" s="15">
        <v>44197</v>
      </c>
      <c r="J45" s="18" t="s">
        <v>130</v>
      </c>
      <c r="K45" s="19"/>
      <c r="L45" s="19"/>
    </row>
    <row r="46" spans="2:12" x14ac:dyDescent="0.2">
      <c r="B46" s="3">
        <f t="shared" si="1"/>
        <v>45</v>
      </c>
      <c r="C46" s="13" t="s">
        <v>22</v>
      </c>
      <c r="D46" s="13" t="s">
        <v>29</v>
      </c>
      <c r="E46" t="str">
        <f>IF(D46="","",VLOOKUP(D46,フィルム情報!$B$2:$C$1000,2,FALSE))</f>
        <v>白黒</v>
      </c>
      <c r="F46" s="13" t="s">
        <v>80</v>
      </c>
      <c r="G46" s="13">
        <v>4</v>
      </c>
      <c r="H46" s="2">
        <f>IF(G46="","",ROUNDDOWN(SUM($G$2:$G46)/7+0.999+COUNTIF($F$2:$F46,"&lt;&gt;35mm"),0))</f>
        <v>36</v>
      </c>
      <c r="I46" s="15">
        <v>44197</v>
      </c>
      <c r="J46" s="18" t="s">
        <v>208</v>
      </c>
      <c r="K46" s="19"/>
      <c r="L46" s="19"/>
    </row>
    <row r="47" spans="2:12" x14ac:dyDescent="0.2">
      <c r="B47" s="3">
        <f t="shared" si="1"/>
        <v>46</v>
      </c>
      <c r="C47" s="13" t="s">
        <v>22</v>
      </c>
      <c r="D47" s="13" t="s">
        <v>29</v>
      </c>
      <c r="E47" t="str">
        <f>IF(D47="","",VLOOKUP(D47,フィルム情報!$B$2:$C$1000,2,FALSE))</f>
        <v>白黒</v>
      </c>
      <c r="F47" s="13" t="s">
        <v>80</v>
      </c>
      <c r="G47" s="13">
        <v>7</v>
      </c>
      <c r="H47" s="2">
        <f>IF(G47="","",ROUNDDOWN(SUM($G$2:$G47)/7+0.999+COUNTIF($F$2:$F47,"&lt;&gt;35mm"),0))</f>
        <v>37</v>
      </c>
      <c r="I47" s="15">
        <v>44197</v>
      </c>
      <c r="J47" s="18" t="s">
        <v>207</v>
      </c>
      <c r="K47" s="19"/>
      <c r="L47" s="19"/>
    </row>
    <row r="48" spans="2:12" x14ac:dyDescent="0.2">
      <c r="B48" s="3">
        <f t="shared" si="1"/>
        <v>47</v>
      </c>
      <c r="C48" s="13" t="s">
        <v>22</v>
      </c>
      <c r="D48" s="13" t="s">
        <v>25</v>
      </c>
      <c r="E48" t="str">
        <f>IF(D48="","",VLOOKUP(D48,フィルム情報!$B$2:$C$1000,2,FALSE))</f>
        <v>白黒</v>
      </c>
      <c r="F48" s="13" t="s">
        <v>80</v>
      </c>
      <c r="G48" s="13">
        <v>4</v>
      </c>
      <c r="H48" s="2">
        <f>IF(G48="","",ROUNDDOWN(SUM($G$2:$G48)/7+0.999+COUNTIF($F$2:$F48,"&lt;&gt;35mm"),0))</f>
        <v>37</v>
      </c>
      <c r="I48" s="15">
        <v>44197</v>
      </c>
      <c r="J48" s="18" t="s">
        <v>130</v>
      </c>
      <c r="K48" s="19"/>
      <c r="L48" s="19"/>
    </row>
    <row r="49" spans="2:12" x14ac:dyDescent="0.2">
      <c r="B49" s="3">
        <f t="shared" si="1"/>
        <v>48</v>
      </c>
      <c r="C49" s="13" t="s">
        <v>6</v>
      </c>
      <c r="D49" s="13" t="s">
        <v>7</v>
      </c>
      <c r="E49" t="str">
        <f>IF(D49="","",VLOOKUP(D49,フィルム情報!$B$2:$C$1000,2,FALSE))</f>
        <v>カラー</v>
      </c>
      <c r="F49" s="13" t="s">
        <v>80</v>
      </c>
      <c r="G49" s="13">
        <v>7</v>
      </c>
      <c r="H49" s="2">
        <f>IF(G49="","",ROUNDDOWN(SUM($G$2:$G49)/7+0.999+COUNTIF($F$2:$F49,"&lt;&gt;35mm"),0))</f>
        <v>38</v>
      </c>
      <c r="I49" s="15">
        <v>44197</v>
      </c>
      <c r="J49" s="18" t="s">
        <v>206</v>
      </c>
      <c r="K49" s="19"/>
      <c r="L49" s="19"/>
    </row>
    <row r="50" spans="2:12" x14ac:dyDescent="0.2">
      <c r="B50" s="3">
        <f t="shared" si="1"/>
        <v>49</v>
      </c>
      <c r="C50" s="13" t="s">
        <v>22</v>
      </c>
      <c r="D50" s="13" t="s">
        <v>29</v>
      </c>
      <c r="E50" t="str">
        <f>IF(D50="","",VLOOKUP(D50,フィルム情報!$B$2:$C$1000,2,FALSE))</f>
        <v>白黒</v>
      </c>
      <c r="F50" s="13" t="s">
        <v>80</v>
      </c>
      <c r="G50" s="13">
        <v>7</v>
      </c>
      <c r="H50" s="2">
        <f>IF(G50="","",ROUNDDOWN(SUM($G$2:$G50)/7+0.999+COUNTIF($F$2:$F50,"&lt;&gt;35mm"),0))</f>
        <v>39</v>
      </c>
      <c r="I50" s="15">
        <v>44197</v>
      </c>
      <c r="J50" s="18" t="s">
        <v>130</v>
      </c>
      <c r="K50" s="19"/>
      <c r="L50" s="19"/>
    </row>
    <row r="51" spans="2:12" x14ac:dyDescent="0.2">
      <c r="B51" s="3">
        <f t="shared" si="1"/>
        <v>50</v>
      </c>
      <c r="C51" s="13" t="s">
        <v>22</v>
      </c>
      <c r="D51" s="13" t="s">
        <v>29</v>
      </c>
      <c r="E51" t="str">
        <f>IF(D51="","",VLOOKUP(D51,フィルム情報!$B$2:$C$1000,2,FALSE))</f>
        <v>白黒</v>
      </c>
      <c r="F51" s="13" t="s">
        <v>80</v>
      </c>
      <c r="G51" s="13">
        <v>4</v>
      </c>
      <c r="H51" s="2">
        <f>IF(G51="","",ROUNDDOWN(SUM($G$2:$G51)/7+0.999+COUNTIF($F$2:$F51,"&lt;&gt;35mm"),0))</f>
        <v>40</v>
      </c>
      <c r="I51" s="15">
        <v>44197</v>
      </c>
      <c r="J51" s="18" t="s">
        <v>205</v>
      </c>
      <c r="K51" s="19"/>
      <c r="L51" s="19"/>
    </row>
    <row r="52" spans="2:12" x14ac:dyDescent="0.2">
      <c r="B52" s="3">
        <f t="shared" si="1"/>
        <v>51</v>
      </c>
      <c r="C52" s="13" t="s">
        <v>22</v>
      </c>
      <c r="D52" s="13" t="s">
        <v>29</v>
      </c>
      <c r="E52" t="str">
        <f>IF(D52="","",VLOOKUP(D52,フィルム情報!$B$2:$C$1000,2,FALSE))</f>
        <v>白黒</v>
      </c>
      <c r="F52" s="13" t="s">
        <v>80</v>
      </c>
      <c r="G52" s="13">
        <v>5</v>
      </c>
      <c r="H52" s="2">
        <f>IF(G52="","",ROUNDDOWN(SUM($G$2:$G52)/7+0.999+COUNTIF($F$2:$F52,"&lt;&gt;35mm"),0))</f>
        <v>41</v>
      </c>
      <c r="I52" s="15">
        <v>44197</v>
      </c>
      <c r="J52" s="18" t="s">
        <v>181</v>
      </c>
      <c r="K52" s="19"/>
      <c r="L52" s="19"/>
    </row>
    <row r="53" spans="2:12" x14ac:dyDescent="0.2">
      <c r="B53" s="3">
        <f t="shared" si="1"/>
        <v>52</v>
      </c>
      <c r="C53" s="13" t="s">
        <v>22</v>
      </c>
      <c r="D53" s="13" t="s">
        <v>29</v>
      </c>
      <c r="E53" t="str">
        <f>IF(D53="","",VLOOKUP(D53,フィルム情報!$B$2:$C$1000,2,FALSE))</f>
        <v>白黒</v>
      </c>
      <c r="F53" s="13" t="s">
        <v>80</v>
      </c>
      <c r="G53" s="13">
        <v>4</v>
      </c>
      <c r="H53" s="2">
        <f>IF(G53="","",ROUNDDOWN(SUM($G$2:$G53)/7+0.999+COUNTIF($F$2:$F53,"&lt;&gt;35mm"),0))</f>
        <v>41</v>
      </c>
      <c r="I53" s="15">
        <v>44197</v>
      </c>
      <c r="J53" s="18" t="s">
        <v>130</v>
      </c>
      <c r="K53" s="19"/>
      <c r="L53" s="19"/>
    </row>
    <row r="54" spans="2:12" x14ac:dyDescent="0.2">
      <c r="B54" s="3">
        <f t="shared" si="1"/>
        <v>53</v>
      </c>
      <c r="C54" s="13" t="s">
        <v>34</v>
      </c>
      <c r="D54" s="13" t="s">
        <v>35</v>
      </c>
      <c r="E54" t="str">
        <f>IF(D54="","",VLOOKUP(D54,フィルム情報!$B$2:$C$1000,2,FALSE))</f>
        <v>白黒</v>
      </c>
      <c r="F54" s="13" t="s">
        <v>80</v>
      </c>
      <c r="G54" s="13">
        <v>7</v>
      </c>
      <c r="H54" s="2">
        <f>IF(G54="","",ROUNDDOWN(SUM($G$2:$G54)/7+0.999+COUNTIF($F$2:$F54,"&lt;&gt;35mm"),0))</f>
        <v>42</v>
      </c>
      <c r="I54" s="15">
        <v>44197</v>
      </c>
      <c r="J54" s="18" t="s">
        <v>204</v>
      </c>
      <c r="K54" s="19"/>
      <c r="L54" s="19"/>
    </row>
    <row r="55" spans="2:12" x14ac:dyDescent="0.2">
      <c r="B55" s="3">
        <f t="shared" si="1"/>
        <v>54</v>
      </c>
      <c r="C55" s="13" t="s">
        <v>22</v>
      </c>
      <c r="D55" s="13" t="s">
        <v>29</v>
      </c>
      <c r="E55" t="str">
        <f>IF(D55="","",VLOOKUP(D55,フィルム情報!$B$2:$C$1000,2,FALSE))</f>
        <v>白黒</v>
      </c>
      <c r="F55" s="13" t="s">
        <v>80</v>
      </c>
      <c r="G55" s="13">
        <v>4</v>
      </c>
      <c r="H55" s="2">
        <f>IF(G55="","",ROUNDDOWN(SUM($G$2:$G55)/7+0.999+COUNTIF($F$2:$F55,"&lt;&gt;35mm"),0))</f>
        <v>43</v>
      </c>
      <c r="I55" s="15">
        <v>44197</v>
      </c>
      <c r="J55" s="18" t="s">
        <v>203</v>
      </c>
      <c r="K55" s="19"/>
      <c r="L55" s="19"/>
    </row>
    <row r="56" spans="2:12" x14ac:dyDescent="0.2">
      <c r="B56" s="3">
        <f t="shared" si="1"/>
        <v>55</v>
      </c>
      <c r="C56" s="13" t="s">
        <v>22</v>
      </c>
      <c r="D56" s="13" t="s">
        <v>29</v>
      </c>
      <c r="E56" t="str">
        <f>IF(D56="","",VLOOKUP(D56,フィルム情報!$B$2:$C$1000,2,FALSE))</f>
        <v>白黒</v>
      </c>
      <c r="F56" s="13" t="s">
        <v>80</v>
      </c>
      <c r="G56" s="13">
        <v>7</v>
      </c>
      <c r="H56" s="2">
        <f>IF(G56="","",ROUNDDOWN(SUM($G$2:$G56)/7+0.999+COUNTIF($F$2:$F56,"&lt;&gt;35mm"),0))</f>
        <v>44</v>
      </c>
      <c r="I56" s="15">
        <v>44197</v>
      </c>
      <c r="J56" s="18" t="s">
        <v>150</v>
      </c>
      <c r="K56" s="19"/>
      <c r="L56" s="19"/>
    </row>
    <row r="57" spans="2:12" x14ac:dyDescent="0.2">
      <c r="B57" s="3">
        <f t="shared" si="1"/>
        <v>56</v>
      </c>
      <c r="C57" s="13" t="s">
        <v>22</v>
      </c>
      <c r="D57" s="13" t="s">
        <v>29</v>
      </c>
      <c r="E57" t="str">
        <f>IF(D57="","",VLOOKUP(D57,フィルム情報!$B$2:$C$1000,2,FALSE))</f>
        <v>白黒</v>
      </c>
      <c r="F57" s="13" t="s">
        <v>80</v>
      </c>
      <c r="G57" s="13">
        <v>4</v>
      </c>
      <c r="H57" s="2">
        <f>IF(G57="","",ROUNDDOWN(SUM($G$2:$G57)/7+0.999+COUNTIF($F$2:$F57,"&lt;&gt;35mm"),0))</f>
        <v>44</v>
      </c>
      <c r="I57" s="15">
        <v>44197</v>
      </c>
      <c r="J57" s="18" t="s">
        <v>202</v>
      </c>
      <c r="K57" s="19"/>
      <c r="L57" s="19"/>
    </row>
    <row r="58" spans="2:12" x14ac:dyDescent="0.2">
      <c r="B58" s="3">
        <f t="shared" si="1"/>
        <v>57</v>
      </c>
      <c r="C58" s="13" t="s">
        <v>3</v>
      </c>
      <c r="D58" s="13" t="s">
        <v>36</v>
      </c>
      <c r="E58" t="str">
        <f>IF(D58="","",VLOOKUP(D58,フィルム情報!$B$2:$C$1000,2,FALSE))</f>
        <v>カラー</v>
      </c>
      <c r="F58" s="13" t="s">
        <v>80</v>
      </c>
      <c r="G58" s="13">
        <v>6</v>
      </c>
      <c r="H58" s="2">
        <f>IF(G58="","",ROUNDDOWN(SUM($G$2:$G58)/7+0.999+COUNTIF($F$2:$F58,"&lt;&gt;35mm"),0))</f>
        <v>45</v>
      </c>
      <c r="I58" s="15">
        <v>44197</v>
      </c>
      <c r="J58" s="18" t="s">
        <v>201</v>
      </c>
      <c r="K58" s="19"/>
      <c r="L58" s="19"/>
    </row>
    <row r="59" spans="2:12" x14ac:dyDescent="0.2">
      <c r="B59" s="3">
        <f t="shared" si="1"/>
        <v>58</v>
      </c>
      <c r="C59" s="13" t="s">
        <v>22</v>
      </c>
      <c r="D59" s="13" t="s">
        <v>29</v>
      </c>
      <c r="E59" t="str">
        <f>IF(D59="","",VLOOKUP(D59,フィルム情報!$B$2:$C$1000,2,FALSE))</f>
        <v>白黒</v>
      </c>
      <c r="F59" s="13" t="s">
        <v>80</v>
      </c>
      <c r="G59" s="13">
        <v>7</v>
      </c>
      <c r="H59" s="2">
        <f>IF(G59="","",ROUNDDOWN(SUM($G$2:$G59)/7+0.999+COUNTIF($F$2:$F59,"&lt;&gt;35mm"),0))</f>
        <v>46</v>
      </c>
      <c r="I59" s="15">
        <v>44197</v>
      </c>
      <c r="J59" s="18" t="s">
        <v>176</v>
      </c>
      <c r="K59" s="19"/>
      <c r="L59" s="19"/>
    </row>
    <row r="60" spans="2:12" x14ac:dyDescent="0.2">
      <c r="B60" s="3">
        <f t="shared" si="1"/>
        <v>59</v>
      </c>
      <c r="C60" s="13" t="s">
        <v>22</v>
      </c>
      <c r="D60" s="13" t="s">
        <v>29</v>
      </c>
      <c r="E60" t="str">
        <f>IF(D60="","",VLOOKUP(D60,フィルム情報!$B$2:$C$1000,2,FALSE))</f>
        <v>白黒</v>
      </c>
      <c r="F60" s="13" t="s">
        <v>80</v>
      </c>
      <c r="G60" s="13">
        <v>4</v>
      </c>
      <c r="H60" s="2">
        <f>IF(G60="","",ROUNDDOWN(SUM($G$2:$G60)/7+0.999+COUNTIF($F$2:$F60,"&lt;&gt;35mm"),0))</f>
        <v>47</v>
      </c>
      <c r="I60" s="15">
        <v>44197</v>
      </c>
      <c r="J60" s="18" t="s">
        <v>176</v>
      </c>
      <c r="K60" s="19"/>
      <c r="L60" s="19"/>
    </row>
    <row r="61" spans="2:12" x14ac:dyDescent="0.2">
      <c r="B61" s="3">
        <f t="shared" si="1"/>
        <v>60</v>
      </c>
      <c r="C61" s="13" t="s">
        <v>22</v>
      </c>
      <c r="D61" s="13" t="s">
        <v>29</v>
      </c>
      <c r="E61" t="str">
        <f>IF(D61="","",VLOOKUP(D61,フィルム情報!$B$2:$C$1000,2,FALSE))</f>
        <v>白黒</v>
      </c>
      <c r="F61" s="13" t="s">
        <v>80</v>
      </c>
      <c r="G61" s="13">
        <v>4</v>
      </c>
      <c r="H61" s="2">
        <f>IF(G61="","",ROUNDDOWN(SUM($G$2:$G61)/7+0.999+COUNTIF($F$2:$F61,"&lt;&gt;35mm"),0))</f>
        <v>47</v>
      </c>
      <c r="I61" s="15">
        <v>44197</v>
      </c>
      <c r="J61" s="18" t="s">
        <v>176</v>
      </c>
      <c r="K61" s="19"/>
      <c r="L61" s="19"/>
    </row>
    <row r="62" spans="2:12" x14ac:dyDescent="0.2">
      <c r="B62" s="3">
        <f t="shared" si="1"/>
        <v>61</v>
      </c>
      <c r="C62" s="13" t="s">
        <v>22</v>
      </c>
      <c r="D62" s="13" t="s">
        <v>29</v>
      </c>
      <c r="E62" t="str">
        <f>IF(D62="","",VLOOKUP(D62,フィルム情報!$B$2:$C$1000,2,FALSE))</f>
        <v>白黒</v>
      </c>
      <c r="F62" s="13" t="s">
        <v>80</v>
      </c>
      <c r="G62" s="13">
        <v>6</v>
      </c>
      <c r="H62" s="2">
        <f>IF(G62="","",ROUNDDOWN(SUM($G$2:$G62)/7+0.999+COUNTIF($F$2:$F62,"&lt;&gt;35mm"),0))</f>
        <v>48</v>
      </c>
      <c r="I62" s="15">
        <v>44197</v>
      </c>
      <c r="J62" s="18" t="s">
        <v>176</v>
      </c>
      <c r="K62" s="19"/>
      <c r="L62" s="19"/>
    </row>
    <row r="63" spans="2:12" x14ac:dyDescent="0.2">
      <c r="B63" s="3">
        <f t="shared" si="1"/>
        <v>62</v>
      </c>
      <c r="C63" s="13" t="s">
        <v>22</v>
      </c>
      <c r="D63" s="13" t="s">
        <v>25</v>
      </c>
      <c r="E63" t="str">
        <f>IF(D63="","",VLOOKUP(D63,フィルム情報!$B$2:$C$1000,2,FALSE))</f>
        <v>白黒</v>
      </c>
      <c r="F63" s="13" t="s">
        <v>80</v>
      </c>
      <c r="G63" s="13">
        <v>3</v>
      </c>
      <c r="H63" s="2">
        <f>IF(G63="","",ROUNDDOWN(SUM($G$2:$G63)/7+0.999+COUNTIF($F$2:$F63,"&lt;&gt;35mm"),0))</f>
        <v>49</v>
      </c>
      <c r="I63" s="15">
        <v>44197</v>
      </c>
      <c r="J63" s="18" t="s">
        <v>176</v>
      </c>
      <c r="K63" s="19"/>
      <c r="L63" s="19"/>
    </row>
    <row r="64" spans="2:12" x14ac:dyDescent="0.2">
      <c r="B64" s="3">
        <f t="shared" si="1"/>
        <v>63</v>
      </c>
      <c r="C64" s="13" t="s">
        <v>22</v>
      </c>
      <c r="D64" s="13" t="s">
        <v>29</v>
      </c>
      <c r="E64" t="str">
        <f>IF(D64="","",VLOOKUP(D64,フィルム情報!$B$2:$C$1000,2,FALSE))</f>
        <v>白黒</v>
      </c>
      <c r="F64" s="13" t="s">
        <v>80</v>
      </c>
      <c r="G64" s="13">
        <v>7</v>
      </c>
      <c r="H64" s="2">
        <f>IF(G64="","",ROUNDDOWN(SUM($G$2:$G64)/7+0.999+COUNTIF($F$2:$F64,"&lt;&gt;35mm"),0))</f>
        <v>50</v>
      </c>
      <c r="I64" s="15">
        <v>44197</v>
      </c>
      <c r="J64" s="18" t="s">
        <v>200</v>
      </c>
      <c r="K64" s="19"/>
      <c r="L64" s="19"/>
    </row>
    <row r="65" spans="2:12" x14ac:dyDescent="0.2">
      <c r="B65" s="3">
        <f t="shared" si="1"/>
        <v>64</v>
      </c>
      <c r="C65" s="13" t="s">
        <v>22</v>
      </c>
      <c r="D65" s="13" t="s">
        <v>25</v>
      </c>
      <c r="E65" t="str">
        <f>IF(D65="","",VLOOKUP(D65,フィルム情報!$B$2:$C$1000,2,FALSE))</f>
        <v>白黒</v>
      </c>
      <c r="F65" s="13" t="s">
        <v>80</v>
      </c>
      <c r="G65" s="13">
        <v>3</v>
      </c>
      <c r="H65" s="2">
        <f>IF(G65="","",ROUNDDOWN(SUM($G$2:$G65)/7+0.999+COUNTIF($F$2:$F65,"&lt;&gt;35mm"),0))</f>
        <v>50</v>
      </c>
      <c r="I65" s="15">
        <v>44197</v>
      </c>
      <c r="J65" s="18" t="s">
        <v>181</v>
      </c>
      <c r="K65" s="19"/>
      <c r="L65" s="19"/>
    </row>
    <row r="66" spans="2:12" x14ac:dyDescent="0.2">
      <c r="B66" s="3">
        <f t="shared" si="1"/>
        <v>65</v>
      </c>
      <c r="C66" s="13" t="s">
        <v>22</v>
      </c>
      <c r="D66" s="13" t="s">
        <v>25</v>
      </c>
      <c r="E66" t="str">
        <f>IF(D66="","",VLOOKUP(D66,フィルム情報!$B$2:$C$1000,2,FALSE))</f>
        <v>白黒</v>
      </c>
      <c r="F66" s="13" t="s">
        <v>80</v>
      </c>
      <c r="G66" s="13">
        <v>4</v>
      </c>
      <c r="H66" s="2">
        <f>IF(G66="","",ROUNDDOWN(SUM($G$2:$G66)/7+0.999+COUNTIF($F$2:$F66,"&lt;&gt;35mm"),0))</f>
        <v>51</v>
      </c>
      <c r="I66" s="15">
        <v>44197</v>
      </c>
      <c r="J66" s="18" t="s">
        <v>130</v>
      </c>
      <c r="K66" s="19"/>
      <c r="L66" s="19"/>
    </row>
    <row r="67" spans="2:12" x14ac:dyDescent="0.2">
      <c r="B67" s="3">
        <f t="shared" ref="B67:B98" si="2">IF(C67&lt;&gt;"",B66+1,"")</f>
        <v>66</v>
      </c>
      <c r="C67" s="13" t="s">
        <v>37</v>
      </c>
      <c r="D67" s="13" t="s">
        <v>38</v>
      </c>
      <c r="E67" t="str">
        <f>IF(D67="","",VLOOKUP(D67,フィルム情報!$B$2:$C$1000,2,FALSE))</f>
        <v>白黒</v>
      </c>
      <c r="F67" s="13" t="s">
        <v>80</v>
      </c>
      <c r="G67" s="13">
        <v>7</v>
      </c>
      <c r="H67" s="2">
        <f>IF(G67="","",ROUNDDOWN(SUM($G$2:$G67)/7+0.999+COUNTIF($F$2:$F67,"&lt;&gt;35mm"),0))</f>
        <v>52</v>
      </c>
      <c r="I67" s="15">
        <v>44197</v>
      </c>
      <c r="J67" s="18" t="s">
        <v>199</v>
      </c>
      <c r="K67" s="19"/>
      <c r="L67" s="19"/>
    </row>
    <row r="68" spans="2:12" x14ac:dyDescent="0.2">
      <c r="B68" s="3">
        <f t="shared" si="2"/>
        <v>67</v>
      </c>
      <c r="C68" s="13" t="s">
        <v>22</v>
      </c>
      <c r="D68" s="13" t="s">
        <v>29</v>
      </c>
      <c r="E68" t="str">
        <f>IF(D68="","",VLOOKUP(D68,フィルム情報!$B$2:$C$1000,2,FALSE))</f>
        <v>白黒</v>
      </c>
      <c r="F68" s="13" t="s">
        <v>80</v>
      </c>
      <c r="G68" s="13">
        <v>4</v>
      </c>
      <c r="H68" s="2">
        <f>IF(G68="","",ROUNDDOWN(SUM($G$2:$G68)/7+0.999+COUNTIF($F$2:$F68,"&lt;&gt;35mm"),0))</f>
        <v>52</v>
      </c>
      <c r="I68" s="15">
        <v>44197</v>
      </c>
      <c r="J68" s="18" t="s">
        <v>130</v>
      </c>
      <c r="K68" s="19"/>
      <c r="L68" s="19"/>
    </row>
    <row r="69" spans="2:12" x14ac:dyDescent="0.2">
      <c r="B69" s="3">
        <f t="shared" si="2"/>
        <v>68</v>
      </c>
      <c r="C69" s="13" t="s">
        <v>34</v>
      </c>
      <c r="D69" s="14" t="s">
        <v>65</v>
      </c>
      <c r="E69" t="str">
        <f>IF(D69="","",VLOOKUP(D69,フィルム情報!$B$2:$C$1000,2,FALSE))</f>
        <v>カラー</v>
      </c>
      <c r="F69" s="13" t="s">
        <v>80</v>
      </c>
      <c r="G69" s="13">
        <v>7</v>
      </c>
      <c r="H69" s="2">
        <f>IF(G69="","",ROUNDDOWN(SUM($G$2:$G69)/7+0.999+COUNTIF($F$2:$F69,"&lt;&gt;35mm"),0))</f>
        <v>53</v>
      </c>
      <c r="I69" s="15">
        <v>44197</v>
      </c>
      <c r="J69" s="18" t="s">
        <v>130</v>
      </c>
      <c r="K69" s="19"/>
      <c r="L69" s="19"/>
    </row>
    <row r="70" spans="2:12" x14ac:dyDescent="0.2">
      <c r="B70" s="3">
        <f t="shared" si="2"/>
        <v>69</v>
      </c>
      <c r="C70" s="13" t="s">
        <v>22</v>
      </c>
      <c r="D70" s="13" t="s">
        <v>25</v>
      </c>
      <c r="E70" t="str">
        <f>IF(D70="","",VLOOKUP(D70,フィルム情報!$B$2:$C$1000,2,FALSE))</f>
        <v>白黒</v>
      </c>
      <c r="F70" s="13" t="s">
        <v>80</v>
      </c>
      <c r="G70" s="13">
        <v>4</v>
      </c>
      <c r="H70" s="2">
        <f>IF(G70="","",ROUNDDOWN(SUM($G$2:$G70)/7+0.999+COUNTIF($F$2:$F70,"&lt;&gt;35mm"),0))</f>
        <v>54</v>
      </c>
      <c r="I70" s="15">
        <v>44197</v>
      </c>
      <c r="J70" s="18" t="s">
        <v>130</v>
      </c>
      <c r="K70" s="19"/>
      <c r="L70" s="19"/>
    </row>
    <row r="71" spans="2:12" x14ac:dyDescent="0.2">
      <c r="B71" s="3">
        <f t="shared" si="2"/>
        <v>70</v>
      </c>
      <c r="C71" s="13" t="s">
        <v>22</v>
      </c>
      <c r="D71" s="13" t="s">
        <v>25</v>
      </c>
      <c r="E71" t="str">
        <f>IF(D71="","",VLOOKUP(D71,フィルム情報!$B$2:$C$1000,2,FALSE))</f>
        <v>白黒</v>
      </c>
      <c r="F71" s="13" t="s">
        <v>80</v>
      </c>
      <c r="G71" s="13">
        <v>5</v>
      </c>
      <c r="H71" s="2">
        <f>IF(G71="","",ROUNDDOWN(SUM($G$2:$G71)/7+0.999+COUNTIF($F$2:$F71,"&lt;&gt;35mm"),0))</f>
        <v>54</v>
      </c>
      <c r="I71" s="15">
        <v>44197</v>
      </c>
      <c r="J71" s="18" t="s">
        <v>198</v>
      </c>
      <c r="K71" s="19"/>
      <c r="L71" s="19"/>
    </row>
    <row r="72" spans="2:12" x14ac:dyDescent="0.2">
      <c r="B72" s="3">
        <f t="shared" si="2"/>
        <v>71</v>
      </c>
      <c r="C72" s="13" t="s">
        <v>22</v>
      </c>
      <c r="D72" s="13" t="s">
        <v>25</v>
      </c>
      <c r="E72" t="str">
        <f>IF(D72="","",VLOOKUP(D72,フィルム情報!$B$2:$C$1000,2,FALSE))</f>
        <v>白黒</v>
      </c>
      <c r="F72" s="13" t="s">
        <v>80</v>
      </c>
      <c r="G72" s="13">
        <v>4</v>
      </c>
      <c r="H72" s="2">
        <f>IF(G72="","",ROUNDDOWN(SUM($G$2:$G72)/7+0.999+COUNTIF($F$2:$F72,"&lt;&gt;35mm"),0))</f>
        <v>55</v>
      </c>
      <c r="I72" s="15">
        <v>44197</v>
      </c>
      <c r="J72" s="18" t="s">
        <v>197</v>
      </c>
      <c r="K72" s="19"/>
      <c r="L72" s="19"/>
    </row>
    <row r="73" spans="2:12" x14ac:dyDescent="0.2">
      <c r="B73" s="3">
        <f t="shared" si="2"/>
        <v>72</v>
      </c>
      <c r="C73" s="13" t="s">
        <v>22</v>
      </c>
      <c r="D73" s="13" t="s">
        <v>29</v>
      </c>
      <c r="E73" t="str">
        <f>IF(D73="","",VLOOKUP(D73,フィルム情報!$B$2:$C$1000,2,FALSE))</f>
        <v>白黒</v>
      </c>
      <c r="F73" s="13" t="s">
        <v>80</v>
      </c>
      <c r="G73" s="13">
        <v>4</v>
      </c>
      <c r="H73" s="2">
        <f>IF(G73="","",ROUNDDOWN(SUM($G$2:$G73)/7+0.999+COUNTIF($F$2:$F73,"&lt;&gt;35mm"),0))</f>
        <v>56</v>
      </c>
      <c r="I73" s="15">
        <v>44197</v>
      </c>
      <c r="J73" s="18" t="s">
        <v>130</v>
      </c>
      <c r="K73" s="19"/>
      <c r="L73" s="19"/>
    </row>
    <row r="74" spans="2:12" x14ac:dyDescent="0.2">
      <c r="B74" s="3">
        <f t="shared" si="2"/>
        <v>73</v>
      </c>
      <c r="C74" s="13" t="s">
        <v>40</v>
      </c>
      <c r="D74" s="13" t="s">
        <v>39</v>
      </c>
      <c r="E74" t="str">
        <f>IF(D74="","",VLOOKUP(D74,フィルム情報!$B$2:$C$1000,2,FALSE))</f>
        <v>白黒</v>
      </c>
      <c r="F74" s="13" t="s">
        <v>80</v>
      </c>
      <c r="G74" s="13">
        <v>5</v>
      </c>
      <c r="H74" s="2">
        <f>IF(G74="","",ROUNDDOWN(SUM($G$2:$G74)/7+0.999+COUNTIF($F$2:$F74,"&lt;&gt;35mm"),0))</f>
        <v>56</v>
      </c>
      <c r="I74" s="15">
        <v>44197</v>
      </c>
      <c r="J74" s="18" t="s">
        <v>130</v>
      </c>
      <c r="K74" s="19"/>
      <c r="L74" s="19"/>
    </row>
    <row r="75" spans="2:12" x14ac:dyDescent="0.2">
      <c r="B75" s="3">
        <f t="shared" si="2"/>
        <v>74</v>
      </c>
      <c r="C75" s="13" t="s">
        <v>22</v>
      </c>
      <c r="D75" s="13" t="s">
        <v>25</v>
      </c>
      <c r="E75" t="str">
        <f>IF(D75="","",VLOOKUP(D75,フィルム情報!$B$2:$C$1000,2,FALSE))</f>
        <v>白黒</v>
      </c>
      <c r="F75" s="13" t="s">
        <v>80</v>
      </c>
      <c r="G75" s="13">
        <v>7</v>
      </c>
      <c r="H75" s="2">
        <f>IF(G75="","",ROUNDDOWN(SUM($G$2:$G75)/7+0.999+COUNTIF($F$2:$F75,"&lt;&gt;35mm"),0))</f>
        <v>57</v>
      </c>
      <c r="I75" s="15">
        <v>44197</v>
      </c>
      <c r="J75" s="18" t="s">
        <v>130</v>
      </c>
      <c r="K75" s="19"/>
      <c r="L75" s="19"/>
    </row>
    <row r="76" spans="2:12" x14ac:dyDescent="0.2">
      <c r="B76" s="3">
        <f t="shared" si="2"/>
        <v>75</v>
      </c>
      <c r="C76" s="13" t="s">
        <v>22</v>
      </c>
      <c r="D76" s="13" t="s">
        <v>25</v>
      </c>
      <c r="E76" t="str">
        <f>IF(D76="","",VLOOKUP(D76,フィルム情報!$B$2:$C$1000,2,FALSE))</f>
        <v>白黒</v>
      </c>
      <c r="F76" s="13" t="s">
        <v>80</v>
      </c>
      <c r="G76" s="13">
        <v>7</v>
      </c>
      <c r="H76" s="2">
        <f>IF(G76="","",ROUNDDOWN(SUM($G$2:$G76)/7+0.999+COUNTIF($F$2:$F76,"&lt;&gt;35mm"),0))</f>
        <v>58</v>
      </c>
      <c r="I76" s="15">
        <v>44197</v>
      </c>
      <c r="J76" s="20" t="s">
        <v>192</v>
      </c>
      <c r="K76" s="19" t="s">
        <v>193</v>
      </c>
      <c r="L76" s="19" t="s">
        <v>194</v>
      </c>
    </row>
    <row r="77" spans="2:12" x14ac:dyDescent="0.2">
      <c r="B77" s="3">
        <f t="shared" si="2"/>
        <v>76</v>
      </c>
      <c r="C77" s="13" t="s">
        <v>41</v>
      </c>
      <c r="D77" s="13" t="s">
        <v>14</v>
      </c>
      <c r="E77" t="str">
        <f>IF(D77="","",VLOOKUP(D77,フィルム情報!$B$2:$C$1000,2,FALSE))</f>
        <v>カラー</v>
      </c>
      <c r="F77" s="13" t="s">
        <v>80</v>
      </c>
      <c r="G77" s="13">
        <v>5</v>
      </c>
      <c r="H77" s="2">
        <f>IF(G77="","",ROUNDDOWN(SUM($G$2:$G77)/7+0.999+COUNTIF($F$2:$F77,"&lt;&gt;35mm"),0))</f>
        <v>59</v>
      </c>
      <c r="I77" s="15">
        <v>44197</v>
      </c>
      <c r="J77" s="20" t="s">
        <v>130</v>
      </c>
      <c r="K77" s="19"/>
      <c r="L77" s="19"/>
    </row>
    <row r="78" spans="2:12" x14ac:dyDescent="0.2">
      <c r="B78" s="3">
        <f t="shared" si="2"/>
        <v>77</v>
      </c>
      <c r="C78" s="13" t="s">
        <v>3</v>
      </c>
      <c r="D78" s="13" t="s">
        <v>42</v>
      </c>
      <c r="E78" t="str">
        <f>IF(D78="","",VLOOKUP(D78,フィルム情報!$B$2:$C$1000,2,FALSE))</f>
        <v>リバーサル</v>
      </c>
      <c r="F78" s="13" t="s">
        <v>80</v>
      </c>
      <c r="G78" s="13">
        <v>7</v>
      </c>
      <c r="H78" s="2">
        <f>IF(G78="","",ROUNDDOWN(SUM($G$2:$G78)/7+0.999+COUNTIF($F$2:$F78,"&lt;&gt;35mm"),0))</f>
        <v>60</v>
      </c>
      <c r="I78" s="15">
        <v>44197</v>
      </c>
      <c r="J78" s="18" t="s">
        <v>195</v>
      </c>
      <c r="K78" s="19" t="s">
        <v>196</v>
      </c>
      <c r="L78" s="19"/>
    </row>
    <row r="79" spans="2:12" x14ac:dyDescent="0.2">
      <c r="B79" s="3">
        <f t="shared" si="2"/>
        <v>78</v>
      </c>
      <c r="C79" s="13" t="s">
        <v>43</v>
      </c>
      <c r="D79" s="13" t="s">
        <v>44</v>
      </c>
      <c r="E79" t="str">
        <f>IF(D79="","",VLOOKUP(D79,フィルム情報!$B$2:$C$1000,2,FALSE))</f>
        <v>カラー</v>
      </c>
      <c r="F79" s="13" t="s">
        <v>80</v>
      </c>
      <c r="G79" s="13">
        <v>7</v>
      </c>
      <c r="H79" s="2">
        <f>IF(G79="","",ROUNDDOWN(SUM($G$2:$G79)/7+0.999+COUNTIF($F$2:$F79,"&lt;&gt;35mm"),0))</f>
        <v>61</v>
      </c>
      <c r="I79" s="15">
        <v>44197</v>
      </c>
      <c r="J79" s="18" t="s">
        <v>130</v>
      </c>
      <c r="K79" s="19"/>
      <c r="L79" s="19"/>
    </row>
    <row r="80" spans="2:12" x14ac:dyDescent="0.2">
      <c r="B80" s="3">
        <f t="shared" si="2"/>
        <v>79</v>
      </c>
      <c r="C80" s="13" t="s">
        <v>22</v>
      </c>
      <c r="D80" s="13" t="s">
        <v>25</v>
      </c>
      <c r="E80" t="str">
        <f>IF(D80="","",VLOOKUP(D80,フィルム情報!$B$2:$C$1000,2,FALSE))</f>
        <v>白黒</v>
      </c>
      <c r="F80" s="13" t="s">
        <v>80</v>
      </c>
      <c r="G80" s="13">
        <v>5</v>
      </c>
      <c r="H80" s="2">
        <f>IF(G80="","",ROUNDDOWN(SUM($G$2:$G80)/7+0.999+COUNTIF($F$2:$F80,"&lt;&gt;35mm"),0))</f>
        <v>62</v>
      </c>
      <c r="I80" s="15">
        <v>44197</v>
      </c>
      <c r="J80" s="18" t="s">
        <v>130</v>
      </c>
      <c r="K80" s="19"/>
      <c r="L80" s="19"/>
    </row>
    <row r="81" spans="2:12" x14ac:dyDescent="0.2">
      <c r="B81" s="3">
        <f t="shared" si="2"/>
        <v>80</v>
      </c>
      <c r="C81" s="13" t="s">
        <v>22</v>
      </c>
      <c r="D81" s="13" t="s">
        <v>25</v>
      </c>
      <c r="E81" t="str">
        <f>IF(D81="","",VLOOKUP(D81,フィルム情報!$B$2:$C$1000,2,FALSE))</f>
        <v>白黒</v>
      </c>
      <c r="F81" s="13" t="s">
        <v>80</v>
      </c>
      <c r="G81" s="13">
        <v>4</v>
      </c>
      <c r="H81" s="2">
        <f>IF(G81="","",ROUNDDOWN(SUM($G$2:$G81)/7+0.999+COUNTIF($F$2:$F81,"&lt;&gt;35mm"),0))</f>
        <v>62</v>
      </c>
      <c r="I81" s="15">
        <v>44197</v>
      </c>
      <c r="J81" s="18" t="s">
        <v>191</v>
      </c>
      <c r="K81" s="19"/>
      <c r="L81" s="19"/>
    </row>
    <row r="82" spans="2:12" x14ac:dyDescent="0.2">
      <c r="B82" s="3">
        <f t="shared" si="2"/>
        <v>81</v>
      </c>
      <c r="C82" s="13" t="s">
        <v>41</v>
      </c>
      <c r="D82" s="13" t="s">
        <v>8</v>
      </c>
      <c r="E82" t="str">
        <f>IF(D82="","",VLOOKUP(D82,フィルム情報!$B$2:$C$1000,2,FALSE))</f>
        <v>白黒</v>
      </c>
      <c r="F82" s="13" t="s">
        <v>80</v>
      </c>
      <c r="G82" s="13">
        <v>7</v>
      </c>
      <c r="H82" s="2">
        <f>IF(G82="","",ROUNDDOWN(SUM($G$2:$G82)/7+0.999+COUNTIF($F$2:$F82,"&lt;&gt;35mm"),0))</f>
        <v>63</v>
      </c>
      <c r="I82" s="15">
        <v>44197</v>
      </c>
      <c r="J82" s="18" t="s">
        <v>190</v>
      </c>
      <c r="K82" s="19"/>
      <c r="L82" s="19"/>
    </row>
    <row r="83" spans="2:12" x14ac:dyDescent="0.2">
      <c r="B83" s="3">
        <f t="shared" si="2"/>
        <v>82</v>
      </c>
      <c r="C83" s="13" t="s">
        <v>22</v>
      </c>
      <c r="D83" s="13" t="s">
        <v>25</v>
      </c>
      <c r="E83" t="str">
        <f>IF(D83="","",VLOOKUP(D83,フィルム情報!$B$2:$C$1000,2,FALSE))</f>
        <v>白黒</v>
      </c>
      <c r="F83" s="13" t="s">
        <v>80</v>
      </c>
      <c r="G83" s="13">
        <v>7</v>
      </c>
      <c r="H83" s="2">
        <f>IF(G83="","",ROUNDDOWN(SUM($G$2:$G83)/7+0.999+COUNTIF($F$2:$F83,"&lt;&gt;35mm"),0))</f>
        <v>64</v>
      </c>
      <c r="I83" s="15">
        <v>44197</v>
      </c>
      <c r="J83" s="18" t="s">
        <v>181</v>
      </c>
      <c r="K83" s="19"/>
      <c r="L83" s="19"/>
    </row>
    <row r="84" spans="2:12" x14ac:dyDescent="0.2">
      <c r="B84" s="3">
        <f t="shared" si="2"/>
        <v>83</v>
      </c>
      <c r="C84" s="13" t="s">
        <v>22</v>
      </c>
      <c r="D84" s="13" t="s">
        <v>25</v>
      </c>
      <c r="E84" t="str">
        <f>IF(D84="","",VLOOKUP(D84,フィルム情報!$B$2:$C$1000,2,FALSE))</f>
        <v>白黒</v>
      </c>
      <c r="F84" s="13" t="s">
        <v>80</v>
      </c>
      <c r="G84" s="13">
        <v>5</v>
      </c>
      <c r="H84" s="2">
        <f>IF(G84="","",ROUNDDOWN(SUM($G$2:$G84)/7+0.999+COUNTIF($F$2:$F84,"&lt;&gt;35mm"),0))</f>
        <v>65</v>
      </c>
      <c r="I84" s="15">
        <v>44197</v>
      </c>
      <c r="J84" s="18" t="s">
        <v>130</v>
      </c>
      <c r="K84" s="19"/>
      <c r="L84" s="19"/>
    </row>
    <row r="85" spans="2:12" x14ac:dyDescent="0.2">
      <c r="B85" s="3">
        <f t="shared" si="2"/>
        <v>84</v>
      </c>
      <c r="C85" s="13" t="s">
        <v>22</v>
      </c>
      <c r="D85" s="13" t="s">
        <v>25</v>
      </c>
      <c r="E85" t="str">
        <f>IF(D85="","",VLOOKUP(D85,フィルム情報!$B$2:$C$1000,2,FALSE))</f>
        <v>白黒</v>
      </c>
      <c r="F85" s="13" t="s">
        <v>80</v>
      </c>
      <c r="G85" s="13">
        <v>4</v>
      </c>
      <c r="H85" s="2">
        <f>IF(G85="","",ROUNDDOWN(SUM($G$2:$G85)/7+0.999+COUNTIF($F$2:$F85,"&lt;&gt;35mm"),0))</f>
        <v>66</v>
      </c>
      <c r="I85" s="15">
        <v>44197</v>
      </c>
      <c r="J85" s="18" t="s">
        <v>189</v>
      </c>
      <c r="K85" s="19"/>
      <c r="L85" s="19"/>
    </row>
    <row r="86" spans="2:12" x14ac:dyDescent="0.2">
      <c r="B86" s="3">
        <f t="shared" si="2"/>
        <v>85</v>
      </c>
      <c r="C86" s="13" t="s">
        <v>41</v>
      </c>
      <c r="D86" s="13" t="s">
        <v>8</v>
      </c>
      <c r="E86" t="str">
        <f>IF(D86="","",VLOOKUP(D86,フィルム情報!$B$2:$C$1000,2,FALSE))</f>
        <v>白黒</v>
      </c>
      <c r="F86" s="13" t="s">
        <v>111</v>
      </c>
      <c r="G86" s="13" t="s">
        <v>112</v>
      </c>
      <c r="H86" s="2">
        <f>IF(G86="","",ROUNDDOWN(SUM($G$2:$G86)/7+0.999+COUNTIF($F$2:$F86,"&lt;&gt;35mm"),0))</f>
        <v>67</v>
      </c>
      <c r="I86" s="15">
        <v>44197</v>
      </c>
      <c r="J86" s="18" t="s">
        <v>187</v>
      </c>
      <c r="K86" s="19" t="s">
        <v>188</v>
      </c>
      <c r="L86" s="19"/>
    </row>
    <row r="87" spans="2:12" x14ac:dyDescent="0.2">
      <c r="B87" s="3">
        <f t="shared" si="2"/>
        <v>86</v>
      </c>
      <c r="C87" s="13" t="s">
        <v>22</v>
      </c>
      <c r="D87" s="13" t="s">
        <v>25</v>
      </c>
      <c r="E87" t="str">
        <f>IF(D87="","",VLOOKUP(D87,フィルム情報!$B$2:$C$1000,2,FALSE))</f>
        <v>白黒</v>
      </c>
      <c r="F87" s="13" t="s">
        <v>80</v>
      </c>
      <c r="G87" s="13">
        <v>4</v>
      </c>
      <c r="H87" s="2">
        <v>66</v>
      </c>
      <c r="I87" s="15">
        <v>44197</v>
      </c>
      <c r="J87" s="18" t="s">
        <v>130</v>
      </c>
      <c r="K87" s="19"/>
      <c r="L87" s="19"/>
    </row>
    <row r="88" spans="2:12" x14ac:dyDescent="0.2">
      <c r="B88" s="3">
        <f t="shared" si="2"/>
        <v>87</v>
      </c>
      <c r="C88" s="13" t="s">
        <v>43</v>
      </c>
      <c r="D88" s="13" t="s">
        <v>44</v>
      </c>
      <c r="E88" t="str">
        <f>IF(D88="","",VLOOKUP(D88,フィルム情報!$B$2:$C$1000,2,FALSE))</f>
        <v>カラー</v>
      </c>
      <c r="F88" s="13" t="s">
        <v>80</v>
      </c>
      <c r="G88" s="13">
        <v>7</v>
      </c>
      <c r="H88" s="2">
        <f>IF(G88="","",ROUNDDOWN(SUM($G$2:$G88)/7+0.999+COUNTIF($F$2:$F88,"&lt;&gt;35mm"),0))</f>
        <v>68</v>
      </c>
      <c r="I88" s="15">
        <v>44197</v>
      </c>
      <c r="J88" s="18" t="s">
        <v>133</v>
      </c>
      <c r="K88" s="19" t="s">
        <v>187</v>
      </c>
      <c r="L88" s="19"/>
    </row>
    <row r="89" spans="2:12" x14ac:dyDescent="0.2">
      <c r="B89" s="3">
        <f t="shared" si="2"/>
        <v>88</v>
      </c>
      <c r="C89" s="13" t="s">
        <v>3</v>
      </c>
      <c r="D89" s="13" t="s">
        <v>45</v>
      </c>
      <c r="E89" t="str">
        <f>IF(D89="","",VLOOKUP(D89,フィルム情報!$B$2:$C$1000,2,FALSE))</f>
        <v>カラー</v>
      </c>
      <c r="F89" s="13" t="s">
        <v>80</v>
      </c>
      <c r="G89" s="13">
        <v>5</v>
      </c>
      <c r="H89" s="2">
        <f>IF(G89="","",ROUNDDOWN(SUM($G$2:$G89)/7+0.999+COUNTIF($F$2:$F89,"&lt;&gt;35mm"),0))</f>
        <v>69</v>
      </c>
      <c r="I89" s="15">
        <v>44197</v>
      </c>
      <c r="J89" s="18" t="s">
        <v>185</v>
      </c>
      <c r="K89" s="19" t="s">
        <v>186</v>
      </c>
      <c r="L89" s="19"/>
    </row>
    <row r="90" spans="2:12" x14ac:dyDescent="0.2">
      <c r="B90" s="3">
        <f t="shared" si="2"/>
        <v>89</v>
      </c>
      <c r="C90" s="13" t="s">
        <v>22</v>
      </c>
      <c r="D90" s="13" t="s">
        <v>25</v>
      </c>
      <c r="E90" t="str">
        <f>IF(D90="","",VLOOKUP(D90,フィルム情報!$B$2:$C$1000,2,FALSE))</f>
        <v>白黒</v>
      </c>
      <c r="F90" s="13" t="s">
        <v>80</v>
      </c>
      <c r="G90" s="13">
        <v>7</v>
      </c>
      <c r="H90" s="2">
        <f>IF(G90="","",ROUNDDOWN(SUM($G$2:$G90)/7+0.999+COUNTIF($F$2:$F90,"&lt;&gt;35mm"),0))</f>
        <v>70</v>
      </c>
      <c r="I90" s="15">
        <v>44197</v>
      </c>
      <c r="J90" s="18" t="s">
        <v>184</v>
      </c>
      <c r="K90" s="19"/>
      <c r="L90" s="19"/>
    </row>
    <row r="91" spans="2:12" x14ac:dyDescent="0.2">
      <c r="B91" s="3">
        <f t="shared" si="2"/>
        <v>90</v>
      </c>
      <c r="C91" s="13" t="s">
        <v>22</v>
      </c>
      <c r="D91" s="13" t="s">
        <v>25</v>
      </c>
      <c r="E91" t="str">
        <f>IF(D91="","",VLOOKUP(D91,フィルム情報!$B$2:$C$1000,2,FALSE))</f>
        <v>白黒</v>
      </c>
      <c r="F91" s="13" t="s">
        <v>80</v>
      </c>
      <c r="G91" s="13">
        <v>6</v>
      </c>
      <c r="H91" s="2">
        <f>IF(G91="","",ROUNDDOWN(SUM($G$2:$G91)/7+0.999+COUNTIF($F$2:$F91,"&lt;&gt;35mm"),0))</f>
        <v>71</v>
      </c>
      <c r="I91" s="15">
        <v>44197</v>
      </c>
      <c r="J91" s="18" t="s">
        <v>130</v>
      </c>
      <c r="K91" s="19"/>
      <c r="L91" s="19"/>
    </row>
    <row r="92" spans="2:12" x14ac:dyDescent="0.2">
      <c r="B92" s="3">
        <f t="shared" si="2"/>
        <v>91</v>
      </c>
      <c r="C92" s="13" t="s">
        <v>22</v>
      </c>
      <c r="D92" s="13" t="s">
        <v>17</v>
      </c>
      <c r="E92" t="str">
        <f>IF(D92="","",VLOOKUP(D92,フィルム情報!$B$2:$C$1000,2,FALSE))</f>
        <v>白黒</v>
      </c>
      <c r="F92" s="13" t="s">
        <v>80</v>
      </c>
      <c r="G92" s="13">
        <v>7</v>
      </c>
      <c r="H92" s="2">
        <v>73</v>
      </c>
      <c r="I92" s="15">
        <v>44197</v>
      </c>
      <c r="J92" s="18" t="s">
        <v>182</v>
      </c>
      <c r="K92" s="19"/>
      <c r="L92" s="19"/>
    </row>
    <row r="93" spans="2:12" x14ac:dyDescent="0.2">
      <c r="B93" s="3">
        <f t="shared" si="2"/>
        <v>92</v>
      </c>
      <c r="C93" s="13" t="s">
        <v>32</v>
      </c>
      <c r="D93" s="13" t="s">
        <v>46</v>
      </c>
      <c r="E93" t="str">
        <f>IF(D93="","",VLOOKUP(D93,フィルム情報!$B$2:$C$1000,2,FALSE))</f>
        <v>カラー</v>
      </c>
      <c r="F93" s="13" t="s">
        <v>111</v>
      </c>
      <c r="G93" s="13" t="s">
        <v>112</v>
      </c>
      <c r="H93" s="2">
        <v>72</v>
      </c>
      <c r="I93" s="15">
        <v>44197</v>
      </c>
      <c r="J93" s="21" t="s">
        <v>181</v>
      </c>
      <c r="K93" s="19"/>
      <c r="L93" s="19"/>
    </row>
    <row r="94" spans="2:12" x14ac:dyDescent="0.2">
      <c r="B94" s="3">
        <f t="shared" si="2"/>
        <v>93</v>
      </c>
      <c r="C94" s="13" t="s">
        <v>22</v>
      </c>
      <c r="D94" s="13" t="s">
        <v>17</v>
      </c>
      <c r="E94" t="str">
        <f>IF(D94="","",VLOOKUP(D94,フィルム情報!$B$2:$C$1000,2,FALSE))</f>
        <v>白黒</v>
      </c>
      <c r="F94" s="13" t="s">
        <v>80</v>
      </c>
      <c r="G94" s="13">
        <v>6</v>
      </c>
      <c r="H94" s="2">
        <f>IF(G94="","",ROUNDDOWN(SUM($G$2:$G94)/7+0.999+COUNTIF($F$2:$F94,"&lt;&gt;35mm"),0))</f>
        <v>74</v>
      </c>
      <c r="I94" s="15">
        <v>44197</v>
      </c>
      <c r="J94" s="18" t="s">
        <v>180</v>
      </c>
      <c r="K94" s="19" t="s">
        <v>183</v>
      </c>
      <c r="L94" s="19"/>
    </row>
    <row r="95" spans="2:12" x14ac:dyDescent="0.2">
      <c r="B95" s="3">
        <f t="shared" si="2"/>
        <v>94</v>
      </c>
      <c r="C95" s="13" t="s">
        <v>32</v>
      </c>
      <c r="D95" s="13" t="s">
        <v>14</v>
      </c>
      <c r="E95" t="str">
        <f>IF(D95="","",VLOOKUP(D95,フィルム情報!$B$2:$C$1000,2,FALSE))</f>
        <v>カラー</v>
      </c>
      <c r="F95" s="13" t="s">
        <v>80</v>
      </c>
      <c r="G95" s="13">
        <v>6</v>
      </c>
      <c r="H95" s="2">
        <f>IF(G95="","",ROUNDDOWN(SUM($G$2:$G95)/7+0.999+COUNTIF($F$2:$F95,"&lt;&gt;35mm"),0))</f>
        <v>74</v>
      </c>
      <c r="I95" s="15">
        <v>44197</v>
      </c>
      <c r="J95" s="18" t="s">
        <v>130</v>
      </c>
      <c r="K95" s="19"/>
      <c r="L95" s="19"/>
    </row>
    <row r="96" spans="2:12" x14ac:dyDescent="0.2">
      <c r="B96" s="3">
        <f t="shared" si="2"/>
        <v>95</v>
      </c>
      <c r="C96" s="13" t="s">
        <v>22</v>
      </c>
      <c r="D96" s="13" t="s">
        <v>29</v>
      </c>
      <c r="E96" t="str">
        <f>IF(D96="","",VLOOKUP(D96,フィルム情報!$B$2:$C$1000,2,FALSE))</f>
        <v>白黒</v>
      </c>
      <c r="F96" s="13" t="s">
        <v>80</v>
      </c>
      <c r="G96" s="13">
        <v>3</v>
      </c>
      <c r="H96" s="2">
        <f>IF(G96="","",ROUNDDOWN(SUM($G$2:$G96)/7+0.999+COUNTIF($F$2:$F96,"&lt;&gt;35mm"),0))</f>
        <v>75</v>
      </c>
      <c r="I96" s="15">
        <v>44197</v>
      </c>
      <c r="J96" s="18" t="s">
        <v>130</v>
      </c>
      <c r="K96" s="19"/>
      <c r="L96" s="19"/>
    </row>
    <row r="97" spans="2:12" x14ac:dyDescent="0.2">
      <c r="B97" s="3">
        <f t="shared" si="2"/>
        <v>96</v>
      </c>
      <c r="C97" s="13" t="s">
        <v>6</v>
      </c>
      <c r="D97" s="13" t="s">
        <v>7</v>
      </c>
      <c r="E97" t="str">
        <f>IF(D97="","",VLOOKUP(D97,フィルム情報!$B$2:$C$1000,2,FALSE))</f>
        <v>カラー</v>
      </c>
      <c r="F97" s="13" t="s">
        <v>80</v>
      </c>
      <c r="G97" s="13">
        <v>7</v>
      </c>
      <c r="H97" s="2">
        <f>IF(G97="","",ROUNDDOWN(SUM($G$2:$G97)/7+0.999+COUNTIF($F$2:$F97,"&lt;&gt;35mm"),0))</f>
        <v>76</v>
      </c>
      <c r="I97" s="15">
        <v>44197</v>
      </c>
      <c r="J97" s="18" t="s">
        <v>179</v>
      </c>
      <c r="K97" s="19"/>
      <c r="L97" s="19"/>
    </row>
    <row r="98" spans="2:12" x14ac:dyDescent="0.2">
      <c r="B98" s="3">
        <f t="shared" si="2"/>
        <v>97</v>
      </c>
      <c r="C98" s="13" t="s">
        <v>6</v>
      </c>
      <c r="D98" s="13" t="s">
        <v>47</v>
      </c>
      <c r="E98" t="str">
        <f>IF(D98="","",VLOOKUP(D98,フィルム情報!$B$2:$C$1000,2,FALSE))</f>
        <v>カラー</v>
      </c>
      <c r="F98" s="13" t="s">
        <v>80</v>
      </c>
      <c r="G98" s="13">
        <v>7</v>
      </c>
      <c r="H98" s="2">
        <f>IF(G98="","",ROUNDDOWN(SUM($G$2:$G98)/7+0.999+COUNTIF($F$2:$F98,"&lt;&gt;35mm"),0))</f>
        <v>77</v>
      </c>
      <c r="I98" s="15">
        <v>44197</v>
      </c>
      <c r="J98" s="18" t="s">
        <v>178</v>
      </c>
      <c r="K98" s="19"/>
      <c r="L98" s="19"/>
    </row>
    <row r="99" spans="2:12" x14ac:dyDescent="0.2">
      <c r="B99" s="3">
        <f t="shared" ref="B99:B130" si="3">IF(C99&lt;&gt;"",B98+1,"")</f>
        <v>98</v>
      </c>
      <c r="C99" s="13" t="s">
        <v>31</v>
      </c>
      <c r="D99" s="13" t="s">
        <v>113</v>
      </c>
      <c r="E99" t="str">
        <f>IF(D99="","",VLOOKUP(D99,フィルム情報!$B$2:$C$1000,2,FALSE))</f>
        <v>白黒</v>
      </c>
      <c r="F99" s="13" t="s">
        <v>80</v>
      </c>
      <c r="G99" s="13">
        <v>7</v>
      </c>
      <c r="H99" s="2">
        <f>IF(G99="","",ROUNDDOWN(SUM($G$2:$G99)/7+0.999+COUNTIF($F$2:$F99,"&lt;&gt;35mm"),0))</f>
        <v>78</v>
      </c>
      <c r="I99" s="15">
        <v>44197</v>
      </c>
      <c r="J99" s="18" t="s">
        <v>177</v>
      </c>
      <c r="K99" s="19"/>
      <c r="L99" s="19"/>
    </row>
    <row r="100" spans="2:12" x14ac:dyDescent="0.2">
      <c r="B100" s="3">
        <f t="shared" si="3"/>
        <v>99</v>
      </c>
      <c r="C100" s="13" t="s">
        <v>22</v>
      </c>
      <c r="D100" s="13" t="s">
        <v>29</v>
      </c>
      <c r="E100" t="str">
        <f>IF(D100="","",VLOOKUP(D100,フィルム情報!$B$2:$C$1000,2,FALSE))</f>
        <v>白黒</v>
      </c>
      <c r="F100" s="13" t="s">
        <v>80</v>
      </c>
      <c r="G100" s="13">
        <v>5</v>
      </c>
      <c r="H100" s="2">
        <f>IF(G100="","",ROUNDDOWN(SUM($G$2:$G100)/7+0.999+COUNTIF($F$2:$F100,"&lt;&gt;35mm"),0))</f>
        <v>79</v>
      </c>
      <c r="I100" s="15">
        <v>44197</v>
      </c>
      <c r="J100" s="18" t="s">
        <v>175</v>
      </c>
      <c r="K100" s="19"/>
      <c r="L100" s="19"/>
    </row>
    <row r="101" spans="2:12" x14ac:dyDescent="0.2">
      <c r="B101" s="3">
        <f t="shared" si="3"/>
        <v>100</v>
      </c>
      <c r="C101" s="13" t="s">
        <v>6</v>
      </c>
      <c r="D101" s="13" t="s">
        <v>50</v>
      </c>
      <c r="E101" t="str">
        <f>IF(D101="","",VLOOKUP(D101,フィルム情報!$B$2:$C$1000,2,FALSE))</f>
        <v>白黒</v>
      </c>
      <c r="F101" s="13" t="s">
        <v>80</v>
      </c>
      <c r="G101" s="13">
        <v>6</v>
      </c>
      <c r="H101" s="2">
        <f>IF(G101="","",ROUNDDOWN(SUM($G$2:$G101)/7+0.999+COUNTIF($F$2:$F101,"&lt;&gt;35mm"),0))</f>
        <v>79</v>
      </c>
      <c r="I101" s="15">
        <v>44197</v>
      </c>
      <c r="J101" s="18" t="s">
        <v>174</v>
      </c>
      <c r="K101" s="19"/>
      <c r="L101" s="19"/>
    </row>
    <row r="102" spans="2:12" x14ac:dyDescent="0.2">
      <c r="B102" s="3">
        <f t="shared" si="3"/>
        <v>101</v>
      </c>
      <c r="C102" s="13" t="s">
        <v>27</v>
      </c>
      <c r="D102" s="13" t="s">
        <v>49</v>
      </c>
      <c r="E102" t="str">
        <f>IF(D102="","",VLOOKUP(D102,フィルム情報!$B$2:$C$1000,2,FALSE))</f>
        <v>白黒</v>
      </c>
      <c r="F102" s="13" t="s">
        <v>80</v>
      </c>
      <c r="G102" s="13">
        <v>7</v>
      </c>
      <c r="H102" s="2">
        <f>IF(G102="","",ROUNDDOWN(SUM($G$2:$G102)/7+0.999+COUNTIF($F$2:$F102,"&lt;&gt;35mm"),0))</f>
        <v>80</v>
      </c>
      <c r="I102" s="15">
        <v>44197</v>
      </c>
      <c r="J102" s="18" t="s">
        <v>173</v>
      </c>
      <c r="K102" s="19"/>
      <c r="L102" s="19"/>
    </row>
    <row r="103" spans="2:12" x14ac:dyDescent="0.2">
      <c r="B103" s="3">
        <f t="shared" si="3"/>
        <v>102</v>
      </c>
      <c r="C103" s="13" t="s">
        <v>51</v>
      </c>
      <c r="D103" s="13" t="s">
        <v>52</v>
      </c>
      <c r="E103" t="str">
        <f>IF(D103="","",VLOOKUP(D103,フィルム情報!$B$2:$C$1000,2,FALSE))</f>
        <v>白黒</v>
      </c>
      <c r="F103" s="13" t="s">
        <v>80</v>
      </c>
      <c r="G103" s="13">
        <v>7</v>
      </c>
      <c r="H103" s="2">
        <f>IF(G103="","",ROUNDDOWN(SUM($G$2:$G103)/7+0.999+COUNTIF($F$2:$F103,"&lt;&gt;35mm"),0))</f>
        <v>81</v>
      </c>
      <c r="I103" s="15">
        <v>44197</v>
      </c>
      <c r="J103" s="18" t="s">
        <v>172</v>
      </c>
      <c r="K103" s="19"/>
      <c r="L103" s="19"/>
    </row>
    <row r="104" spans="2:12" x14ac:dyDescent="0.2">
      <c r="B104" s="3">
        <f t="shared" si="3"/>
        <v>103</v>
      </c>
      <c r="C104" s="13" t="s">
        <v>6</v>
      </c>
      <c r="D104" s="13" t="s">
        <v>53</v>
      </c>
      <c r="E104" t="str">
        <f>IF(D104="","",VLOOKUP(D104,フィルム情報!$B$2:$C$1000,2,FALSE))</f>
        <v>カラー</v>
      </c>
      <c r="F104" s="13" t="s">
        <v>80</v>
      </c>
      <c r="G104" s="13">
        <v>7</v>
      </c>
      <c r="H104" s="2">
        <f>IF(G104="","",ROUNDDOWN(SUM($G$2:$G104)/7+0.999+COUNTIF($F$2:$F104,"&lt;&gt;35mm"),0))</f>
        <v>82</v>
      </c>
      <c r="I104" s="15">
        <v>44197</v>
      </c>
      <c r="J104" s="18" t="s">
        <v>170</v>
      </c>
      <c r="K104" s="19" t="s">
        <v>171</v>
      </c>
      <c r="L104" s="19"/>
    </row>
    <row r="105" spans="2:12" x14ac:dyDescent="0.2">
      <c r="B105" s="3">
        <f t="shared" si="3"/>
        <v>104</v>
      </c>
      <c r="C105" s="13" t="s">
        <v>22</v>
      </c>
      <c r="D105" s="13" t="s">
        <v>29</v>
      </c>
      <c r="E105" t="str">
        <f>IF(D105="","",VLOOKUP(D105,フィルム情報!$B$2:$C$1000,2,FALSE))</f>
        <v>白黒</v>
      </c>
      <c r="F105" s="13" t="s">
        <v>80</v>
      </c>
      <c r="G105" s="13">
        <v>4</v>
      </c>
      <c r="H105" s="2">
        <f>IF(G105="","",ROUNDDOWN(SUM($G$2:$G105)/7+0.999+COUNTIF($F$2:$F105,"&lt;&gt;35mm"),0))</f>
        <v>83</v>
      </c>
      <c r="I105" s="15">
        <v>44197</v>
      </c>
      <c r="J105" s="18" t="s">
        <v>169</v>
      </c>
      <c r="K105" s="19"/>
      <c r="L105" s="19"/>
    </row>
    <row r="106" spans="2:12" x14ac:dyDescent="0.2">
      <c r="B106" s="3">
        <f t="shared" si="3"/>
        <v>105</v>
      </c>
      <c r="C106" s="13" t="s">
        <v>22</v>
      </c>
      <c r="D106" s="13" t="s">
        <v>29</v>
      </c>
      <c r="E106" t="str">
        <f>IF(D106="","",VLOOKUP(D106,フィルム情報!$B$2:$C$1000,2,FALSE))</f>
        <v>白黒</v>
      </c>
      <c r="F106" s="13" t="s">
        <v>80</v>
      </c>
      <c r="G106" s="13">
        <v>5</v>
      </c>
      <c r="H106" s="2">
        <f>IF(G106="","",ROUNDDOWN(SUM($G$2:$G106)/7+0.999+COUNTIF($F$2:$F106,"&lt;&gt;35mm"),0))</f>
        <v>84</v>
      </c>
      <c r="I106" s="15">
        <v>44197</v>
      </c>
      <c r="J106" s="18" t="s">
        <v>168</v>
      </c>
      <c r="K106" s="19"/>
      <c r="L106" s="19"/>
    </row>
    <row r="107" spans="2:12" x14ac:dyDescent="0.2">
      <c r="B107" s="3">
        <f t="shared" si="3"/>
        <v>106</v>
      </c>
      <c r="C107" s="13" t="s">
        <v>22</v>
      </c>
      <c r="D107" s="13" t="s">
        <v>29</v>
      </c>
      <c r="E107" t="str">
        <f>IF(D107="","",VLOOKUP(D107,フィルム情報!$B$2:$C$1000,2,FALSE))</f>
        <v>白黒</v>
      </c>
      <c r="F107" s="13" t="s">
        <v>80</v>
      </c>
      <c r="G107" s="13">
        <v>4</v>
      </c>
      <c r="H107" s="2">
        <f>IF(G107="","",ROUNDDOWN(SUM($G$2:$G107)/7+0.999+COUNTIF($F$2:$F107,"&lt;&gt;35mm"),0))</f>
        <v>84</v>
      </c>
      <c r="I107" s="15">
        <v>44197</v>
      </c>
      <c r="J107" s="18" t="s">
        <v>167</v>
      </c>
      <c r="K107" s="19"/>
      <c r="L107" s="19"/>
    </row>
    <row r="108" spans="2:12" x14ac:dyDescent="0.2">
      <c r="B108" s="3">
        <f t="shared" si="3"/>
        <v>107</v>
      </c>
      <c r="C108" s="13" t="s">
        <v>22</v>
      </c>
      <c r="D108" s="13" t="s">
        <v>29</v>
      </c>
      <c r="E108" t="str">
        <f>IF(D108="","",VLOOKUP(D108,フィルム情報!$B$2:$C$1000,2,FALSE))</f>
        <v>白黒</v>
      </c>
      <c r="F108" s="13" t="s">
        <v>80</v>
      </c>
      <c r="G108" s="13">
        <v>7</v>
      </c>
      <c r="H108" s="2">
        <f>IF(G108="","",ROUNDDOWN(SUM($G$2:$G108)/7+0.999+COUNTIF($F$2:$F108,"&lt;&gt;35mm"),0))</f>
        <v>85</v>
      </c>
      <c r="I108" s="15">
        <v>44197</v>
      </c>
      <c r="J108" s="18" t="s">
        <v>167</v>
      </c>
      <c r="K108" s="19"/>
      <c r="L108" s="19"/>
    </row>
    <row r="109" spans="2:12" x14ac:dyDescent="0.2">
      <c r="B109" s="3">
        <f t="shared" si="3"/>
        <v>108</v>
      </c>
      <c r="C109" s="13" t="s">
        <v>54</v>
      </c>
      <c r="D109" s="13" t="s">
        <v>35</v>
      </c>
      <c r="E109" t="str">
        <f>IF(D109="","",VLOOKUP(D109,フィルム情報!$B$2:$C$1000,2,FALSE))</f>
        <v>白黒</v>
      </c>
      <c r="F109" s="13" t="s">
        <v>80</v>
      </c>
      <c r="G109" s="13">
        <v>7</v>
      </c>
      <c r="H109" s="2">
        <f>IF(G109="","",ROUNDDOWN(SUM($G$2:$G109)/7+0.999+COUNTIF($F$2:$F109,"&lt;&gt;35mm"),0))</f>
        <v>86</v>
      </c>
      <c r="I109" s="15">
        <v>44197</v>
      </c>
      <c r="J109" s="22" t="s">
        <v>166</v>
      </c>
      <c r="K109" s="19"/>
      <c r="L109" s="19"/>
    </row>
    <row r="110" spans="2:12" x14ac:dyDescent="0.2">
      <c r="B110" s="3">
        <f t="shared" si="3"/>
        <v>109</v>
      </c>
      <c r="C110" s="13" t="s">
        <v>22</v>
      </c>
      <c r="D110" s="13" t="s">
        <v>29</v>
      </c>
      <c r="E110" t="str">
        <f>IF(D110="","",VLOOKUP(D110,フィルム情報!$B$2:$C$1000,2,FALSE))</f>
        <v>白黒</v>
      </c>
      <c r="F110" s="13" t="s">
        <v>80</v>
      </c>
      <c r="G110" s="13">
        <v>4</v>
      </c>
      <c r="H110" s="2">
        <f>IF(G110="","",ROUNDDOWN(SUM($G$2:$G110)/7+0.999+COUNTIF($F$2:$F110,"&lt;&gt;35mm"),0))</f>
        <v>87</v>
      </c>
      <c r="I110" s="15">
        <v>44197</v>
      </c>
      <c r="J110" s="18" t="s">
        <v>165</v>
      </c>
      <c r="K110" s="19" t="s">
        <v>161</v>
      </c>
      <c r="L110" s="19"/>
    </row>
    <row r="111" spans="2:12" x14ac:dyDescent="0.2">
      <c r="B111" s="3">
        <f t="shared" si="3"/>
        <v>110</v>
      </c>
      <c r="C111" s="13" t="s">
        <v>22</v>
      </c>
      <c r="D111" s="13" t="s">
        <v>29</v>
      </c>
      <c r="E111" t="str">
        <f>IF(D111="","",VLOOKUP(D111,フィルム情報!$B$2:$C$1000,2,FALSE))</f>
        <v>白黒</v>
      </c>
      <c r="F111" s="13" t="s">
        <v>80</v>
      </c>
      <c r="G111" s="13">
        <v>7</v>
      </c>
      <c r="H111" s="2">
        <f>IF(G111="","",ROUNDDOWN(SUM($G$2:$G111)/7+0.999+COUNTIF($F$2:$F111,"&lt;&gt;35mm"),0))</f>
        <v>88</v>
      </c>
      <c r="I111" s="15">
        <v>44197</v>
      </c>
      <c r="J111" s="18" t="s">
        <v>165</v>
      </c>
      <c r="K111" s="19" t="s">
        <v>164</v>
      </c>
      <c r="L111" s="19"/>
    </row>
    <row r="112" spans="2:12" x14ac:dyDescent="0.2">
      <c r="B112" s="3">
        <f t="shared" si="3"/>
        <v>111</v>
      </c>
      <c r="C112" s="13" t="s">
        <v>22</v>
      </c>
      <c r="D112" s="13" t="s">
        <v>29</v>
      </c>
      <c r="E112" t="str">
        <f>IF(D112="","",VLOOKUP(D112,フィルム情報!$B$2:$C$1000,2,FALSE))</f>
        <v>白黒</v>
      </c>
      <c r="F112" s="13" t="s">
        <v>80</v>
      </c>
      <c r="G112" s="13">
        <v>7</v>
      </c>
      <c r="H112" s="2">
        <f>IF(G112="","",ROUNDDOWN(SUM($G$2:$G112)/7+0.999+COUNTIF($F$2:$F112,"&lt;&gt;35mm"),0))</f>
        <v>89</v>
      </c>
      <c r="I112" s="15">
        <v>44197</v>
      </c>
      <c r="J112" s="18" t="s">
        <v>161</v>
      </c>
      <c r="K112" s="19" t="s">
        <v>162</v>
      </c>
      <c r="L112" s="19"/>
    </row>
    <row r="113" spans="2:12" x14ac:dyDescent="0.2">
      <c r="B113" s="3">
        <f t="shared" si="3"/>
        <v>112</v>
      </c>
      <c r="C113" s="13" t="s">
        <v>22</v>
      </c>
      <c r="D113" s="13" t="s">
        <v>29</v>
      </c>
      <c r="E113" t="str">
        <f>IF(D113="","",VLOOKUP(D113,フィルム情報!$B$2:$C$1000,2,FALSE))</f>
        <v>白黒</v>
      </c>
      <c r="F113" s="13" t="s">
        <v>80</v>
      </c>
      <c r="G113" s="13">
        <v>4</v>
      </c>
      <c r="H113" s="2">
        <f>IF(G113="","",ROUNDDOWN(SUM($G$2:$G113)/7+0.999+COUNTIF($F$2:$F113,"&lt;&gt;35mm"),0))</f>
        <v>89</v>
      </c>
      <c r="I113" s="15">
        <v>44562</v>
      </c>
      <c r="J113" s="18" t="s">
        <v>130</v>
      </c>
      <c r="K113" s="19"/>
      <c r="L113" s="19"/>
    </row>
    <row r="114" spans="2:12" x14ac:dyDescent="0.2">
      <c r="B114" s="3">
        <f t="shared" si="3"/>
        <v>113</v>
      </c>
      <c r="C114" s="13" t="s">
        <v>32</v>
      </c>
      <c r="D114" s="13" t="s">
        <v>55</v>
      </c>
      <c r="E114" t="str">
        <f>IF(D114="","",VLOOKUP(D114,フィルム情報!$B$2:$C$1000,2,FALSE))</f>
        <v>リバーサル</v>
      </c>
      <c r="F114" s="13" t="s">
        <v>111</v>
      </c>
      <c r="G114" s="13" t="s">
        <v>112</v>
      </c>
      <c r="H114" s="2">
        <f>IF(G114="","",ROUNDDOWN(SUM($G$2:$G114)/7+0.999+COUNTIF($F$2:$F114,"&lt;&gt;35mm"),0))</f>
        <v>90</v>
      </c>
      <c r="I114" s="15">
        <v>44562</v>
      </c>
      <c r="J114" s="18" t="s">
        <v>160</v>
      </c>
      <c r="K114" s="19"/>
      <c r="L114" s="19"/>
    </row>
    <row r="115" spans="2:12" x14ac:dyDescent="0.2">
      <c r="B115" s="3">
        <f t="shared" si="3"/>
        <v>114</v>
      </c>
      <c r="C115" s="13" t="s">
        <v>32</v>
      </c>
      <c r="D115" s="13" t="s">
        <v>42</v>
      </c>
      <c r="E115" t="str">
        <f>IF(D115="","",VLOOKUP(D115,フィルム情報!$B$2:$C$1000,2,FALSE))</f>
        <v>リバーサル</v>
      </c>
      <c r="F115" s="13" t="s">
        <v>80</v>
      </c>
      <c r="G115" s="13">
        <v>7</v>
      </c>
      <c r="H115" s="2">
        <f>IF(G115="","",ROUNDDOWN(SUM($G$2:$G115)/7+0.999+COUNTIF($F$2:$F115,"&lt;&gt;35mm"),0))</f>
        <v>91</v>
      </c>
      <c r="I115" s="15">
        <v>44562</v>
      </c>
      <c r="J115" s="18" t="s">
        <v>154</v>
      </c>
      <c r="K115" s="19" t="s">
        <v>159</v>
      </c>
      <c r="L115" s="19"/>
    </row>
    <row r="116" spans="2:12" x14ac:dyDescent="0.2">
      <c r="B116" s="3">
        <f t="shared" si="3"/>
        <v>115</v>
      </c>
      <c r="C116" s="13" t="s">
        <v>32</v>
      </c>
      <c r="D116" s="13" t="s">
        <v>55</v>
      </c>
      <c r="E116" t="str">
        <f>IF(D116="","",VLOOKUP(D116,フィルム情報!$B$2:$C$1000,2,FALSE))</f>
        <v>リバーサル</v>
      </c>
      <c r="F116" s="13" t="s">
        <v>80</v>
      </c>
      <c r="G116" s="13">
        <v>7</v>
      </c>
      <c r="H116" s="2">
        <f>IF(G116="","",ROUNDDOWN(SUM($G$2:$G116)/7+0.999+COUNTIF($F$2:$F116,"&lt;&gt;35mm"),0))</f>
        <v>92</v>
      </c>
      <c r="I116" s="15">
        <v>44562</v>
      </c>
      <c r="J116" s="18" t="s">
        <v>130</v>
      </c>
      <c r="K116" s="19"/>
      <c r="L116" s="19"/>
    </row>
    <row r="117" spans="2:12" x14ac:dyDescent="0.2">
      <c r="B117" s="3">
        <f t="shared" si="3"/>
        <v>116</v>
      </c>
      <c r="C117" s="13" t="s">
        <v>3</v>
      </c>
      <c r="D117" s="13" t="s">
        <v>66</v>
      </c>
      <c r="E117" t="str">
        <f>IF(D117="","",VLOOKUP(D117,フィルム情報!$B$2:$C$1000,2,FALSE))</f>
        <v>カラー</v>
      </c>
      <c r="F117" s="13" t="s">
        <v>111</v>
      </c>
      <c r="G117" s="13" t="s">
        <v>112</v>
      </c>
      <c r="H117" s="2">
        <f>IF(G117="","",ROUNDDOWN(SUM($G$2:$G117)/7+0.999+COUNTIF($F$2:$F117,"&lt;&gt;35mm"),0))</f>
        <v>93</v>
      </c>
      <c r="I117" s="15">
        <v>44562</v>
      </c>
      <c r="J117" s="18" t="s">
        <v>153</v>
      </c>
      <c r="K117" s="19"/>
      <c r="L117" s="19"/>
    </row>
    <row r="118" spans="2:12" x14ac:dyDescent="0.2">
      <c r="B118" s="3">
        <f t="shared" si="3"/>
        <v>117</v>
      </c>
      <c r="C118" s="13" t="s">
        <v>56</v>
      </c>
      <c r="D118" s="13" t="s">
        <v>21</v>
      </c>
      <c r="E118" t="str">
        <f>IF(D118="","",VLOOKUP(D118,フィルム情報!$B$2:$C$1000,2,FALSE))</f>
        <v>白黒</v>
      </c>
      <c r="F118" s="13" t="s">
        <v>80</v>
      </c>
      <c r="G118" s="13">
        <v>7</v>
      </c>
      <c r="H118" s="2">
        <f>IF(G118="","",ROUNDDOWN(SUM($G$2:$G118)/7+0.999+COUNTIF($F$2:$F118,"&lt;&gt;35mm"),0))</f>
        <v>94</v>
      </c>
      <c r="I118" s="15">
        <v>44562</v>
      </c>
      <c r="J118" s="18" t="s">
        <v>130</v>
      </c>
      <c r="K118" s="19"/>
      <c r="L118" s="19"/>
    </row>
    <row r="119" spans="2:12" x14ac:dyDescent="0.2">
      <c r="B119" s="3">
        <f t="shared" si="3"/>
        <v>118</v>
      </c>
      <c r="C119" s="13" t="s">
        <v>22</v>
      </c>
      <c r="D119" s="13" t="s">
        <v>29</v>
      </c>
      <c r="E119" t="str">
        <f>IF(D119="","",VLOOKUP(D119,フィルム情報!$B$2:$C$1000,2,FALSE))</f>
        <v>白黒</v>
      </c>
      <c r="F119" s="13" t="s">
        <v>80</v>
      </c>
      <c r="G119" s="13">
        <v>5</v>
      </c>
      <c r="H119" s="2">
        <f>IF(G119="","",ROUNDDOWN(SUM($G$2:$G119)/7+0.999+COUNTIF($F$2:$F119,"&lt;&gt;35mm"),0))</f>
        <v>95</v>
      </c>
      <c r="I119" s="15">
        <v>44562</v>
      </c>
      <c r="J119" s="18" t="s">
        <v>130</v>
      </c>
      <c r="K119" s="19"/>
      <c r="L119" s="19"/>
    </row>
    <row r="120" spans="2:12" x14ac:dyDescent="0.2">
      <c r="B120" s="3">
        <f t="shared" si="3"/>
        <v>119</v>
      </c>
      <c r="C120" s="13" t="s">
        <v>22</v>
      </c>
      <c r="D120" s="13" t="s">
        <v>57</v>
      </c>
      <c r="E120" t="str">
        <f>IF(D120="","",VLOOKUP(D120,フィルム情報!$B$2:$C$1000,2,FALSE))</f>
        <v>白黒</v>
      </c>
      <c r="F120" s="13" t="s">
        <v>80</v>
      </c>
      <c r="G120" s="13">
        <v>7</v>
      </c>
      <c r="H120" s="2">
        <f>IF(G120="","",ROUNDDOWN(SUM($G$2:$G120)/7+0.999+COUNTIF($F$2:$F120,"&lt;&gt;35mm"),0))</f>
        <v>96</v>
      </c>
      <c r="I120" s="15">
        <v>44562</v>
      </c>
      <c r="J120" s="18" t="s">
        <v>152</v>
      </c>
      <c r="K120" s="19"/>
      <c r="L120" s="19"/>
    </row>
    <row r="121" spans="2:12" x14ac:dyDescent="0.2">
      <c r="B121" s="3">
        <f t="shared" si="3"/>
        <v>120</v>
      </c>
      <c r="C121" s="13" t="s">
        <v>22</v>
      </c>
      <c r="D121" s="13" t="s">
        <v>29</v>
      </c>
      <c r="E121" t="str">
        <f>IF(D121="","",VLOOKUP(D121,フィルム情報!$B$2:$C$1000,2,FALSE))</f>
        <v>白黒</v>
      </c>
      <c r="F121" s="13" t="s">
        <v>80</v>
      </c>
      <c r="G121" s="13">
        <v>7</v>
      </c>
      <c r="H121" s="2">
        <f>IF(G121="","",ROUNDDOWN(SUM($G$2:$G121)/7+0.999+COUNTIF($F$2:$F121,"&lt;&gt;35mm"),0))</f>
        <v>97</v>
      </c>
      <c r="I121" s="15">
        <v>44562</v>
      </c>
      <c r="J121" s="18" t="s">
        <v>130</v>
      </c>
      <c r="K121" s="19"/>
      <c r="L121" s="19"/>
    </row>
    <row r="122" spans="2:12" x14ac:dyDescent="0.2">
      <c r="B122" s="3">
        <f t="shared" si="3"/>
        <v>121</v>
      </c>
      <c r="C122" s="13" t="s">
        <v>58</v>
      </c>
      <c r="D122" s="13" t="s">
        <v>59</v>
      </c>
      <c r="E122" t="str">
        <f>IF(D122="","",VLOOKUP(D122,フィルム情報!$B$2:$C$1000,2,FALSE))</f>
        <v>白黒</v>
      </c>
      <c r="F122" s="13" t="s">
        <v>80</v>
      </c>
      <c r="G122" s="13">
        <v>7</v>
      </c>
      <c r="H122" s="2">
        <f>IF(G122="","",ROUNDDOWN(SUM($G$2:$G122)/7+0.999+COUNTIF($F$2:$F122,"&lt;&gt;35mm"),0))</f>
        <v>98</v>
      </c>
      <c r="I122" s="15">
        <v>44562</v>
      </c>
      <c r="J122" s="18" t="s">
        <v>151</v>
      </c>
      <c r="K122" s="19"/>
      <c r="L122" s="19"/>
    </row>
    <row r="123" spans="2:12" x14ac:dyDescent="0.2">
      <c r="B123" s="3">
        <f t="shared" si="3"/>
        <v>122</v>
      </c>
      <c r="C123" s="13" t="s">
        <v>22</v>
      </c>
      <c r="D123" s="13" t="s">
        <v>29</v>
      </c>
      <c r="E123" t="str">
        <f>IF(D123="","",VLOOKUP(D123,フィルム情報!$B$2:$C$1000,2,FALSE))</f>
        <v>白黒</v>
      </c>
      <c r="F123" s="13" t="s">
        <v>80</v>
      </c>
      <c r="G123" s="13">
        <v>4</v>
      </c>
      <c r="H123" s="2">
        <f>IF(G123="","",ROUNDDOWN(SUM($G$2:$G123)/7+0.999+COUNTIF($F$2:$F123,"&lt;&gt;35mm"),0))</f>
        <v>99</v>
      </c>
      <c r="I123" s="15">
        <v>44562</v>
      </c>
      <c r="J123" s="18" t="s">
        <v>150</v>
      </c>
      <c r="K123" s="19"/>
      <c r="L123" s="19"/>
    </row>
    <row r="124" spans="2:12" x14ac:dyDescent="0.2">
      <c r="B124" s="3">
        <f t="shared" si="3"/>
        <v>123</v>
      </c>
      <c r="C124" s="13" t="s">
        <v>22</v>
      </c>
      <c r="D124" s="13" t="s">
        <v>29</v>
      </c>
      <c r="E124" t="str">
        <f>IF(D124="","",VLOOKUP(D124,フィルム情報!$B$2:$C$1000,2,FALSE))</f>
        <v>白黒</v>
      </c>
      <c r="F124" s="13" t="s">
        <v>80</v>
      </c>
      <c r="G124" s="13">
        <v>7</v>
      </c>
      <c r="H124" s="2">
        <f>IF(G124="","",ROUNDDOWN(SUM($G$2:$G124)/7+0.999+COUNTIF($F$2:$F124,"&lt;&gt;35mm"),0))</f>
        <v>100</v>
      </c>
      <c r="I124" s="15">
        <v>44562</v>
      </c>
      <c r="J124" s="18" t="s">
        <v>149</v>
      </c>
      <c r="K124" s="19"/>
      <c r="L124" s="19"/>
    </row>
    <row r="125" spans="2:12" x14ac:dyDescent="0.2">
      <c r="B125" s="3">
        <f t="shared" si="3"/>
        <v>124</v>
      </c>
      <c r="C125" s="13" t="s">
        <v>22</v>
      </c>
      <c r="D125" s="13" t="s">
        <v>29</v>
      </c>
      <c r="E125" t="str">
        <f>IF(D125="","",VLOOKUP(D125,フィルム情報!$B$2:$C$1000,2,FALSE))</f>
        <v>白黒</v>
      </c>
      <c r="F125" s="13" t="s">
        <v>80</v>
      </c>
      <c r="G125" s="13">
        <v>5</v>
      </c>
      <c r="H125" s="2">
        <f>IF(G125="","",ROUNDDOWN(SUM($G$2:$G125)/7+0.999+COUNTIF($F$2:$F125,"&lt;&gt;35mm"),0))</f>
        <v>100</v>
      </c>
      <c r="I125" s="15">
        <v>44562</v>
      </c>
      <c r="J125" s="18" t="s">
        <v>148</v>
      </c>
      <c r="K125" s="19"/>
      <c r="L125" s="19"/>
    </row>
    <row r="126" spans="2:12" x14ac:dyDescent="0.2">
      <c r="B126" s="3">
        <f t="shared" si="3"/>
        <v>125</v>
      </c>
      <c r="C126" s="13" t="s">
        <v>60</v>
      </c>
      <c r="D126" s="13" t="s">
        <v>61</v>
      </c>
      <c r="E126" t="str">
        <f>IF(D126="","",VLOOKUP(D126,フィルム情報!$B$2:$C$1000,2,FALSE))</f>
        <v>白黒</v>
      </c>
      <c r="F126" s="13" t="s">
        <v>80</v>
      </c>
      <c r="G126" s="13">
        <v>8</v>
      </c>
      <c r="H126" s="2">
        <f>IF(G126="","",ROUNDDOWN(SUM($G$2:$G126)/7+0.999+COUNTIF($F$2:$F126,"&lt;&gt;35mm"),0))</f>
        <v>102</v>
      </c>
      <c r="I126" s="15">
        <v>44562</v>
      </c>
      <c r="J126" s="18" t="s">
        <v>147</v>
      </c>
      <c r="K126" s="19"/>
      <c r="L126" s="19"/>
    </row>
    <row r="127" spans="2:12" x14ac:dyDescent="0.2">
      <c r="B127" s="3">
        <f t="shared" si="3"/>
        <v>126</v>
      </c>
      <c r="C127" s="13" t="s">
        <v>22</v>
      </c>
      <c r="D127" s="13" t="s">
        <v>29</v>
      </c>
      <c r="E127" t="str">
        <f>IF(D127="","",VLOOKUP(D127,フィルム情報!$B$2:$C$1000,2,FALSE))</f>
        <v>白黒</v>
      </c>
      <c r="F127" s="13" t="s">
        <v>80</v>
      </c>
      <c r="G127" s="13">
        <v>4</v>
      </c>
      <c r="H127" s="2">
        <f>IF(G127="","",ROUNDDOWN(SUM($G$2:$G127)/7+0.999+COUNTIF($F$2:$F127,"&lt;&gt;35mm"),0))</f>
        <v>102</v>
      </c>
      <c r="I127" s="15">
        <v>44562</v>
      </c>
      <c r="J127" s="18" t="s">
        <v>130</v>
      </c>
      <c r="K127" s="19"/>
      <c r="L127" s="19"/>
    </row>
    <row r="128" spans="2:12" x14ac:dyDescent="0.2">
      <c r="B128" s="3">
        <f t="shared" si="3"/>
        <v>127</v>
      </c>
      <c r="C128" s="13" t="s">
        <v>22</v>
      </c>
      <c r="D128" s="13" t="s">
        <v>29</v>
      </c>
      <c r="E128" t="str">
        <f>IF(D128="","",VLOOKUP(D128,フィルム情報!$B$2:$C$1000,2,FALSE))</f>
        <v>白黒</v>
      </c>
      <c r="F128" s="13" t="s">
        <v>80</v>
      </c>
      <c r="G128" s="13">
        <v>7</v>
      </c>
      <c r="H128" s="2">
        <f>IF(G128="","",ROUNDDOWN(SUM($G$2:$G128)/7+0.999+COUNTIF($F$2:$F128,"&lt;&gt;35mm"),0))</f>
        <v>103</v>
      </c>
      <c r="I128" s="15">
        <v>44562</v>
      </c>
      <c r="J128" s="18" t="s">
        <v>146</v>
      </c>
      <c r="K128" s="19"/>
      <c r="L128" s="19"/>
    </row>
    <row r="129" spans="2:12" x14ac:dyDescent="0.2">
      <c r="B129" s="3">
        <f t="shared" si="3"/>
        <v>128</v>
      </c>
      <c r="C129" s="13" t="s">
        <v>22</v>
      </c>
      <c r="D129" s="13" t="s">
        <v>29</v>
      </c>
      <c r="E129" t="str">
        <f>IF(D129="","",VLOOKUP(D129,フィルム情報!$B$2:$C$1000,2,FALSE))</f>
        <v>白黒</v>
      </c>
      <c r="F129" s="13" t="s">
        <v>80</v>
      </c>
      <c r="G129" s="13">
        <v>4</v>
      </c>
      <c r="H129" s="2">
        <f>IF(G129="","",ROUNDDOWN(SUM($G$2:$G129)/7+0.999+COUNTIF($F$2:$F129,"&lt;&gt;35mm"),0))</f>
        <v>104</v>
      </c>
      <c r="I129" s="15">
        <v>44562</v>
      </c>
      <c r="J129" s="18" t="s">
        <v>145</v>
      </c>
      <c r="K129" s="19"/>
      <c r="L129" s="19"/>
    </row>
    <row r="130" spans="2:12" x14ac:dyDescent="0.2">
      <c r="B130" s="3">
        <f t="shared" si="3"/>
        <v>129</v>
      </c>
      <c r="C130" s="13" t="s">
        <v>6</v>
      </c>
      <c r="D130" s="13" t="s">
        <v>7</v>
      </c>
      <c r="E130" t="str">
        <f>IF(D130="","",VLOOKUP(D130,フィルム情報!$B$2:$C$1000,2,FALSE))</f>
        <v>カラー</v>
      </c>
      <c r="F130" s="13" t="s">
        <v>80</v>
      </c>
      <c r="G130" s="13">
        <v>7</v>
      </c>
      <c r="H130" s="2">
        <f>IF(G130="","",ROUNDDOWN(SUM($G$2:$G130)/7+0.999+COUNTIF($F$2:$F130,"&lt;&gt;35mm"),0))</f>
        <v>105</v>
      </c>
      <c r="I130" s="15">
        <v>44562</v>
      </c>
      <c r="J130" s="18" t="s">
        <v>144</v>
      </c>
      <c r="K130" s="19"/>
      <c r="L130" s="19"/>
    </row>
    <row r="131" spans="2:12" x14ac:dyDescent="0.2">
      <c r="B131" s="3">
        <f t="shared" ref="B131:B162" si="4">IF(C131&lt;&gt;"",B130+1,"")</f>
        <v>130</v>
      </c>
      <c r="C131" s="13" t="s">
        <v>6</v>
      </c>
      <c r="D131" s="13" t="s">
        <v>7</v>
      </c>
      <c r="E131" t="str">
        <f>IF(D131="","",VLOOKUP(D131,フィルム情報!$B$2:$C$1000,2,FALSE))</f>
        <v>カラー</v>
      </c>
      <c r="F131" s="13" t="s">
        <v>80</v>
      </c>
      <c r="G131" s="13">
        <v>7</v>
      </c>
      <c r="H131" s="2">
        <f>IF(G131="","",ROUNDDOWN(SUM($G$2:$G131)/7+0.999+COUNTIF($F$2:$F131,"&lt;&gt;35mm"),0))</f>
        <v>106</v>
      </c>
      <c r="I131" s="15">
        <v>44562</v>
      </c>
      <c r="J131" s="18" t="s">
        <v>143</v>
      </c>
      <c r="K131" s="19"/>
      <c r="L131" s="19"/>
    </row>
    <row r="132" spans="2:12" x14ac:dyDescent="0.2">
      <c r="B132" s="3">
        <f t="shared" si="4"/>
        <v>131</v>
      </c>
      <c r="C132" s="13" t="s">
        <v>62</v>
      </c>
      <c r="D132" s="13" t="s">
        <v>119</v>
      </c>
      <c r="E132" t="str">
        <f>IF(D132="","",VLOOKUP(D132,フィルム情報!$B$2:$C$1000,2,FALSE))</f>
        <v>白黒</v>
      </c>
      <c r="F132" s="13" t="s">
        <v>80</v>
      </c>
      <c r="G132" s="13">
        <v>7</v>
      </c>
      <c r="H132" s="2">
        <f>IF(G132="","",ROUNDDOWN(SUM($G$2:$G132)/7+0.999+COUNTIF($F$2:$F132,"&lt;&gt;35mm"),0))</f>
        <v>107</v>
      </c>
      <c r="I132" s="15">
        <v>44562</v>
      </c>
      <c r="J132" s="18" t="s">
        <v>142</v>
      </c>
      <c r="K132" s="19"/>
      <c r="L132" s="19"/>
    </row>
    <row r="133" spans="2:12" x14ac:dyDescent="0.2">
      <c r="B133" s="3">
        <f t="shared" si="4"/>
        <v>132</v>
      </c>
      <c r="C133" s="13" t="s">
        <v>22</v>
      </c>
      <c r="D133" s="13" t="s">
        <v>29</v>
      </c>
      <c r="E133" t="str">
        <f>IF(D133="","",VLOOKUP(D133,フィルム情報!$B$2:$C$1000,2,FALSE))</f>
        <v>白黒</v>
      </c>
      <c r="F133" s="13" t="s">
        <v>80</v>
      </c>
      <c r="G133" s="13">
        <v>7</v>
      </c>
      <c r="H133" s="2">
        <f>IF(G133="","",ROUNDDOWN(SUM($G$2:$G133)/7+0.999+COUNTIF($F$2:$F133,"&lt;&gt;35mm"),0))</f>
        <v>108</v>
      </c>
      <c r="I133" s="15">
        <v>44562</v>
      </c>
      <c r="J133" s="18" t="s">
        <v>141</v>
      </c>
      <c r="K133" s="19"/>
      <c r="L133" s="19"/>
    </row>
    <row r="134" spans="2:12" x14ac:dyDescent="0.2">
      <c r="B134" s="3">
        <f t="shared" si="4"/>
        <v>133</v>
      </c>
      <c r="C134" s="13" t="s">
        <v>6</v>
      </c>
      <c r="D134" s="13" t="s">
        <v>7</v>
      </c>
      <c r="E134" t="str">
        <f>IF(D134="","",VLOOKUP(D134,フィルム情報!$B$2:$C$1000,2,FALSE))</f>
        <v>カラー</v>
      </c>
      <c r="F134" s="13" t="s">
        <v>80</v>
      </c>
      <c r="G134" s="13">
        <v>7</v>
      </c>
      <c r="H134" s="2">
        <f>IF(G134="","",ROUNDDOWN(SUM($G$2:$G134)/7+0.999+COUNTIF($F$2:$F134,"&lt;&gt;35mm"),0))</f>
        <v>109</v>
      </c>
      <c r="I134" s="15">
        <v>44562</v>
      </c>
      <c r="J134" s="18" t="s">
        <v>140</v>
      </c>
      <c r="K134" s="19"/>
      <c r="L134" s="19"/>
    </row>
    <row r="135" spans="2:12" x14ac:dyDescent="0.2">
      <c r="B135" s="3">
        <f t="shared" si="4"/>
        <v>134</v>
      </c>
      <c r="C135" s="13" t="s">
        <v>63</v>
      </c>
      <c r="D135" s="13" t="s">
        <v>121</v>
      </c>
      <c r="E135" t="str">
        <f>IF(D135="","",VLOOKUP(D135,フィルム情報!$B$2:$C$1000,2,FALSE))</f>
        <v>白黒</v>
      </c>
      <c r="F135" s="13" t="s">
        <v>80</v>
      </c>
      <c r="G135" s="13">
        <v>7</v>
      </c>
      <c r="H135" s="2">
        <f>IF(G135="","",ROUNDDOWN(SUM($G$2:$G135)/7+0.999+COUNTIF($F$2:$F135,"&lt;&gt;35mm"),0))</f>
        <v>110</v>
      </c>
      <c r="I135" s="15">
        <v>44562</v>
      </c>
      <c r="J135" s="18" t="s">
        <v>139</v>
      </c>
      <c r="K135" s="19"/>
      <c r="L135" s="19"/>
    </row>
    <row r="136" spans="2:12" x14ac:dyDescent="0.2">
      <c r="B136" s="3">
        <f t="shared" si="4"/>
        <v>135</v>
      </c>
      <c r="C136" s="13" t="s">
        <v>22</v>
      </c>
      <c r="D136" s="13" t="s">
        <v>29</v>
      </c>
      <c r="E136" t="str">
        <f>IF(D136="","",VLOOKUP(D136,フィルム情報!$B$2:$C$1000,2,FALSE))</f>
        <v>白黒</v>
      </c>
      <c r="F136" s="13" t="s">
        <v>80</v>
      </c>
      <c r="G136" s="13">
        <v>4</v>
      </c>
      <c r="H136" s="2">
        <f>IF(G136="","",ROUNDDOWN(SUM($G$2:$G136)/7+0.999+COUNTIF($F$2:$F136,"&lt;&gt;35mm"),0))</f>
        <v>110</v>
      </c>
      <c r="I136" s="15">
        <v>44562</v>
      </c>
      <c r="J136" s="18" t="s">
        <v>138</v>
      </c>
      <c r="K136" s="19"/>
      <c r="L136" s="19"/>
    </row>
    <row r="137" spans="2:12" x14ac:dyDescent="0.2">
      <c r="B137" s="3">
        <f t="shared" si="4"/>
        <v>136</v>
      </c>
      <c r="C137" s="13" t="s">
        <v>22</v>
      </c>
      <c r="D137" s="13" t="s">
        <v>29</v>
      </c>
      <c r="E137" t="str">
        <f>IF(D137="","",VLOOKUP(D137,フィルム情報!$B$2:$C$1000,2,FALSE))</f>
        <v>白黒</v>
      </c>
      <c r="F137" s="13" t="s">
        <v>80</v>
      </c>
      <c r="G137" s="13">
        <v>4</v>
      </c>
      <c r="H137" s="2">
        <f>IF(G137="","",ROUNDDOWN(SUM($G$2:$G137)/7+0.999+COUNTIF($F$2:$F137,"&lt;&gt;35mm"),0))</f>
        <v>111</v>
      </c>
      <c r="I137" s="15">
        <v>44562</v>
      </c>
      <c r="J137" s="18" t="s">
        <v>138</v>
      </c>
      <c r="K137" s="19"/>
      <c r="L137" s="19"/>
    </row>
    <row r="138" spans="2:12" x14ac:dyDescent="0.2">
      <c r="B138" s="3">
        <f t="shared" si="4"/>
        <v>137</v>
      </c>
      <c r="C138" s="13" t="s">
        <v>22</v>
      </c>
      <c r="D138" s="13" t="s">
        <v>29</v>
      </c>
      <c r="E138" t="str">
        <f>IF(D138="","",VLOOKUP(D138,フィルム情報!$B$2:$C$1000,2,FALSE))</f>
        <v>白黒</v>
      </c>
      <c r="F138" s="13" t="s">
        <v>80</v>
      </c>
      <c r="G138" s="13">
        <v>4</v>
      </c>
      <c r="H138" s="2">
        <f>IF(G138="","",ROUNDDOWN(SUM($G$2:$G138)/7+0.999+COUNTIF($F$2:$F138,"&lt;&gt;35mm"),0))</f>
        <v>111</v>
      </c>
      <c r="I138" s="15">
        <v>44562</v>
      </c>
      <c r="J138" s="18" t="s">
        <v>138</v>
      </c>
      <c r="K138" s="19"/>
      <c r="L138" s="19"/>
    </row>
    <row r="139" spans="2:12" x14ac:dyDescent="0.2">
      <c r="B139" s="3">
        <f t="shared" si="4"/>
        <v>138</v>
      </c>
      <c r="C139" s="13" t="s">
        <v>22</v>
      </c>
      <c r="D139" s="13" t="s">
        <v>29</v>
      </c>
      <c r="E139" t="str">
        <f>IF(D139="","",VLOOKUP(D139,フィルム情報!$B$2:$C$1000,2,FALSE))</f>
        <v>白黒</v>
      </c>
      <c r="F139" s="13" t="s">
        <v>80</v>
      </c>
      <c r="G139" s="13">
        <v>4</v>
      </c>
      <c r="H139" s="2">
        <f>IF(G139="","",ROUNDDOWN(SUM($G$2:$G139)/7+0.999+COUNTIF($F$2:$F139,"&lt;&gt;35mm"),0))</f>
        <v>112</v>
      </c>
      <c r="I139" s="15">
        <v>44562</v>
      </c>
      <c r="J139" s="18" t="s">
        <v>137</v>
      </c>
      <c r="K139" s="19" t="s">
        <v>158</v>
      </c>
      <c r="L139" s="19"/>
    </row>
    <row r="140" spans="2:12" x14ac:dyDescent="0.2">
      <c r="B140" s="3">
        <f t="shared" si="4"/>
        <v>139</v>
      </c>
      <c r="C140" s="13" t="s">
        <v>63</v>
      </c>
      <c r="D140" s="13" t="s">
        <v>64</v>
      </c>
      <c r="E140" t="str">
        <f>IF(D140="","",VLOOKUP(D140,フィルム情報!$B$2:$C$1000,2,FALSE))</f>
        <v>白黒</v>
      </c>
      <c r="F140" s="13" t="s">
        <v>80</v>
      </c>
      <c r="G140" s="13">
        <v>7</v>
      </c>
      <c r="H140" s="2">
        <f>IF(G140="","",ROUNDDOWN(SUM($G$2:$G140)/7+0.999+COUNTIF($F$2:$F140,"&lt;&gt;35mm"),0))</f>
        <v>113</v>
      </c>
      <c r="I140" s="15">
        <v>44562</v>
      </c>
      <c r="J140" s="18" t="s">
        <v>136</v>
      </c>
      <c r="K140" s="19"/>
      <c r="L140" s="19"/>
    </row>
    <row r="141" spans="2:12" x14ac:dyDescent="0.2">
      <c r="B141" s="3">
        <f t="shared" si="4"/>
        <v>140</v>
      </c>
      <c r="C141" s="13" t="s">
        <v>16</v>
      </c>
      <c r="D141" s="13" t="s">
        <v>29</v>
      </c>
      <c r="E141" t="str">
        <f>IF(D141="","",VLOOKUP(D141,フィルム情報!$B$2:$C$1000,2,FALSE))</f>
        <v>白黒</v>
      </c>
      <c r="F141" s="13" t="s">
        <v>80</v>
      </c>
      <c r="G141" s="13">
        <v>7</v>
      </c>
      <c r="H141" s="2">
        <f>IF(G141="","",ROUNDDOWN(SUM($G$2:$G141)/7+0.999+COUNTIF($F$2:$F141,"&lt;&gt;35mm"),0))</f>
        <v>114</v>
      </c>
      <c r="I141" s="15">
        <v>44562</v>
      </c>
      <c r="J141" s="18" t="s">
        <v>135</v>
      </c>
      <c r="K141" s="19"/>
      <c r="L141" s="19"/>
    </row>
    <row r="142" spans="2:12" x14ac:dyDescent="0.2">
      <c r="B142" s="3">
        <f t="shared" si="4"/>
        <v>141</v>
      </c>
      <c r="C142" s="13" t="s">
        <v>16</v>
      </c>
      <c r="D142" s="13" t="s">
        <v>29</v>
      </c>
      <c r="E142" t="str">
        <f>IF(D142="","",VLOOKUP(D142,フィルム情報!$B$2:$C$1000,2,FALSE))</f>
        <v>白黒</v>
      </c>
      <c r="F142" s="13" t="s">
        <v>80</v>
      </c>
      <c r="G142" s="13">
        <v>4</v>
      </c>
      <c r="H142" s="2">
        <f>IF(G142="","",ROUNDDOWN(SUM($G$2:$G142)/7+0.999+COUNTIF($F$2:$F142,"&lt;&gt;35mm"),0))</f>
        <v>115</v>
      </c>
      <c r="I142" s="15">
        <v>44562</v>
      </c>
      <c r="J142" s="18" t="s">
        <v>134</v>
      </c>
      <c r="K142" s="19" t="s">
        <v>210</v>
      </c>
      <c r="L142" s="19"/>
    </row>
    <row r="143" spans="2:12" x14ac:dyDescent="0.2">
      <c r="B143" s="3">
        <f t="shared" si="4"/>
        <v>142</v>
      </c>
      <c r="C143" s="13" t="s">
        <v>16</v>
      </c>
      <c r="D143" s="13" t="s">
        <v>29</v>
      </c>
      <c r="E143" t="str">
        <f>IF(D143="","",VLOOKUP(D143,フィルム情報!$B$2:$C$1000,2,FALSE))</f>
        <v>白黒</v>
      </c>
      <c r="F143" s="13" t="s">
        <v>80</v>
      </c>
      <c r="G143" s="13">
        <v>5</v>
      </c>
      <c r="H143" s="2">
        <f>IF(G143="","",ROUNDDOWN(SUM($G$2:$G143)/7+0.999+COUNTIF($F$2:$F143,"&lt;&gt;35mm"),0))</f>
        <v>115</v>
      </c>
      <c r="I143" s="15">
        <v>44562</v>
      </c>
      <c r="J143" s="18" t="s">
        <v>130</v>
      </c>
      <c r="K143" s="19"/>
      <c r="L143" s="19"/>
    </row>
    <row r="144" spans="2:12" x14ac:dyDescent="0.2">
      <c r="B144" s="3">
        <f t="shared" si="4"/>
        <v>143</v>
      </c>
      <c r="C144" s="13" t="s">
        <v>67</v>
      </c>
      <c r="D144" s="13" t="s">
        <v>8</v>
      </c>
      <c r="E144" t="str">
        <f>IF(D144="","",VLOOKUP(D144,フィルム情報!$B$2:$C$1000,2,FALSE))</f>
        <v>白黒</v>
      </c>
      <c r="F144" s="13" t="s">
        <v>80</v>
      </c>
      <c r="G144" s="13">
        <v>7</v>
      </c>
      <c r="H144" s="2">
        <f>IF(G144="","",ROUNDDOWN(SUM($G$2:$G144)/7+0.999+COUNTIF($F$2:$F144,"&lt;&gt;35mm"),0))</f>
        <v>116</v>
      </c>
      <c r="I144" s="15">
        <v>44562</v>
      </c>
      <c r="J144" s="18" t="s">
        <v>133</v>
      </c>
      <c r="K144" s="19"/>
      <c r="L144" s="19"/>
    </row>
    <row r="145" spans="2:12" x14ac:dyDescent="0.2">
      <c r="B145" s="3">
        <f t="shared" si="4"/>
        <v>144</v>
      </c>
      <c r="C145" s="13" t="s">
        <v>40</v>
      </c>
      <c r="D145" s="13" t="s">
        <v>68</v>
      </c>
      <c r="E145" t="str">
        <f>IF(D145="","",VLOOKUP(D145,フィルム情報!$B$2:$C$1000,2,FALSE))</f>
        <v>白黒</v>
      </c>
      <c r="F145" s="13" t="s">
        <v>80</v>
      </c>
      <c r="G145" s="13">
        <v>7</v>
      </c>
      <c r="H145" s="2">
        <f>IF(G145="","",ROUNDDOWN(SUM($G$2:$G145)/7+0.999+COUNTIF($F$2:$F145,"&lt;&gt;35mm"),0))</f>
        <v>117</v>
      </c>
      <c r="I145" s="15">
        <v>44562</v>
      </c>
      <c r="J145" s="18" t="s">
        <v>163</v>
      </c>
      <c r="K145" s="19"/>
      <c r="L145" s="19"/>
    </row>
    <row r="146" spans="2:12" x14ac:dyDescent="0.2">
      <c r="B146" s="3">
        <f t="shared" si="4"/>
        <v>145</v>
      </c>
      <c r="C146" s="13" t="s">
        <v>70</v>
      </c>
      <c r="D146" s="13" t="s">
        <v>69</v>
      </c>
      <c r="E146" t="str">
        <f>IF(D146="","",VLOOKUP(D146,フィルム情報!$B$2:$C$1000,2,FALSE))</f>
        <v>白黒</v>
      </c>
      <c r="F146" s="13" t="s">
        <v>80</v>
      </c>
      <c r="G146" s="13">
        <v>7</v>
      </c>
      <c r="H146" s="2">
        <f>IF(G146="","",ROUNDDOWN(SUM($G$2:$G146)/7+0.999+COUNTIF($F$2:$F146,"&lt;&gt;35mm"),0))</f>
        <v>118</v>
      </c>
      <c r="I146" s="15">
        <v>44562</v>
      </c>
      <c r="J146" s="18" t="s">
        <v>163</v>
      </c>
      <c r="K146" s="19"/>
      <c r="L146" s="19"/>
    </row>
    <row r="147" spans="2:12" x14ac:dyDescent="0.2">
      <c r="B147" s="3">
        <f t="shared" si="4"/>
        <v>146</v>
      </c>
      <c r="C147" s="13" t="s">
        <v>72</v>
      </c>
      <c r="D147" s="13" t="s">
        <v>71</v>
      </c>
      <c r="E147" t="str">
        <f>IF(D147="","",VLOOKUP(D147,フィルム情報!$B$2:$C$1000,2,FALSE))</f>
        <v>カラー</v>
      </c>
      <c r="F147" s="13" t="s">
        <v>80</v>
      </c>
      <c r="G147" s="13">
        <v>7</v>
      </c>
      <c r="H147" s="2">
        <f>IF(G147="","",ROUNDDOWN(SUM($G$2:$G147)/7+0.999+COUNTIF($F$2:$F147,"&lt;&gt;35mm"),0))</f>
        <v>119</v>
      </c>
      <c r="I147" s="15">
        <v>44562</v>
      </c>
      <c r="J147" s="18" t="s">
        <v>132</v>
      </c>
      <c r="K147" s="19"/>
      <c r="L147" s="19"/>
    </row>
    <row r="148" spans="2:12" x14ac:dyDescent="0.2">
      <c r="B148" s="3">
        <f t="shared" si="4"/>
        <v>147</v>
      </c>
      <c r="C148" s="13" t="s">
        <v>73</v>
      </c>
      <c r="D148" s="13" t="s">
        <v>74</v>
      </c>
      <c r="E148" t="str">
        <f>IF(D148="","",VLOOKUP(D148,フィルム情報!$B$2:$C$1000,2,FALSE))</f>
        <v>白黒</v>
      </c>
      <c r="F148" s="13" t="s">
        <v>80</v>
      </c>
      <c r="G148" s="13">
        <v>4</v>
      </c>
      <c r="H148" s="2">
        <f>IF(G148="","",ROUNDDOWN(SUM($G$2:$G148)/7+0.999+COUNTIF($F$2:$F148,"&lt;&gt;35mm"),0))</f>
        <v>120</v>
      </c>
      <c r="I148" s="15">
        <v>44562</v>
      </c>
      <c r="J148" s="18" t="s">
        <v>130</v>
      </c>
      <c r="K148" s="19"/>
      <c r="L148" s="19"/>
    </row>
    <row r="149" spans="2:12" x14ac:dyDescent="0.2">
      <c r="B149" s="3">
        <f t="shared" si="4"/>
        <v>148</v>
      </c>
      <c r="C149" s="13" t="s">
        <v>124</v>
      </c>
      <c r="D149" s="13" t="s">
        <v>123</v>
      </c>
      <c r="E149" t="str">
        <f>IF(D149="","",VLOOKUP(D149,フィルム情報!$B$2:$C$1000,2,FALSE))</f>
        <v>カラー</v>
      </c>
      <c r="F149" s="13" t="s">
        <v>83</v>
      </c>
      <c r="G149" s="13">
        <v>7</v>
      </c>
      <c r="H149" s="2">
        <f>IF(G149="","",ROUNDDOWN(SUM($G$2:$G149)/7+0.999+COUNTIF($F$2:$F149,"&lt;&gt;35mm"),0))</f>
        <v>121</v>
      </c>
      <c r="I149" s="15">
        <v>44562</v>
      </c>
      <c r="J149" s="18" t="s">
        <v>131</v>
      </c>
      <c r="K149" s="19"/>
      <c r="L149" s="19"/>
    </row>
    <row r="150" spans="2:12" x14ac:dyDescent="0.2">
      <c r="B150" s="3">
        <f t="shared" si="4"/>
        <v>149</v>
      </c>
      <c r="C150" s="13" t="s">
        <v>6</v>
      </c>
      <c r="D150" s="13" t="s">
        <v>7</v>
      </c>
      <c r="E150" t="str">
        <f>IF(D150="","",VLOOKUP(D150,フィルム情報!$B$2:$C$1000,2,FALSE))</f>
        <v>カラー</v>
      </c>
      <c r="F150" s="13" t="s">
        <v>83</v>
      </c>
      <c r="G150" s="13">
        <v>7</v>
      </c>
      <c r="H150" s="2">
        <f>IF(G150="","",ROUNDDOWN(SUM($G$2:$G150)/7+0.999+COUNTIF($F$2:$F150,"&lt;&gt;35mm"),0))</f>
        <v>122</v>
      </c>
      <c r="I150" s="15">
        <v>44709</v>
      </c>
      <c r="J150" s="18" t="s">
        <v>129</v>
      </c>
      <c r="K150" s="19"/>
      <c r="L150" s="19"/>
    </row>
    <row r="151" spans="2:12" x14ac:dyDescent="0.2">
      <c r="B151" s="3">
        <f t="shared" si="4"/>
        <v>150</v>
      </c>
      <c r="C151" s="13" t="s">
        <v>125</v>
      </c>
      <c r="D151" s="13" t="s">
        <v>126</v>
      </c>
      <c r="E151" t="str">
        <f>IF(D151="","",VLOOKUP(D151,フィルム情報!$B$2:$C$1000,2,FALSE))</f>
        <v>白黒</v>
      </c>
      <c r="F151" s="13" t="s">
        <v>83</v>
      </c>
      <c r="G151" s="13">
        <v>7</v>
      </c>
      <c r="H151" s="2">
        <f>IF(G151="","",ROUNDDOWN(SUM($G$2:$G151)/7+0.999+COUNTIF($F$2:$F151,"&lt;&gt;35mm"),0))</f>
        <v>123</v>
      </c>
      <c r="I151" s="15">
        <v>44716</v>
      </c>
      <c r="J151" s="18" t="s">
        <v>128</v>
      </c>
      <c r="K151" s="19"/>
      <c r="L151" s="19"/>
    </row>
    <row r="152" spans="2:12" x14ac:dyDescent="0.2">
      <c r="B152" s="3">
        <f t="shared" si="4"/>
        <v>151</v>
      </c>
      <c r="C152" s="13" t="s">
        <v>125</v>
      </c>
      <c r="D152" s="13" t="s">
        <v>126</v>
      </c>
      <c r="E152" t="str">
        <f>IF(D152="","",VLOOKUP(D152,フィルム情報!$B$2:$C$1000,2,FALSE))</f>
        <v>白黒</v>
      </c>
      <c r="F152" s="13" t="s">
        <v>83</v>
      </c>
      <c r="G152" s="13">
        <v>7</v>
      </c>
      <c r="H152" s="2">
        <f>IF(G152="","",ROUNDDOWN(SUM($G$2:$G152)/7+0.999+COUNTIF($F$2:$F152,"&lt;&gt;35mm"),0))</f>
        <v>124</v>
      </c>
      <c r="I152" s="15">
        <v>44724</v>
      </c>
      <c r="J152" s="18" t="s">
        <v>128</v>
      </c>
      <c r="K152" s="19" t="s">
        <v>243</v>
      </c>
      <c r="L152" s="19" t="s">
        <v>244</v>
      </c>
    </row>
    <row r="153" spans="2:12" x14ac:dyDescent="0.2">
      <c r="B153" s="3">
        <f t="shared" si="4"/>
        <v>152</v>
      </c>
      <c r="C153" s="13" t="s">
        <v>27</v>
      </c>
      <c r="D153" s="13" t="s">
        <v>74</v>
      </c>
      <c r="E153" t="str">
        <f>IF(D153="","",VLOOKUP(D153,フィルム情報!$B$2:$C$1000,2,FALSE))</f>
        <v>白黒</v>
      </c>
      <c r="F153" s="13" t="s">
        <v>83</v>
      </c>
      <c r="G153" s="13">
        <v>7</v>
      </c>
      <c r="H153" s="2">
        <f>IF(G153="","",ROUNDDOWN(SUM($G$2:$G153)/7+0.999+COUNTIF($F$2:$F153,"&lt;&gt;35mm"),0))</f>
        <v>125</v>
      </c>
      <c r="I153" s="15">
        <v>44732</v>
      </c>
      <c r="J153" s="18" t="s">
        <v>247</v>
      </c>
      <c r="K153" s="19" t="s">
        <v>248</v>
      </c>
      <c r="L153" s="19"/>
    </row>
    <row r="154" spans="2:12" x14ac:dyDescent="0.2">
      <c r="B154" s="3">
        <f t="shared" si="4"/>
        <v>153</v>
      </c>
      <c r="C154" s="13" t="s">
        <v>27</v>
      </c>
      <c r="D154" s="13" t="s">
        <v>74</v>
      </c>
      <c r="E154" t="str">
        <f>IF(D154="","",VLOOKUP(D154,フィルム情報!$B$2:$C$1000,2,FALSE))</f>
        <v>白黒</v>
      </c>
      <c r="F154" s="13" t="s">
        <v>83</v>
      </c>
      <c r="G154" s="13">
        <v>5</v>
      </c>
      <c r="H154" s="2">
        <f>IF(G154="","",ROUNDDOWN(SUM($G$2:$G154)/7+0.999+COUNTIF($F$2:$F154,"&lt;&gt;35mm"),0))</f>
        <v>126</v>
      </c>
      <c r="I154" s="15">
        <v>44732</v>
      </c>
      <c r="J154" s="18" t="s">
        <v>248</v>
      </c>
      <c r="K154" s="19" t="s">
        <v>249</v>
      </c>
      <c r="L154" s="19"/>
    </row>
    <row r="155" spans="2:12" x14ac:dyDescent="0.2">
      <c r="B155" s="3">
        <f t="shared" si="4"/>
        <v>154</v>
      </c>
      <c r="C155" s="13" t="s">
        <v>27</v>
      </c>
      <c r="D155" s="13" t="s">
        <v>74</v>
      </c>
      <c r="E155" t="str">
        <f>IF(D155="","",VLOOKUP(D155,フィルム情報!$B$2:$C$1000,2,FALSE))</f>
        <v>白黒</v>
      </c>
      <c r="F155" s="13" t="s">
        <v>83</v>
      </c>
      <c r="G155" s="13">
        <v>7</v>
      </c>
      <c r="H155" s="2">
        <f>IF(G155="","",ROUNDDOWN(SUM($G$2:$G155)/7+0.999+COUNTIF($F$2:$F155,"&lt;&gt;35mm"),0))</f>
        <v>127</v>
      </c>
      <c r="I155" s="15">
        <v>44739</v>
      </c>
      <c r="J155" s="18" t="s">
        <v>250</v>
      </c>
      <c r="K155" s="19"/>
      <c r="L155" s="19"/>
    </row>
    <row r="156" spans="2:12" x14ac:dyDescent="0.2">
      <c r="B156" s="3">
        <f t="shared" si="4"/>
        <v>155</v>
      </c>
      <c r="C156" s="13" t="s">
        <v>251</v>
      </c>
      <c r="D156" s="13" t="s">
        <v>253</v>
      </c>
      <c r="E156" t="str">
        <f>IF(D156="","",VLOOKUP(D156,フィルム情報!$B$2:$C$1000,2,FALSE))</f>
        <v>白黒</v>
      </c>
      <c r="F156" s="13" t="s">
        <v>83</v>
      </c>
      <c r="G156" s="13">
        <v>6</v>
      </c>
      <c r="H156" s="2">
        <f>IF(G156="","",ROUNDDOWN(SUM($G$2:$G156)/7+0.999+COUNTIF($F$2:$F156,"&lt;&gt;35mm"),0))</f>
        <v>127</v>
      </c>
      <c r="I156" s="15">
        <v>44745</v>
      </c>
      <c r="J156" s="18" t="s">
        <v>254</v>
      </c>
      <c r="K156" s="19" t="s">
        <v>255</v>
      </c>
      <c r="L156" s="19"/>
    </row>
    <row r="157" spans="2:12" x14ac:dyDescent="0.2">
      <c r="B157" s="3">
        <f t="shared" si="4"/>
        <v>156</v>
      </c>
      <c r="C157" s="13" t="s">
        <v>27</v>
      </c>
      <c r="D157" s="13" t="s">
        <v>74</v>
      </c>
      <c r="E157" t="str">
        <f>IF(D157="","",VLOOKUP(D157,フィルム情報!$B$2:$C$1000,2,FALSE))</f>
        <v>白黒</v>
      </c>
      <c r="F157" s="13" t="s">
        <v>83</v>
      </c>
      <c r="G157" s="13">
        <v>7</v>
      </c>
      <c r="H157" s="2">
        <f>IF(G157="","",ROUNDDOWN(SUM($G$2:$G157)/7+0.999+COUNTIF($F$2:$F157,"&lt;&gt;35mm"),0))</f>
        <v>128</v>
      </c>
      <c r="I157" s="15">
        <v>44752</v>
      </c>
      <c r="J157" s="18" t="s">
        <v>256</v>
      </c>
      <c r="K157" s="19" t="s">
        <v>257</v>
      </c>
      <c r="L157" s="19"/>
    </row>
    <row r="158" spans="2:12" x14ac:dyDescent="0.2">
      <c r="B158" s="3">
        <f t="shared" si="4"/>
        <v>157</v>
      </c>
      <c r="C158" s="13" t="s">
        <v>27</v>
      </c>
      <c r="D158" s="13" t="s">
        <v>74</v>
      </c>
      <c r="E158" t="str">
        <f>IF(D158="","",VLOOKUP(D158,フィルム情報!$B$2:$C$1000,2,FALSE))</f>
        <v>白黒</v>
      </c>
      <c r="F158" s="13" t="s">
        <v>83</v>
      </c>
      <c r="G158" s="13">
        <v>7</v>
      </c>
      <c r="H158" s="2">
        <f>IF(G158="","",ROUNDDOWN(SUM($G$2:$G158)/7+0.999+COUNTIF($F$2:$F158,"&lt;&gt;35mm"),0))</f>
        <v>129</v>
      </c>
      <c r="I158" s="15">
        <v>44758</v>
      </c>
      <c r="J158" s="18" t="s">
        <v>258</v>
      </c>
      <c r="K158" s="19"/>
      <c r="L158" s="19"/>
    </row>
    <row r="159" spans="2:12" x14ac:dyDescent="0.2">
      <c r="B159" s="3">
        <f t="shared" si="4"/>
        <v>158</v>
      </c>
      <c r="C159" s="13" t="s">
        <v>27</v>
      </c>
      <c r="D159" s="13" t="s">
        <v>74</v>
      </c>
      <c r="E159" t="str">
        <f>IF(D159="","",VLOOKUP(D159,フィルム情報!$B$2:$C$1000,2,FALSE))</f>
        <v>白黒</v>
      </c>
      <c r="F159" s="13" t="s">
        <v>83</v>
      </c>
      <c r="G159" s="13">
        <v>7</v>
      </c>
      <c r="H159" s="2">
        <f>IF(G159="","",ROUNDDOWN(SUM($G$2:$G159)/7+0.999+COUNTIF($F$2:$F159,"&lt;&gt;35mm"),0))</f>
        <v>130</v>
      </c>
      <c r="I159" s="15">
        <v>44760</v>
      </c>
      <c r="J159" s="18" t="s">
        <v>258</v>
      </c>
      <c r="K159" s="19" t="s">
        <v>259</v>
      </c>
      <c r="L159" s="19"/>
    </row>
    <row r="160" spans="2:12" x14ac:dyDescent="0.2">
      <c r="B160" s="3">
        <f t="shared" si="4"/>
        <v>159</v>
      </c>
      <c r="C160" s="13" t="s">
        <v>27</v>
      </c>
      <c r="D160" s="13" t="s">
        <v>74</v>
      </c>
      <c r="E160" t="str">
        <f>IF(D160="","",VLOOKUP(D160,フィルム情報!$B$2:$C$1000,2,FALSE))</f>
        <v>白黒</v>
      </c>
      <c r="F160" s="13" t="s">
        <v>80</v>
      </c>
      <c r="G160" s="13">
        <v>7</v>
      </c>
      <c r="H160" s="2">
        <f>IF(G160="","",ROUNDDOWN(SUM($G$2:$G160)/7+0.999+COUNTIF($F$2:$F160,"&lt;&gt;35mm"),0))</f>
        <v>131</v>
      </c>
      <c r="I160" s="15">
        <v>44768</v>
      </c>
      <c r="J160" s="18" t="s">
        <v>264</v>
      </c>
      <c r="K160" s="19"/>
      <c r="L160" s="19"/>
    </row>
    <row r="161" spans="2:12" x14ac:dyDescent="0.2">
      <c r="B161" s="3">
        <f t="shared" si="4"/>
        <v>160</v>
      </c>
      <c r="C161" s="13" t="s">
        <v>27</v>
      </c>
      <c r="D161" s="13" t="s">
        <v>74</v>
      </c>
      <c r="E161" t="str">
        <f>IF(D161="","",VLOOKUP(D161,フィルム情報!$B$2:$C$1000,2,FALSE))</f>
        <v>白黒</v>
      </c>
      <c r="F161" s="13" t="s">
        <v>80</v>
      </c>
      <c r="G161" s="13">
        <v>4</v>
      </c>
      <c r="H161" s="2">
        <f>IF(G161="","",ROUNDDOWN(SUM($G$2:$G161)/7+0.999+COUNTIF($F$2:$F161,"&lt;&gt;35mm"),0))</f>
        <v>132</v>
      </c>
      <c r="I161" s="15">
        <v>44768</v>
      </c>
      <c r="J161" s="18" t="s">
        <v>265</v>
      </c>
      <c r="K161" s="19"/>
      <c r="L161" s="19"/>
    </row>
    <row r="162" spans="2:12" x14ac:dyDescent="0.2">
      <c r="B162" s="3">
        <f t="shared" si="4"/>
        <v>161</v>
      </c>
      <c r="C162" s="13" t="s">
        <v>260</v>
      </c>
      <c r="D162" s="13" t="s">
        <v>262</v>
      </c>
      <c r="E162" t="str">
        <f>IF(D162="","",VLOOKUP(D162,フィルム情報!$B$2:$C$1000,2,FALSE))</f>
        <v>カラー</v>
      </c>
      <c r="F162" s="13" t="s">
        <v>80</v>
      </c>
      <c r="G162" s="13">
        <v>7</v>
      </c>
      <c r="H162" s="2">
        <f>IF(G162="","",ROUNDDOWN(SUM($G$2:$G162)/7+0.999+COUNTIF($F$2:$F162,"&lt;&gt;35mm"),0))</f>
        <v>133</v>
      </c>
      <c r="I162" s="15">
        <v>44773</v>
      </c>
      <c r="J162" s="18" t="s">
        <v>266</v>
      </c>
      <c r="K162" s="19" t="s">
        <v>267</v>
      </c>
      <c r="L162" s="19"/>
    </row>
    <row r="163" spans="2:12" x14ac:dyDescent="0.2">
      <c r="B163" s="3" t="str">
        <f t="shared" ref="B163:B194" si="5">IF(C163&lt;&gt;"",B162+1,"")</f>
        <v/>
      </c>
      <c r="E163" t="str">
        <f>IF(D163="","",VLOOKUP(D163,フィルム情報!$B$2:$C$1000,2,FALSE))</f>
        <v/>
      </c>
      <c r="H163" s="2" t="str">
        <f>IF(G163="","",ROUNDDOWN(SUM($G$2:$G163)/7+0.999+COUNTIF($F$2:$F163,"&lt;&gt;35mm"),0))</f>
        <v/>
      </c>
      <c r="I163" s="15"/>
      <c r="J163" s="18"/>
      <c r="K163" s="19"/>
      <c r="L163" s="19"/>
    </row>
    <row r="164" spans="2:12" x14ac:dyDescent="0.2">
      <c r="B164" s="3" t="str">
        <f t="shared" si="5"/>
        <v/>
      </c>
      <c r="E164" t="str">
        <f>IF(D164="","",VLOOKUP(D164,フィルム情報!$B$2:$C$1000,2,FALSE))</f>
        <v/>
      </c>
      <c r="H164" s="2" t="str">
        <f>IF(G164="","",ROUNDDOWN(SUM($G$2:$G164)/7+0.999+COUNTIF($F$2:$F164,"&lt;&gt;35mm"),0))</f>
        <v/>
      </c>
      <c r="I164" s="15"/>
      <c r="J164" s="18"/>
      <c r="K164" s="19"/>
      <c r="L164" s="19"/>
    </row>
    <row r="165" spans="2:12" x14ac:dyDescent="0.2">
      <c r="B165" s="3" t="str">
        <f t="shared" si="5"/>
        <v/>
      </c>
      <c r="E165" t="str">
        <f>IF(D165="","",VLOOKUP(D165,フィルム情報!$B$2:$C$1000,2,FALSE))</f>
        <v/>
      </c>
      <c r="H165" s="2" t="str">
        <f>IF(G165="","",ROUNDDOWN(SUM($G$2:$G165)/7+0.999+COUNTIF($F$2:$F165,"&lt;&gt;35mm"),0))</f>
        <v/>
      </c>
      <c r="I165" s="15"/>
      <c r="J165" s="18"/>
      <c r="K165" s="19"/>
      <c r="L165" s="19"/>
    </row>
    <row r="166" spans="2:12" x14ac:dyDescent="0.2">
      <c r="B166" s="3" t="str">
        <f t="shared" si="5"/>
        <v/>
      </c>
      <c r="E166" t="str">
        <f>IF(D166="","",VLOOKUP(D166,フィルム情報!$B$2:$C$1000,2,FALSE))</f>
        <v/>
      </c>
      <c r="H166" s="2" t="str">
        <f>IF(G166="","",ROUNDDOWN(SUM($G$2:$G166)/7+0.999+COUNTIF($F$2:$F166,"&lt;&gt;35mm"),0))</f>
        <v/>
      </c>
      <c r="I166" s="15"/>
      <c r="J166" s="18"/>
      <c r="K166" s="19"/>
      <c r="L166" s="19"/>
    </row>
    <row r="167" spans="2:12" x14ac:dyDescent="0.2">
      <c r="B167" s="3" t="str">
        <f t="shared" si="5"/>
        <v/>
      </c>
      <c r="E167" t="str">
        <f>IF(D167="","",VLOOKUP(D167,フィルム情報!$B$2:$C$1000,2,FALSE))</f>
        <v/>
      </c>
      <c r="H167" s="2" t="str">
        <f>IF(G167="","",ROUNDDOWN(SUM($G$2:$G167)/7+0.999+COUNTIF($F$2:$F167,"&lt;&gt;35mm"),0))</f>
        <v/>
      </c>
      <c r="I167" s="15"/>
      <c r="J167" s="18"/>
      <c r="K167" s="19"/>
      <c r="L167" s="19"/>
    </row>
    <row r="168" spans="2:12" x14ac:dyDescent="0.2">
      <c r="B168" s="3" t="str">
        <f t="shared" si="5"/>
        <v/>
      </c>
      <c r="E168" t="str">
        <f>IF(D168="","",VLOOKUP(D168,フィルム情報!$B$2:$C$1000,2,FALSE))</f>
        <v/>
      </c>
      <c r="H168" s="2" t="str">
        <f>IF(G168="","",ROUNDDOWN(SUM($G$2:$G168)/7+0.999+COUNTIF($F$2:$F168,"&lt;&gt;35mm"),0))</f>
        <v/>
      </c>
      <c r="I168" s="15"/>
      <c r="J168" s="18"/>
      <c r="K168" s="19"/>
      <c r="L168" s="19"/>
    </row>
    <row r="169" spans="2:12" x14ac:dyDescent="0.2">
      <c r="B169" s="3" t="str">
        <f t="shared" si="5"/>
        <v/>
      </c>
      <c r="E169" t="str">
        <f>IF(D169="","",VLOOKUP(D169,フィルム情報!$B$2:$C$1000,2,FALSE))</f>
        <v/>
      </c>
      <c r="H169" s="2" t="str">
        <f>IF(G169="","",ROUNDDOWN(SUM($G$2:$G169)/7+0.999+COUNTIF($F$2:$F169,"&lt;&gt;35mm"),0))</f>
        <v/>
      </c>
      <c r="I169" s="15"/>
      <c r="J169" s="18"/>
      <c r="K169" s="19"/>
      <c r="L169" s="19"/>
    </row>
    <row r="170" spans="2:12" x14ac:dyDescent="0.2">
      <c r="B170" s="3" t="str">
        <f t="shared" si="5"/>
        <v/>
      </c>
      <c r="E170" t="str">
        <f>IF(D170="","",VLOOKUP(D170,フィルム情報!$B$2:$C$1000,2,FALSE))</f>
        <v/>
      </c>
      <c r="H170" s="2" t="str">
        <f>IF(G170="","",ROUNDDOWN(SUM($G$2:$G170)/7+0.999+COUNTIF($F$2:$F170,"&lt;&gt;35mm"),0))</f>
        <v/>
      </c>
      <c r="I170" s="15"/>
      <c r="J170" s="18"/>
      <c r="K170" s="19"/>
      <c r="L170" s="19"/>
    </row>
    <row r="171" spans="2:12" x14ac:dyDescent="0.2">
      <c r="B171" s="3" t="str">
        <f t="shared" si="5"/>
        <v/>
      </c>
      <c r="E171" t="str">
        <f>IF(D171="","",VLOOKUP(D171,フィルム情報!$B$2:$C$1000,2,FALSE))</f>
        <v/>
      </c>
      <c r="H171" s="2" t="str">
        <f>IF(G171="","",ROUNDDOWN(SUM($G$2:$G171)/7+0.999+COUNTIF($F$2:$F171,"&lt;&gt;35mm"),0))</f>
        <v/>
      </c>
      <c r="I171" s="15"/>
      <c r="J171" s="18"/>
      <c r="K171" s="19"/>
      <c r="L171" s="19"/>
    </row>
    <row r="172" spans="2:12" x14ac:dyDescent="0.2">
      <c r="B172" s="3" t="str">
        <f t="shared" si="5"/>
        <v/>
      </c>
      <c r="E172" t="str">
        <f>IF(D172="","",VLOOKUP(D172,フィルム情報!$B$2:$C$1000,2,FALSE))</f>
        <v/>
      </c>
      <c r="H172" s="2" t="str">
        <f>IF(G172="","",ROUNDDOWN(SUM($G$2:$G172)/7+0.999+COUNTIF($F$2:$F172,"&lt;&gt;35mm"),0))</f>
        <v/>
      </c>
      <c r="I172" s="15"/>
      <c r="J172" s="18"/>
      <c r="K172" s="19"/>
      <c r="L172" s="19"/>
    </row>
    <row r="173" spans="2:12" x14ac:dyDescent="0.2">
      <c r="B173" s="3" t="str">
        <f t="shared" si="5"/>
        <v/>
      </c>
      <c r="E173" t="str">
        <f>IF(D173="","",VLOOKUP(D173,フィルム情報!$B$2:$C$1000,2,FALSE))</f>
        <v/>
      </c>
      <c r="H173" s="2" t="str">
        <f>IF(G173="","",ROUNDDOWN(SUM($G$2:$G173)/7+0.999+COUNTIF($F$2:$F173,"&lt;&gt;35mm"),0))</f>
        <v/>
      </c>
      <c r="I173" s="15"/>
      <c r="J173" s="18"/>
      <c r="K173" s="19"/>
      <c r="L173" s="19"/>
    </row>
    <row r="174" spans="2:12" x14ac:dyDescent="0.2">
      <c r="B174" s="3" t="str">
        <f t="shared" si="5"/>
        <v/>
      </c>
      <c r="E174" t="str">
        <f>IF(D174="","",VLOOKUP(D174,フィルム情報!$B$2:$C$1000,2,FALSE))</f>
        <v/>
      </c>
      <c r="H174" s="2" t="str">
        <f>IF(G174="","",ROUNDDOWN(SUM($G$2:$G174)/7+0.999+COUNTIF($F$2:$F174,"&lt;&gt;35mm"),0))</f>
        <v/>
      </c>
      <c r="I174" s="15"/>
      <c r="J174" s="18"/>
      <c r="K174" s="19"/>
      <c r="L174" s="19"/>
    </row>
    <row r="175" spans="2:12" x14ac:dyDescent="0.2">
      <c r="B175" s="3" t="str">
        <f t="shared" si="5"/>
        <v/>
      </c>
      <c r="E175" t="str">
        <f>IF(D175="","",VLOOKUP(D175,フィルム情報!$B$2:$C$1000,2,FALSE))</f>
        <v/>
      </c>
      <c r="H175" s="2" t="str">
        <f>IF(G175="","",ROUNDDOWN(SUM($G$2:$G175)/7+0.999+COUNTIF($F$2:$F175,"&lt;&gt;35mm"),0))</f>
        <v/>
      </c>
      <c r="I175" s="15"/>
      <c r="J175" s="18"/>
      <c r="K175" s="19"/>
      <c r="L175" s="19"/>
    </row>
    <row r="176" spans="2:12" x14ac:dyDescent="0.2">
      <c r="B176" s="3" t="str">
        <f t="shared" si="5"/>
        <v/>
      </c>
      <c r="E176" t="str">
        <f>IF(D176="","",VLOOKUP(D176,フィルム情報!$B$2:$C$1000,2,FALSE))</f>
        <v/>
      </c>
      <c r="H176" s="2" t="str">
        <f>IF(G176="","",ROUNDDOWN(SUM($G$2:$G176)/7+0.999+COUNTIF($F$2:$F176,"&lt;&gt;35mm"),0))</f>
        <v/>
      </c>
      <c r="I176" s="15"/>
      <c r="J176" s="18"/>
      <c r="K176" s="19"/>
      <c r="L176" s="19"/>
    </row>
    <row r="177" spans="2:12" x14ac:dyDescent="0.2">
      <c r="B177" s="3" t="str">
        <f t="shared" si="5"/>
        <v/>
      </c>
      <c r="E177" t="str">
        <f>IF(D177="","",VLOOKUP(D177,フィルム情報!$B$2:$C$1000,2,FALSE))</f>
        <v/>
      </c>
      <c r="H177" s="2" t="str">
        <f>IF(G177="","",ROUNDDOWN(SUM($G$2:$G177)/7+0.999+COUNTIF($F$2:$F177,"&lt;&gt;35mm"),0))</f>
        <v/>
      </c>
      <c r="I177" s="15"/>
      <c r="J177" s="18"/>
      <c r="K177" s="19"/>
      <c r="L177" s="19"/>
    </row>
    <row r="178" spans="2:12" x14ac:dyDescent="0.2">
      <c r="B178" s="3" t="str">
        <f t="shared" si="5"/>
        <v/>
      </c>
      <c r="E178" t="str">
        <f>IF(D178="","",VLOOKUP(D178,フィルム情報!$B$2:$C$1000,2,FALSE))</f>
        <v/>
      </c>
      <c r="H178" s="2" t="str">
        <f>IF(G178="","",ROUNDDOWN(SUM($G$2:$G178)/7+0.999+COUNTIF($F$2:$F178,"&lt;&gt;35mm"),0))</f>
        <v/>
      </c>
      <c r="I178" s="15"/>
      <c r="J178" s="18"/>
      <c r="K178" s="19"/>
      <c r="L178" s="19"/>
    </row>
    <row r="179" spans="2:12" x14ac:dyDescent="0.2">
      <c r="B179" s="3" t="str">
        <f t="shared" si="5"/>
        <v/>
      </c>
      <c r="E179" t="str">
        <f>IF(D179="","",VLOOKUP(D179,フィルム情報!$B$2:$C$1000,2,FALSE))</f>
        <v/>
      </c>
      <c r="H179" s="2" t="str">
        <f>IF(G179="","",ROUNDDOWN(SUM($G$2:$G179)/7+0.999+COUNTIF($F$2:$F179,"&lt;&gt;35mm"),0))</f>
        <v/>
      </c>
      <c r="I179" s="15"/>
      <c r="J179" s="18"/>
      <c r="K179" s="19"/>
      <c r="L179" s="19"/>
    </row>
    <row r="180" spans="2:12" x14ac:dyDescent="0.2">
      <c r="B180" s="3" t="str">
        <f t="shared" si="5"/>
        <v/>
      </c>
      <c r="E180" t="str">
        <f>IF(D180="","",VLOOKUP(D180,フィルム情報!$B$2:$C$1000,2,FALSE))</f>
        <v/>
      </c>
      <c r="H180" s="2" t="str">
        <f>IF(G180="","",ROUNDDOWN(SUM($G$2:$G180)/7+0.999+COUNTIF($F$2:$F180,"&lt;&gt;35mm"),0))</f>
        <v/>
      </c>
      <c r="I180" s="15"/>
      <c r="J180" s="18"/>
      <c r="K180" s="19"/>
      <c r="L180" s="19"/>
    </row>
    <row r="181" spans="2:12" x14ac:dyDescent="0.2">
      <c r="B181" s="3" t="str">
        <f t="shared" si="5"/>
        <v/>
      </c>
      <c r="E181" t="str">
        <f>IF(D181="","",VLOOKUP(D181,フィルム情報!$B$2:$C$1000,2,FALSE))</f>
        <v/>
      </c>
      <c r="H181" s="2" t="str">
        <f>IF(G181="","",ROUNDDOWN(SUM($G$2:$G181)/7+0.999+COUNTIF($F$2:$F181,"&lt;&gt;35mm"),0))</f>
        <v/>
      </c>
      <c r="I181" s="15"/>
      <c r="J181" s="18"/>
      <c r="K181" s="19"/>
      <c r="L181" s="19"/>
    </row>
    <row r="182" spans="2:12" x14ac:dyDescent="0.2">
      <c r="B182" s="3" t="str">
        <f t="shared" si="5"/>
        <v/>
      </c>
      <c r="E182" t="str">
        <f>IF(D182="","",VLOOKUP(D182,フィルム情報!$B$2:$C$1000,2,FALSE))</f>
        <v/>
      </c>
      <c r="H182" s="2" t="str">
        <f>IF(G182="","",ROUNDDOWN(SUM($G$2:$G182)/7+0.999+COUNTIF($F$2:$F182,"&lt;&gt;35mm"),0))</f>
        <v/>
      </c>
      <c r="I182" s="15"/>
      <c r="J182" s="18"/>
      <c r="K182" s="19"/>
      <c r="L182" s="19"/>
    </row>
    <row r="183" spans="2:12" x14ac:dyDescent="0.2">
      <c r="B183" s="3" t="str">
        <f t="shared" si="5"/>
        <v/>
      </c>
      <c r="E183" t="str">
        <f>IF(D183="","",VLOOKUP(D183,フィルム情報!$B$2:$C$1000,2,FALSE))</f>
        <v/>
      </c>
      <c r="H183" s="2" t="str">
        <f>IF(G183="","",ROUNDDOWN(SUM($G$2:$G183)/7+0.999+COUNTIF($F$2:$F183,"&lt;&gt;35mm"),0))</f>
        <v/>
      </c>
      <c r="I183" s="15"/>
      <c r="J183" s="18"/>
      <c r="K183" s="19"/>
      <c r="L183" s="19"/>
    </row>
    <row r="184" spans="2:12" x14ac:dyDescent="0.2">
      <c r="B184" s="3" t="str">
        <f t="shared" si="5"/>
        <v/>
      </c>
      <c r="E184" t="str">
        <f>IF(D184="","",VLOOKUP(D184,フィルム情報!$B$2:$C$1000,2,FALSE))</f>
        <v/>
      </c>
      <c r="H184" s="2" t="str">
        <f>IF(G184="","",ROUNDDOWN(SUM($G$2:$G184)/7+0.999+COUNTIF($F$2:$F184,"&lt;&gt;35mm"),0))</f>
        <v/>
      </c>
      <c r="I184" s="15"/>
      <c r="J184" s="18"/>
      <c r="K184" s="19"/>
      <c r="L184" s="19"/>
    </row>
    <row r="185" spans="2:12" x14ac:dyDescent="0.2">
      <c r="B185" s="3" t="str">
        <f t="shared" si="5"/>
        <v/>
      </c>
      <c r="E185" t="str">
        <f>IF(D185="","",VLOOKUP(D185,フィルム情報!$B$2:$C$1000,2,FALSE))</f>
        <v/>
      </c>
      <c r="H185" s="2" t="str">
        <f>IF(G185="","",ROUNDDOWN(SUM($G$2:$G185)/7+0.999+COUNTIF($F$2:$F185,"&lt;&gt;35mm"),0))</f>
        <v/>
      </c>
      <c r="I185" s="15"/>
      <c r="J185" s="18"/>
      <c r="K185" s="19"/>
      <c r="L185" s="19"/>
    </row>
    <row r="186" spans="2:12" x14ac:dyDescent="0.2">
      <c r="B186" s="3" t="str">
        <f t="shared" si="5"/>
        <v/>
      </c>
      <c r="E186" t="str">
        <f>IF(D186="","",VLOOKUP(D186,フィルム情報!$B$2:$C$1000,2,FALSE))</f>
        <v/>
      </c>
      <c r="H186" s="2" t="str">
        <f>IF(G186="","",ROUNDDOWN(SUM($G$2:$G186)/7+0.999+COUNTIF($F$2:$F186,"&lt;&gt;35mm"),0))</f>
        <v/>
      </c>
      <c r="I186" s="15"/>
      <c r="J186" s="18"/>
      <c r="K186" s="19"/>
      <c r="L186" s="19"/>
    </row>
    <row r="187" spans="2:12" x14ac:dyDescent="0.2">
      <c r="B187" s="3" t="str">
        <f t="shared" si="5"/>
        <v/>
      </c>
      <c r="E187" t="str">
        <f>IF(D187="","",VLOOKUP(D187,フィルム情報!$B$2:$C$1000,2,FALSE))</f>
        <v/>
      </c>
      <c r="H187" s="2" t="str">
        <f>IF(G187="","",ROUNDDOWN(SUM($G$2:$G187)/7+0.999+COUNTIF($F$2:$F187,"&lt;&gt;35mm"),0))</f>
        <v/>
      </c>
      <c r="I187" s="15"/>
      <c r="J187" s="18"/>
      <c r="K187" s="19"/>
      <c r="L187" s="19"/>
    </row>
    <row r="188" spans="2:12" x14ac:dyDescent="0.2">
      <c r="B188" s="3" t="str">
        <f t="shared" si="5"/>
        <v/>
      </c>
      <c r="E188" t="str">
        <f>IF(D188="","",VLOOKUP(D188,フィルム情報!$B$2:$C$1000,2,FALSE))</f>
        <v/>
      </c>
      <c r="H188" s="2" t="str">
        <f>IF(G188="","",ROUNDDOWN(SUM($G$2:$G188)/7+0.999+COUNTIF($F$2:$F188,"&lt;&gt;35mm"),0))</f>
        <v/>
      </c>
      <c r="I188" s="15"/>
      <c r="J188" s="18"/>
      <c r="K188" s="19"/>
      <c r="L188" s="19"/>
    </row>
    <row r="189" spans="2:12" x14ac:dyDescent="0.2">
      <c r="B189" s="3" t="str">
        <f t="shared" si="5"/>
        <v/>
      </c>
      <c r="E189" t="str">
        <f>IF(D189="","",VLOOKUP(D189,フィルム情報!$B$2:$C$1000,2,FALSE))</f>
        <v/>
      </c>
      <c r="H189" s="2" t="str">
        <f>IF(G189="","",ROUNDDOWN(SUM($G$2:$G189)/7+0.999+COUNTIF($F$2:$F189,"&lt;&gt;35mm"),0))</f>
        <v/>
      </c>
      <c r="I189" s="15"/>
      <c r="J189" s="18"/>
      <c r="K189" s="19"/>
      <c r="L189" s="19"/>
    </row>
    <row r="190" spans="2:12" x14ac:dyDescent="0.2">
      <c r="B190" s="3" t="str">
        <f t="shared" si="5"/>
        <v/>
      </c>
      <c r="E190" t="str">
        <f>IF(D190="","",VLOOKUP(D190,フィルム情報!$B$2:$C$1000,2,FALSE))</f>
        <v/>
      </c>
      <c r="H190" s="2" t="str">
        <f>IF(G190="","",ROUNDDOWN(SUM($G$2:$G190)/7+0.999+COUNTIF($F$2:$F190,"&lt;&gt;35mm"),0))</f>
        <v/>
      </c>
      <c r="I190" s="15"/>
      <c r="J190" s="18"/>
      <c r="K190" s="19"/>
      <c r="L190" s="19"/>
    </row>
    <row r="191" spans="2:12" x14ac:dyDescent="0.2">
      <c r="B191" s="3" t="str">
        <f t="shared" si="5"/>
        <v/>
      </c>
      <c r="E191" t="str">
        <f>IF(D191="","",VLOOKUP(D191,フィルム情報!$B$2:$C$1000,2,FALSE))</f>
        <v/>
      </c>
      <c r="H191" s="2" t="str">
        <f>IF(G191="","",ROUNDDOWN(SUM($G$2:$G191)/7+0.999+COUNTIF($F$2:$F191,"&lt;&gt;35mm"),0))</f>
        <v/>
      </c>
      <c r="I191" s="15"/>
      <c r="J191" s="18"/>
      <c r="K191" s="19"/>
      <c r="L191" s="19"/>
    </row>
    <row r="192" spans="2:12" x14ac:dyDescent="0.2">
      <c r="B192" s="3" t="str">
        <f t="shared" si="5"/>
        <v/>
      </c>
      <c r="E192" t="str">
        <f>IF(D192="","",VLOOKUP(D192,フィルム情報!$B$2:$C$1000,2,FALSE))</f>
        <v/>
      </c>
      <c r="H192" s="2" t="str">
        <f>IF(G192="","",ROUNDDOWN(SUM($G$2:$G192)/7+0.999+COUNTIF($F$2:$F192,"&lt;&gt;35mm"),0))</f>
        <v/>
      </c>
      <c r="I192" s="15"/>
      <c r="J192" s="18"/>
      <c r="K192" s="19"/>
      <c r="L192" s="19"/>
    </row>
    <row r="193" spans="2:12" x14ac:dyDescent="0.2">
      <c r="B193" s="3" t="str">
        <f t="shared" si="5"/>
        <v/>
      </c>
      <c r="E193" t="str">
        <f>IF(D193="","",VLOOKUP(D193,フィルム情報!$B$2:$C$1000,2,FALSE))</f>
        <v/>
      </c>
      <c r="H193" s="2" t="str">
        <f>IF(G193="","",ROUNDDOWN(SUM($G$2:$G193)/7+0.999+COUNTIF($F$2:$F193,"&lt;&gt;35mm"),0))</f>
        <v/>
      </c>
      <c r="I193" s="15"/>
      <c r="J193" s="18"/>
      <c r="K193" s="19"/>
      <c r="L193" s="19"/>
    </row>
    <row r="194" spans="2:12" x14ac:dyDescent="0.2">
      <c r="B194" s="3" t="str">
        <f t="shared" si="5"/>
        <v/>
      </c>
      <c r="E194" t="str">
        <f>IF(D194="","",VLOOKUP(D194,フィルム情報!$B$2:$C$1000,2,FALSE))</f>
        <v/>
      </c>
      <c r="H194" s="2" t="str">
        <f>IF(G194="","",ROUNDDOWN(SUM($G$2:$G194)/7+0.999+COUNTIF($F$2:$F194,"&lt;&gt;35mm"),0))</f>
        <v/>
      </c>
      <c r="I194" s="15"/>
      <c r="J194" s="18"/>
      <c r="K194" s="19"/>
      <c r="L194" s="19"/>
    </row>
    <row r="195" spans="2:12" x14ac:dyDescent="0.2">
      <c r="B195" s="3" t="str">
        <f t="shared" ref="B195:B199" si="6">IF(C195&lt;&gt;"",B194+1,"")</f>
        <v/>
      </c>
      <c r="E195" t="str">
        <f>IF(D195="","",VLOOKUP(D195,フィルム情報!$B$2:$C$1000,2,FALSE))</f>
        <v/>
      </c>
      <c r="H195" s="2" t="str">
        <f>IF(G195="","",ROUNDDOWN(SUM($G$2:$G195)/7+0.999+COUNTIF($F$2:$F195,"&lt;&gt;35mm"),0))</f>
        <v/>
      </c>
      <c r="I195" s="15"/>
      <c r="J195" s="18"/>
      <c r="K195" s="19"/>
      <c r="L195" s="19"/>
    </row>
    <row r="196" spans="2:12" x14ac:dyDescent="0.2">
      <c r="B196" s="3" t="str">
        <f t="shared" si="6"/>
        <v/>
      </c>
      <c r="E196" t="str">
        <f>IF(D196="","",VLOOKUP(D196,フィルム情報!$B$2:$C$1000,2,FALSE))</f>
        <v/>
      </c>
      <c r="H196" s="2" t="str">
        <f>IF(G196="","",ROUNDDOWN(SUM($G$2:$G196)/7+0.999+COUNTIF($F$2:$F196,"&lt;&gt;35mm"),0))</f>
        <v/>
      </c>
      <c r="I196" s="15"/>
      <c r="J196" s="18"/>
      <c r="K196" s="19"/>
      <c r="L196" s="19"/>
    </row>
    <row r="197" spans="2:12" x14ac:dyDescent="0.2">
      <c r="B197" s="3" t="str">
        <f t="shared" si="6"/>
        <v/>
      </c>
      <c r="E197" t="str">
        <f>IF(D197="","",VLOOKUP(D197,フィルム情報!$B$2:$C$1000,2,FALSE))</f>
        <v/>
      </c>
      <c r="H197" s="2" t="str">
        <f>IF(G197="","",ROUNDDOWN(SUM($G$2:$G197)/7+0.999+COUNTIF($F$2:$F197,"&lt;&gt;35mm"),0))</f>
        <v/>
      </c>
      <c r="I197" s="15"/>
      <c r="J197" s="18"/>
      <c r="K197" s="19"/>
      <c r="L197" s="19"/>
    </row>
    <row r="198" spans="2:12" x14ac:dyDescent="0.2">
      <c r="B198" s="3" t="str">
        <f t="shared" si="6"/>
        <v/>
      </c>
      <c r="E198" t="str">
        <f>IF(D198="","",VLOOKUP(D198,フィルム情報!$B$2:$C$1000,2,FALSE))</f>
        <v/>
      </c>
      <c r="H198" s="2" t="str">
        <f>IF(G198="","",ROUNDDOWN(SUM($G$2:$G198)/7+0.999+COUNTIF($F$2:$F198,"&lt;&gt;35mm"),0))</f>
        <v/>
      </c>
      <c r="I198" s="15"/>
      <c r="J198" s="18"/>
      <c r="K198" s="19"/>
      <c r="L198" s="19"/>
    </row>
    <row r="199" spans="2:12" x14ac:dyDescent="0.2">
      <c r="B199" s="3" t="str">
        <f t="shared" si="6"/>
        <v/>
      </c>
      <c r="E199" t="str">
        <f>IF(D199="","",VLOOKUP(D199,フィルム情報!$B$2:$C$1000,2,FALSE))</f>
        <v/>
      </c>
      <c r="H199" s="2" t="str">
        <f>IF(G199="","",ROUNDDOWN(SUM($G$2:$G199)/7+0.999+COUNTIF($F$2:$F199,"&lt;&gt;35mm"),0))</f>
        <v/>
      </c>
      <c r="I199" s="15"/>
      <c r="J199" s="18"/>
      <c r="K199" s="19"/>
      <c r="L199" s="19"/>
    </row>
    <row r="200" spans="2:12" x14ac:dyDescent="0.2">
      <c r="I200" s="15"/>
    </row>
    <row r="201" spans="2:12" x14ac:dyDescent="0.2">
      <c r="I201" s="15"/>
    </row>
    <row r="202" spans="2:12" x14ac:dyDescent="0.2">
      <c r="I202" s="15"/>
    </row>
    <row r="203" spans="2:12" x14ac:dyDescent="0.2">
      <c r="I203" s="15"/>
    </row>
    <row r="204" spans="2:12" x14ac:dyDescent="0.2">
      <c r="I204" s="15"/>
    </row>
    <row r="205" spans="2:12" x14ac:dyDescent="0.2">
      <c r="I205" s="15"/>
    </row>
    <row r="206" spans="2:12" x14ac:dyDescent="0.2">
      <c r="I206" s="15"/>
    </row>
    <row r="207" spans="2:12" x14ac:dyDescent="0.2">
      <c r="I207" s="15"/>
    </row>
    <row r="208" spans="2:12" x14ac:dyDescent="0.2">
      <c r="I208" s="15"/>
    </row>
    <row r="209" spans="9:9" x14ac:dyDescent="0.2">
      <c r="I209" s="15"/>
    </row>
    <row r="210" spans="9:9" x14ac:dyDescent="0.2">
      <c r="I210" s="15"/>
    </row>
  </sheetData>
  <autoFilter ref="B1:H1"/>
  <phoneticPr fontId="1"/>
  <dataValidations count="2">
    <dataValidation type="textLength" allowBlank="1" showInputMessage="1" showErrorMessage="1" sqref="I2:I524">
      <formula1>0</formula1>
      <formula2>30</formula2>
    </dataValidation>
    <dataValidation type="textLength" allowBlank="1" showInputMessage="1" showErrorMessage="1" sqref="J2:L1048576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5"/>
  <sheetViews>
    <sheetView workbookViewId="0">
      <selection activeCell="B46" sqref="B46"/>
    </sheetView>
  </sheetViews>
  <sheetFormatPr defaultRowHeight="14.25" x14ac:dyDescent="0.2"/>
  <sheetData>
    <row r="1" spans="2:3" ht="15" thickBot="1" x14ac:dyDescent="0.25">
      <c r="B1" s="9" t="s">
        <v>85</v>
      </c>
      <c r="C1" s="10" t="s">
        <v>77</v>
      </c>
    </row>
    <row r="2" spans="2:3" ht="15" thickTop="1" x14ac:dyDescent="0.2">
      <c r="B2" s="6" t="s">
        <v>96</v>
      </c>
      <c r="C2" s="7" t="s">
        <v>82</v>
      </c>
    </row>
    <row r="3" spans="2:3" x14ac:dyDescent="0.2">
      <c r="B3" s="6" t="s">
        <v>88</v>
      </c>
      <c r="C3" s="7" t="s">
        <v>82</v>
      </c>
    </row>
    <row r="4" spans="2:3" x14ac:dyDescent="0.2">
      <c r="B4" s="6" t="s">
        <v>87</v>
      </c>
      <c r="C4" s="7" t="s">
        <v>82</v>
      </c>
    </row>
    <row r="5" spans="2:3" x14ac:dyDescent="0.2">
      <c r="B5" s="6" t="s">
        <v>90</v>
      </c>
      <c r="C5" s="7" t="s">
        <v>82</v>
      </c>
    </row>
    <row r="6" spans="2:3" x14ac:dyDescent="0.2">
      <c r="B6" s="6" t="s">
        <v>89</v>
      </c>
      <c r="C6" s="7" t="s">
        <v>82</v>
      </c>
    </row>
    <row r="7" spans="2:3" x14ac:dyDescent="0.2">
      <c r="B7" s="6" t="s">
        <v>92</v>
      </c>
      <c r="C7" s="7" t="s">
        <v>82</v>
      </c>
    </row>
    <row r="8" spans="2:3" x14ac:dyDescent="0.2">
      <c r="B8" s="6" t="s">
        <v>39</v>
      </c>
      <c r="C8" s="7" t="s">
        <v>82</v>
      </c>
    </row>
    <row r="9" spans="2:3" x14ac:dyDescent="0.2">
      <c r="B9" s="6" t="s">
        <v>94</v>
      </c>
      <c r="C9" s="7" t="s">
        <v>82</v>
      </c>
    </row>
    <row r="10" spans="2:3" x14ac:dyDescent="0.2">
      <c r="B10" s="6" t="s">
        <v>95</v>
      </c>
      <c r="C10" s="7" t="s">
        <v>82</v>
      </c>
    </row>
    <row r="11" spans="2:3" x14ac:dyDescent="0.2">
      <c r="B11" s="6" t="s">
        <v>86</v>
      </c>
      <c r="C11" s="7" t="s">
        <v>82</v>
      </c>
    </row>
    <row r="12" spans="2:3" x14ac:dyDescent="0.2">
      <c r="B12" s="6" t="s">
        <v>91</v>
      </c>
      <c r="C12" s="7" t="s">
        <v>82</v>
      </c>
    </row>
    <row r="13" spans="2:3" x14ac:dyDescent="0.2">
      <c r="B13" s="6" t="s">
        <v>93</v>
      </c>
      <c r="C13" s="7" t="s">
        <v>82</v>
      </c>
    </row>
    <row r="14" spans="2:3" x14ac:dyDescent="0.2">
      <c r="B14" s="6" t="s">
        <v>97</v>
      </c>
      <c r="C14" s="7" t="s">
        <v>108</v>
      </c>
    </row>
    <row r="15" spans="2:3" x14ac:dyDescent="0.2">
      <c r="B15" s="6" t="s">
        <v>98</v>
      </c>
      <c r="C15" s="7" t="s">
        <v>108</v>
      </c>
    </row>
    <row r="16" spans="2:3" x14ac:dyDescent="0.2">
      <c r="B16" s="6" t="s">
        <v>99</v>
      </c>
      <c r="C16" s="7" t="s">
        <v>108</v>
      </c>
    </row>
    <row r="17" spans="2:3" x14ac:dyDescent="0.2">
      <c r="B17" s="6" t="s">
        <v>100</v>
      </c>
      <c r="C17" s="7" t="s">
        <v>108</v>
      </c>
    </row>
    <row r="18" spans="2:3" x14ac:dyDescent="0.2">
      <c r="B18" s="6" t="s">
        <v>101</v>
      </c>
      <c r="C18" s="7" t="s">
        <v>108</v>
      </c>
    </row>
    <row r="19" spans="2:3" x14ac:dyDescent="0.2">
      <c r="B19" s="6" t="s">
        <v>102</v>
      </c>
      <c r="C19" s="7" t="s">
        <v>108</v>
      </c>
    </row>
    <row r="20" spans="2:3" x14ac:dyDescent="0.2">
      <c r="B20" s="6" t="s">
        <v>103</v>
      </c>
      <c r="C20" s="7" t="s">
        <v>108</v>
      </c>
    </row>
    <row r="21" spans="2:3" x14ac:dyDescent="0.2">
      <c r="B21" s="6" t="s">
        <v>104</v>
      </c>
      <c r="C21" s="7" t="s">
        <v>108</v>
      </c>
    </row>
    <row r="22" spans="2:3" x14ac:dyDescent="0.2">
      <c r="B22" s="6" t="s">
        <v>105</v>
      </c>
      <c r="C22" s="7" t="s">
        <v>108</v>
      </c>
    </row>
    <row r="23" spans="2:3" x14ac:dyDescent="0.2">
      <c r="B23" s="6" t="s">
        <v>106</v>
      </c>
      <c r="C23" s="7" t="s">
        <v>108</v>
      </c>
    </row>
    <row r="24" spans="2:3" x14ac:dyDescent="0.2">
      <c r="B24" s="6" t="s">
        <v>107</v>
      </c>
      <c r="C24" s="7" t="s">
        <v>108</v>
      </c>
    </row>
    <row r="25" spans="2:3" x14ac:dyDescent="0.2">
      <c r="B25" s="6" t="s">
        <v>42</v>
      </c>
      <c r="C25" s="8" t="s">
        <v>84</v>
      </c>
    </row>
    <row r="26" spans="2:3" x14ac:dyDescent="0.2">
      <c r="B26" s="6" t="s">
        <v>47</v>
      </c>
      <c r="C26" s="8" t="s">
        <v>78</v>
      </c>
    </row>
    <row r="27" spans="2:3" x14ac:dyDescent="0.2">
      <c r="B27" s="6" t="s">
        <v>48</v>
      </c>
      <c r="C27" s="8" t="s">
        <v>82</v>
      </c>
    </row>
    <row r="28" spans="2:3" x14ac:dyDescent="0.2">
      <c r="B28" s="6" t="s">
        <v>50</v>
      </c>
      <c r="C28" s="8" t="s">
        <v>82</v>
      </c>
    </row>
    <row r="29" spans="2:3" x14ac:dyDescent="0.2">
      <c r="B29" s="6" t="s">
        <v>109</v>
      </c>
      <c r="C29" s="8" t="s">
        <v>82</v>
      </c>
    </row>
    <row r="30" spans="2:3" x14ac:dyDescent="0.2">
      <c r="B30" s="6" t="s">
        <v>52</v>
      </c>
      <c r="C30" s="8" t="s">
        <v>82</v>
      </c>
    </row>
    <row r="31" spans="2:3" x14ac:dyDescent="0.2">
      <c r="B31" s="6" t="s">
        <v>53</v>
      </c>
      <c r="C31" s="8" t="s">
        <v>78</v>
      </c>
    </row>
    <row r="32" spans="2:3" x14ac:dyDescent="0.2">
      <c r="B32" s="6" t="s">
        <v>55</v>
      </c>
      <c r="C32" s="8" t="s">
        <v>110</v>
      </c>
    </row>
    <row r="33" spans="2:3" x14ac:dyDescent="0.2">
      <c r="B33" s="6" t="s">
        <v>114</v>
      </c>
      <c r="C33" s="11" t="s">
        <v>78</v>
      </c>
    </row>
    <row r="34" spans="2:3" x14ac:dyDescent="0.2">
      <c r="B34" s="6" t="s">
        <v>115</v>
      </c>
      <c r="C34" s="11" t="s">
        <v>82</v>
      </c>
    </row>
    <row r="35" spans="2:3" x14ac:dyDescent="0.2">
      <c r="B35" s="6" t="s">
        <v>116</v>
      </c>
      <c r="C35" s="11" t="s">
        <v>82</v>
      </c>
    </row>
    <row r="36" spans="2:3" x14ac:dyDescent="0.2">
      <c r="B36" s="6" t="s">
        <v>117</v>
      </c>
      <c r="C36" s="11" t="s">
        <v>82</v>
      </c>
    </row>
    <row r="37" spans="2:3" x14ac:dyDescent="0.2">
      <c r="B37" s="6" t="s">
        <v>118</v>
      </c>
      <c r="C37" s="11" t="s">
        <v>82</v>
      </c>
    </row>
    <row r="38" spans="2:3" x14ac:dyDescent="0.2">
      <c r="B38" s="6" t="s">
        <v>120</v>
      </c>
      <c r="C38" s="11" t="s">
        <v>82</v>
      </c>
    </row>
    <row r="39" spans="2:3" x14ac:dyDescent="0.2">
      <c r="B39" s="6" t="s">
        <v>69</v>
      </c>
      <c r="C39" s="11" t="s">
        <v>82</v>
      </c>
    </row>
    <row r="40" spans="2:3" x14ac:dyDescent="0.2">
      <c r="B40" s="6" t="s">
        <v>71</v>
      </c>
      <c r="C40" s="11" t="s">
        <v>78</v>
      </c>
    </row>
    <row r="41" spans="2:3" x14ac:dyDescent="0.2">
      <c r="B41" s="6" t="s">
        <v>74</v>
      </c>
      <c r="C41" s="11" t="s">
        <v>82</v>
      </c>
    </row>
    <row r="42" spans="2:3" x14ac:dyDescent="0.2">
      <c r="B42" s="6" t="s">
        <v>122</v>
      </c>
      <c r="C42" s="11" t="s">
        <v>78</v>
      </c>
    </row>
    <row r="43" spans="2:3" x14ac:dyDescent="0.2">
      <c r="B43" t="s">
        <v>126</v>
      </c>
      <c r="C43" s="11" t="s">
        <v>82</v>
      </c>
    </row>
    <row r="44" spans="2:3" x14ac:dyDescent="0.2">
      <c r="B44" t="s">
        <v>252</v>
      </c>
      <c r="C44" s="11" t="s">
        <v>82</v>
      </c>
    </row>
    <row r="45" spans="2:3" x14ac:dyDescent="0.2">
      <c r="B45" t="s">
        <v>261</v>
      </c>
      <c r="C45" s="11" t="s">
        <v>263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撮影情報</vt:lpstr>
      <vt:lpstr>フィルム情報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2022-07-31T16:34:45Z</dcterms:modified>
</cp:coreProperties>
</file>