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ECED60A1-E85A-4D4E-80EA-0E5A12C913BF}" xr6:coauthVersionLast="45" xr6:coauthVersionMax="45" xr10:uidLastSave="{00000000-0000-0000-0000-000000000000}"/>
  <bookViews>
    <workbookView xWindow="831" yWindow="-103" windowWidth="21215" windowHeight="12549" xr2:uid="{C8451757-F61A-4204-92A2-683EE66AFF0A}"/>
  </bookViews>
  <sheets>
    <sheet name="Android" sheetId="1" r:id="rId1"/>
  </sheets>
  <definedNames>
    <definedName name="data">Android!$C$9:$E$47</definedName>
    <definedName name="Json">Android!$A$4</definedName>
    <definedName name="time">Android!$C$9:$C$47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" i="1" l="1"/>
  <c r="G9" i="1" l="1"/>
  <c r="H9" i="1" s="1"/>
  <c r="I9" i="1" l="1"/>
  <c r="J9" i="1" s="1"/>
  <c r="K9" i="1" s="1"/>
  <c r="L9" i="1" l="1"/>
  <c r="G10" i="1" s="1"/>
  <c r="H10" i="1" s="1"/>
  <c r="G11" i="1" l="1"/>
  <c r="H11" i="1" s="1"/>
  <c r="I10" i="1"/>
  <c r="J10" i="1" l="1"/>
  <c r="K10" i="1" s="1"/>
  <c r="I11" i="1" l="1"/>
  <c r="G12" i="1"/>
  <c r="H12" i="1" s="1"/>
  <c r="L10" i="1"/>
  <c r="J11" i="1" l="1"/>
  <c r="K11" i="1" s="1"/>
  <c r="L11" i="1" l="1"/>
  <c r="G13" i="1"/>
  <c r="H13" i="1" s="1"/>
  <c r="I12" i="1"/>
  <c r="J12" i="1" l="1"/>
  <c r="K12" i="1" s="1"/>
  <c r="L12" i="1" l="1"/>
  <c r="G14" i="1"/>
  <c r="H14" i="1" s="1"/>
  <c r="I13" i="1"/>
  <c r="J13" i="1" l="1"/>
  <c r="K13" i="1" s="1"/>
  <c r="L13" i="1" l="1"/>
  <c r="G15" i="1"/>
  <c r="H15" i="1" s="1"/>
  <c r="I14" i="1"/>
  <c r="B15" i="1" l="1"/>
  <c r="C15" i="1" s="1"/>
  <c r="J14" i="1"/>
  <c r="K14" i="1" s="1"/>
  <c r="L14" i="1" l="1"/>
  <c r="G16" i="1"/>
  <c r="H16" i="1" s="1"/>
  <c r="I15" i="1"/>
  <c r="J15" i="1" l="1"/>
  <c r="K15" i="1" s="1"/>
  <c r="D15" i="1" l="1"/>
  <c r="B14" i="1"/>
  <c r="C14" i="1" s="1"/>
  <c r="L15" i="1"/>
  <c r="E15" i="1" s="1"/>
  <c r="G17" i="1"/>
  <c r="H17" i="1" s="1"/>
  <c r="I16" i="1"/>
  <c r="B17" i="1" l="1"/>
  <c r="C17" i="1" s="1"/>
  <c r="J16" i="1"/>
  <c r="K16" i="1" s="1"/>
  <c r="D14" i="1" l="1"/>
  <c r="G18" i="1"/>
  <c r="H18" i="1" s="1"/>
  <c r="I17" i="1"/>
  <c r="L16" i="1"/>
  <c r="B18" i="1" l="1"/>
  <c r="C18" i="1" s="1"/>
  <c r="E14" i="1"/>
  <c r="J17" i="1"/>
  <c r="K17" i="1" s="1"/>
  <c r="D17" i="1" l="1"/>
  <c r="B12" i="1"/>
  <c r="C12" i="1" s="1"/>
  <c r="L17" i="1"/>
  <c r="G19" i="1"/>
  <c r="H19" i="1" s="1"/>
  <c r="I18" i="1"/>
  <c r="B19" i="1" l="1"/>
  <c r="C19" i="1" s="1"/>
  <c r="E17" i="1"/>
  <c r="B13" i="1"/>
  <c r="C13" i="1" s="1"/>
  <c r="J18" i="1"/>
  <c r="K18" i="1" s="1"/>
  <c r="D18" i="1" l="1"/>
  <c r="D12" i="1"/>
  <c r="L18" i="1"/>
  <c r="E18" i="1" s="1"/>
  <c r="G20" i="1"/>
  <c r="H20" i="1" s="1"/>
  <c r="I19" i="1"/>
  <c r="E12" i="1" l="1"/>
  <c r="B16" i="1"/>
  <c r="C16" i="1" s="1"/>
  <c r="J19" i="1"/>
  <c r="K19" i="1" s="1"/>
  <c r="D19" i="1" l="1"/>
  <c r="B10" i="1"/>
  <c r="C10" i="1" s="1"/>
  <c r="L19" i="1"/>
  <c r="E13" i="1" s="1"/>
  <c r="D13" i="1"/>
  <c r="G21" i="1"/>
  <c r="H21" i="1" s="1"/>
  <c r="I20" i="1"/>
  <c r="G22" i="1" l="1"/>
  <c r="H22" i="1" s="1"/>
  <c r="E19" i="1"/>
  <c r="B20" i="1"/>
  <c r="C20" i="1" s="1"/>
  <c r="J20" i="1"/>
  <c r="K20" i="1" s="1"/>
  <c r="B21" i="1" l="1"/>
  <c r="C21" i="1" s="1"/>
  <c r="B22" i="1"/>
  <c r="C22" i="1" s="1"/>
  <c r="D10" i="1"/>
  <c r="B9" i="1"/>
  <c r="C9" i="1" s="1"/>
  <c r="L20" i="1"/>
  <c r="E16" i="1" s="1"/>
  <c r="D16" i="1"/>
  <c r="I21" i="1"/>
  <c r="E10" i="1" l="1"/>
  <c r="B11" i="1"/>
  <c r="C11" i="1" s="1"/>
  <c r="J21" i="1"/>
  <c r="K21" i="1" s="1"/>
  <c r="B52" i="1" l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D21" i="1"/>
  <c r="D9" i="1"/>
  <c r="I22" i="1"/>
  <c r="L21" i="1"/>
  <c r="E20" i="1" s="1"/>
  <c r="D20" i="1"/>
  <c r="C66" i="1" l="1"/>
  <c r="D66" i="1"/>
  <c r="B67" i="1"/>
  <c r="C53" i="1"/>
  <c r="E21" i="1"/>
  <c r="D53" i="1" s="1"/>
  <c r="E9" i="1"/>
  <c r="J22" i="1"/>
  <c r="K22" i="1" s="1"/>
  <c r="D11" i="1"/>
  <c r="C67" i="1" l="1"/>
  <c r="D67" i="1"/>
  <c r="B68" i="1"/>
  <c r="C54" i="1"/>
  <c r="L22" i="1"/>
  <c r="E11" i="1" s="1"/>
  <c r="D54" i="1" s="1"/>
  <c r="D22" i="1"/>
  <c r="D68" i="1" l="1"/>
  <c r="B69" i="1"/>
  <c r="C68" i="1"/>
  <c r="C52" i="1"/>
  <c r="C65" i="1"/>
  <c r="C55" i="1"/>
  <c r="D55" i="1"/>
  <c r="E22" i="1"/>
  <c r="E2" i="1" s="1"/>
  <c r="F50" i="1" l="1"/>
  <c r="B70" i="1"/>
  <c r="C69" i="1"/>
  <c r="D69" i="1"/>
  <c r="D52" i="1"/>
  <c r="D65" i="1"/>
  <c r="D56" i="1"/>
  <c r="C56" i="1"/>
  <c r="C70" i="1" l="1"/>
  <c r="D70" i="1"/>
  <c r="B71" i="1"/>
  <c r="D57" i="1"/>
  <c r="C57" i="1"/>
  <c r="C71" i="1" l="1"/>
  <c r="D71" i="1"/>
  <c r="B72" i="1"/>
  <c r="B73" i="1" s="1"/>
  <c r="B74" i="1" s="1"/>
  <c r="B75" i="1" s="1"/>
  <c r="D58" i="1"/>
  <c r="C58" i="1"/>
  <c r="F52" i="1" s="1"/>
  <c r="B76" i="1" l="1"/>
  <c r="D75" i="1"/>
  <c r="C75" i="1"/>
  <c r="C73" i="1"/>
  <c r="D73" i="1"/>
  <c r="D72" i="1"/>
  <c r="C72" i="1"/>
  <c r="F66" i="1" s="1"/>
  <c r="C59" i="1"/>
  <c r="D59" i="1"/>
  <c r="B77" i="1" l="1"/>
  <c r="D76" i="1"/>
  <c r="C76" i="1"/>
  <c r="D74" i="1"/>
  <c r="C74" i="1"/>
  <c r="D60" i="1"/>
  <c r="C60" i="1"/>
  <c r="B78" i="1" l="1"/>
  <c r="D77" i="1"/>
  <c r="C77" i="1"/>
  <c r="D61" i="1"/>
  <c r="C61" i="1"/>
  <c r="B79" i="1" l="1"/>
  <c r="D78" i="1"/>
  <c r="C78" i="1"/>
  <c r="D62" i="1"/>
  <c r="C62" i="1"/>
  <c r="B80" i="1" l="1"/>
  <c r="D79" i="1"/>
  <c r="C79" i="1"/>
  <c r="F73" i="1" s="1"/>
  <c r="C63" i="1"/>
  <c r="D63" i="1"/>
  <c r="G66" i="1" l="1"/>
  <c r="B81" i="1"/>
  <c r="D80" i="1"/>
  <c r="C80" i="1"/>
  <c r="C64" i="1"/>
  <c r="F59" i="1" s="1"/>
  <c r="D64" i="1"/>
  <c r="G52" i="1" l="1"/>
  <c r="G59" i="1"/>
  <c r="B82" i="1"/>
  <c r="C82" i="1" s="1"/>
  <c r="D81" i="1"/>
  <c r="C81" i="1"/>
  <c r="A48" i="1" l="1"/>
  <c r="B83" i="1"/>
  <c r="C83" i="1" s="1"/>
  <c r="D82" i="1"/>
  <c r="B84" i="1" l="1"/>
  <c r="C84" i="1" s="1"/>
  <c r="D83" i="1"/>
  <c r="B85" i="1" l="1"/>
  <c r="B86" i="1" s="1"/>
  <c r="B87" i="1" s="1"/>
  <c r="B88" i="1" s="1"/>
  <c r="B89" i="1" s="1"/>
  <c r="D84" i="1"/>
  <c r="D89" i="1" l="1"/>
  <c r="C89" i="1"/>
  <c r="D88" i="1"/>
  <c r="C88" i="1"/>
  <c r="D87" i="1"/>
  <c r="C87" i="1"/>
  <c r="D86" i="1"/>
  <c r="C86" i="1"/>
  <c r="C85" i="1"/>
  <c r="D85" i="1"/>
  <c r="F80" i="1" l="1"/>
  <c r="G73" i="1" s="1"/>
</calcChain>
</file>

<file path=xl/sharedStrings.xml><?xml version="1.0" encoding="utf-8"?>
<sst xmlns="http://schemas.openxmlformats.org/spreadsheetml/2006/main" count="14" uniqueCount="12">
  <si>
    <t>timestamp</t>
  </si>
  <si>
    <t>keycount</t>
  </si>
  <si>
    <t>matchesCount</t>
  </si>
  <si>
    <t>time</t>
  </si>
  <si>
    <t>Sorted entries if time correct</t>
  </si>
  <si>
    <t>Koronavilkku history data</t>
  </si>
  <si>
    <t>https://thl.fi/fi/web/hyvinvoinnin-ja-terveyden-edistamisen-johtaminen/ajankohtaista/koronan-vaikutukset-yhteiskuntaan-ja-palveluihin#Koronavilkkua</t>
  </si>
  <si>
    <t>Export Android all-exposure-checks.json into A4</t>
  </si>
  <si>
    <t>Time column is currently supported for ENG (FIN/UK), SWE (FIN) and FIN until end of 2020</t>
  </si>
  <si>
    <t>https://twitter.com/msrjksk/status/1310587581105659905</t>
  </si>
  <si>
    <t>Parsing A4 based on timestamp, text 2020, keyCount, matchesCount</t>
  </si>
  <si>
    <t>[{"timestamp":"7 October 2020, 7.00","keyCount":578,"matchesCount":0,"appName":"Koronavilkku","hash":"RIGV0l5NLmKxV1TOxtgiUbxpTmkoo8\/6iipNvK9wbio="},{"timestamp":"6 October 2020, 11.01","keyCount":655,"matchesCount":0,"appName":"Koronavilkku","hash":"QeRbsfWYQceRkpkjqfgj97iR0zGI+MgkHf7w4pz1+eg="},{"timestamp":"5 October 2020, 9.45","keyCount":453,"matchesCount":0,"appName":"Koronavilkku","hash":"uXzpPv\/iuYbGNuULuioRwpfJLd29mtcPYSw8\/JDZXu4="},{"timestamp":"4 October 2020, 9.39","keyCount":294,"matchesCount":0,"appName":"Koronavilkku","hash":"tTVuHifp6l1THlJ4sYSz8MYEvf8KLWLUlz0AvLbsXcM="},{"timestamp":"3 October 2020, 9.11","keyCount":463,"matchesCount":1,"appName":"Koronavilkku","hash":"iPWqNktMJaCDhcEFEQTByXGeIIavudoZESnKTlWziAA="},{"timestamp":"2 October 2020, 9.09","keyCount":169,"matchesCount":0,"appName":"Koronavilkku","hash":"xyqnyXxhZgHzWvNEkm6H6mzXtkSkZ7w2t9Pk8pRsqWs="},{"timestamp":"1 October 2020, 9.07","keyCount":203,"matchesCount":0,"appName":"Koronavilkku","hash":"mD9IkzXd7S6jwjYPgvXf0mwtj2GlI598HMmUFSfP9wM="},{"timestamp":"30 September 2020, 8.52","keyCount":318,"matchesCount":0,"appName":"Koronavilkku","hash":"L\/VJRgfcQoXAEqA7YqpW4JjXXUm4qTk2ETXOxXI\/C0A="},{"timestamp":"29 September 2020, 8.09","keyCount":238,"matchesCount":0,"appName":"Koronavilkku","hash":"buIXTow1ZHDIVMQhEmgOqDBqbydn03Gm8NGhy6i41Tc="},{"timestamp":"28 September 2020, 8.07","keyCount":199,"matchesCount":0,"appName":"Koronavilkku","hash":"goyTayM0mYovHuxJ0OSDqmm+oB3bTRmYvy9uWbmVrjQ="},{"timestamp":"27 September 2020, 8.05","keyCount":141,"matchesCount":0,"appName":"Koronavilkku","hash":"bfObmmKf4yYCy3kecvhRL4d57FZ8UxUfFlrfWq7YzLg="},{"timestamp":"26 September 2020, 8.01","keyCount":242,"matchesCount":0,"appName":"Koronavilkku","hash":"AP5aEpXLoQlr0QmfeoIh4FHy01c+H5xDR4JCbPprdPc="},{"timestamp":"25 September 2020, 8.00","keyCount":217,"matchesCount":1,"appName":"Koronavilkku","hash":"nLBOmHqB7xON3sOJLjm86EVtaADO9z8MqVcA8r3v4t8="},{"timestamp":"24 September 2020, 7.19","keyCount":211,"matchesCount":0,"appName":"Koronavilkku","hash":"XlRtacwf5zNbpVVHoSKu4IDF9qs1Wh6PipZr1sPMn+E="},{"timestamp":"23 September 2020, 7.15","keyCount":189,"matchesCount":0,"appName":"Koronavilkku","hash":"XraKuKwjDha2BdTzS3+Xm08W+39n7AwLVWCl6VKlkHM="},{"timestamp":"22 September 2020, 7.13","keyCount":311,"matchesCount":0,"appName":"Koronavilkku","hash":"cg00ZNzVnYnP9YAuDqm5ML6GrpkFfkESOfEZPrL6R1c="},{"timestamp":"21 September 2020, 7.11","keyCount":157,"matchesCount":0,"appName":"Koronavilkku","hash":"eiScOGMBbruz9+mpIa4JU4R5C1NlJKl+7o3xWmhO7jw="}]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</si>
</sst>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17103732297988"/>
          <c:y val="0.118891697879668"/>
          <c:w val="0.84256843114483493"/>
          <c:h val="0.841627091255717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7 October</c:v>
                </c:pt>
                <c:pt idx="1">
                  <c:v>6 October</c:v>
                </c:pt>
                <c:pt idx="2">
                  <c:v>5 October</c:v>
                </c:pt>
                <c:pt idx="3">
                  <c:v>4 October</c:v>
                </c:pt>
                <c:pt idx="4">
                  <c:v>3 October</c:v>
                </c:pt>
                <c:pt idx="5">
                  <c:v>2 October</c:v>
                </c:pt>
                <c:pt idx="6">
                  <c:v>1 October</c:v>
                </c:pt>
                <c:pt idx="7">
                  <c:v>30 September</c:v>
                </c:pt>
                <c:pt idx="8">
                  <c:v>29 September</c:v>
                </c:pt>
                <c:pt idx="9">
                  <c:v>28 September</c:v>
                </c:pt>
                <c:pt idx="10">
                  <c:v>27 September</c:v>
                </c:pt>
                <c:pt idx="11">
                  <c:v>26 September</c:v>
                </c:pt>
                <c:pt idx="12">
                  <c:v>25 September</c:v>
                </c:pt>
                <c:pt idx="13">
                  <c:v>24 September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578</c:v>
                </c:pt>
                <c:pt idx="1">
                  <c:v>655</c:v>
                </c:pt>
                <c:pt idx="2">
                  <c:v>453</c:v>
                </c:pt>
                <c:pt idx="3">
                  <c:v>294</c:v>
                </c:pt>
                <c:pt idx="4">
                  <c:v>463</c:v>
                </c:pt>
                <c:pt idx="5">
                  <c:v>169</c:v>
                </c:pt>
                <c:pt idx="6">
                  <c:v>203</c:v>
                </c:pt>
                <c:pt idx="7">
                  <c:v>318</c:v>
                </c:pt>
                <c:pt idx="8">
                  <c:v>238</c:v>
                </c:pt>
                <c:pt idx="9">
                  <c:v>199</c:v>
                </c:pt>
                <c:pt idx="10">
                  <c:v>141</c:v>
                </c:pt>
                <c:pt idx="11">
                  <c:v>242</c:v>
                </c:pt>
                <c:pt idx="12">
                  <c:v>217</c:v>
                </c:pt>
                <c:pt idx="13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Android!$F$50</c:f>
          <c:strCache>
            <c:ptCount val="1"/>
            <c:pt idx="0">
              <c:v>07.10.2020 uusia #koronavilkku päiväavaimia 578.</c:v>
            </c:pt>
          </c:strCache>
        </c:strRef>
      </c:tx>
      <c:layout>
        <c:manualLayout>
          <c:xMode val="edge"/>
          <c:yMode val="edge"/>
          <c:x val="0.2637030722424048"/>
          <c:y val="1.2031017221777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945700132268625E-2"/>
          <c:y val="9.9672043222523363E-2"/>
          <c:w val="0.95771026668114068"/>
          <c:h val="0.8208429535966520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-1.3154804339117405E-2"/>
                  <c:y val="-4.11160027043755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C1-4A63-BDB8-AFD70CD3546C}"/>
                </c:ext>
              </c:extLst>
            </c:dLbl>
            <c:dLbl>
              <c:idx val="14"/>
              <c:layout>
                <c:manualLayout>
                  <c:x val="-9.8660385161277279E-3"/>
                  <c:y val="-3.7689534250655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F9C1-4A63-BDB8-AFD70CD3546C}"/>
                </c:ext>
              </c:extLst>
            </c:dLbl>
            <c:dLbl>
              <c:idx val="19"/>
              <c:layout>
                <c:manualLayout>
                  <c:x val="-1.1510453796727717E-2"/>
                  <c:y val="5.1395003380469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C1-4A63-BDB8-AFD70CD3546C}"/>
                </c:ext>
              </c:extLst>
            </c:dLbl>
            <c:dLbl>
              <c:idx val="24"/>
              <c:layout>
                <c:manualLayout>
                  <c:x val="0"/>
                  <c:y val="-2.39843349108856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C1-4A63-BDB8-AFD70CD3546C}"/>
                </c:ext>
              </c:extLst>
            </c:dLbl>
            <c:dLbl>
              <c:idx val="33"/>
              <c:layout>
                <c:manualLayout>
                  <c:x val="-1.8087855966286533E-2"/>
                  <c:y val="-4.11160027043754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C1-4A63-BDB8-AFD70CD3546C}"/>
                </c:ext>
              </c:extLst>
            </c:dLbl>
            <c:dLbl>
              <c:idx val="37"/>
              <c:layout>
                <c:manualLayout>
                  <c:x val="-1.7272318815601234E-2"/>
                  <c:y val="3.76896691456774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C1-4A63-BDB8-AFD70CD354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Android!$B$52:$B$89</c:f>
              <c:numCache>
                <c:formatCode>m/d/yyyy</c:formatCode>
                <c:ptCount val="38"/>
                <c:pt idx="0">
                  <c:v>44111</c:v>
                </c:pt>
                <c:pt idx="1">
                  <c:v>44110</c:v>
                </c:pt>
                <c:pt idx="2">
                  <c:v>44109</c:v>
                </c:pt>
                <c:pt idx="3">
                  <c:v>44108</c:v>
                </c:pt>
                <c:pt idx="4">
                  <c:v>44107</c:v>
                </c:pt>
                <c:pt idx="5">
                  <c:v>44106</c:v>
                </c:pt>
                <c:pt idx="6">
                  <c:v>44105</c:v>
                </c:pt>
                <c:pt idx="7">
                  <c:v>44104</c:v>
                </c:pt>
                <c:pt idx="8">
                  <c:v>44103</c:v>
                </c:pt>
                <c:pt idx="9">
                  <c:v>44102</c:v>
                </c:pt>
                <c:pt idx="10">
                  <c:v>44101</c:v>
                </c:pt>
                <c:pt idx="11">
                  <c:v>44100</c:v>
                </c:pt>
                <c:pt idx="12">
                  <c:v>44099</c:v>
                </c:pt>
                <c:pt idx="13">
                  <c:v>44098</c:v>
                </c:pt>
                <c:pt idx="14">
                  <c:v>44097</c:v>
                </c:pt>
                <c:pt idx="15">
                  <c:v>44096</c:v>
                </c:pt>
                <c:pt idx="16">
                  <c:v>44095</c:v>
                </c:pt>
                <c:pt idx="17">
                  <c:v>44094</c:v>
                </c:pt>
                <c:pt idx="18">
                  <c:v>44093</c:v>
                </c:pt>
                <c:pt idx="19">
                  <c:v>44092</c:v>
                </c:pt>
                <c:pt idx="20">
                  <c:v>44091</c:v>
                </c:pt>
                <c:pt idx="21">
                  <c:v>44090</c:v>
                </c:pt>
                <c:pt idx="22">
                  <c:v>44089</c:v>
                </c:pt>
                <c:pt idx="23">
                  <c:v>44088</c:v>
                </c:pt>
                <c:pt idx="24">
                  <c:v>44087</c:v>
                </c:pt>
                <c:pt idx="25">
                  <c:v>44086</c:v>
                </c:pt>
                <c:pt idx="26">
                  <c:v>44085</c:v>
                </c:pt>
                <c:pt idx="27">
                  <c:v>44084</c:v>
                </c:pt>
                <c:pt idx="28">
                  <c:v>44083</c:v>
                </c:pt>
                <c:pt idx="29">
                  <c:v>44082</c:v>
                </c:pt>
                <c:pt idx="30">
                  <c:v>44081</c:v>
                </c:pt>
                <c:pt idx="31">
                  <c:v>44080</c:v>
                </c:pt>
                <c:pt idx="32">
                  <c:v>44079</c:v>
                </c:pt>
                <c:pt idx="33">
                  <c:v>44078</c:v>
                </c:pt>
                <c:pt idx="34">
                  <c:v>44077</c:v>
                </c:pt>
                <c:pt idx="35">
                  <c:v>44077</c:v>
                </c:pt>
                <c:pt idx="36">
                  <c:v>44077</c:v>
                </c:pt>
                <c:pt idx="37">
                  <c:v>44077</c:v>
                </c:pt>
              </c:numCache>
            </c:numRef>
          </c:cat>
          <c:val>
            <c:numRef>
              <c:f>Android!$C$52:$C$89</c:f>
              <c:numCache>
                <c:formatCode>General</c:formatCode>
                <c:ptCount val="38"/>
                <c:pt idx="0">
                  <c:v>578</c:v>
                </c:pt>
                <c:pt idx="1">
                  <c:v>655</c:v>
                </c:pt>
                <c:pt idx="2">
                  <c:v>453</c:v>
                </c:pt>
                <c:pt idx="3">
                  <c:v>294</c:v>
                </c:pt>
                <c:pt idx="4">
                  <c:v>463</c:v>
                </c:pt>
                <c:pt idx="5">
                  <c:v>169</c:v>
                </c:pt>
                <c:pt idx="6">
                  <c:v>203</c:v>
                </c:pt>
                <c:pt idx="7">
                  <c:v>318</c:v>
                </c:pt>
                <c:pt idx="8">
                  <c:v>238</c:v>
                </c:pt>
                <c:pt idx="9">
                  <c:v>199</c:v>
                </c:pt>
                <c:pt idx="10">
                  <c:v>141</c:v>
                </c:pt>
                <c:pt idx="11">
                  <c:v>242</c:v>
                </c:pt>
                <c:pt idx="12">
                  <c:v>217</c:v>
                </c:pt>
                <c:pt idx="13">
                  <c:v>211</c:v>
                </c:pt>
                <c:pt idx="14">
                  <c:v>189</c:v>
                </c:pt>
                <c:pt idx="15">
                  <c:v>311</c:v>
                </c:pt>
                <c:pt idx="16">
                  <c:v>157</c:v>
                </c:pt>
                <c:pt idx="17">
                  <c:v>202</c:v>
                </c:pt>
                <c:pt idx="18">
                  <c:v>190</c:v>
                </c:pt>
                <c:pt idx="19">
                  <c:v>82</c:v>
                </c:pt>
                <c:pt idx="20">
                  <c:v>137</c:v>
                </c:pt>
                <c:pt idx="21">
                  <c:v>125</c:v>
                </c:pt>
                <c:pt idx="22">
                  <c:v>136</c:v>
                </c:pt>
                <c:pt idx="23">
                  <c:v>67</c:v>
                </c:pt>
                <c:pt idx="24">
                  <c:v>87</c:v>
                </c:pt>
                <c:pt idx="25">
                  <c:v>46</c:v>
                </c:pt>
                <c:pt idx="26">
                  <c:v>70</c:v>
                </c:pt>
                <c:pt idx="27">
                  <c:v>75</c:v>
                </c:pt>
                <c:pt idx="28">
                  <c:v>101</c:v>
                </c:pt>
                <c:pt idx="29">
                  <c:v>56</c:v>
                </c:pt>
                <c:pt idx="30">
                  <c:v>46</c:v>
                </c:pt>
                <c:pt idx="31">
                  <c:v>10</c:v>
                </c:pt>
                <c:pt idx="32">
                  <c:v>15</c:v>
                </c:pt>
                <c:pt idx="33">
                  <c:v>19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250370</xdr:colOff>
      <xdr:row>9</xdr:row>
      <xdr:rowOff>92527</xdr:rowOff>
    </xdr:from>
    <xdr:to>
      <xdr:col>15</xdr:col>
      <xdr:colOff>348342</xdr:colOff>
      <xdr:row>38</xdr:row>
      <xdr:rowOff>146955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375556</xdr:colOff>
      <xdr:row>53</xdr:row>
      <xdr:rowOff>43545</xdr:rowOff>
    </xdr:from>
    <xdr:to>
      <xdr:col>10</xdr:col>
      <xdr:colOff>92528</xdr:colOff>
      <xdr:row>73</xdr:row>
      <xdr:rowOff>48989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2:L89"/>
  <sheetViews>
    <sheetView tabSelected="1" topLeftCell="A31" workbookViewId="0">
      <selection activeCell="A46" sqref="A46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</cols>
  <sheetData>
    <row r="2" spans="1:12">
      <c r="A2" t="s">
        <v>7</v>
      </c>
      <c r="E2" s="2">
        <f>SUM(E9:E22)</f>
        <v>2</v>
      </c>
    </row>
    <row r="4" spans="1:12" s="1" customFormat="1">
      <c r="A4" s="1" t="s">
        <v>11</v>
      </c>
      <c r="C4" s="4"/>
    </row>
    <row r="6" spans="1:12">
      <c r="A6" t="s">
        <v>8</v>
      </c>
    </row>
    <row r="7" spans="1:12">
      <c r="G7" t="s">
        <v>10</v>
      </c>
    </row>
    <row r="8" spans="1:12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</row>
    <row r="9" spans="1:12">
      <c r="B9" s="2" t="str">
        <f t="shared" ref="B9:B22" si="0">MID(Json,G9+12,H9-G9-13)</f>
        <v>7 October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44111</v>
      </c>
      <c r="D9" s="2">
        <f t="shared" ref="D9:D22" si="1">VALUE(MID(Json,I9+10,J9-I9-10))</f>
        <v>578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26</v>
      </c>
      <c r="I9">
        <f t="shared" ref="I9:I22" si="4">FIND("keyCount",Json,H9)</f>
        <v>39</v>
      </c>
      <c r="J9">
        <f t="shared" ref="J9:J22" si="5">FIND(",""",Json,I9)</f>
        <v>52</v>
      </c>
      <c r="K9">
        <f t="shared" ref="K9:K22" si="6">FIND("matchesCount",Json,J9)</f>
        <v>54</v>
      </c>
      <c r="L9">
        <f t="shared" ref="L9:L22" si="7">FIND(",""",Json,K9)</f>
        <v>69</v>
      </c>
    </row>
    <row r="10" spans="1:12">
      <c r="B10" s="2" t="str">
        <f t="shared" si="0"/>
        <v>6 October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44110</v>
      </c>
      <c r="D10" s="2">
        <f t="shared" si="1"/>
        <v>655</v>
      </c>
      <c r="E10" s="2">
        <f t="shared" si="2"/>
        <v>0</v>
      </c>
      <c r="G10">
        <f>FIND("timestamp",Json,L9)</f>
        <v>153</v>
      </c>
      <c r="H10">
        <f t="shared" si="3"/>
        <v>175</v>
      </c>
      <c r="I10">
        <f t="shared" si="4"/>
        <v>189</v>
      </c>
      <c r="J10">
        <f t="shared" si="5"/>
        <v>202</v>
      </c>
      <c r="K10">
        <f t="shared" si="6"/>
        <v>204</v>
      </c>
      <c r="L10">
        <f t="shared" si="7"/>
        <v>219</v>
      </c>
    </row>
    <row r="11" spans="1:12">
      <c r="B11" s="2" t="str">
        <f t="shared" si="0"/>
        <v>5 October</v>
      </c>
      <c r="C11" s="5">
        <f t="shared" si="8"/>
        <v>44109</v>
      </c>
      <c r="D11" s="2">
        <f t="shared" si="1"/>
        <v>453</v>
      </c>
      <c r="E11" s="2">
        <f t="shared" si="2"/>
        <v>0</v>
      </c>
      <c r="G11">
        <f t="shared" ref="G11:G22" si="9">FIND("timestamp",Json,H10)</f>
        <v>302</v>
      </c>
      <c r="H11">
        <f t="shared" si="3"/>
        <v>324</v>
      </c>
      <c r="I11">
        <f t="shared" si="4"/>
        <v>337</v>
      </c>
      <c r="J11">
        <f t="shared" si="5"/>
        <v>350</v>
      </c>
      <c r="K11">
        <f t="shared" si="6"/>
        <v>352</v>
      </c>
      <c r="L11">
        <f t="shared" si="7"/>
        <v>367</v>
      </c>
    </row>
    <row r="12" spans="1:12">
      <c r="B12" s="2" t="str">
        <f t="shared" si="0"/>
        <v>4 October</v>
      </c>
      <c r="C12" s="5">
        <f t="shared" si="8"/>
        <v>44108</v>
      </c>
      <c r="D12" s="2">
        <f t="shared" si="1"/>
        <v>294</v>
      </c>
      <c r="E12" s="2">
        <f t="shared" si="2"/>
        <v>0</v>
      </c>
      <c r="G12">
        <f t="shared" si="9"/>
        <v>452</v>
      </c>
      <c r="H12">
        <f t="shared" si="3"/>
        <v>474</v>
      </c>
      <c r="I12">
        <f t="shared" si="4"/>
        <v>487</v>
      </c>
      <c r="J12">
        <f t="shared" si="5"/>
        <v>500</v>
      </c>
      <c r="K12">
        <f t="shared" si="6"/>
        <v>502</v>
      </c>
      <c r="L12">
        <f t="shared" si="7"/>
        <v>517</v>
      </c>
    </row>
    <row r="13" spans="1:12">
      <c r="B13" s="2" t="str">
        <f t="shared" si="0"/>
        <v>3 October</v>
      </c>
      <c r="C13" s="5">
        <f t="shared" si="8"/>
        <v>44107</v>
      </c>
      <c r="D13" s="2">
        <f t="shared" si="1"/>
        <v>463</v>
      </c>
      <c r="E13" s="2">
        <f t="shared" si="2"/>
        <v>1</v>
      </c>
      <c r="G13">
        <f t="shared" si="9"/>
        <v>600</v>
      </c>
      <c r="H13">
        <f t="shared" si="3"/>
        <v>622</v>
      </c>
      <c r="I13">
        <f t="shared" si="4"/>
        <v>635</v>
      </c>
      <c r="J13">
        <f t="shared" si="5"/>
        <v>648</v>
      </c>
      <c r="K13">
        <f t="shared" si="6"/>
        <v>650</v>
      </c>
      <c r="L13">
        <f t="shared" si="7"/>
        <v>665</v>
      </c>
    </row>
    <row r="14" spans="1:12">
      <c r="B14" s="2" t="str">
        <f t="shared" si="0"/>
        <v>2 October</v>
      </c>
      <c r="C14" s="5">
        <f t="shared" si="8"/>
        <v>44106</v>
      </c>
      <c r="D14" s="2">
        <f t="shared" si="1"/>
        <v>169</v>
      </c>
      <c r="E14" s="2">
        <f t="shared" si="2"/>
        <v>0</v>
      </c>
      <c r="G14">
        <f t="shared" si="9"/>
        <v>748</v>
      </c>
      <c r="H14">
        <f t="shared" si="3"/>
        <v>770</v>
      </c>
      <c r="I14">
        <f t="shared" si="4"/>
        <v>783</v>
      </c>
      <c r="J14">
        <f t="shared" si="5"/>
        <v>796</v>
      </c>
      <c r="K14">
        <f t="shared" si="6"/>
        <v>798</v>
      </c>
      <c r="L14">
        <f t="shared" si="7"/>
        <v>813</v>
      </c>
    </row>
    <row r="15" spans="1:12">
      <c r="B15" s="2" t="str">
        <f t="shared" si="0"/>
        <v>1 October</v>
      </c>
      <c r="C15" s="5">
        <f t="shared" si="8"/>
        <v>44105</v>
      </c>
      <c r="D15" s="2">
        <f t="shared" si="1"/>
        <v>203</v>
      </c>
      <c r="E15" s="2">
        <f t="shared" si="2"/>
        <v>0</v>
      </c>
      <c r="G15">
        <f t="shared" si="9"/>
        <v>896</v>
      </c>
      <c r="H15">
        <f t="shared" si="3"/>
        <v>918</v>
      </c>
      <c r="I15">
        <f t="shared" si="4"/>
        <v>931</v>
      </c>
      <c r="J15">
        <f t="shared" si="5"/>
        <v>944</v>
      </c>
      <c r="K15">
        <f t="shared" si="6"/>
        <v>946</v>
      </c>
      <c r="L15">
        <f t="shared" si="7"/>
        <v>961</v>
      </c>
    </row>
    <row r="16" spans="1:12">
      <c r="B16" s="2" t="str">
        <f t="shared" si="0"/>
        <v>30 September</v>
      </c>
      <c r="C16" s="5">
        <f t="shared" si="8"/>
        <v>44104</v>
      </c>
      <c r="D16" s="2">
        <f t="shared" si="1"/>
        <v>318</v>
      </c>
      <c r="E16" s="2">
        <f t="shared" si="2"/>
        <v>0</v>
      </c>
      <c r="G16">
        <f t="shared" si="9"/>
        <v>1044</v>
      </c>
      <c r="H16">
        <f t="shared" si="3"/>
        <v>1069</v>
      </c>
      <c r="I16">
        <f t="shared" si="4"/>
        <v>1082</v>
      </c>
      <c r="J16">
        <f t="shared" si="5"/>
        <v>1095</v>
      </c>
      <c r="K16">
        <f t="shared" si="6"/>
        <v>1097</v>
      </c>
      <c r="L16">
        <f t="shared" si="7"/>
        <v>1112</v>
      </c>
    </row>
    <row r="17" spans="1:12">
      <c r="B17" s="2" t="str">
        <f t="shared" si="0"/>
        <v>29 September</v>
      </c>
      <c r="C17" s="5">
        <f t="shared" si="8"/>
        <v>44103</v>
      </c>
      <c r="D17" s="2">
        <f t="shared" si="1"/>
        <v>238</v>
      </c>
      <c r="E17" s="2">
        <f t="shared" si="2"/>
        <v>0</v>
      </c>
      <c r="G17">
        <f t="shared" si="9"/>
        <v>1197</v>
      </c>
      <c r="H17">
        <f t="shared" si="3"/>
        <v>1222</v>
      </c>
      <c r="I17">
        <f t="shared" si="4"/>
        <v>1235</v>
      </c>
      <c r="J17">
        <f t="shared" si="5"/>
        <v>1248</v>
      </c>
      <c r="K17">
        <f t="shared" si="6"/>
        <v>1250</v>
      </c>
      <c r="L17">
        <f t="shared" si="7"/>
        <v>1265</v>
      </c>
    </row>
    <row r="18" spans="1:12">
      <c r="B18" s="2" t="str">
        <f t="shared" si="0"/>
        <v>28 September</v>
      </c>
      <c r="C18" s="5">
        <f t="shared" si="8"/>
        <v>44102</v>
      </c>
      <c r="D18" s="2">
        <f t="shared" si="1"/>
        <v>199</v>
      </c>
      <c r="E18" s="2">
        <f t="shared" si="2"/>
        <v>0</v>
      </c>
      <c r="G18">
        <f t="shared" si="9"/>
        <v>1348</v>
      </c>
      <c r="H18">
        <f t="shared" si="3"/>
        <v>1373</v>
      </c>
      <c r="I18">
        <f t="shared" si="4"/>
        <v>1386</v>
      </c>
      <c r="J18">
        <f t="shared" si="5"/>
        <v>1399</v>
      </c>
      <c r="K18">
        <f t="shared" si="6"/>
        <v>1401</v>
      </c>
      <c r="L18">
        <f t="shared" si="7"/>
        <v>1416</v>
      </c>
    </row>
    <row r="19" spans="1:12">
      <c r="B19" s="2" t="str">
        <f t="shared" si="0"/>
        <v>27 September</v>
      </c>
      <c r="C19" s="5">
        <f t="shared" si="8"/>
        <v>44101</v>
      </c>
      <c r="D19" s="2">
        <f t="shared" si="1"/>
        <v>141</v>
      </c>
      <c r="E19" s="2">
        <f t="shared" si="2"/>
        <v>0</v>
      </c>
      <c r="G19">
        <f t="shared" si="9"/>
        <v>1499</v>
      </c>
      <c r="H19">
        <f t="shared" si="3"/>
        <v>1524</v>
      </c>
      <c r="I19">
        <f t="shared" si="4"/>
        <v>1537</v>
      </c>
      <c r="J19">
        <f t="shared" si="5"/>
        <v>1550</v>
      </c>
      <c r="K19">
        <f t="shared" si="6"/>
        <v>1552</v>
      </c>
      <c r="L19">
        <f t="shared" si="7"/>
        <v>1567</v>
      </c>
    </row>
    <row r="20" spans="1:12">
      <c r="B20" s="2" t="str">
        <f t="shared" si="0"/>
        <v>26 September</v>
      </c>
      <c r="C20" s="5">
        <f t="shared" si="8"/>
        <v>44100</v>
      </c>
      <c r="D20" s="2">
        <f t="shared" si="1"/>
        <v>242</v>
      </c>
      <c r="E20" s="2">
        <f t="shared" si="2"/>
        <v>0</v>
      </c>
      <c r="G20">
        <f t="shared" si="9"/>
        <v>1650</v>
      </c>
      <c r="H20">
        <f t="shared" si="3"/>
        <v>1675</v>
      </c>
      <c r="I20">
        <f t="shared" si="4"/>
        <v>1688</v>
      </c>
      <c r="J20">
        <f t="shared" si="5"/>
        <v>1701</v>
      </c>
      <c r="K20">
        <f t="shared" si="6"/>
        <v>1703</v>
      </c>
      <c r="L20">
        <f t="shared" si="7"/>
        <v>1718</v>
      </c>
    </row>
    <row r="21" spans="1:12">
      <c r="B21" s="2" t="str">
        <f t="shared" si="0"/>
        <v>25 September</v>
      </c>
      <c r="C21" s="5">
        <f t="shared" si="8"/>
        <v>44099</v>
      </c>
      <c r="D21" s="2">
        <f t="shared" si="1"/>
        <v>217</v>
      </c>
      <c r="E21" s="2">
        <f t="shared" si="2"/>
        <v>1</v>
      </c>
      <c r="G21">
        <f t="shared" si="9"/>
        <v>1801</v>
      </c>
      <c r="H21">
        <f t="shared" si="3"/>
        <v>1826</v>
      </c>
      <c r="I21">
        <f t="shared" si="4"/>
        <v>1839</v>
      </c>
      <c r="J21">
        <f t="shared" si="5"/>
        <v>1852</v>
      </c>
      <c r="K21">
        <f t="shared" si="6"/>
        <v>1854</v>
      </c>
      <c r="L21">
        <f t="shared" si="7"/>
        <v>1869</v>
      </c>
    </row>
    <row r="22" spans="1:12">
      <c r="B22" s="2" t="str">
        <f t="shared" si="0"/>
        <v>24 September</v>
      </c>
      <c r="C22" s="5">
        <f t="shared" si="8"/>
        <v>44098</v>
      </c>
      <c r="D22" s="2">
        <f t="shared" si="1"/>
        <v>211</v>
      </c>
      <c r="E22" s="2">
        <f t="shared" si="2"/>
        <v>0</v>
      </c>
      <c r="G22">
        <f t="shared" si="9"/>
        <v>1952</v>
      </c>
      <c r="H22">
        <f t="shared" si="3"/>
        <v>1977</v>
      </c>
      <c r="I22">
        <f t="shared" si="4"/>
        <v>1990</v>
      </c>
      <c r="J22">
        <f t="shared" si="5"/>
        <v>2003</v>
      </c>
      <c r="K22">
        <f t="shared" si="6"/>
        <v>2005</v>
      </c>
      <c r="L22">
        <f t="shared" si="7"/>
        <v>2020</v>
      </c>
    </row>
    <row r="23" spans="1:12">
      <c r="A23" t="s">
        <v>5</v>
      </c>
      <c r="C23" s="5">
        <v>44111</v>
      </c>
      <c r="D23" s="2">
        <v>141</v>
      </c>
      <c r="E23" s="2"/>
    </row>
    <row r="24" spans="1:12">
      <c r="C24" s="5">
        <v>44100</v>
      </c>
      <c r="D24" s="2">
        <v>242</v>
      </c>
      <c r="E24" s="2"/>
    </row>
    <row r="25" spans="1:12">
      <c r="C25" s="5">
        <v>44099</v>
      </c>
      <c r="D25" s="2">
        <v>217</v>
      </c>
      <c r="E25" s="2"/>
    </row>
    <row r="26" spans="1:12">
      <c r="C26" s="5">
        <v>44098</v>
      </c>
      <c r="D26" s="2">
        <v>211</v>
      </c>
      <c r="E26" s="2"/>
    </row>
    <row r="27" spans="1:12">
      <c r="C27" s="5">
        <v>44097</v>
      </c>
      <c r="D27" s="2">
        <v>189</v>
      </c>
      <c r="E27" s="2"/>
    </row>
    <row r="28" spans="1:12">
      <c r="C28" s="5">
        <v>44096</v>
      </c>
      <c r="D28" s="2">
        <v>311</v>
      </c>
      <c r="E28" s="2"/>
    </row>
    <row r="29" spans="1:12">
      <c r="C29" s="5">
        <v>44095</v>
      </c>
      <c r="D29" s="2">
        <v>157</v>
      </c>
      <c r="E29" s="2"/>
    </row>
    <row r="30" spans="1:12">
      <c r="C30" s="5">
        <v>44094</v>
      </c>
      <c r="D30" s="2">
        <v>202</v>
      </c>
      <c r="E30" s="2"/>
    </row>
    <row r="31" spans="1:12">
      <c r="C31" s="5">
        <v>44093</v>
      </c>
      <c r="D31" s="2">
        <v>190</v>
      </c>
      <c r="E31" s="2"/>
    </row>
    <row r="32" spans="1:12">
      <c r="A32" s="6" t="s">
        <v>6</v>
      </c>
      <c r="C32" s="5">
        <v>44092</v>
      </c>
      <c r="D32" s="2">
        <v>82</v>
      </c>
      <c r="E32" s="2"/>
    </row>
    <row r="33" spans="1:5">
      <c r="C33" s="5">
        <v>44091</v>
      </c>
      <c r="D33" s="2">
        <v>137</v>
      </c>
      <c r="E33" s="2"/>
    </row>
    <row r="34" spans="1:5">
      <c r="C34" s="5">
        <v>44090</v>
      </c>
      <c r="D34" s="2">
        <v>125</v>
      </c>
      <c r="E34" s="2"/>
    </row>
    <row r="35" spans="1:5">
      <c r="C35" s="5">
        <v>44089</v>
      </c>
      <c r="D35" s="2">
        <v>136</v>
      </c>
      <c r="E35" s="2"/>
    </row>
    <row r="36" spans="1:5">
      <c r="C36" s="5">
        <v>44088</v>
      </c>
      <c r="D36" s="2">
        <v>67</v>
      </c>
      <c r="E36" s="2"/>
    </row>
    <row r="37" spans="1:5">
      <c r="C37" s="5">
        <v>44087</v>
      </c>
      <c r="D37" s="2">
        <v>87</v>
      </c>
      <c r="E37" s="2"/>
    </row>
    <row r="38" spans="1:5">
      <c r="C38" s="5">
        <v>44086</v>
      </c>
      <c r="D38" s="2">
        <v>46</v>
      </c>
      <c r="E38" s="2"/>
    </row>
    <row r="39" spans="1:5">
      <c r="C39" s="5">
        <v>44085</v>
      </c>
      <c r="D39" s="2">
        <v>70</v>
      </c>
      <c r="E39" s="2"/>
    </row>
    <row r="40" spans="1:5">
      <c r="C40" s="5">
        <v>44084</v>
      </c>
      <c r="D40" s="2">
        <v>75</v>
      </c>
      <c r="E40" s="2"/>
    </row>
    <row r="41" spans="1:5">
      <c r="C41" s="5">
        <v>44083</v>
      </c>
      <c r="D41" s="2">
        <v>101</v>
      </c>
      <c r="E41" s="2"/>
    </row>
    <row r="42" spans="1:5">
      <c r="C42" s="5">
        <v>44082</v>
      </c>
      <c r="D42" s="2">
        <v>56</v>
      </c>
      <c r="E42" s="2"/>
    </row>
    <row r="43" spans="1:5">
      <c r="A43" s="6" t="s">
        <v>9</v>
      </c>
      <c r="C43" s="5">
        <v>44081</v>
      </c>
      <c r="D43" s="2">
        <v>46</v>
      </c>
      <c r="E43" s="2"/>
    </row>
    <row r="44" spans="1:5">
      <c r="C44" s="5">
        <v>44080</v>
      </c>
      <c r="D44" s="2">
        <v>10</v>
      </c>
      <c r="E44" s="2"/>
    </row>
    <row r="45" spans="1:5">
      <c r="C45" s="5">
        <v>44079</v>
      </c>
      <c r="D45" s="2">
        <v>15</v>
      </c>
      <c r="E45" s="2"/>
    </row>
    <row r="46" spans="1:5">
      <c r="C46" s="5">
        <v>44078</v>
      </c>
      <c r="D46" s="2">
        <v>19</v>
      </c>
      <c r="E46" s="2"/>
    </row>
    <row r="47" spans="1:5">
      <c r="C47" s="5">
        <v>44077</v>
      </c>
      <c r="D47" s="2">
        <v>6</v>
      </c>
      <c r="E47" s="2"/>
    </row>
    <row r="48" spans="1:5">
      <c r="A48" s="8" t="str">
        <f ca="1">"Uusien #koronavilkku päiväavaimien lukumäärä "&amp;C52&amp;" edelliset 7 päivää "&amp;F52&amp;" (muutos "&amp;G52&amp;"), "&amp;F59&amp;" ("&amp;G59&amp;"), "&amp;F66&amp;" ("&amp;G66&amp;"), "&amp;F73&amp;" https://github.com/jussivirkkala/excel"</f>
        <v>Uusien #koronavilkku päiväavaimien lukumäärä 578 edelliset 7 päivää 2815 (muutos 80 %), 1566 (24 %), 1268 (109 %), 606 https://github.com/jussivirkkala/excel</v>
      </c>
      <c r="C48"/>
    </row>
    <row r="50" spans="1:7">
      <c r="A50" t="s">
        <v>4</v>
      </c>
      <c r="F50" s="8" t="str">
        <f ca="1">TEXT(NOW(),"pp.kk.vvvv")&amp;" uusia #koronavilkku päiväavaimia "&amp;C52&amp;"."</f>
        <v>07.10.2020 uusia #koronavilkku päiväavaimia 578.</v>
      </c>
    </row>
    <row r="51" spans="1:7">
      <c r="B51" s="3">
        <f ca="1">NOW()+1</f>
        <v>44112.385321875001</v>
      </c>
      <c r="C51" t="s">
        <v>1</v>
      </c>
      <c r="D51" t="s">
        <v>2</v>
      </c>
    </row>
    <row r="52" spans="1:7">
      <c r="B52" s="3">
        <f t="shared" ref="B52:B73" ca="1" si="10">_xlfn.MAXIFS(time,time,"&lt;"&amp;B51)</f>
        <v>44111</v>
      </c>
      <c r="C52">
        <f t="shared" ref="C52:C85" ca="1" si="11">VLOOKUP(B52,data,2,FALSE)</f>
        <v>578</v>
      </c>
      <c r="D52">
        <f t="shared" ref="D52:D64" ca="1" si="12">VLOOKUP(B52,data,3,FALSE)</f>
        <v>0</v>
      </c>
      <c r="F52">
        <f ca="1">SUM(C52:C58)</f>
        <v>2815</v>
      </c>
      <c r="G52" s="9" t="str">
        <f ca="1">TEXT(F52/F59-1,"0 %")</f>
        <v>80 %</v>
      </c>
    </row>
    <row r="53" spans="1:7">
      <c r="B53" s="3">
        <f t="shared" ca="1" si="10"/>
        <v>44110</v>
      </c>
      <c r="C53">
        <f t="shared" ca="1" si="11"/>
        <v>655</v>
      </c>
      <c r="D53">
        <f t="shared" ca="1" si="12"/>
        <v>0</v>
      </c>
    </row>
    <row r="54" spans="1:7">
      <c r="B54" s="3">
        <f t="shared" ca="1" si="10"/>
        <v>44109</v>
      </c>
      <c r="C54">
        <f t="shared" ca="1" si="11"/>
        <v>453</v>
      </c>
      <c r="D54">
        <f t="shared" ca="1" si="12"/>
        <v>0</v>
      </c>
    </row>
    <row r="55" spans="1:7">
      <c r="B55" s="3">
        <f t="shared" ca="1" si="10"/>
        <v>44108</v>
      </c>
      <c r="C55">
        <f t="shared" ca="1" si="11"/>
        <v>294</v>
      </c>
      <c r="D55">
        <f t="shared" ca="1" si="12"/>
        <v>0</v>
      </c>
    </row>
    <row r="56" spans="1:7">
      <c r="B56" s="3">
        <f t="shared" ca="1" si="10"/>
        <v>44107</v>
      </c>
      <c r="C56">
        <f t="shared" ca="1" si="11"/>
        <v>463</v>
      </c>
      <c r="D56">
        <f t="shared" ca="1" si="12"/>
        <v>1</v>
      </c>
    </row>
    <row r="57" spans="1:7">
      <c r="B57" s="3">
        <f t="shared" ca="1" si="10"/>
        <v>44106</v>
      </c>
      <c r="C57">
        <f t="shared" ca="1" si="11"/>
        <v>169</v>
      </c>
      <c r="D57">
        <f t="shared" ca="1" si="12"/>
        <v>0</v>
      </c>
    </row>
    <row r="58" spans="1:7">
      <c r="B58" s="3">
        <f t="shared" ca="1" si="10"/>
        <v>44105</v>
      </c>
      <c r="C58">
        <f t="shared" ca="1" si="11"/>
        <v>203</v>
      </c>
      <c r="D58">
        <f t="shared" ca="1" si="12"/>
        <v>0</v>
      </c>
    </row>
    <row r="59" spans="1:7">
      <c r="B59" s="3">
        <f t="shared" ca="1" si="10"/>
        <v>44104</v>
      </c>
      <c r="C59">
        <f t="shared" ca="1" si="11"/>
        <v>318</v>
      </c>
      <c r="D59">
        <f t="shared" ca="1" si="12"/>
        <v>0</v>
      </c>
      <c r="F59">
        <f ca="1">SUM(C59:C65)</f>
        <v>1566</v>
      </c>
      <c r="G59" s="9" t="str">
        <f ca="1">TEXT(F59/F66-1,"0 %")</f>
        <v>24 %</v>
      </c>
    </row>
    <row r="60" spans="1:7">
      <c r="B60" s="3">
        <f t="shared" ca="1" si="10"/>
        <v>44103</v>
      </c>
      <c r="C60">
        <f t="shared" ca="1" si="11"/>
        <v>238</v>
      </c>
      <c r="D60">
        <f t="shared" ca="1" si="12"/>
        <v>0</v>
      </c>
    </row>
    <row r="61" spans="1:7">
      <c r="B61" s="3">
        <f t="shared" ca="1" si="10"/>
        <v>44102</v>
      </c>
      <c r="C61">
        <f t="shared" ca="1" si="11"/>
        <v>199</v>
      </c>
      <c r="D61">
        <f t="shared" ca="1" si="12"/>
        <v>0</v>
      </c>
    </row>
    <row r="62" spans="1:7">
      <c r="B62" s="3">
        <f t="shared" ca="1" si="10"/>
        <v>44101</v>
      </c>
      <c r="C62">
        <f t="shared" ca="1" si="11"/>
        <v>141</v>
      </c>
      <c r="D62">
        <f t="shared" ca="1" si="12"/>
        <v>0</v>
      </c>
    </row>
    <row r="63" spans="1:7">
      <c r="B63" s="3">
        <f t="shared" ca="1" si="10"/>
        <v>44100</v>
      </c>
      <c r="C63">
        <f t="shared" ca="1" si="11"/>
        <v>242</v>
      </c>
      <c r="D63">
        <f t="shared" ca="1" si="12"/>
        <v>0</v>
      </c>
    </row>
    <row r="64" spans="1:7">
      <c r="B64" s="3">
        <f t="shared" ca="1" si="10"/>
        <v>44099</v>
      </c>
      <c r="C64">
        <f t="shared" ca="1" si="11"/>
        <v>217</v>
      </c>
      <c r="D64">
        <f t="shared" ca="1" si="12"/>
        <v>1</v>
      </c>
    </row>
    <row r="65" spans="1:7">
      <c r="B65" s="3">
        <f t="shared" ca="1" si="10"/>
        <v>44098</v>
      </c>
      <c r="C65">
        <f t="shared" ca="1" si="11"/>
        <v>211</v>
      </c>
      <c r="D65">
        <f ca="1">VLOOKUP(B65,data,3,FALSE)</f>
        <v>0</v>
      </c>
    </row>
    <row r="66" spans="1:7">
      <c r="B66" s="3">
        <f t="shared" ca="1" si="10"/>
        <v>44097</v>
      </c>
      <c r="C66">
        <f t="shared" ca="1" si="11"/>
        <v>189</v>
      </c>
      <c r="D66">
        <f t="shared" ref="D66:D72" ca="1" si="13">VLOOKUP(B66,data,3,FALSE)</f>
        <v>0</v>
      </c>
      <c r="F66">
        <f ca="1">SUM(C66:C72)</f>
        <v>1268</v>
      </c>
      <c r="G66" s="9" t="str">
        <f ca="1">TEXT(F66/F73-1,"0 %")</f>
        <v>109 %</v>
      </c>
    </row>
    <row r="67" spans="1:7">
      <c r="B67" s="3">
        <f t="shared" ca="1" si="10"/>
        <v>44096</v>
      </c>
      <c r="C67">
        <f t="shared" ca="1" si="11"/>
        <v>311</v>
      </c>
      <c r="D67">
        <f t="shared" ca="1" si="13"/>
        <v>0</v>
      </c>
    </row>
    <row r="68" spans="1:7">
      <c r="B68" s="3">
        <f t="shared" ca="1" si="10"/>
        <v>44095</v>
      </c>
      <c r="C68">
        <f t="shared" ca="1" si="11"/>
        <v>157</v>
      </c>
      <c r="D68">
        <f t="shared" ca="1" si="13"/>
        <v>0</v>
      </c>
    </row>
    <row r="69" spans="1:7">
      <c r="B69" s="3">
        <f t="shared" ca="1" si="10"/>
        <v>44094</v>
      </c>
      <c r="C69">
        <f t="shared" ca="1" si="11"/>
        <v>202</v>
      </c>
      <c r="D69">
        <f t="shared" ca="1" si="13"/>
        <v>0</v>
      </c>
    </row>
    <row r="70" spans="1:7">
      <c r="B70" s="3">
        <f t="shared" ca="1" si="10"/>
        <v>44093</v>
      </c>
      <c r="C70">
        <f t="shared" ca="1" si="11"/>
        <v>190</v>
      </c>
      <c r="D70">
        <f t="shared" ca="1" si="13"/>
        <v>0</v>
      </c>
    </row>
    <row r="71" spans="1:7">
      <c r="B71" s="3">
        <f t="shared" ca="1" si="10"/>
        <v>44092</v>
      </c>
      <c r="C71">
        <f t="shared" ca="1" si="11"/>
        <v>82</v>
      </c>
      <c r="D71">
        <f t="shared" ca="1" si="13"/>
        <v>0</v>
      </c>
    </row>
    <row r="72" spans="1:7">
      <c r="B72" s="3">
        <f t="shared" ca="1" si="10"/>
        <v>44091</v>
      </c>
      <c r="C72">
        <f t="shared" ca="1" si="11"/>
        <v>137</v>
      </c>
      <c r="D72">
        <f t="shared" ca="1" si="13"/>
        <v>0</v>
      </c>
    </row>
    <row r="73" spans="1:7">
      <c r="B73" s="3">
        <f t="shared" ca="1" si="10"/>
        <v>44090</v>
      </c>
      <c r="C73">
        <f t="shared" ca="1" si="11"/>
        <v>125</v>
      </c>
      <c r="D73">
        <f t="shared" ref="D73:D85" ca="1" si="14">VLOOKUP(B73,data,3,FALSE)</f>
        <v>0</v>
      </c>
      <c r="F73">
        <f ca="1">SUM(C73:C79)</f>
        <v>606</v>
      </c>
      <c r="G73" s="9" t="str">
        <f ca="1">TEXT(F73/F80-1,"0 %")</f>
        <v>140 %</v>
      </c>
    </row>
    <row r="74" spans="1:7">
      <c r="B74" s="3">
        <f ca="1">MAX(_xlfn.MAXIFS(time,time,"&lt;"&amp;B73),1.8202)</f>
        <v>44089</v>
      </c>
      <c r="C74">
        <f t="shared" ca="1" si="11"/>
        <v>136</v>
      </c>
      <c r="D74">
        <f t="shared" ca="1" si="14"/>
        <v>0</v>
      </c>
    </row>
    <row r="75" spans="1:7">
      <c r="B75" s="3">
        <f t="shared" ref="B75:B89" ca="1" si="15">MAX(_xlfn.MAXIFS(time,time,"&lt;"&amp;B74),44077)</f>
        <v>44088</v>
      </c>
      <c r="C75">
        <f t="shared" ca="1" si="11"/>
        <v>67</v>
      </c>
      <c r="D75">
        <f t="shared" ca="1" si="14"/>
        <v>0</v>
      </c>
    </row>
    <row r="76" spans="1:7">
      <c r="B76" s="3">
        <f t="shared" ca="1" si="15"/>
        <v>44087</v>
      </c>
      <c r="C76">
        <f t="shared" ca="1" si="11"/>
        <v>87</v>
      </c>
      <c r="D76">
        <f t="shared" ca="1" si="14"/>
        <v>0</v>
      </c>
    </row>
    <row r="77" spans="1:7">
      <c r="B77" s="3">
        <f t="shared" ca="1" si="15"/>
        <v>44086</v>
      </c>
      <c r="C77">
        <f t="shared" ca="1" si="11"/>
        <v>46</v>
      </c>
      <c r="D77">
        <f t="shared" ca="1" si="14"/>
        <v>0</v>
      </c>
    </row>
    <row r="78" spans="1:7">
      <c r="A78" s="7"/>
      <c r="B78" s="3">
        <f t="shared" ca="1" si="15"/>
        <v>44085</v>
      </c>
      <c r="C78">
        <f t="shared" ca="1" si="11"/>
        <v>70</v>
      </c>
      <c r="D78">
        <f t="shared" ca="1" si="14"/>
        <v>0</v>
      </c>
    </row>
    <row r="79" spans="1:7">
      <c r="A79" s="3"/>
      <c r="B79" s="3">
        <f t="shared" ca="1" si="15"/>
        <v>44084</v>
      </c>
      <c r="C79">
        <f t="shared" ca="1" si="11"/>
        <v>75</v>
      </c>
      <c r="D79">
        <f t="shared" ca="1" si="14"/>
        <v>0</v>
      </c>
    </row>
    <row r="80" spans="1:7">
      <c r="B80" s="3">
        <f t="shared" ca="1" si="15"/>
        <v>44083</v>
      </c>
      <c r="C80">
        <f t="shared" ca="1" si="11"/>
        <v>101</v>
      </c>
      <c r="D80">
        <f t="shared" ca="1" si="14"/>
        <v>0</v>
      </c>
      <c r="F80">
        <f ca="1">SUM(C80:C86)</f>
        <v>253</v>
      </c>
    </row>
    <row r="81" spans="2:4">
      <c r="B81" s="3">
        <f t="shared" ca="1" si="15"/>
        <v>44082</v>
      </c>
      <c r="C81">
        <f t="shared" ca="1" si="11"/>
        <v>56</v>
      </c>
      <c r="D81">
        <f t="shared" ca="1" si="14"/>
        <v>0</v>
      </c>
    </row>
    <row r="82" spans="2:4">
      <c r="B82" s="3">
        <f t="shared" ca="1" si="15"/>
        <v>44081</v>
      </c>
      <c r="C82">
        <f t="shared" ca="1" si="11"/>
        <v>46</v>
      </c>
      <c r="D82">
        <f t="shared" ca="1" si="14"/>
        <v>0</v>
      </c>
    </row>
    <row r="83" spans="2:4">
      <c r="B83" s="3">
        <f t="shared" ca="1" si="15"/>
        <v>44080</v>
      </c>
      <c r="C83">
        <f t="shared" ca="1" si="11"/>
        <v>10</v>
      </c>
      <c r="D83">
        <f t="shared" ca="1" si="14"/>
        <v>0</v>
      </c>
    </row>
    <row r="84" spans="2:4">
      <c r="B84" s="3">
        <f t="shared" ca="1" si="15"/>
        <v>44079</v>
      </c>
      <c r="C84">
        <f t="shared" ca="1" si="11"/>
        <v>15</v>
      </c>
      <c r="D84">
        <f t="shared" ca="1" si="14"/>
        <v>0</v>
      </c>
    </row>
    <row r="85" spans="2:4">
      <c r="B85" s="3">
        <f t="shared" ca="1" si="15"/>
        <v>44078</v>
      </c>
      <c r="C85">
        <f t="shared" ca="1" si="11"/>
        <v>19</v>
      </c>
      <c r="D85">
        <f t="shared" ca="1" si="14"/>
        <v>0</v>
      </c>
    </row>
    <row r="86" spans="2:4">
      <c r="B86" s="3">
        <f t="shared" ca="1" si="15"/>
        <v>44077</v>
      </c>
      <c r="C86">
        <f t="shared" ref="C86" ca="1" si="16">VLOOKUP(B86,data,2,FALSE)</f>
        <v>6</v>
      </c>
      <c r="D86">
        <f t="shared" ref="D86" ca="1" si="17">VLOOKUP(B86,data,3,FALSE)</f>
        <v>0</v>
      </c>
    </row>
    <row r="87" spans="2:4">
      <c r="B87" s="3">
        <f t="shared" ca="1" si="15"/>
        <v>44077</v>
      </c>
      <c r="C87">
        <f t="shared" ref="C87:C89" ca="1" si="18">VLOOKUP(B87,data,2,FALSE)</f>
        <v>6</v>
      </c>
      <c r="D87">
        <f t="shared" ref="D87:D89" ca="1" si="19">VLOOKUP(B87,data,3,FALSE)</f>
        <v>0</v>
      </c>
    </row>
    <row r="88" spans="2:4">
      <c r="B88" s="3">
        <f t="shared" ca="1" si="15"/>
        <v>44077</v>
      </c>
      <c r="C88">
        <f t="shared" ca="1" si="18"/>
        <v>6</v>
      </c>
      <c r="D88">
        <f t="shared" ca="1" si="19"/>
        <v>0</v>
      </c>
    </row>
    <row r="89" spans="2:4">
      <c r="B89" s="3">
        <f t="shared" ca="1" si="15"/>
        <v>44077</v>
      </c>
      <c r="C89">
        <f t="shared" ca="1" si="18"/>
        <v>6</v>
      </c>
      <c r="D89">
        <f t="shared" ca="1" si="19"/>
        <v>0</v>
      </c>
    </row>
  </sheetData>
  <sortState xmlns:xlrd2="http://schemas.microsoft.com/office/spreadsheetml/2017/richdata2" ref="C30:D42">
    <sortCondition descending="1" ref="C30:C42"/>
  </sortState>
  <hyperlinks>
    <hyperlink ref="A32" r:id="rId1" location="Koronavilkkua" display="https://thl.fi/fi/web/hyvinvoinnin-ja-terveyden-edistamisen-johtaminen/ajankohtaista/koronan-vaikutukset-yhteiskuntaan-ja-palveluihin - Koronavilkkua" xr:uid="{F06E6CD0-5429-431D-B74B-547C41718C4B}"/>
    <hyperlink ref="A43" r:id="rId2" xr:uid="{517C9E3A-E5DB-4E26-91C6-74B95F09EC29}"/>
  </hyperlinks>
  <pageMargins left="0.7" right="0.7" top="0.75" bottom="0.75" header="0.3" footer="0.3"/>
  <pageSetup paperSize="9" orientation="portrait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Android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2020-10-07T06:14:51Z</dcterms:modified>
</cp:coreProperties>
</file>