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11807D5E-9638-4FE4-8D3C-4E45419D23AB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Android!$C$106:$C$194</definedName>
    <definedName name="data">Android!$C$9:$E$97</definedName>
    <definedName name="Json">Android!$A$4</definedName>
    <definedName name="time">Android!$C$9:$C$97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1" l="1"/>
  <c r="B106" i="1" l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G9" i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J21" i="1"/>
  <c r="K21" i="1" s="1"/>
  <c r="G106" i="1" l="1"/>
  <c r="D21" i="1"/>
  <c r="D9" i="1"/>
  <c r="I22" i="1"/>
  <c r="L21" i="1"/>
  <c r="E20" i="1" s="1"/>
  <c r="D20" i="1"/>
  <c r="C107" i="1" l="1"/>
  <c r="E21" i="1"/>
  <c r="E9" i="1"/>
  <c r="J22" i="1"/>
  <c r="K22" i="1" s="1"/>
  <c r="D11" i="1"/>
  <c r="D107" i="1" l="1"/>
  <c r="C121" i="1"/>
  <c r="D121" i="1"/>
  <c r="C108" i="1"/>
  <c r="L22" i="1"/>
  <c r="E11" i="1" s="1"/>
  <c r="D108" i="1" s="1"/>
  <c r="D22" i="1"/>
  <c r="C120" i="1" s="1"/>
  <c r="D122" i="1" l="1"/>
  <c r="C122" i="1"/>
  <c r="C106" i="1"/>
  <c r="C119" i="1"/>
  <c r="C109" i="1"/>
  <c r="D109" i="1"/>
  <c r="E22" i="1"/>
  <c r="E2" i="1" s="1"/>
  <c r="E106" i="1" l="1"/>
  <c r="E107" i="1" s="1"/>
  <c r="E108" i="1" s="1"/>
  <c r="E109" i="1" s="1"/>
  <c r="A101" i="1"/>
  <c r="D120" i="1"/>
  <c r="C123" i="1"/>
  <c r="D123" i="1"/>
  <c r="D106" i="1"/>
  <c r="D119" i="1"/>
  <c r="D110" i="1"/>
  <c r="C110" i="1"/>
  <c r="E110" i="1" l="1"/>
  <c r="C124" i="1"/>
  <c r="D124" i="1"/>
  <c r="D111" i="1"/>
  <c r="C111" i="1"/>
  <c r="E111" i="1" l="1"/>
  <c r="C125" i="1"/>
  <c r="D125" i="1"/>
  <c r="D112" i="1"/>
  <c r="C112" i="1"/>
  <c r="A106" i="1" s="1"/>
  <c r="E112" i="1" l="1"/>
  <c r="D129" i="1"/>
  <c r="C129" i="1"/>
  <c r="C127" i="1"/>
  <c r="D127" i="1"/>
  <c r="D126" i="1"/>
  <c r="C126" i="1"/>
  <c r="C113" i="1"/>
  <c r="D113" i="1"/>
  <c r="E113" i="1" l="1"/>
  <c r="A120" i="1"/>
  <c r="D130" i="1"/>
  <c r="C130" i="1"/>
  <c r="D128" i="1"/>
  <c r="C128" i="1"/>
  <c r="D114" i="1"/>
  <c r="C114" i="1"/>
  <c r="E114" i="1" l="1"/>
  <c r="D131" i="1"/>
  <c r="C131" i="1"/>
  <c r="D115" i="1"/>
  <c r="C115" i="1"/>
  <c r="E115" i="1" l="1"/>
  <c r="D132" i="1"/>
  <c r="C132" i="1"/>
  <c r="D116" i="1"/>
  <c r="C116" i="1"/>
  <c r="E116" i="1" l="1"/>
  <c r="D133" i="1"/>
  <c r="C133" i="1"/>
  <c r="C117" i="1"/>
  <c r="D117" i="1"/>
  <c r="E117" i="1" l="1"/>
  <c r="A127" i="1"/>
  <c r="A121" i="1" s="1"/>
  <c r="D134" i="1"/>
  <c r="C134" i="1"/>
  <c r="C118" i="1"/>
  <c r="A113" i="1" s="1"/>
  <c r="D118" i="1"/>
  <c r="E118" i="1" l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A107" i="1"/>
  <c r="C136" i="1"/>
  <c r="D135" i="1"/>
  <c r="C135" i="1"/>
  <c r="E135" i="1" l="1"/>
  <c r="E136" i="1" s="1"/>
  <c r="A114" i="1"/>
  <c r="C137" i="1"/>
  <c r="D136" i="1"/>
  <c r="E137" i="1" l="1"/>
  <c r="C138" i="1"/>
  <c r="D137" i="1"/>
  <c r="E138" i="1" l="1"/>
  <c r="D142" i="1"/>
  <c r="D138" i="1"/>
  <c r="C142" i="1" l="1"/>
  <c r="D141" i="1"/>
  <c r="C141" i="1"/>
  <c r="D140" i="1"/>
  <c r="C140" i="1"/>
  <c r="C139" i="1"/>
  <c r="E139" i="1" s="1"/>
  <c r="D139" i="1"/>
  <c r="E140" i="1" l="1"/>
  <c r="E141" i="1" s="1"/>
  <c r="E142" i="1" s="1"/>
  <c r="C144" i="1"/>
  <c r="D144" i="1"/>
  <c r="A134" i="1"/>
  <c r="A128" i="1" s="1"/>
  <c r="D143" i="1"/>
  <c r="C143" i="1"/>
  <c r="E143" i="1" l="1"/>
  <c r="E144" i="1" s="1"/>
  <c r="C145" i="1"/>
  <c r="D145" i="1"/>
  <c r="E145" i="1" l="1"/>
  <c r="D146" i="1"/>
  <c r="C146" i="1"/>
  <c r="E146" i="1" l="1"/>
  <c r="D147" i="1"/>
  <c r="C147" i="1"/>
  <c r="A141" i="1" s="1"/>
  <c r="E147" i="1" l="1"/>
  <c r="C148" i="1"/>
  <c r="D148" i="1"/>
  <c r="C149" i="1"/>
  <c r="E148" i="1" l="1"/>
  <c r="E149" i="1" s="1"/>
  <c r="A135" i="1"/>
  <c r="C150" i="1"/>
  <c r="D149" i="1"/>
  <c r="E150" i="1" l="1"/>
  <c r="D150" i="1"/>
  <c r="C151" i="1"/>
  <c r="E151" i="1" l="1"/>
  <c r="D151" i="1"/>
  <c r="C152" i="1" l="1"/>
  <c r="E152" i="1" s="1"/>
  <c r="D152" i="1"/>
  <c r="C153" i="1" l="1"/>
  <c r="E153" i="1" s="1"/>
  <c r="D153" i="1"/>
  <c r="C154" i="1" l="1"/>
  <c r="E154" i="1" s="1"/>
  <c r="D154" i="1"/>
  <c r="A148" i="1" l="1"/>
  <c r="C155" i="1"/>
  <c r="D155" i="1"/>
  <c r="A142" i="1" l="1"/>
  <c r="E155" i="1"/>
  <c r="C156" i="1"/>
  <c r="D156" i="1"/>
  <c r="E156" i="1" l="1"/>
  <c r="C157" i="1"/>
  <c r="D157" i="1"/>
  <c r="E157" i="1" l="1"/>
  <c r="C158" i="1"/>
  <c r="D158" i="1"/>
  <c r="E158" i="1" l="1"/>
  <c r="C159" i="1"/>
  <c r="D159" i="1"/>
  <c r="E159" i="1" l="1"/>
  <c r="C160" i="1"/>
  <c r="D160" i="1"/>
  <c r="E160" i="1" l="1"/>
  <c r="C163" i="1"/>
  <c r="D163" i="1"/>
  <c r="C162" i="1"/>
  <c r="D162" i="1"/>
  <c r="C161" i="1"/>
  <c r="A155" i="1" s="1"/>
  <c r="D161" i="1"/>
  <c r="A149" i="1" l="1"/>
  <c r="E161" i="1"/>
  <c r="E162" i="1" s="1"/>
  <c r="E163" i="1" s="1"/>
  <c r="D164" i="1"/>
  <c r="C164" i="1"/>
  <c r="E164" i="1" l="1"/>
  <c r="C165" i="1"/>
  <c r="D165" i="1"/>
  <c r="E165" i="1" l="1"/>
  <c r="D166" i="1"/>
  <c r="C166" i="1"/>
  <c r="E166" i="1" l="1"/>
  <c r="C167" i="1"/>
  <c r="D167" i="1"/>
  <c r="C169" i="1" l="1"/>
  <c r="D169" i="1"/>
  <c r="E167" i="1"/>
  <c r="D168" i="1"/>
  <c r="C168" i="1"/>
  <c r="A162" i="1" s="1"/>
  <c r="A156" i="1" l="1"/>
  <c r="C170" i="1"/>
  <c r="D170" i="1"/>
  <c r="E168" i="1"/>
  <c r="E169" i="1" s="1"/>
  <c r="E170" i="1" l="1"/>
  <c r="C171" i="1"/>
  <c r="D171" i="1"/>
  <c r="E171" i="1" l="1"/>
  <c r="C172" i="1"/>
  <c r="D172" i="1"/>
  <c r="E172" i="1" l="1"/>
  <c r="C173" i="1"/>
  <c r="D173" i="1"/>
  <c r="E173" i="1" l="1"/>
  <c r="C174" i="1"/>
  <c r="D174" i="1"/>
  <c r="E174" i="1" l="1"/>
  <c r="C175" i="1"/>
  <c r="A169" i="1" s="1"/>
  <c r="D175" i="1"/>
  <c r="A163" i="1" l="1"/>
  <c r="E175" i="1"/>
  <c r="D176" i="1"/>
  <c r="C176" i="1"/>
  <c r="E176" i="1" l="1"/>
  <c r="C177" i="1"/>
  <c r="D177" i="1"/>
  <c r="E177" i="1" l="1"/>
  <c r="C178" i="1"/>
  <c r="D178" i="1"/>
  <c r="E178" i="1" l="1"/>
  <c r="D179" i="1"/>
  <c r="C179" i="1"/>
  <c r="E179" i="1" l="1"/>
  <c r="C180" i="1"/>
  <c r="D180" i="1"/>
  <c r="E180" i="1" l="1"/>
  <c r="C181" i="1"/>
  <c r="D181" i="1"/>
  <c r="E181" i="1" l="1"/>
  <c r="D182" i="1"/>
  <c r="C182" i="1"/>
  <c r="E182" i="1" l="1"/>
  <c r="A176" i="1"/>
  <c r="C183" i="1"/>
  <c r="D183" i="1"/>
  <c r="E183" i="1" l="1"/>
  <c r="A170" i="1"/>
  <c r="D184" i="1"/>
  <c r="C184" i="1"/>
  <c r="E184" i="1" l="1"/>
  <c r="C186" i="1"/>
  <c r="D186" i="1"/>
  <c r="C185" i="1"/>
  <c r="E185" i="1" s="1"/>
  <c r="D185" i="1"/>
  <c r="E186" i="1" l="1"/>
  <c r="C187" i="1"/>
  <c r="D187" i="1"/>
  <c r="E187" i="1" l="1"/>
  <c r="C188" i="1"/>
  <c r="D188" i="1"/>
  <c r="E188" i="1" l="1"/>
  <c r="C189" i="1"/>
  <c r="D189" i="1"/>
  <c r="E189" i="1" l="1"/>
  <c r="D190" i="1"/>
  <c r="C190" i="1"/>
  <c r="E190" i="1" l="1"/>
  <c r="C191" i="1"/>
  <c r="D191" i="1"/>
  <c r="E191" i="1" l="1"/>
  <c r="C192" i="1"/>
  <c r="D192" i="1"/>
  <c r="E192" i="1" l="1"/>
  <c r="C193" i="1"/>
  <c r="D193" i="1"/>
  <c r="E193" i="1" l="1"/>
  <c r="H194" i="1"/>
  <c r="C194" i="1"/>
  <c r="D194" i="1"/>
  <c r="H193" i="1" l="1"/>
  <c r="I194" i="1" s="1"/>
  <c r="E194" i="1"/>
  <c r="F106" i="1" s="1"/>
  <c r="G2" i="1"/>
  <c r="H2" i="1" s="1"/>
  <c r="A99" i="1" s="1"/>
  <c r="J194" i="1" l="1"/>
  <c r="H192" i="1"/>
  <c r="J193" i="1" l="1"/>
  <c r="I193" i="1"/>
  <c r="H191" i="1"/>
  <c r="J192" i="1" l="1"/>
  <c r="I192" i="1"/>
  <c r="H190" i="1"/>
  <c r="J191" i="1" l="1"/>
  <c r="I191" i="1"/>
  <c r="H189" i="1"/>
  <c r="J190" i="1" l="1"/>
  <c r="I190" i="1"/>
  <c r="H188" i="1"/>
  <c r="J189" i="1" l="1"/>
  <c r="I189" i="1"/>
  <c r="H187" i="1"/>
  <c r="J188" i="1" l="1"/>
  <c r="I188" i="1"/>
  <c r="H186" i="1"/>
  <c r="J187" i="1" l="1"/>
  <c r="I187" i="1"/>
  <c r="H185" i="1"/>
  <c r="J186" i="1" l="1"/>
  <c r="I186" i="1"/>
  <c r="H184" i="1"/>
  <c r="J185" i="1" l="1"/>
  <c r="I185" i="1"/>
  <c r="H183" i="1"/>
  <c r="J184" i="1" l="1"/>
  <c r="I184" i="1"/>
  <c r="H182" i="1"/>
  <c r="J183" i="1" l="1"/>
  <c r="I183" i="1"/>
  <c r="H181" i="1"/>
  <c r="J182" i="1" l="1"/>
  <c r="I182" i="1"/>
  <c r="H180" i="1"/>
  <c r="J181" i="1" l="1"/>
  <c r="I181" i="1"/>
  <c r="H179" i="1"/>
  <c r="J180" i="1" l="1"/>
  <c r="I180" i="1"/>
  <c r="H178" i="1"/>
  <c r="J179" i="1" l="1"/>
  <c r="I179" i="1"/>
  <c r="H177" i="1"/>
  <c r="J178" i="1" s="1"/>
  <c r="I178" i="1" l="1"/>
  <c r="H176" i="1"/>
  <c r="J177" i="1" s="1"/>
  <c r="I177" i="1" l="1"/>
  <c r="H175" i="1"/>
  <c r="J176" i="1" l="1"/>
  <c r="I176" i="1"/>
  <c r="H174" i="1"/>
  <c r="J175" i="1" l="1"/>
  <c r="I175" i="1"/>
  <c r="H173" i="1"/>
  <c r="J174" i="1" l="1"/>
  <c r="I174" i="1"/>
  <c r="H172" i="1"/>
  <c r="J173" i="1" l="1"/>
  <c r="I173" i="1"/>
  <c r="H171" i="1"/>
  <c r="J172" i="1" l="1"/>
  <c r="I172" i="1"/>
  <c r="H170" i="1"/>
  <c r="J171" i="1" l="1"/>
  <c r="I171" i="1"/>
  <c r="H169" i="1"/>
  <c r="J170" i="1" l="1"/>
  <c r="I170" i="1"/>
  <c r="H168" i="1"/>
  <c r="J169" i="1" l="1"/>
  <c r="I169" i="1"/>
  <c r="H167" i="1"/>
  <c r="J168" i="1" l="1"/>
  <c r="I168" i="1"/>
  <c r="H166" i="1"/>
  <c r="J167" i="1" l="1"/>
  <c r="I167" i="1"/>
  <c r="H165" i="1"/>
  <c r="J166" i="1" l="1"/>
  <c r="I166" i="1"/>
  <c r="H164" i="1"/>
  <c r="J165" i="1" l="1"/>
  <c r="I165" i="1"/>
  <c r="H163" i="1"/>
  <c r="J164" i="1" l="1"/>
  <c r="I164" i="1"/>
  <c r="H162" i="1"/>
  <c r="J163" i="1" l="1"/>
  <c r="I163" i="1"/>
  <c r="H161" i="1"/>
  <c r="J162" i="1" s="1"/>
  <c r="I162" i="1" l="1"/>
  <c r="H160" i="1"/>
  <c r="J161" i="1" s="1"/>
  <c r="I161" i="1" l="1"/>
  <c r="H159" i="1"/>
  <c r="J160" i="1" s="1"/>
  <c r="I160" i="1" l="1"/>
  <c r="H158" i="1"/>
  <c r="J159" i="1" l="1"/>
  <c r="I159" i="1"/>
  <c r="H157" i="1"/>
  <c r="J158" i="1" l="1"/>
  <c r="I158" i="1"/>
  <c r="H156" i="1"/>
  <c r="J157" i="1" l="1"/>
  <c r="I157" i="1"/>
  <c r="H155" i="1"/>
  <c r="J156" i="1" l="1"/>
  <c r="I156" i="1"/>
  <c r="H154" i="1"/>
  <c r="J155" i="1" l="1"/>
  <c r="I155" i="1"/>
  <c r="H153" i="1"/>
  <c r="J154" i="1" l="1"/>
  <c r="I154" i="1"/>
  <c r="H152" i="1"/>
  <c r="J153" i="1" l="1"/>
  <c r="I153" i="1"/>
  <c r="H151" i="1"/>
  <c r="J152" i="1" l="1"/>
  <c r="I152" i="1"/>
  <c r="H150" i="1"/>
  <c r="J151" i="1" l="1"/>
  <c r="I151" i="1"/>
  <c r="H149" i="1"/>
  <c r="J150" i="1" l="1"/>
  <c r="I150" i="1"/>
  <c r="H148" i="1"/>
  <c r="J149" i="1" l="1"/>
  <c r="I149" i="1"/>
  <c r="H147" i="1"/>
  <c r="J148" i="1" l="1"/>
  <c r="I148" i="1"/>
  <c r="H146" i="1"/>
  <c r="J147" i="1" l="1"/>
  <c r="I147" i="1"/>
  <c r="H145" i="1"/>
  <c r="J146" i="1" l="1"/>
  <c r="I146" i="1"/>
  <c r="H144" i="1"/>
  <c r="J145" i="1" l="1"/>
  <c r="I145" i="1"/>
  <c r="H143" i="1"/>
  <c r="J144" i="1" l="1"/>
  <c r="I144" i="1"/>
  <c r="H142" i="1"/>
  <c r="J143" i="1" l="1"/>
  <c r="I143" i="1"/>
  <c r="H141" i="1"/>
  <c r="J142" i="1" l="1"/>
  <c r="I142" i="1"/>
  <c r="H140" i="1"/>
  <c r="J141" i="1" l="1"/>
  <c r="I141" i="1"/>
  <c r="H139" i="1"/>
  <c r="J140" i="1" l="1"/>
  <c r="I140" i="1"/>
  <c r="H138" i="1"/>
  <c r="J139" i="1" l="1"/>
  <c r="I139" i="1"/>
  <c r="H137" i="1"/>
  <c r="J138" i="1" l="1"/>
  <c r="I138" i="1"/>
  <c r="H136" i="1"/>
  <c r="J137" i="1" l="1"/>
  <c r="I137" i="1"/>
  <c r="H135" i="1"/>
  <c r="J136" i="1" l="1"/>
  <c r="I136" i="1"/>
  <c r="H134" i="1"/>
  <c r="J135" i="1" l="1"/>
  <c r="I135" i="1"/>
  <c r="H133" i="1"/>
  <c r="J134" i="1" l="1"/>
  <c r="I134" i="1"/>
  <c r="H132" i="1"/>
  <c r="J133" i="1" l="1"/>
  <c r="I133" i="1"/>
  <c r="H131" i="1"/>
  <c r="J132" i="1" l="1"/>
  <c r="I132" i="1"/>
  <c r="H130" i="1"/>
  <c r="J131" i="1" l="1"/>
  <c r="I131" i="1"/>
  <c r="H129" i="1"/>
  <c r="J130" i="1" l="1"/>
  <c r="I130" i="1"/>
  <c r="H128" i="1"/>
  <c r="I129" i="1" l="1"/>
  <c r="J129" i="1"/>
  <c r="H127" i="1"/>
  <c r="J128" i="1" l="1"/>
  <c r="I128" i="1"/>
  <c r="H126" i="1"/>
  <c r="J127" i="1" l="1"/>
  <c r="I127" i="1"/>
  <c r="H125" i="1"/>
  <c r="J126" i="1" l="1"/>
  <c r="I126" i="1"/>
  <c r="H124" i="1"/>
  <c r="J125" i="1" l="1"/>
  <c r="I125" i="1"/>
  <c r="H123" i="1"/>
  <c r="J124" i="1" s="1"/>
  <c r="I124" i="1" l="1"/>
  <c r="H122" i="1"/>
  <c r="I123" i="1" l="1"/>
  <c r="J123" i="1"/>
  <c r="H121" i="1"/>
  <c r="J122" i="1" s="1"/>
  <c r="I122" i="1" l="1"/>
  <c r="H120" i="1"/>
  <c r="J121" i="1" l="1"/>
  <c r="I121" i="1"/>
  <c r="H119" i="1"/>
  <c r="J120" i="1" l="1"/>
  <c r="I120" i="1"/>
  <c r="H118" i="1"/>
  <c r="J119" i="1" l="1"/>
  <c r="I119" i="1"/>
  <c r="H117" i="1"/>
  <c r="J118" i="1" l="1"/>
  <c r="I118" i="1"/>
  <c r="H116" i="1"/>
  <c r="J117" i="1" l="1"/>
  <c r="I117" i="1"/>
  <c r="H115" i="1"/>
  <c r="J116" i="1" l="1"/>
  <c r="I116" i="1"/>
  <c r="H114" i="1"/>
  <c r="J115" i="1" l="1"/>
  <c r="I115" i="1"/>
  <c r="H113" i="1"/>
  <c r="J114" i="1" l="1"/>
  <c r="I114" i="1"/>
  <c r="H112" i="1"/>
  <c r="J113" i="1" l="1"/>
  <c r="I113" i="1"/>
  <c r="H111" i="1"/>
  <c r="J112" i="1" l="1"/>
  <c r="I112" i="1"/>
  <c r="H110" i="1"/>
  <c r="J111" i="1" l="1"/>
  <c r="I111" i="1"/>
  <c r="H109" i="1"/>
  <c r="I110" i="1" l="1"/>
  <c r="J110" i="1"/>
  <c r="H108" i="1"/>
  <c r="J109" i="1" s="1"/>
  <c r="I109" i="1" l="1"/>
  <c r="H106" i="1"/>
  <c r="H107" i="1"/>
  <c r="J108" i="1" s="1"/>
  <c r="I108" i="1" l="1"/>
  <c r="J107" i="1"/>
  <c r="I107" i="1"/>
</calcChain>
</file>

<file path=xl/sharedStrings.xml><?xml version="1.0" encoding="utf-8"?>
<sst xmlns="http://schemas.openxmlformats.org/spreadsheetml/2006/main" count="86" uniqueCount="84">
  <si>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</si>
  <si>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</si>
  <si>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</si>
  <si>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</si>
  <si>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</si>
  <si>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</si>
  <si>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</si>
  <si>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</si>
  <si>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</si>
  <si>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</si>
  <si>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</si>
  <si>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</si>
  <si>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</si>
  <si>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</si>
  <si>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</si>
  <si>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</si>
  <si>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</si>
  <si>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</si>
  <si>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</si>
  <si>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</si>
  <si>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</si>
  <si>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</si>
  <si>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</si>
  <si>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</si>
  <si>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</si>
  <si>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</si>
  <si>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</si>
  <si>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</si>
  <si>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</si>
  <si>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</si>
  <si>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</si>
  <si>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</si>
  <si>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</si>
  <si>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</si>
  <si>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</si>
  <si>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</si>
  <si>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</si>
  <si>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</si>
  <si>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</si>
  <si>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</si>
  <si>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</si>
  <si>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</si>
  <si>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</si>
  <si>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</si>
  <si>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</si>
  <si>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</si>
  <si>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</si>
  <si>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</si>
  <si>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</si>
  <si>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</si>
  <si>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</si>
  <si>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</si>
  <si>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</si>
  <si>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</si>
  <si>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</si>
  <si>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</si>
  <si>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</si>
  <si>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</si>
  <si>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</si>
  <si>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</si>
  <si>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</si>
  <si>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</si>
  <si>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</si>
  <si>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</si>
  <si>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</si>
  <si>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</si>
  <si>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</si>
  <si>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</si>
  <si>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</si>
  <si>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</si>
  <si>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</si>
  <si>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</si>
  <si>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</si>
  <si>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</si>
  <si>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</si>
  <si>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</si>
  <si>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</si>
  <si>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Vanhimmat luvut</t>
  </si>
  <si>
    <t>Koronavilkku</t>
  </si>
  <si>
    <t>LocalMax</t>
  </si>
  <si>
    <t>LocalMin</t>
  </si>
  <si>
    <t>Testing</t>
  </si>
  <si>
    <t>LowestIn</t>
  </si>
  <si>
    <t>[{"timestamp":"24.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6.16","keyCount":321,"matchesCount":0,"appName":"Koronavilkku","hash":"8YCNvaqKC4iTDGYVJqLY33T53oPndJET00773HhnDAU="},{"timestamp":"14. marraskuuta 2020 klo 10.03","keyCount":279,"matchesCount":0,"appName":"Koronavilkku","hash":"u1eTnxwnZop1TgkqSQ1xqWWuTtRcj2O5OOKnWCN6014="},{"timestamp":"13. marraskuuta 2020 klo 9.59","keyCount":280,"matchesCount":0,"appName":"Koronavilkku","hash":"vrSxMmYx81BFib0TPNag17GGdojK6H+wCtPADciNl14="},{"timestamp":"12. marraskuuta 2020 klo 9.55","keyCount":255,"matchesCount":1,"appName":"Koronavilkku","hash":"cj956hlGRBXXK0miBx7UkuMsOcwcLqFHzoG\/Md4eIiU="},{"timestamp":"11. marraskuuta 2020 klo 9.56","keyCount":248,"matchesCount":0,"appName":"Koronavilkku","hash":"KibPVBBfhoEB0d2ZtQMClykjuzS5BB8KE4ki3XuRe0o="},{"timestamp":"10. marraskuuta 2020 klo 9.54","keyCount":202,"matchesCount":0,"appName":"Koronavilkku","hash":"ZirY1LRhtVN8mRcYV\/+eQ3Hy8EICToZp61qzR94xkik="},{"timestamp":"9. marraskuuta 2020 klo 9.50","keyCount":171,"matchesCount":0,"appName":"Koronavilkku","hash":"RlRGdYJkd\/M86ppq50Ci1w59D93IYSk92pMfOguyhoM="}]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</si>
</sst>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24. marraskuuta</c:v>
                </c:pt>
                <c:pt idx="1">
                  <c:v>23. marraskuuta</c:v>
                </c:pt>
                <c:pt idx="2">
                  <c:v>22. marraskuuta</c:v>
                </c:pt>
                <c:pt idx="3">
                  <c:v>21. marraskuuta</c:v>
                </c:pt>
                <c:pt idx="4">
                  <c:v>20. marraskuuta</c:v>
                </c:pt>
                <c:pt idx="5">
                  <c:v>19. marraskuuta</c:v>
                </c:pt>
                <c:pt idx="6">
                  <c:v>18. marraskuuta</c:v>
                </c:pt>
                <c:pt idx="7">
                  <c:v>17. marraskuuta</c:v>
                </c:pt>
                <c:pt idx="8">
                  <c:v>16. marraskuuta</c:v>
                </c:pt>
                <c:pt idx="9">
                  <c:v>15. marraskuuta</c:v>
                </c:pt>
                <c:pt idx="10">
                  <c:v>14. marraskuuta</c:v>
                </c:pt>
                <c:pt idx="11">
                  <c:v>13. marraskuuta</c:v>
                </c:pt>
                <c:pt idx="12">
                  <c:v>12. marraskuuta</c:v>
                </c:pt>
                <c:pt idx="13">
                  <c:v>11.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874</c:v>
                </c:pt>
                <c:pt idx="1">
                  <c:v>383</c:v>
                </c:pt>
                <c:pt idx="2">
                  <c:v>485</c:v>
                </c:pt>
                <c:pt idx="3">
                  <c:v>626</c:v>
                </c:pt>
                <c:pt idx="4">
                  <c:v>518</c:v>
                </c:pt>
                <c:pt idx="5">
                  <c:v>537</c:v>
                </c:pt>
                <c:pt idx="6">
                  <c:v>458</c:v>
                </c:pt>
                <c:pt idx="7">
                  <c:v>389</c:v>
                </c:pt>
                <c:pt idx="8">
                  <c:v>301</c:v>
                </c:pt>
                <c:pt idx="9">
                  <c:v>321</c:v>
                </c:pt>
                <c:pt idx="10">
                  <c:v>279</c:v>
                </c:pt>
                <c:pt idx="11">
                  <c:v>280</c:v>
                </c:pt>
                <c:pt idx="12">
                  <c:v>255</c:v>
                </c:pt>
                <c:pt idx="13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Android!$A$101</c:f>
          <c:strCache>
            <c:ptCount val="1"/>
            <c:pt idx="0">
              <c:v>24.11.2020 uusia #koronavilkku päiväavaimia 874.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3811988672445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2A4EE4-E600-47BD-9825-F131ABC48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E8D92B-61E3-4EC3-A817-F7AE4A79E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18B696-2E08-4F38-B837-B9C5B5F84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E69A2A-273D-49B0-8B83-9F0E8E507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F3B7F7-B451-4CF6-861F-AF690DBF5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FADF4F-6E60-4131-B806-1DA690246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502896-D1C5-40B5-A3C7-52F235F2B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D34C2F-F661-47D6-85AC-970BA5247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86959BD-6BFC-44B7-B1D2-1B8934B82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D37E94-ADE4-4538-AC27-D1145E072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5AEE56-E2A3-4FEB-81AE-CA8919B62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9604CE3-22CD-4B95-A300-4F38E5922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CBF04E-2E58-413B-BA2C-976F7E6C6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7EBA9E8-6879-4246-94F4-B8806F463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65681C-3AC5-44BD-82A4-18A8766CD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E6B00C-84F0-4D45-B171-BF1FA98B7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0865682-1F8B-43E8-885F-9F3C8ABDC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F61F86-E923-40A8-81F6-F0B9CB55D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D429F30-43AB-4E8E-A8B7-BD1FFD0A1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AE231D4-82B0-4DEF-A3E6-EEFAE92E7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D04D5DD-2E4E-41E6-98F6-77D61D69F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7A6A30F-122D-43F5-A309-624980FB3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96FBB24-8D60-49CA-B502-0D0D42032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600F51D-956A-4532-8686-1D0C9B41E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5B3989B-1031-47F4-BCAD-6429EAA9E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B00F41A-B4C8-4713-8B30-98E81E42D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008922C-0C4C-4CD2-94D6-7B55ACB65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CD0C299-0F75-4001-885F-1AAB1458A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98B4044-4214-4D53-8099-E587C580E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EBC2D03-2379-42F2-8D95-EA6FF2464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CAC8C6D-1372-4EE6-B2A2-44041ACAB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103976B-C185-471C-915F-B2FA4067B8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80E92C7-3450-4969-AD18-F91B7F63A7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B288BBE-E603-4F0B-B5BD-2C5068597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D1DC2DA-0E24-4C8C-AF2E-F16642ACE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1D17049-0D0C-435E-A8C0-84F8634D1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3322AFB-1DF4-47C0-B278-D3BD76278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BD458A7-BD66-4CA2-A8C4-EE39603CB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469F774-2EF4-487C-BA47-80A76FFFD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257843B-5F2E-4A4E-AC25-01DBA9E07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9396A15-D6C4-487F-AB91-FDB7641B4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EF8C830-9F58-48A6-BDFB-7369B1462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409DB5B-FBD4-49B0-9C2E-ED036E8C6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4F82AC0-BCE2-40E8-95B6-EDB7389EA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D3F8162-08E3-42B7-BAD2-AA7D468F9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76B72BF-EE26-463A-8381-536848200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2B897F2-C16B-496F-BD66-04C95BFE5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1796891-71DE-46FB-8794-A73F4F598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336C6C0-095C-4CA0-BC06-FAA9C9BCE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3023549-5C24-46A3-B2B4-329CA92F8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F310D96-FF19-4871-8102-91C268F06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DD8C3A9-62DB-4B6D-9681-7809D863B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80105DB-C5D4-42B2-A717-735170671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9F3895A-8EDD-49DE-B87B-9D38290A2B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5BC15DA-F41C-4942-98C1-CAAB2126DA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99AF6E7-66B3-4E89-B747-F459EC0A6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D3472B7-E207-4DFA-892B-594F79AC7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48A1293-F491-4708-A0A5-D751DF1B6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1D1E668-132D-4579-B0A0-50D4AA8A7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075D0A7-1F87-45AD-9DAC-AE249EE9D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16AB1F5-0C93-40AE-8C4D-D49709A8E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AD41864-3797-4491-A846-A4A566D2E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F3102DA-D53F-427D-A626-972605B7D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FDBE19B-CFEA-4725-B6B7-30C9610FE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334F573D-8AAC-45CF-B948-D30EBD686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3B7F29E-C8A3-44C6-8185-7A8A90DA4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3245654-998E-4843-A460-D72709D2A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1ED4BDB-0696-4715-A7EA-449EF4298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42DF68E-43D3-43E9-985C-E60412337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0EC1113-67E5-4F88-8A70-76BE1E59C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FAE6785-8140-4FDC-83C2-838ABFF83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DAFEEE7-2C5C-4354-856D-28DA4FD5C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F8F6E02-FAD5-4FB1-874E-E03295F1E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81D716C-B91F-4190-B40F-0B6E509D3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BC78A82-4FEC-407E-A0A6-9F3647B9A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217E4CB-A195-4067-A6A3-F557CF92A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026038B-C280-4B6C-9279-96F7DF9D2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8B01C8D-486C-4FC7-975A-497B1D6B9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1CA32D3-C577-4E65-82FB-84ED234E9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556A96D-82D0-4E39-ADC0-199165171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EDF0F13-0CB3-49D8-97BF-336583EBF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CAF5F37-4063-4DF8-9DB5-61A169986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5D3A684-8020-4058-ABEF-92A75310C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71AC3B0-4B30-4ECE-8EBD-FD289774A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1CB2C34-F2CB-4AE6-A703-7C40E1D65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7AAC120-3DAC-4A8B-9A87-A9DC3250B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44E04BD-1FA7-4E98-B5B4-4312341EB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B9A0C0D-A526-40BC-A6FA-5483F8588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C58C6D-885B-4770-BC53-5E753A6D8C8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Android!$B$106:$B$194</c:f>
              <c:numCache>
                <c:formatCode>m/d/yyyy</c:formatCode>
                <c:ptCount val="89"/>
                <c:pt idx="0">
                  <c:v>44159</c:v>
                </c:pt>
                <c:pt idx="1">
                  <c:v>44158</c:v>
                </c:pt>
                <c:pt idx="2">
                  <c:v>44157</c:v>
                </c:pt>
                <c:pt idx="3">
                  <c:v>44156</c:v>
                </c:pt>
                <c:pt idx="4">
                  <c:v>44155</c:v>
                </c:pt>
                <c:pt idx="5">
                  <c:v>44154</c:v>
                </c:pt>
                <c:pt idx="6">
                  <c:v>44153</c:v>
                </c:pt>
                <c:pt idx="7">
                  <c:v>44152</c:v>
                </c:pt>
                <c:pt idx="8">
                  <c:v>44151</c:v>
                </c:pt>
                <c:pt idx="9">
                  <c:v>44150</c:v>
                </c:pt>
                <c:pt idx="10">
                  <c:v>44149</c:v>
                </c:pt>
                <c:pt idx="11">
                  <c:v>44148</c:v>
                </c:pt>
                <c:pt idx="12">
                  <c:v>44147</c:v>
                </c:pt>
                <c:pt idx="13">
                  <c:v>44146</c:v>
                </c:pt>
                <c:pt idx="14">
                  <c:v>44145</c:v>
                </c:pt>
                <c:pt idx="15">
                  <c:v>44144</c:v>
                </c:pt>
                <c:pt idx="16">
                  <c:v>44143</c:v>
                </c:pt>
                <c:pt idx="17">
                  <c:v>44142</c:v>
                </c:pt>
                <c:pt idx="18">
                  <c:v>44141</c:v>
                </c:pt>
                <c:pt idx="19">
                  <c:v>44140</c:v>
                </c:pt>
                <c:pt idx="20">
                  <c:v>44139</c:v>
                </c:pt>
                <c:pt idx="21">
                  <c:v>44138</c:v>
                </c:pt>
                <c:pt idx="22">
                  <c:v>44137</c:v>
                </c:pt>
                <c:pt idx="23">
                  <c:v>44136</c:v>
                </c:pt>
                <c:pt idx="24">
                  <c:v>44135</c:v>
                </c:pt>
                <c:pt idx="25">
                  <c:v>44134</c:v>
                </c:pt>
                <c:pt idx="26">
                  <c:v>44133</c:v>
                </c:pt>
                <c:pt idx="27">
                  <c:v>44132</c:v>
                </c:pt>
                <c:pt idx="28">
                  <c:v>44131</c:v>
                </c:pt>
                <c:pt idx="29">
                  <c:v>44130</c:v>
                </c:pt>
                <c:pt idx="30">
                  <c:v>44129</c:v>
                </c:pt>
                <c:pt idx="31">
                  <c:v>44128</c:v>
                </c:pt>
                <c:pt idx="32">
                  <c:v>44127</c:v>
                </c:pt>
                <c:pt idx="33">
                  <c:v>44126</c:v>
                </c:pt>
                <c:pt idx="34">
                  <c:v>44125</c:v>
                </c:pt>
                <c:pt idx="35">
                  <c:v>44124</c:v>
                </c:pt>
                <c:pt idx="36">
                  <c:v>44123</c:v>
                </c:pt>
                <c:pt idx="37">
                  <c:v>44122</c:v>
                </c:pt>
                <c:pt idx="38">
                  <c:v>44121</c:v>
                </c:pt>
                <c:pt idx="39">
                  <c:v>44120</c:v>
                </c:pt>
                <c:pt idx="40">
                  <c:v>44119</c:v>
                </c:pt>
                <c:pt idx="41">
                  <c:v>44118</c:v>
                </c:pt>
                <c:pt idx="42">
                  <c:v>44117</c:v>
                </c:pt>
                <c:pt idx="43">
                  <c:v>44116</c:v>
                </c:pt>
                <c:pt idx="44">
                  <c:v>44115</c:v>
                </c:pt>
                <c:pt idx="45">
                  <c:v>44114</c:v>
                </c:pt>
                <c:pt idx="46">
                  <c:v>44113</c:v>
                </c:pt>
                <c:pt idx="47">
                  <c:v>44112</c:v>
                </c:pt>
                <c:pt idx="48">
                  <c:v>44111</c:v>
                </c:pt>
                <c:pt idx="49">
                  <c:v>44110</c:v>
                </c:pt>
                <c:pt idx="50">
                  <c:v>44109</c:v>
                </c:pt>
                <c:pt idx="51">
                  <c:v>44108</c:v>
                </c:pt>
                <c:pt idx="52">
                  <c:v>44107</c:v>
                </c:pt>
                <c:pt idx="53">
                  <c:v>44106</c:v>
                </c:pt>
                <c:pt idx="54">
                  <c:v>44105</c:v>
                </c:pt>
                <c:pt idx="55">
                  <c:v>44104</c:v>
                </c:pt>
                <c:pt idx="56">
                  <c:v>44103</c:v>
                </c:pt>
                <c:pt idx="57">
                  <c:v>44102</c:v>
                </c:pt>
                <c:pt idx="58">
                  <c:v>44101</c:v>
                </c:pt>
                <c:pt idx="59">
                  <c:v>44100</c:v>
                </c:pt>
                <c:pt idx="60">
                  <c:v>44099</c:v>
                </c:pt>
                <c:pt idx="61">
                  <c:v>44098</c:v>
                </c:pt>
                <c:pt idx="62">
                  <c:v>44097</c:v>
                </c:pt>
                <c:pt idx="63">
                  <c:v>44096</c:v>
                </c:pt>
                <c:pt idx="64">
                  <c:v>44095</c:v>
                </c:pt>
                <c:pt idx="65">
                  <c:v>44094</c:v>
                </c:pt>
                <c:pt idx="66">
                  <c:v>44093</c:v>
                </c:pt>
                <c:pt idx="67">
                  <c:v>44092</c:v>
                </c:pt>
                <c:pt idx="68">
                  <c:v>44091</c:v>
                </c:pt>
                <c:pt idx="69">
                  <c:v>44090</c:v>
                </c:pt>
                <c:pt idx="70">
                  <c:v>44089</c:v>
                </c:pt>
                <c:pt idx="71">
                  <c:v>44088</c:v>
                </c:pt>
                <c:pt idx="72">
                  <c:v>44087</c:v>
                </c:pt>
                <c:pt idx="73">
                  <c:v>44086</c:v>
                </c:pt>
                <c:pt idx="74">
                  <c:v>44085</c:v>
                </c:pt>
                <c:pt idx="75">
                  <c:v>44084</c:v>
                </c:pt>
                <c:pt idx="76">
                  <c:v>44083</c:v>
                </c:pt>
                <c:pt idx="77">
                  <c:v>44082</c:v>
                </c:pt>
                <c:pt idx="78">
                  <c:v>44081</c:v>
                </c:pt>
                <c:pt idx="79">
                  <c:v>44080</c:v>
                </c:pt>
                <c:pt idx="80">
                  <c:v>44079</c:v>
                </c:pt>
                <c:pt idx="81">
                  <c:v>44078</c:v>
                </c:pt>
                <c:pt idx="82">
                  <c:v>44077</c:v>
                </c:pt>
                <c:pt idx="83">
                  <c:v>44077</c:v>
                </c:pt>
                <c:pt idx="84">
                  <c:v>44077</c:v>
                </c:pt>
                <c:pt idx="85">
                  <c:v>44077</c:v>
                </c:pt>
                <c:pt idx="86">
                  <c:v>44077</c:v>
                </c:pt>
                <c:pt idx="87">
                  <c:v>44077</c:v>
                </c:pt>
                <c:pt idx="88">
                  <c:v>44077</c:v>
                </c:pt>
              </c:numCache>
            </c:numRef>
          </c:cat>
          <c:val>
            <c:numRef>
              <c:f>Android!$C$106:$C$194</c:f>
              <c:numCache>
                <c:formatCode>General</c:formatCode>
                <c:ptCount val="89"/>
                <c:pt idx="0">
                  <c:v>874</c:v>
                </c:pt>
                <c:pt idx="1">
                  <c:v>383</c:v>
                </c:pt>
                <c:pt idx="2">
                  <c:v>485</c:v>
                </c:pt>
                <c:pt idx="3">
                  <c:v>626</c:v>
                </c:pt>
                <c:pt idx="4">
                  <c:v>518</c:v>
                </c:pt>
                <c:pt idx="5">
                  <c:v>537</c:v>
                </c:pt>
                <c:pt idx="6">
                  <c:v>458</c:v>
                </c:pt>
                <c:pt idx="7">
                  <c:v>389</c:v>
                </c:pt>
                <c:pt idx="8">
                  <c:v>301</c:v>
                </c:pt>
                <c:pt idx="9">
                  <c:v>321</c:v>
                </c:pt>
                <c:pt idx="10">
                  <c:v>279</c:v>
                </c:pt>
                <c:pt idx="11">
                  <c:v>280</c:v>
                </c:pt>
                <c:pt idx="12">
                  <c:v>255</c:v>
                </c:pt>
                <c:pt idx="13">
                  <c:v>248</c:v>
                </c:pt>
                <c:pt idx="14">
                  <c:v>202</c:v>
                </c:pt>
                <c:pt idx="15">
                  <c:v>171</c:v>
                </c:pt>
                <c:pt idx="16">
                  <c:v>252</c:v>
                </c:pt>
                <c:pt idx="17">
                  <c:v>365</c:v>
                </c:pt>
                <c:pt idx="18">
                  <c:v>378</c:v>
                </c:pt>
                <c:pt idx="19">
                  <c:v>309</c:v>
                </c:pt>
                <c:pt idx="20">
                  <c:v>345</c:v>
                </c:pt>
                <c:pt idx="21">
                  <c:v>252</c:v>
                </c:pt>
                <c:pt idx="22">
                  <c:v>241</c:v>
                </c:pt>
                <c:pt idx="23">
                  <c:v>240</c:v>
                </c:pt>
                <c:pt idx="24">
                  <c:v>372</c:v>
                </c:pt>
                <c:pt idx="25">
                  <c:v>367</c:v>
                </c:pt>
                <c:pt idx="26">
                  <c:v>353</c:v>
                </c:pt>
                <c:pt idx="27">
                  <c:v>367</c:v>
                </c:pt>
                <c:pt idx="28">
                  <c:v>260</c:v>
                </c:pt>
                <c:pt idx="29">
                  <c:v>309</c:v>
                </c:pt>
                <c:pt idx="30">
                  <c:v>312</c:v>
                </c:pt>
                <c:pt idx="31">
                  <c:v>329</c:v>
                </c:pt>
                <c:pt idx="32">
                  <c:v>486</c:v>
                </c:pt>
                <c:pt idx="33">
                  <c:v>372</c:v>
                </c:pt>
                <c:pt idx="34">
                  <c:v>446</c:v>
                </c:pt>
                <c:pt idx="35">
                  <c:v>386</c:v>
                </c:pt>
                <c:pt idx="36">
                  <c:v>421</c:v>
                </c:pt>
                <c:pt idx="37">
                  <c:v>535</c:v>
                </c:pt>
                <c:pt idx="38">
                  <c:v>537</c:v>
                </c:pt>
                <c:pt idx="39">
                  <c:v>639</c:v>
                </c:pt>
                <c:pt idx="40">
                  <c:v>429</c:v>
                </c:pt>
                <c:pt idx="41">
                  <c:v>559</c:v>
                </c:pt>
                <c:pt idx="42">
                  <c:v>649</c:v>
                </c:pt>
                <c:pt idx="43">
                  <c:v>691</c:v>
                </c:pt>
                <c:pt idx="44">
                  <c:v>666</c:v>
                </c:pt>
                <c:pt idx="45">
                  <c:v>720</c:v>
                </c:pt>
                <c:pt idx="46">
                  <c:v>640</c:v>
                </c:pt>
                <c:pt idx="47">
                  <c:v>445</c:v>
                </c:pt>
                <c:pt idx="48">
                  <c:v>578</c:v>
                </c:pt>
                <c:pt idx="49">
                  <c:v>655</c:v>
                </c:pt>
                <c:pt idx="50">
                  <c:v>453</c:v>
                </c:pt>
                <c:pt idx="51">
                  <c:v>294</c:v>
                </c:pt>
                <c:pt idx="52">
                  <c:v>463</c:v>
                </c:pt>
                <c:pt idx="53">
                  <c:v>169</c:v>
                </c:pt>
                <c:pt idx="54">
                  <c:v>203</c:v>
                </c:pt>
                <c:pt idx="55">
                  <c:v>318</c:v>
                </c:pt>
                <c:pt idx="56">
                  <c:v>238</c:v>
                </c:pt>
                <c:pt idx="57">
                  <c:v>199</c:v>
                </c:pt>
                <c:pt idx="58">
                  <c:v>141</c:v>
                </c:pt>
                <c:pt idx="59">
                  <c:v>242</c:v>
                </c:pt>
                <c:pt idx="60">
                  <c:v>217</c:v>
                </c:pt>
                <c:pt idx="61">
                  <c:v>211</c:v>
                </c:pt>
                <c:pt idx="62">
                  <c:v>189</c:v>
                </c:pt>
                <c:pt idx="63">
                  <c:v>311</c:v>
                </c:pt>
                <c:pt idx="64">
                  <c:v>157</c:v>
                </c:pt>
                <c:pt idx="65">
                  <c:v>202</c:v>
                </c:pt>
                <c:pt idx="66">
                  <c:v>190</c:v>
                </c:pt>
                <c:pt idx="67">
                  <c:v>82</c:v>
                </c:pt>
                <c:pt idx="68">
                  <c:v>137</c:v>
                </c:pt>
                <c:pt idx="69">
                  <c:v>125</c:v>
                </c:pt>
                <c:pt idx="70">
                  <c:v>136</c:v>
                </c:pt>
                <c:pt idx="71">
                  <c:v>67</c:v>
                </c:pt>
                <c:pt idx="72">
                  <c:v>87</c:v>
                </c:pt>
                <c:pt idx="73">
                  <c:v>46</c:v>
                </c:pt>
                <c:pt idx="74">
                  <c:v>70</c:v>
                </c:pt>
                <c:pt idx="75">
                  <c:v>75</c:v>
                </c:pt>
                <c:pt idx="76">
                  <c:v>101</c:v>
                </c:pt>
                <c:pt idx="77">
                  <c:v>56</c:v>
                </c:pt>
                <c:pt idx="78">
                  <c:v>46</c:v>
                </c:pt>
                <c:pt idx="79">
                  <c:v>10</c:v>
                </c:pt>
                <c:pt idx="80">
                  <c:v>15</c:v>
                </c:pt>
                <c:pt idx="81">
                  <c:v>19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Android!$I$106:$I$194</c15:f>
                <c15:dlblRangeCache>
                  <c:ptCount val="89"/>
                  <c:pt idx="7">
                    <c:v>19</c:v>
                  </c:pt>
                  <c:pt idx="12">
                    <c:v>101</c:v>
                  </c:pt>
                  <c:pt idx="16">
                    <c:v>87</c:v>
                  </c:pt>
                  <c:pt idx="18">
                    <c:v>136</c:v>
                  </c:pt>
                  <c:pt idx="20">
                    <c:v>137</c:v>
                  </c:pt>
                  <c:pt idx="23">
                    <c:v>202</c:v>
                  </c:pt>
                  <c:pt idx="25">
                    <c:v>311</c:v>
                  </c:pt>
                  <c:pt idx="29">
                    <c:v>242</c:v>
                  </c:pt>
                  <c:pt idx="33">
                    <c:v>318</c:v>
                  </c:pt>
                  <c:pt idx="36">
                    <c:v>463</c:v>
                  </c:pt>
                  <c:pt idx="39">
                    <c:v>655</c:v>
                  </c:pt>
                  <c:pt idx="43">
                    <c:v>720</c:v>
                  </c:pt>
                  <c:pt idx="45">
                    <c:v>691</c:v>
                  </c:pt>
                  <c:pt idx="49">
                    <c:v>639</c:v>
                  </c:pt>
                  <c:pt idx="54">
                    <c:v>446</c:v>
                  </c:pt>
                  <c:pt idx="56">
                    <c:v>486</c:v>
                  </c:pt>
                  <c:pt idx="61">
                    <c:v>367</c:v>
                  </c:pt>
                  <c:pt idx="64">
                    <c:v>372</c:v>
                  </c:pt>
                  <c:pt idx="68">
                    <c:v>345</c:v>
                  </c:pt>
                  <c:pt idx="70">
                    <c:v>378</c:v>
                  </c:pt>
                  <c:pt idx="77">
                    <c:v>280</c:v>
                  </c:pt>
                  <c:pt idx="79">
                    <c:v>321</c:v>
                  </c:pt>
                  <c:pt idx="83">
                    <c:v>537</c:v>
                  </c:pt>
                  <c:pt idx="85">
                    <c:v>626</c:v>
                  </c:pt>
                  <c:pt idx="88">
                    <c:v>874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A4884F-1048-46E0-BEA3-72180EFC3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0F5B7F-9086-4BDB-AF07-414C595CD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F9B329-C679-44FE-903A-0B2EE7A41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856C70-5024-4C76-AAB6-1796E7165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A1A7D4-4965-4A4E-AE64-59C03EAAF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731F07-F27E-4220-8CEB-8CC18CBAA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8B53F1-C839-4E9D-925B-DA54F5A0C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C5DF81-FCDE-44C6-B19F-BE9645712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977D85-BCD6-4241-8FFF-E4E1777BF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CC2527-9451-477E-B890-81C25CF53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6F2768-D38E-4F7C-909D-1002935AF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FF033BC-AC8C-4F5A-8F58-35DDA0B6F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D5FC6C-D2B7-449A-BCC3-56B180F75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16C8D8-F4B3-4A30-A608-71C3415DB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3A2351E-7776-49D3-8084-D91531994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4F3AB1A-BFC4-404A-8C9D-7DD226F10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8853409B-EAFA-4A1F-8F2E-6B754D14B0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7A8A0C-843E-444B-8514-B6D2D9357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BFA2921-7371-402A-B83E-E3ED412E6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7A66302-DEC8-4747-89BE-5F3E9CB06D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55E8890-3ED4-460C-9EAB-D1CB7D028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0753C45-AA88-4F1A-9B13-6C8E02099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3EAE2E-0B89-4FFD-8E3A-18CFAFBFF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45BEB9D-D8FA-445F-BE12-344A6D1D2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C1623C-5B1F-40C6-B95E-3F7B44D16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D41DD43-8133-4DAC-8ADF-11D9DF90C7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19FF803-A078-4CCA-BBEA-A0F2A75E3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93794C0-FF4B-4B07-943F-C3A74C1F6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2C430B4-EF8E-4CD1-982E-0E5146332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2E34824-2F1E-421E-A139-57CD5FF54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3953F04-D272-478F-85A1-7E4EE371A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1308D6E-0499-4429-9C3D-77EBA8C21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FCEE72D-F762-4954-ADBD-AE8679019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9015C4-7048-4C8D-8E63-39C2D4DBF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4AE56C9-FA46-4209-AFFE-56E783363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CDF7986-F1E0-4DC9-B046-0BF30BE37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D43DB77-7D45-4136-9305-28FE9EC88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218D157-2773-4E13-BE7E-F4A994BAA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5D3F337-700C-4FE2-B099-5F1FAE7BB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175D928-8399-421D-8CD8-500E63276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820A854-EA53-4788-8126-95892A4EA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649873A-4085-41A2-805A-54884A20B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98CFF41-47F1-4D24-806A-8C5361AB5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37BCBB1-4BE4-4D52-996D-FEA599DDB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EDA300C-8FBD-406D-8ED1-5279F2ADD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45CAC53-C55C-43FD-B08D-9B67E1152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22E29DF-1372-46CD-9312-19881EF29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4FA93FD-076E-492F-A539-F08FE90C7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DA90B95-DFC2-4A34-8951-8291142BB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FFAE1CB-6ED0-4B9A-A2C2-9E2E4358C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883B9B3-2B23-4129-A61A-2E599F3F4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89C288D-33CC-49C3-8D4D-19176DEE2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E1AF3AD-C2A0-4AE0-BB1E-A0A2D03E2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E6C9605-78C2-4EE9-8221-469B6F9DE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4D16076-66B4-4325-BFA9-9402887D1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7CCCBE0-C1DC-4E5F-96DE-0B34F903B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7B8332E-9E09-437F-9F0E-9FC2129ED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F5C4BD8-BFF4-47CA-A116-A8C93CB7B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1F43A05-BC04-4F5D-979D-8806FC430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2BFB227-EEC5-4C1F-AD03-27B998CFD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3D2D299-22A1-4849-B045-72FECA4A59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5474DF6-1DCE-4538-9D5B-B73E16EBB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A8B999A-1F8A-459E-9A6F-A326EE2B0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30391E1-D018-4351-AC34-F25C233EF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0CB400B-999C-47E0-8A3C-8CD5E21CF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F88F992-FFC6-4241-BB73-4A33A13C5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88F7D8D-ED2F-4E78-8617-E207EEBD2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5509549-E716-468B-908B-EF927A524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72D3363-E727-4735-AC8E-D1B50FFB5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8F79C6E-B4E2-419C-9E99-D06446196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37585EE-D2BD-4C78-B414-D3CEF5FAF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4B31F32-F7BD-4F3E-98D5-AE7403D57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3A80726-975F-4F27-9AA4-2B6087DA1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793CD00-2C8A-4677-92AD-296C9CB8E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3EC74EA-DB7E-41BC-A18A-153D65117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1045511-53FC-4C67-A255-1A6A35472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0F42295-902C-4C94-BE31-FA5E73A1C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D1BA09F-8624-4A2A-BD7C-FF8EE3AAD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117FFC55-F77F-443F-93F0-DD3B6C2FB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88344B4-BC5F-48F9-A797-BC7B92ADD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A7B065A-65E5-48E2-B796-8CFE49149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DA6D468-81D5-4C94-AD61-CAFB88C62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5BAFBFF-85D4-44B9-8DDD-4044BA82C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F886EBE-6077-49E3-955A-10A8851A5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B6484B7C-2349-4408-B368-B9B3ACE0F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6EE480F-F278-426B-BCA8-1DE6A79C4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F9D7A50-4294-49FF-B97E-70DBE7993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4186BC2-0069-435E-939D-92AD9DDB8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Android!$C$106:$C$194</c:f>
              <c:numCache>
                <c:formatCode>General</c:formatCode>
                <c:ptCount val="89"/>
                <c:pt idx="0">
                  <c:v>874</c:v>
                </c:pt>
                <c:pt idx="1">
                  <c:v>383</c:v>
                </c:pt>
                <c:pt idx="2">
                  <c:v>485</c:v>
                </c:pt>
                <c:pt idx="3">
                  <c:v>626</c:v>
                </c:pt>
                <c:pt idx="4">
                  <c:v>518</c:v>
                </c:pt>
                <c:pt idx="5">
                  <c:v>537</c:v>
                </c:pt>
                <c:pt idx="6">
                  <c:v>458</c:v>
                </c:pt>
                <c:pt idx="7">
                  <c:v>389</c:v>
                </c:pt>
                <c:pt idx="8">
                  <c:v>301</c:v>
                </c:pt>
                <c:pt idx="9">
                  <c:v>321</c:v>
                </c:pt>
                <c:pt idx="10">
                  <c:v>279</c:v>
                </c:pt>
                <c:pt idx="11">
                  <c:v>280</c:v>
                </c:pt>
                <c:pt idx="12">
                  <c:v>255</c:v>
                </c:pt>
                <c:pt idx="13">
                  <c:v>248</c:v>
                </c:pt>
                <c:pt idx="14">
                  <c:v>202</c:v>
                </c:pt>
                <c:pt idx="15">
                  <c:v>171</c:v>
                </c:pt>
                <c:pt idx="16">
                  <c:v>252</c:v>
                </c:pt>
                <c:pt idx="17">
                  <c:v>365</c:v>
                </c:pt>
                <c:pt idx="18">
                  <c:v>378</c:v>
                </c:pt>
                <c:pt idx="19">
                  <c:v>309</c:v>
                </c:pt>
                <c:pt idx="20">
                  <c:v>345</c:v>
                </c:pt>
                <c:pt idx="21">
                  <c:v>252</c:v>
                </c:pt>
                <c:pt idx="22">
                  <c:v>241</c:v>
                </c:pt>
                <c:pt idx="23">
                  <c:v>240</c:v>
                </c:pt>
                <c:pt idx="24">
                  <c:v>372</c:v>
                </c:pt>
                <c:pt idx="25">
                  <c:v>367</c:v>
                </c:pt>
                <c:pt idx="26">
                  <c:v>353</c:v>
                </c:pt>
                <c:pt idx="27">
                  <c:v>367</c:v>
                </c:pt>
                <c:pt idx="28">
                  <c:v>260</c:v>
                </c:pt>
                <c:pt idx="29">
                  <c:v>309</c:v>
                </c:pt>
                <c:pt idx="30">
                  <c:v>312</c:v>
                </c:pt>
                <c:pt idx="31">
                  <c:v>329</c:v>
                </c:pt>
                <c:pt idx="32">
                  <c:v>486</c:v>
                </c:pt>
                <c:pt idx="33">
                  <c:v>372</c:v>
                </c:pt>
                <c:pt idx="34">
                  <c:v>446</c:v>
                </c:pt>
                <c:pt idx="35">
                  <c:v>386</c:v>
                </c:pt>
                <c:pt idx="36">
                  <c:v>421</c:v>
                </c:pt>
                <c:pt idx="37">
                  <c:v>535</c:v>
                </c:pt>
                <c:pt idx="38">
                  <c:v>537</c:v>
                </c:pt>
                <c:pt idx="39">
                  <c:v>639</c:v>
                </c:pt>
                <c:pt idx="40">
                  <c:v>429</c:v>
                </c:pt>
                <c:pt idx="41">
                  <c:v>559</c:v>
                </c:pt>
                <c:pt idx="42">
                  <c:v>649</c:v>
                </c:pt>
                <c:pt idx="43">
                  <c:v>691</c:v>
                </c:pt>
                <c:pt idx="44">
                  <c:v>666</c:v>
                </c:pt>
                <c:pt idx="45">
                  <c:v>720</c:v>
                </c:pt>
                <c:pt idx="46">
                  <c:v>640</c:v>
                </c:pt>
                <c:pt idx="47">
                  <c:v>445</c:v>
                </c:pt>
                <c:pt idx="48">
                  <c:v>578</c:v>
                </c:pt>
                <c:pt idx="49">
                  <c:v>655</c:v>
                </c:pt>
                <c:pt idx="50">
                  <c:v>453</c:v>
                </c:pt>
                <c:pt idx="51">
                  <c:v>294</c:v>
                </c:pt>
                <c:pt idx="52">
                  <c:v>463</c:v>
                </c:pt>
                <c:pt idx="53">
                  <c:v>169</c:v>
                </c:pt>
                <c:pt idx="54">
                  <c:v>203</c:v>
                </c:pt>
                <c:pt idx="55">
                  <c:v>318</c:v>
                </c:pt>
                <c:pt idx="56">
                  <c:v>238</c:v>
                </c:pt>
                <c:pt idx="57">
                  <c:v>199</c:v>
                </c:pt>
                <c:pt idx="58">
                  <c:v>141</c:v>
                </c:pt>
                <c:pt idx="59">
                  <c:v>242</c:v>
                </c:pt>
                <c:pt idx="60">
                  <c:v>217</c:v>
                </c:pt>
                <c:pt idx="61">
                  <c:v>211</c:v>
                </c:pt>
                <c:pt idx="62">
                  <c:v>189</c:v>
                </c:pt>
                <c:pt idx="63">
                  <c:v>311</c:v>
                </c:pt>
                <c:pt idx="64">
                  <c:v>157</c:v>
                </c:pt>
                <c:pt idx="65">
                  <c:v>202</c:v>
                </c:pt>
                <c:pt idx="66">
                  <c:v>190</c:v>
                </c:pt>
                <c:pt idx="67">
                  <c:v>82</c:v>
                </c:pt>
                <c:pt idx="68">
                  <c:v>137</c:v>
                </c:pt>
                <c:pt idx="69">
                  <c:v>125</c:v>
                </c:pt>
                <c:pt idx="70">
                  <c:v>136</c:v>
                </c:pt>
                <c:pt idx="71">
                  <c:v>67</c:v>
                </c:pt>
                <c:pt idx="72">
                  <c:v>87</c:v>
                </c:pt>
                <c:pt idx="73">
                  <c:v>46</c:v>
                </c:pt>
                <c:pt idx="74">
                  <c:v>70</c:v>
                </c:pt>
                <c:pt idx="75">
                  <c:v>75</c:v>
                </c:pt>
                <c:pt idx="76">
                  <c:v>101</c:v>
                </c:pt>
                <c:pt idx="77">
                  <c:v>56</c:v>
                </c:pt>
                <c:pt idx="78">
                  <c:v>46</c:v>
                </c:pt>
                <c:pt idx="79">
                  <c:v>10</c:v>
                </c:pt>
                <c:pt idx="80">
                  <c:v>15</c:v>
                </c:pt>
                <c:pt idx="81">
                  <c:v>19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Android!$J$106:$J$194</c15:f>
                <c15:dlblRangeCache>
                  <c:ptCount val="89"/>
                  <c:pt idx="9">
                    <c:v>10</c:v>
                  </c:pt>
                  <c:pt idx="15">
                    <c:v>46</c:v>
                  </c:pt>
                  <c:pt idx="17">
                    <c:v>67</c:v>
                  </c:pt>
                  <c:pt idx="19">
                    <c:v>125</c:v>
                  </c:pt>
                  <c:pt idx="21">
                    <c:v>82</c:v>
                  </c:pt>
                  <c:pt idx="24">
                    <c:v>157</c:v>
                  </c:pt>
                  <c:pt idx="26">
                    <c:v>189</c:v>
                  </c:pt>
                  <c:pt idx="30">
                    <c:v>141</c:v>
                  </c:pt>
                  <c:pt idx="35">
                    <c:v>169</c:v>
                  </c:pt>
                  <c:pt idx="37">
                    <c:v>294</c:v>
                  </c:pt>
                  <c:pt idx="41">
                    <c:v>445</c:v>
                  </c:pt>
                  <c:pt idx="44">
                    <c:v>666</c:v>
                  </c:pt>
                  <c:pt idx="48">
                    <c:v>429</c:v>
                  </c:pt>
                  <c:pt idx="53">
                    <c:v>386</c:v>
                  </c:pt>
                  <c:pt idx="55">
                    <c:v>372</c:v>
                  </c:pt>
                  <c:pt idx="60">
                    <c:v>260</c:v>
                  </c:pt>
                  <c:pt idx="62">
                    <c:v>353</c:v>
                  </c:pt>
                  <c:pt idx="65">
                    <c:v>240</c:v>
                  </c:pt>
                  <c:pt idx="69">
                    <c:v>309</c:v>
                  </c:pt>
                  <c:pt idx="73">
                    <c:v>171</c:v>
                  </c:pt>
                  <c:pt idx="78">
                    <c:v>279</c:v>
                  </c:pt>
                  <c:pt idx="80">
                    <c:v>301</c:v>
                  </c:pt>
                  <c:pt idx="84">
                    <c:v>518</c:v>
                  </c:pt>
                  <c:pt idx="87">
                    <c:v>383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53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429985</xdr:colOff>
      <xdr:row>112</xdr:row>
      <xdr:rowOff>54430</xdr:rowOff>
    </xdr:from>
    <xdr:to>
      <xdr:col>15</xdr:col>
      <xdr:colOff>119741</xdr:colOff>
      <xdr:row>133</xdr:row>
      <xdr:rowOff>168727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M196"/>
  <sheetViews>
    <sheetView tabSelected="1" topLeftCell="A99" workbookViewId="0">
      <selection activeCell="A104" sqref="A104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26507</v>
      </c>
      <c r="H2" s="10">
        <f ca="1">G2/5</f>
        <v>5301.4</v>
      </c>
    </row>
    <row r="4" spans="1:12" s="1" customFormat="1">
      <c r="A4" s="1" t="s">
        <v>83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24.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44159</v>
      </c>
      <c r="D9" s="2">
        <f t="shared" ref="D9:D22" si="1">VALUE(MID(Json,I9+10,J9-I9-10))</f>
        <v>874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</row>
    <row r="10" spans="1:12">
      <c r="B10" s="2" t="str">
        <f t="shared" si="0"/>
        <v>23.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44158</v>
      </c>
      <c r="D10" s="2">
        <f t="shared" si="1"/>
        <v>383</v>
      </c>
      <c r="E10" s="2">
        <f t="shared" si="2"/>
        <v>0</v>
      </c>
      <c r="G10">
        <f>FIND("timestamp",Json,L9)</f>
        <v>161</v>
      </c>
      <c r="H10">
        <f t="shared" si="3"/>
        <v>189</v>
      </c>
      <c r="I10">
        <f t="shared" si="4"/>
        <v>205</v>
      </c>
      <c r="J10">
        <f t="shared" si="5"/>
        <v>218</v>
      </c>
      <c r="K10">
        <f t="shared" si="6"/>
        <v>220</v>
      </c>
      <c r="L10">
        <f t="shared" si="7"/>
        <v>235</v>
      </c>
    </row>
    <row r="11" spans="1:12">
      <c r="B11" s="2" t="str">
        <f t="shared" si="0"/>
        <v>22. marraskuuta</v>
      </c>
      <c r="C11" s="5">
        <f t="shared" si="8"/>
        <v>44157</v>
      </c>
      <c r="D11" s="2">
        <f t="shared" si="1"/>
        <v>485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346</v>
      </c>
      <c r="I11">
        <f t="shared" si="4"/>
        <v>362</v>
      </c>
      <c r="J11">
        <f t="shared" si="5"/>
        <v>375</v>
      </c>
      <c r="K11">
        <f t="shared" si="6"/>
        <v>377</v>
      </c>
      <c r="L11">
        <f t="shared" si="7"/>
        <v>392</v>
      </c>
    </row>
    <row r="12" spans="1:12">
      <c r="B12" s="2" t="str">
        <f t="shared" si="0"/>
        <v>21. marraskuuta</v>
      </c>
      <c r="C12" s="5">
        <f t="shared" si="8"/>
        <v>44156</v>
      </c>
      <c r="D12" s="2">
        <f t="shared" si="1"/>
        <v>626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</row>
    <row r="13" spans="1:12">
      <c r="B13" s="2" t="str">
        <f t="shared" si="0"/>
        <v>20. marraskuuta</v>
      </c>
      <c r="C13" s="5">
        <f t="shared" si="8"/>
        <v>44155</v>
      </c>
      <c r="D13" s="2">
        <f t="shared" si="1"/>
        <v>518</v>
      </c>
      <c r="E13" s="2">
        <f t="shared" si="2"/>
        <v>0</v>
      </c>
      <c r="G13">
        <f t="shared" si="9"/>
        <v>632</v>
      </c>
      <c r="H13">
        <f t="shared" si="3"/>
        <v>660</v>
      </c>
      <c r="I13">
        <f t="shared" si="4"/>
        <v>676</v>
      </c>
      <c r="J13">
        <f t="shared" si="5"/>
        <v>689</v>
      </c>
      <c r="K13">
        <f t="shared" si="6"/>
        <v>691</v>
      </c>
      <c r="L13">
        <f t="shared" si="7"/>
        <v>706</v>
      </c>
    </row>
    <row r="14" spans="1:12">
      <c r="B14" s="2" t="str">
        <f t="shared" si="0"/>
        <v>19. marraskuuta</v>
      </c>
      <c r="C14" s="5">
        <f t="shared" si="8"/>
        <v>44154</v>
      </c>
      <c r="D14" s="2">
        <f t="shared" si="1"/>
        <v>537</v>
      </c>
      <c r="E14" s="2">
        <f t="shared" si="2"/>
        <v>0</v>
      </c>
      <c r="G14">
        <f t="shared" si="9"/>
        <v>789</v>
      </c>
      <c r="H14">
        <f t="shared" si="3"/>
        <v>817</v>
      </c>
      <c r="I14">
        <f t="shared" si="4"/>
        <v>833</v>
      </c>
      <c r="J14">
        <f t="shared" si="5"/>
        <v>846</v>
      </c>
      <c r="K14">
        <f t="shared" si="6"/>
        <v>848</v>
      </c>
      <c r="L14">
        <f t="shared" si="7"/>
        <v>863</v>
      </c>
    </row>
    <row r="15" spans="1:12">
      <c r="B15" s="2" t="str">
        <f t="shared" si="0"/>
        <v>18. marraskuuta</v>
      </c>
      <c r="C15" s="5">
        <f t="shared" si="8"/>
        <v>44153</v>
      </c>
      <c r="D15" s="2">
        <f t="shared" si="1"/>
        <v>458</v>
      </c>
      <c r="E15" s="2">
        <f t="shared" si="2"/>
        <v>0</v>
      </c>
      <c r="G15">
        <f t="shared" si="9"/>
        <v>946</v>
      </c>
      <c r="H15">
        <f t="shared" si="3"/>
        <v>974</v>
      </c>
      <c r="I15">
        <f t="shared" si="4"/>
        <v>990</v>
      </c>
      <c r="J15">
        <f t="shared" si="5"/>
        <v>1003</v>
      </c>
      <c r="K15">
        <f t="shared" si="6"/>
        <v>1005</v>
      </c>
      <c r="L15">
        <f t="shared" si="7"/>
        <v>1020</v>
      </c>
    </row>
    <row r="16" spans="1:12">
      <c r="B16" s="2" t="str">
        <f t="shared" si="0"/>
        <v>17. marraskuuta</v>
      </c>
      <c r="C16" s="5">
        <f t="shared" si="8"/>
        <v>44152</v>
      </c>
      <c r="D16" s="2">
        <f t="shared" si="1"/>
        <v>389</v>
      </c>
      <c r="E16" s="2">
        <f t="shared" si="2"/>
        <v>0</v>
      </c>
      <c r="G16">
        <f t="shared" si="9"/>
        <v>1103</v>
      </c>
      <c r="H16">
        <f t="shared" si="3"/>
        <v>1131</v>
      </c>
      <c r="I16">
        <f t="shared" si="4"/>
        <v>1147</v>
      </c>
      <c r="J16">
        <f t="shared" si="5"/>
        <v>1160</v>
      </c>
      <c r="K16">
        <f t="shared" si="6"/>
        <v>1162</v>
      </c>
      <c r="L16">
        <f t="shared" si="7"/>
        <v>1177</v>
      </c>
    </row>
    <row r="17" spans="1:12">
      <c r="B17" s="2" t="str">
        <f t="shared" si="0"/>
        <v>16. marraskuuta</v>
      </c>
      <c r="C17" s="5">
        <f t="shared" si="8"/>
        <v>44151</v>
      </c>
      <c r="D17" s="2">
        <f t="shared" si="1"/>
        <v>301</v>
      </c>
      <c r="E17" s="2">
        <f t="shared" si="2"/>
        <v>0</v>
      </c>
      <c r="G17">
        <f t="shared" si="9"/>
        <v>1261</v>
      </c>
      <c r="H17">
        <f t="shared" si="3"/>
        <v>1289</v>
      </c>
      <c r="I17">
        <f t="shared" si="4"/>
        <v>1305</v>
      </c>
      <c r="J17">
        <f t="shared" si="5"/>
        <v>1318</v>
      </c>
      <c r="K17">
        <f t="shared" si="6"/>
        <v>1320</v>
      </c>
      <c r="L17">
        <f t="shared" si="7"/>
        <v>1335</v>
      </c>
    </row>
    <row r="18" spans="1:12">
      <c r="B18" s="2" t="str">
        <f t="shared" si="0"/>
        <v>15. marraskuuta</v>
      </c>
      <c r="C18" s="5">
        <f t="shared" si="8"/>
        <v>44150</v>
      </c>
      <c r="D18" s="2">
        <f t="shared" si="1"/>
        <v>321</v>
      </c>
      <c r="E18" s="2">
        <f t="shared" si="2"/>
        <v>0</v>
      </c>
      <c r="G18">
        <f t="shared" si="9"/>
        <v>1419</v>
      </c>
      <c r="H18">
        <f t="shared" si="3"/>
        <v>1447</v>
      </c>
      <c r="I18">
        <f t="shared" si="4"/>
        <v>1463</v>
      </c>
      <c r="J18">
        <f t="shared" si="5"/>
        <v>1476</v>
      </c>
      <c r="K18">
        <f t="shared" si="6"/>
        <v>1478</v>
      </c>
      <c r="L18">
        <f t="shared" si="7"/>
        <v>1493</v>
      </c>
    </row>
    <row r="19" spans="1:12">
      <c r="B19" s="2" t="str">
        <f t="shared" si="0"/>
        <v>14. marraskuuta</v>
      </c>
      <c r="C19" s="5">
        <f t="shared" si="8"/>
        <v>44149</v>
      </c>
      <c r="D19" s="2">
        <f t="shared" si="1"/>
        <v>279</v>
      </c>
      <c r="E19" s="2">
        <f t="shared" si="2"/>
        <v>0</v>
      </c>
      <c r="G19">
        <f t="shared" si="9"/>
        <v>1576</v>
      </c>
      <c r="H19">
        <f t="shared" si="3"/>
        <v>1604</v>
      </c>
      <c r="I19">
        <f t="shared" si="4"/>
        <v>1621</v>
      </c>
      <c r="J19">
        <f t="shared" si="5"/>
        <v>1634</v>
      </c>
      <c r="K19">
        <f t="shared" si="6"/>
        <v>1636</v>
      </c>
      <c r="L19">
        <f t="shared" si="7"/>
        <v>1651</v>
      </c>
    </row>
    <row r="20" spans="1:12">
      <c r="B20" s="2" t="str">
        <f t="shared" si="0"/>
        <v>13. marraskuuta</v>
      </c>
      <c r="C20" s="5">
        <f t="shared" si="8"/>
        <v>44148</v>
      </c>
      <c r="D20" s="2">
        <f t="shared" si="1"/>
        <v>280</v>
      </c>
      <c r="E20" s="2">
        <f t="shared" si="2"/>
        <v>0</v>
      </c>
      <c r="G20">
        <f t="shared" si="9"/>
        <v>1734</v>
      </c>
      <c r="H20">
        <f t="shared" si="3"/>
        <v>1762</v>
      </c>
      <c r="I20">
        <f t="shared" si="4"/>
        <v>1778</v>
      </c>
      <c r="J20">
        <f t="shared" si="5"/>
        <v>1791</v>
      </c>
      <c r="K20">
        <f t="shared" si="6"/>
        <v>1793</v>
      </c>
      <c r="L20">
        <f t="shared" si="7"/>
        <v>1808</v>
      </c>
    </row>
    <row r="21" spans="1:12">
      <c r="B21" s="2" t="str">
        <f t="shared" si="0"/>
        <v>12. marraskuuta</v>
      </c>
      <c r="C21" s="5">
        <f t="shared" si="8"/>
        <v>44147</v>
      </c>
      <c r="D21" s="2">
        <f t="shared" si="1"/>
        <v>255</v>
      </c>
      <c r="E21" s="2">
        <f t="shared" si="2"/>
        <v>1</v>
      </c>
      <c r="G21">
        <f t="shared" si="9"/>
        <v>1891</v>
      </c>
      <c r="H21">
        <f t="shared" si="3"/>
        <v>1919</v>
      </c>
      <c r="I21">
        <f t="shared" si="4"/>
        <v>1935</v>
      </c>
      <c r="J21">
        <f t="shared" si="5"/>
        <v>1948</v>
      </c>
      <c r="K21">
        <f t="shared" si="6"/>
        <v>1950</v>
      </c>
      <c r="L21">
        <f t="shared" si="7"/>
        <v>1965</v>
      </c>
    </row>
    <row r="22" spans="1:12">
      <c r="B22" s="2" t="str">
        <f t="shared" si="0"/>
        <v>11. marraskuuta</v>
      </c>
      <c r="C22" s="5">
        <f t="shared" si="8"/>
        <v>44146</v>
      </c>
      <c r="D22" s="2">
        <f t="shared" si="1"/>
        <v>248</v>
      </c>
      <c r="E22" s="2">
        <f t="shared" si="2"/>
        <v>0</v>
      </c>
      <c r="G22">
        <f t="shared" si="9"/>
        <v>2049</v>
      </c>
      <c r="H22">
        <f t="shared" si="3"/>
        <v>2077</v>
      </c>
      <c r="I22">
        <f t="shared" si="4"/>
        <v>2093</v>
      </c>
      <c r="J22">
        <f t="shared" si="5"/>
        <v>2106</v>
      </c>
      <c r="K22">
        <f t="shared" si="6"/>
        <v>2108</v>
      </c>
      <c r="L22">
        <f t="shared" si="7"/>
        <v>2123</v>
      </c>
    </row>
    <row r="23" spans="1:12">
      <c r="A23" t="s">
        <v>5</v>
      </c>
      <c r="C23" s="13">
        <v>44149</v>
      </c>
      <c r="D23" s="12">
        <v>279</v>
      </c>
      <c r="E23" s="12">
        <v>0</v>
      </c>
    </row>
    <row r="24" spans="1:12">
      <c r="C24" s="13">
        <v>44148</v>
      </c>
      <c r="D24" s="12">
        <v>280</v>
      </c>
      <c r="E24" s="12">
        <v>0</v>
      </c>
    </row>
    <row r="25" spans="1:12">
      <c r="C25" s="13">
        <v>44147</v>
      </c>
      <c r="D25" s="12">
        <v>255</v>
      </c>
      <c r="E25" s="12">
        <v>1</v>
      </c>
    </row>
    <row r="26" spans="1:12">
      <c r="C26" s="13">
        <v>44146</v>
      </c>
      <c r="D26" s="12">
        <v>248</v>
      </c>
      <c r="E26" s="12">
        <v>0</v>
      </c>
    </row>
    <row r="27" spans="1:12">
      <c r="C27" s="13">
        <v>44145</v>
      </c>
      <c r="D27" s="12">
        <v>202</v>
      </c>
      <c r="E27" s="12">
        <v>0</v>
      </c>
    </row>
    <row r="28" spans="1:12">
      <c r="C28" s="13">
        <v>44144</v>
      </c>
      <c r="D28" s="12">
        <v>171</v>
      </c>
      <c r="E28" s="12">
        <v>0</v>
      </c>
    </row>
    <row r="29" spans="1:12">
      <c r="C29" s="13">
        <v>44143</v>
      </c>
      <c r="D29" s="12">
        <v>252</v>
      </c>
      <c r="E29" s="12">
        <v>0</v>
      </c>
    </row>
    <row r="30" spans="1:12">
      <c r="C30" s="13">
        <v>44144</v>
      </c>
      <c r="D30" s="12">
        <v>171</v>
      </c>
      <c r="E30" s="12">
        <v>0</v>
      </c>
    </row>
    <row r="31" spans="1:12">
      <c r="C31" s="13">
        <v>44143</v>
      </c>
      <c r="D31" s="12">
        <v>252</v>
      </c>
      <c r="E31" s="12">
        <v>0</v>
      </c>
    </row>
    <row r="32" spans="1:12">
      <c r="A32" t="s">
        <v>78</v>
      </c>
      <c r="C32" s="13">
        <v>44142</v>
      </c>
      <c r="D32" s="12">
        <v>365</v>
      </c>
      <c r="E32" s="12">
        <v>0</v>
      </c>
    </row>
    <row r="33" spans="1:5">
      <c r="A33" s="6" t="s">
        <v>6</v>
      </c>
      <c r="C33" s="13">
        <v>44141</v>
      </c>
      <c r="D33" s="12">
        <v>378</v>
      </c>
      <c r="E33" s="12">
        <v>0</v>
      </c>
    </row>
    <row r="34" spans="1:5">
      <c r="C34" s="13">
        <v>44140</v>
      </c>
      <c r="D34" s="12">
        <v>309</v>
      </c>
      <c r="E34" s="12">
        <v>0</v>
      </c>
    </row>
    <row r="35" spans="1:5">
      <c r="C35" s="13">
        <v>44139</v>
      </c>
      <c r="D35" s="12">
        <v>345</v>
      </c>
      <c r="E35" s="12">
        <v>0</v>
      </c>
    </row>
    <row r="36" spans="1:5">
      <c r="C36" s="13">
        <v>44138</v>
      </c>
      <c r="D36" s="12">
        <v>252</v>
      </c>
      <c r="E36" s="12">
        <v>0</v>
      </c>
    </row>
    <row r="37" spans="1:5">
      <c r="C37" s="13">
        <v>44137</v>
      </c>
      <c r="D37" s="12">
        <v>241</v>
      </c>
      <c r="E37" s="12">
        <v>0</v>
      </c>
    </row>
    <row r="38" spans="1:5">
      <c r="A38" t="s">
        <v>14</v>
      </c>
      <c r="C38" s="13">
        <v>44136</v>
      </c>
      <c r="D38" s="12">
        <v>240</v>
      </c>
      <c r="E38" s="12">
        <v>0</v>
      </c>
    </row>
    <row r="39" spans="1:5">
      <c r="A39" s="6" t="s">
        <v>13</v>
      </c>
      <c r="C39" s="5">
        <v>44135</v>
      </c>
      <c r="D39" s="2">
        <v>372</v>
      </c>
      <c r="E39" s="2">
        <v>0</v>
      </c>
    </row>
    <row r="40" spans="1:5">
      <c r="C40" s="5">
        <v>44134</v>
      </c>
      <c r="D40" s="2">
        <v>367</v>
      </c>
      <c r="E40" s="2">
        <v>0</v>
      </c>
    </row>
    <row r="41" spans="1:5">
      <c r="C41" s="5">
        <v>44133</v>
      </c>
      <c r="D41" s="2">
        <v>353</v>
      </c>
      <c r="E41" s="2">
        <v>0</v>
      </c>
    </row>
    <row r="42" spans="1:5">
      <c r="C42" s="5">
        <v>44132</v>
      </c>
      <c r="D42" s="2">
        <v>367</v>
      </c>
      <c r="E42" s="2">
        <v>0</v>
      </c>
    </row>
    <row r="43" spans="1:5">
      <c r="C43" s="5">
        <v>44131</v>
      </c>
      <c r="D43" s="2">
        <v>260</v>
      </c>
      <c r="E43" s="2">
        <v>0</v>
      </c>
    </row>
    <row r="44" spans="1:5">
      <c r="C44" s="5">
        <v>44130</v>
      </c>
      <c r="D44" s="2">
        <v>309</v>
      </c>
      <c r="E44" s="2">
        <v>0</v>
      </c>
    </row>
    <row r="45" spans="1:5">
      <c r="C45" s="5">
        <v>44129</v>
      </c>
      <c r="D45" s="2">
        <v>312</v>
      </c>
      <c r="E45" s="2">
        <v>1</v>
      </c>
    </row>
    <row r="46" spans="1:5">
      <c r="C46" s="5">
        <v>44128</v>
      </c>
      <c r="D46" s="2">
        <v>329</v>
      </c>
      <c r="E46" s="2">
        <v>0</v>
      </c>
    </row>
    <row r="47" spans="1:5">
      <c r="C47" s="5">
        <v>44127</v>
      </c>
      <c r="D47" s="2">
        <v>486</v>
      </c>
      <c r="E47" s="2">
        <v>0</v>
      </c>
    </row>
    <row r="48" spans="1:5">
      <c r="C48" s="5">
        <v>44126</v>
      </c>
      <c r="D48" s="2">
        <v>372</v>
      </c>
      <c r="E48" s="2">
        <v>0</v>
      </c>
    </row>
    <row r="49" spans="3:5">
      <c r="C49" s="5">
        <v>44125</v>
      </c>
      <c r="D49" s="2">
        <v>446</v>
      </c>
      <c r="E49" s="2">
        <v>0</v>
      </c>
    </row>
    <row r="50" spans="3:5">
      <c r="C50" s="5">
        <v>44124</v>
      </c>
      <c r="D50" s="2">
        <v>386</v>
      </c>
      <c r="E50" s="2">
        <v>0</v>
      </c>
    </row>
    <row r="51" spans="3:5">
      <c r="C51" s="5">
        <v>44123</v>
      </c>
      <c r="D51" s="2">
        <v>421</v>
      </c>
      <c r="E51" s="2">
        <v>0</v>
      </c>
    </row>
    <row r="52" spans="3:5">
      <c r="C52" s="5">
        <v>44122</v>
      </c>
      <c r="D52" s="2">
        <v>535</v>
      </c>
      <c r="E52" s="2">
        <v>0</v>
      </c>
    </row>
    <row r="53" spans="3:5">
      <c r="C53" s="5">
        <v>44121</v>
      </c>
      <c r="D53" s="2">
        <v>537</v>
      </c>
      <c r="E53" s="2">
        <v>0</v>
      </c>
    </row>
    <row r="54" spans="3:5">
      <c r="C54" s="5">
        <v>44120</v>
      </c>
      <c r="D54" s="2">
        <v>639</v>
      </c>
      <c r="E54" s="2">
        <v>0</v>
      </c>
    </row>
    <row r="55" spans="3:5">
      <c r="C55" s="5">
        <v>44119</v>
      </c>
      <c r="D55" s="2">
        <v>429</v>
      </c>
      <c r="E55" s="2">
        <v>0</v>
      </c>
    </row>
    <row r="56" spans="3:5">
      <c r="C56" s="5">
        <v>44118</v>
      </c>
      <c r="D56" s="2">
        <v>559</v>
      </c>
      <c r="E56" s="2">
        <v>0</v>
      </c>
    </row>
    <row r="57" spans="3:5">
      <c r="C57" s="5">
        <v>44117</v>
      </c>
      <c r="D57" s="2">
        <v>649</v>
      </c>
      <c r="E57" s="2">
        <v>0</v>
      </c>
    </row>
    <row r="58" spans="3:5">
      <c r="C58" s="5">
        <v>44116</v>
      </c>
      <c r="D58" s="2">
        <v>691</v>
      </c>
      <c r="E58" s="2">
        <v>0</v>
      </c>
    </row>
    <row r="59" spans="3:5">
      <c r="C59" s="5">
        <v>44115</v>
      </c>
      <c r="D59" s="2">
        <v>666</v>
      </c>
      <c r="E59" s="2">
        <v>0</v>
      </c>
    </row>
    <row r="60" spans="3:5">
      <c r="C60" s="5">
        <v>44114</v>
      </c>
      <c r="D60" s="2">
        <v>720</v>
      </c>
      <c r="E60" s="2">
        <v>0</v>
      </c>
    </row>
    <row r="61" spans="3:5">
      <c r="C61" s="5">
        <v>44113</v>
      </c>
      <c r="D61" s="2">
        <v>640</v>
      </c>
      <c r="E61" s="2">
        <v>1</v>
      </c>
    </row>
    <row r="62" spans="3:5">
      <c r="C62" s="5">
        <v>44112</v>
      </c>
      <c r="D62" s="2">
        <v>445</v>
      </c>
      <c r="E62" s="2">
        <v>0</v>
      </c>
    </row>
    <row r="63" spans="3:5">
      <c r="C63" s="5">
        <v>44111</v>
      </c>
      <c r="D63" s="2">
        <v>578</v>
      </c>
      <c r="E63" s="2">
        <v>0</v>
      </c>
    </row>
    <row r="64" spans="3:5">
      <c r="C64" s="5">
        <v>44110</v>
      </c>
      <c r="D64" s="2">
        <v>655</v>
      </c>
      <c r="E64" s="2">
        <v>0</v>
      </c>
    </row>
    <row r="65" spans="3:5">
      <c r="C65" s="5">
        <v>44109</v>
      </c>
      <c r="D65" s="2">
        <v>453</v>
      </c>
      <c r="E65" s="2">
        <v>0</v>
      </c>
    </row>
    <row r="66" spans="3:5">
      <c r="C66" s="5">
        <v>44108</v>
      </c>
      <c r="D66" s="2">
        <v>294</v>
      </c>
      <c r="E66" s="2">
        <v>0</v>
      </c>
    </row>
    <row r="67" spans="3:5">
      <c r="C67" s="5">
        <v>44107</v>
      </c>
      <c r="D67" s="2">
        <v>463</v>
      </c>
      <c r="E67" s="2">
        <v>1</v>
      </c>
    </row>
    <row r="68" spans="3:5">
      <c r="C68" s="5">
        <v>44106</v>
      </c>
      <c r="D68" s="2">
        <v>169</v>
      </c>
      <c r="E68" s="2">
        <v>0</v>
      </c>
    </row>
    <row r="69" spans="3:5">
      <c r="C69" s="5">
        <v>44105</v>
      </c>
      <c r="D69" s="2">
        <v>203</v>
      </c>
      <c r="E69" s="2">
        <v>0</v>
      </c>
    </row>
    <row r="70" spans="3:5">
      <c r="C70" s="5">
        <v>44104</v>
      </c>
      <c r="D70" s="2">
        <v>318</v>
      </c>
      <c r="E70" s="2">
        <v>0</v>
      </c>
    </row>
    <row r="71" spans="3:5">
      <c r="C71" s="5">
        <v>44103</v>
      </c>
      <c r="D71" s="2">
        <v>238</v>
      </c>
      <c r="E71" s="2">
        <v>0</v>
      </c>
    </row>
    <row r="72" spans="3:5">
      <c r="C72" s="5">
        <v>44102</v>
      </c>
      <c r="D72" s="2">
        <v>199</v>
      </c>
      <c r="E72" s="2">
        <v>0</v>
      </c>
    </row>
    <row r="73" spans="3:5">
      <c r="C73" s="5">
        <v>44101</v>
      </c>
      <c r="D73" s="2">
        <v>141</v>
      </c>
      <c r="E73" s="2">
        <v>0</v>
      </c>
    </row>
    <row r="74" spans="3:5">
      <c r="C74" s="5">
        <v>44100</v>
      </c>
      <c r="D74" s="2">
        <v>242</v>
      </c>
      <c r="E74" s="2">
        <v>0</v>
      </c>
    </row>
    <row r="75" spans="3:5">
      <c r="C75" s="5">
        <v>44099</v>
      </c>
      <c r="D75" s="2">
        <v>217</v>
      </c>
      <c r="E75" s="2">
        <v>1</v>
      </c>
    </row>
    <row r="76" spans="3:5">
      <c r="C76" s="5">
        <v>44098</v>
      </c>
      <c r="D76" s="2">
        <v>211</v>
      </c>
      <c r="E76" s="2">
        <v>0</v>
      </c>
    </row>
    <row r="77" spans="3:5">
      <c r="C77" s="5">
        <v>44097</v>
      </c>
      <c r="D77" s="2">
        <v>189</v>
      </c>
      <c r="E77" s="2">
        <v>0</v>
      </c>
    </row>
    <row r="78" spans="3:5">
      <c r="C78" s="5">
        <v>44096</v>
      </c>
      <c r="D78" s="2">
        <v>311</v>
      </c>
      <c r="E78" s="2">
        <v>0</v>
      </c>
    </row>
    <row r="79" spans="3:5">
      <c r="C79" s="5">
        <v>44095</v>
      </c>
      <c r="D79" s="2">
        <v>157</v>
      </c>
      <c r="E79" s="2">
        <v>0</v>
      </c>
    </row>
    <row r="80" spans="3:5">
      <c r="C80" s="5">
        <v>44094</v>
      </c>
      <c r="D80" s="2">
        <v>202</v>
      </c>
      <c r="E80" s="2">
        <v>0</v>
      </c>
    </row>
    <row r="81" spans="1:5">
      <c r="C81" s="5">
        <v>44093</v>
      </c>
      <c r="D81" s="2">
        <v>190</v>
      </c>
      <c r="E81" s="2">
        <v>0</v>
      </c>
    </row>
    <row r="82" spans="1:5">
      <c r="C82" s="5">
        <v>44092</v>
      </c>
      <c r="D82" s="2">
        <v>82</v>
      </c>
      <c r="E82" s="2">
        <v>0</v>
      </c>
    </row>
    <row r="83" spans="1:5">
      <c r="C83" s="5">
        <v>44091</v>
      </c>
      <c r="D83" s="2">
        <v>137</v>
      </c>
      <c r="E83" s="2">
        <v>0</v>
      </c>
    </row>
    <row r="84" spans="1:5">
      <c r="C84" s="5">
        <v>44090</v>
      </c>
      <c r="D84" s="2">
        <v>125</v>
      </c>
      <c r="E84" s="2">
        <v>0</v>
      </c>
    </row>
    <row r="85" spans="1:5">
      <c r="C85" s="5">
        <v>44089</v>
      </c>
      <c r="D85" s="2">
        <v>136</v>
      </c>
      <c r="E85" s="2">
        <v>0</v>
      </c>
    </row>
    <row r="86" spans="1:5">
      <c r="C86" s="5">
        <v>44088</v>
      </c>
      <c r="D86" s="2">
        <v>67</v>
      </c>
      <c r="E86" s="2">
        <v>0</v>
      </c>
    </row>
    <row r="87" spans="1:5">
      <c r="C87" s="5">
        <v>44087</v>
      </c>
      <c r="D87" s="2">
        <v>87</v>
      </c>
      <c r="E87" s="2">
        <v>0</v>
      </c>
    </row>
    <row r="88" spans="1:5">
      <c r="C88" s="5">
        <v>44086</v>
      </c>
      <c r="D88" s="2">
        <v>46</v>
      </c>
      <c r="E88" s="2">
        <v>0</v>
      </c>
    </row>
    <row r="89" spans="1:5">
      <c r="C89" s="5">
        <v>44085</v>
      </c>
      <c r="D89" s="2">
        <v>70</v>
      </c>
      <c r="E89" s="2">
        <v>0</v>
      </c>
    </row>
    <row r="90" spans="1:5">
      <c r="C90" s="5">
        <v>44084</v>
      </c>
      <c r="D90" s="2">
        <v>75</v>
      </c>
      <c r="E90" s="2">
        <v>0</v>
      </c>
    </row>
    <row r="91" spans="1:5">
      <c r="C91" s="5">
        <v>44083</v>
      </c>
      <c r="D91" s="2">
        <v>101</v>
      </c>
      <c r="E91" s="2">
        <v>0</v>
      </c>
    </row>
    <row r="92" spans="1:5">
      <c r="C92" s="5">
        <v>44082</v>
      </c>
      <c r="D92" s="2">
        <v>56</v>
      </c>
      <c r="E92" s="2">
        <v>0</v>
      </c>
    </row>
    <row r="93" spans="1:5">
      <c r="C93" s="5">
        <v>44081</v>
      </c>
      <c r="D93" s="2">
        <v>46</v>
      </c>
      <c r="E93" s="2">
        <v>0</v>
      </c>
    </row>
    <row r="94" spans="1:5">
      <c r="C94" s="5">
        <v>44080</v>
      </c>
      <c r="D94" s="2">
        <v>10</v>
      </c>
      <c r="E94" s="2">
        <v>0</v>
      </c>
    </row>
    <row r="95" spans="1:5">
      <c r="A95" t="s">
        <v>77</v>
      </c>
      <c r="C95" s="5">
        <v>44079</v>
      </c>
      <c r="D95" s="2">
        <v>15</v>
      </c>
      <c r="E95" s="2">
        <v>0</v>
      </c>
    </row>
    <row r="96" spans="1:5">
      <c r="A96" s="6" t="s">
        <v>8</v>
      </c>
      <c r="C96" s="5">
        <v>44078</v>
      </c>
      <c r="D96" s="2">
        <v>19</v>
      </c>
      <c r="E96" s="2">
        <v>0</v>
      </c>
    </row>
    <row r="97" spans="1:10">
      <c r="C97" s="5">
        <v>44077</v>
      </c>
      <c r="D97" s="2">
        <v>6</v>
      </c>
      <c r="E97" s="2">
        <v>0</v>
      </c>
    </row>
    <row r="98" spans="1:10">
      <c r="A98" t="s">
        <v>10</v>
      </c>
      <c r="C98"/>
    </row>
    <row r="99" spans="1:10">
      <c r="A99" s="8" t="str">
        <f ca="1">"Uusien #koronavilkku päiväavaimien lukumäärä "&amp;TEXT(NOW(),"p.kk")&amp;" on n="&amp;C106&amp;" edelliset 7 päivää "&amp;A106&amp;" (muutos "&amp;A107&amp;"), "&amp;A113&amp;" ("&amp;A114&amp;"), "&amp;A120&amp;" ("&amp;A121&amp;"), "&amp;A127&amp;". Kumulatiivisesti N="&amp;G2&amp;" ja /5 arvioituna (*) avauskoodeja jaettu vähintään "&amp;TEXT(H2,"0")&amp;", https://github.com/jussivirkkala/excel/tree/master/all-exposure-checks"</f>
        <v>Uusien #koronavilkku päiväavaimien lukumäärä 24.11 on n=874 edelliset 7 päivää 3881 (muutos 87 %), 2073 (3 %), 2022 (-8 %), 2192. Kumulatiivisesti N=26507 ja /5 arvioituna (*) avauskoodeja jaettu vähintään 5301, https://github.com/jussivirkkala/excel/tree/master/all-exposure-checks</v>
      </c>
      <c r="C99"/>
    </row>
    <row r="101" spans="1:10">
      <c r="A101" s="8" t="str">
        <f ca="1">TEXT(NOW(),"p.k.vvvv")&amp;" uusia #koronavilkku päiväavaimia "&amp;C106&amp;"."</f>
        <v>24.11.2020 uusia #koronavilkku päiväavaimia 874.</v>
      </c>
    </row>
    <row r="103" spans="1:10">
      <c r="A103" t="s">
        <v>4</v>
      </c>
    </row>
    <row r="105" spans="1:10">
      <c r="B105" s="3">
        <f ca="1">_xlfn.FLOOR.MATH(NOW())+1</f>
        <v>44160</v>
      </c>
      <c r="C105" t="s">
        <v>1</v>
      </c>
      <c r="D105" t="s">
        <v>2</v>
      </c>
      <c r="F105" t="s">
        <v>82</v>
      </c>
      <c r="I105" t="s">
        <v>79</v>
      </c>
      <c r="J105" t="s">
        <v>80</v>
      </c>
    </row>
    <row r="106" spans="1:10">
      <c r="A106">
        <f ca="1">SUM(C106:C112)</f>
        <v>3881</v>
      </c>
      <c r="B106" s="3">
        <f ca="1">IF(AND(B105&gt;44077,B105&lt;&gt;""),B105-1,B105)</f>
        <v>44159</v>
      </c>
      <c r="C106">
        <f t="shared" ref="C106:C139" ca="1" si="10">VLOOKUP(B106,data,2,FALSE)</f>
        <v>874</v>
      </c>
      <c r="D106">
        <f t="shared" ref="D106:D118" ca="1" si="11">VLOOKUP(B106,data,3,FALSE)</f>
        <v>0</v>
      </c>
      <c r="E106">
        <f ca="1">IF(C106&lt;C107,C106,0)</f>
        <v>0</v>
      </c>
      <c r="F106">
        <f ca="1">COUNTIF(E106:E194,E106)</f>
        <v>89</v>
      </c>
      <c r="G106" s="3">
        <f ca="1">IF(G107&gt;44077,G107-1,44077)</f>
        <v>44077</v>
      </c>
      <c r="H106">
        <f t="shared" ref="H106:H169" ca="1" si="12">VLOOKUP(G106,data,2,FALSE)</f>
        <v>6</v>
      </c>
    </row>
    <row r="107" spans="1:10">
      <c r="A107" s="9" t="str">
        <f ca="1">TEXT(A106/A113-1,"0 %")</f>
        <v>87 %</v>
      </c>
      <c r="B107" s="3">
        <f t="shared" ref="B107:B170" ca="1" si="13">IF(AND(B106&gt;44077,B106&lt;&gt;""),B106-1,B106)</f>
        <v>44158</v>
      </c>
      <c r="C107">
        <f t="shared" ca="1" si="10"/>
        <v>383</v>
      </c>
      <c r="D107">
        <f t="shared" ca="1" si="11"/>
        <v>0</v>
      </c>
      <c r="E107">
        <f ca="1">IF(C107&gt;=E106,E106,0)</f>
        <v>0</v>
      </c>
      <c r="G107" s="3">
        <f t="shared" ref="G107:G170" ca="1" si="14">IF(G108&gt;44077,G108-1,44077)</f>
        <v>44077</v>
      </c>
      <c r="H107">
        <f t="shared" ca="1" si="12"/>
        <v>6</v>
      </c>
      <c r="I107" t="str">
        <f ca="1">IF(AND(H107&gt;H106,H107&gt;H108),H107,"")</f>
        <v/>
      </c>
      <c r="J107" t="str">
        <f ca="1">IF(AND(H107&lt;H106,H107&lt;H108),H107,"")</f>
        <v/>
      </c>
    </row>
    <row r="108" spans="1:10">
      <c r="B108" s="3">
        <f t="shared" ca="1" si="13"/>
        <v>44157</v>
      </c>
      <c r="C108">
        <f t="shared" ca="1" si="10"/>
        <v>485</v>
      </c>
      <c r="D108">
        <f t="shared" ca="1" si="11"/>
        <v>0</v>
      </c>
      <c r="E108">
        <f t="shared" ref="E108:E152" ca="1" si="15">IF(C108&gt;E107,E107,0)</f>
        <v>0</v>
      </c>
      <c r="G108" s="3">
        <f t="shared" ca="1" si="14"/>
        <v>44077</v>
      </c>
      <c r="H108">
        <f t="shared" ca="1" si="12"/>
        <v>6</v>
      </c>
      <c r="I108" t="str">
        <f ca="1">IF(AND(H108&gt;H107,H108&gt;H109),H108,"")</f>
        <v/>
      </c>
      <c r="J108" t="str">
        <f ca="1">IF(AND(H108&lt;H107,H108&lt;H109),H108,"")</f>
        <v/>
      </c>
    </row>
    <row r="109" spans="1:10">
      <c r="B109" s="3">
        <f t="shared" ca="1" si="13"/>
        <v>44156</v>
      </c>
      <c r="C109">
        <f t="shared" ca="1" si="10"/>
        <v>626</v>
      </c>
      <c r="D109">
        <f t="shared" ca="1" si="11"/>
        <v>0</v>
      </c>
      <c r="E109">
        <f t="shared" ca="1" si="15"/>
        <v>0</v>
      </c>
      <c r="G109" s="3">
        <f t="shared" ca="1" si="14"/>
        <v>44077</v>
      </c>
      <c r="H109">
        <f t="shared" ca="1" si="12"/>
        <v>6</v>
      </c>
      <c r="I109" t="str">
        <f t="shared" ref="I109:I171" ca="1" si="16">IF(AND(H109&gt;H108,H109&gt;H110),H109,"")</f>
        <v/>
      </c>
      <c r="J109" t="str">
        <f t="shared" ref="J109:J172" ca="1" si="17">IF(AND(H109&lt;H108,H109&lt;H110),H109,"")</f>
        <v/>
      </c>
    </row>
    <row r="110" spans="1:10">
      <c r="B110" s="3">
        <f t="shared" ca="1" si="13"/>
        <v>44155</v>
      </c>
      <c r="C110">
        <f t="shared" ca="1" si="10"/>
        <v>518</v>
      </c>
      <c r="D110">
        <f t="shared" ca="1" si="11"/>
        <v>0</v>
      </c>
      <c r="E110">
        <f t="shared" ca="1" si="15"/>
        <v>0</v>
      </c>
      <c r="G110" s="3">
        <f t="shared" ca="1" si="14"/>
        <v>44077</v>
      </c>
      <c r="H110">
        <f t="shared" ca="1" si="12"/>
        <v>6</v>
      </c>
      <c r="I110" t="str">
        <f t="shared" ca="1" si="16"/>
        <v/>
      </c>
      <c r="J110" t="str">
        <f t="shared" ca="1" si="17"/>
        <v/>
      </c>
    </row>
    <row r="111" spans="1:10">
      <c r="B111" s="3">
        <f t="shared" ca="1" si="13"/>
        <v>44154</v>
      </c>
      <c r="C111">
        <f t="shared" ca="1" si="10"/>
        <v>537</v>
      </c>
      <c r="D111">
        <f t="shared" ca="1" si="11"/>
        <v>0</v>
      </c>
      <c r="E111">
        <f t="shared" ca="1" si="15"/>
        <v>0</v>
      </c>
      <c r="G111" s="3">
        <f t="shared" ca="1" si="14"/>
        <v>44077</v>
      </c>
      <c r="H111">
        <f t="shared" ca="1" si="12"/>
        <v>6</v>
      </c>
      <c r="I111" t="str">
        <f t="shared" ca="1" si="16"/>
        <v/>
      </c>
      <c r="J111" t="str">
        <f t="shared" ca="1" si="17"/>
        <v/>
      </c>
    </row>
    <row r="112" spans="1:10">
      <c r="B112" s="3">
        <f t="shared" ca="1" si="13"/>
        <v>44153</v>
      </c>
      <c r="C112">
        <f t="shared" ca="1" si="10"/>
        <v>458</v>
      </c>
      <c r="D112">
        <f t="shared" ca="1" si="11"/>
        <v>0</v>
      </c>
      <c r="E112">
        <f t="shared" ca="1" si="15"/>
        <v>0</v>
      </c>
      <c r="G112" s="3">
        <f t="shared" ca="1" si="14"/>
        <v>44077</v>
      </c>
      <c r="H112">
        <f t="shared" ca="1" si="12"/>
        <v>6</v>
      </c>
      <c r="I112" t="str">
        <f t="shared" ca="1" si="16"/>
        <v/>
      </c>
      <c r="J112" t="str">
        <f t="shared" ca="1" si="17"/>
        <v/>
      </c>
    </row>
    <row r="113" spans="1:10">
      <c r="A113">
        <f ca="1">SUM(C113:C119)</f>
        <v>2073</v>
      </c>
      <c r="B113" s="3">
        <f t="shared" ca="1" si="13"/>
        <v>44152</v>
      </c>
      <c r="C113">
        <f t="shared" ca="1" si="10"/>
        <v>389</v>
      </c>
      <c r="D113">
        <f t="shared" ca="1" si="11"/>
        <v>0</v>
      </c>
      <c r="E113">
        <f t="shared" ca="1" si="15"/>
        <v>0</v>
      </c>
      <c r="G113" s="3">
        <f t="shared" ca="1" si="14"/>
        <v>44078</v>
      </c>
      <c r="H113">
        <f t="shared" ca="1" si="12"/>
        <v>19</v>
      </c>
      <c r="I113">
        <f t="shared" ca="1" si="16"/>
        <v>19</v>
      </c>
      <c r="J113" t="str">
        <f t="shared" ca="1" si="17"/>
        <v/>
      </c>
    </row>
    <row r="114" spans="1:10">
      <c r="A114" s="9" t="str">
        <f ca="1">TEXT(A113/A120-1,"0 %")</f>
        <v>3 %</v>
      </c>
      <c r="B114" s="3">
        <f t="shared" ca="1" si="13"/>
        <v>44151</v>
      </c>
      <c r="C114">
        <f t="shared" ca="1" si="10"/>
        <v>301</v>
      </c>
      <c r="D114">
        <f t="shared" ca="1" si="11"/>
        <v>0</v>
      </c>
      <c r="E114">
        <f t="shared" ca="1" si="15"/>
        <v>0</v>
      </c>
      <c r="G114" s="3">
        <f t="shared" ca="1" si="14"/>
        <v>44079</v>
      </c>
      <c r="H114">
        <f t="shared" ca="1" si="12"/>
        <v>15</v>
      </c>
      <c r="I114" t="str">
        <f t="shared" ca="1" si="16"/>
        <v/>
      </c>
      <c r="J114" t="str">
        <f t="shared" ca="1" si="17"/>
        <v/>
      </c>
    </row>
    <row r="115" spans="1:10">
      <c r="B115" s="3">
        <f t="shared" ca="1" si="13"/>
        <v>44150</v>
      </c>
      <c r="C115">
        <f t="shared" ca="1" si="10"/>
        <v>321</v>
      </c>
      <c r="D115">
        <f t="shared" ca="1" si="11"/>
        <v>0</v>
      </c>
      <c r="E115">
        <f t="shared" ca="1" si="15"/>
        <v>0</v>
      </c>
      <c r="G115" s="3">
        <f t="shared" ca="1" si="14"/>
        <v>44080</v>
      </c>
      <c r="H115">
        <f t="shared" ca="1" si="12"/>
        <v>10</v>
      </c>
      <c r="I115" t="str">
        <f t="shared" ca="1" si="16"/>
        <v/>
      </c>
      <c r="J115">
        <f t="shared" ca="1" si="17"/>
        <v>10</v>
      </c>
    </row>
    <row r="116" spans="1:10">
      <c r="B116" s="3">
        <f t="shared" ca="1" si="13"/>
        <v>44149</v>
      </c>
      <c r="C116">
        <f t="shared" ca="1" si="10"/>
        <v>279</v>
      </c>
      <c r="D116">
        <f t="shared" ca="1" si="11"/>
        <v>0</v>
      </c>
      <c r="E116">
        <f t="shared" ca="1" si="15"/>
        <v>0</v>
      </c>
      <c r="G116" s="3">
        <f t="shared" ca="1" si="14"/>
        <v>44081</v>
      </c>
      <c r="H116">
        <f t="shared" ca="1" si="12"/>
        <v>46</v>
      </c>
      <c r="I116" t="str">
        <f t="shared" ca="1" si="16"/>
        <v/>
      </c>
      <c r="J116" t="str">
        <f t="shared" ca="1" si="17"/>
        <v/>
      </c>
    </row>
    <row r="117" spans="1:10">
      <c r="B117" s="3">
        <f t="shared" ca="1" si="13"/>
        <v>44148</v>
      </c>
      <c r="C117">
        <f t="shared" ca="1" si="10"/>
        <v>280</v>
      </c>
      <c r="D117">
        <f t="shared" ca="1" si="11"/>
        <v>0</v>
      </c>
      <c r="E117">
        <f t="shared" ca="1" si="15"/>
        <v>0</v>
      </c>
      <c r="G117" s="3">
        <f t="shared" ca="1" si="14"/>
        <v>44082</v>
      </c>
      <c r="H117">
        <f t="shared" ca="1" si="12"/>
        <v>56</v>
      </c>
      <c r="I117" t="str">
        <f t="shared" ca="1" si="16"/>
        <v/>
      </c>
      <c r="J117" t="str">
        <f t="shared" ca="1" si="17"/>
        <v/>
      </c>
    </row>
    <row r="118" spans="1:10">
      <c r="B118" s="3">
        <f t="shared" ca="1" si="13"/>
        <v>44147</v>
      </c>
      <c r="C118">
        <f t="shared" ca="1" si="10"/>
        <v>255</v>
      </c>
      <c r="D118">
        <f t="shared" ca="1" si="11"/>
        <v>1</v>
      </c>
      <c r="E118">
        <f t="shared" ca="1" si="15"/>
        <v>0</v>
      </c>
      <c r="G118" s="3">
        <f t="shared" ca="1" si="14"/>
        <v>44083</v>
      </c>
      <c r="H118">
        <f t="shared" ca="1" si="12"/>
        <v>101</v>
      </c>
      <c r="I118">
        <f t="shared" ca="1" si="16"/>
        <v>101</v>
      </c>
      <c r="J118" t="str">
        <f t="shared" ca="1" si="17"/>
        <v/>
      </c>
    </row>
    <row r="119" spans="1:10">
      <c r="B119" s="3">
        <f t="shared" ca="1" si="13"/>
        <v>44146</v>
      </c>
      <c r="C119">
        <f t="shared" ca="1" si="10"/>
        <v>248</v>
      </c>
      <c r="D119">
        <f ca="1">VLOOKUP(B119,data,3,FALSE)</f>
        <v>0</v>
      </c>
      <c r="E119">
        <f t="shared" ca="1" si="15"/>
        <v>0</v>
      </c>
      <c r="G119" s="3">
        <f t="shared" ca="1" si="14"/>
        <v>44084</v>
      </c>
      <c r="H119">
        <f t="shared" ca="1" si="12"/>
        <v>75</v>
      </c>
      <c r="I119" t="str">
        <f t="shared" ca="1" si="16"/>
        <v/>
      </c>
      <c r="J119" t="str">
        <f t="shared" ca="1" si="17"/>
        <v/>
      </c>
    </row>
    <row r="120" spans="1:10">
      <c r="A120">
        <f ca="1">SUM(C120:C126)</f>
        <v>2022</v>
      </c>
      <c r="B120" s="3">
        <f t="shared" ca="1" si="13"/>
        <v>44145</v>
      </c>
      <c r="C120">
        <f t="shared" ca="1" si="10"/>
        <v>202</v>
      </c>
      <c r="D120">
        <f t="shared" ref="D120:D126" ca="1" si="18">VLOOKUP(B120,data,3,FALSE)</f>
        <v>0</v>
      </c>
      <c r="E120">
        <f t="shared" ca="1" si="15"/>
        <v>0</v>
      </c>
      <c r="G120" s="3">
        <f t="shared" ca="1" si="14"/>
        <v>44085</v>
      </c>
      <c r="H120">
        <f t="shared" ca="1" si="12"/>
        <v>70</v>
      </c>
      <c r="I120" t="str">
        <f t="shared" ca="1" si="16"/>
        <v/>
      </c>
      <c r="J120" t="str">
        <f t="shared" ca="1" si="17"/>
        <v/>
      </c>
    </row>
    <row r="121" spans="1:10">
      <c r="A121" s="9" t="str">
        <f ca="1">TEXT(A120/A127-1,"0 %")</f>
        <v>-8 %</v>
      </c>
      <c r="B121" s="3">
        <f t="shared" ca="1" si="13"/>
        <v>44144</v>
      </c>
      <c r="C121">
        <f t="shared" ca="1" si="10"/>
        <v>171</v>
      </c>
      <c r="D121">
        <f t="shared" ca="1" si="18"/>
        <v>0</v>
      </c>
      <c r="E121">
        <f t="shared" ca="1" si="15"/>
        <v>0</v>
      </c>
      <c r="G121" s="3">
        <f t="shared" ca="1" si="14"/>
        <v>44086</v>
      </c>
      <c r="H121">
        <f t="shared" ca="1" si="12"/>
        <v>46</v>
      </c>
      <c r="I121" t="str">
        <f t="shared" ca="1" si="16"/>
        <v/>
      </c>
      <c r="J121">
        <f t="shared" ca="1" si="17"/>
        <v>46</v>
      </c>
    </row>
    <row r="122" spans="1:10">
      <c r="B122" s="3">
        <f t="shared" ca="1" si="13"/>
        <v>44143</v>
      </c>
      <c r="C122">
        <f t="shared" ca="1" si="10"/>
        <v>252</v>
      </c>
      <c r="D122">
        <f t="shared" ca="1" si="18"/>
        <v>0</v>
      </c>
      <c r="E122">
        <f t="shared" ca="1" si="15"/>
        <v>0</v>
      </c>
      <c r="G122" s="3">
        <f t="shared" ca="1" si="14"/>
        <v>44087</v>
      </c>
      <c r="H122">
        <f t="shared" ca="1" si="12"/>
        <v>87</v>
      </c>
      <c r="I122">
        <f t="shared" ca="1" si="16"/>
        <v>87</v>
      </c>
      <c r="J122" t="str">
        <f t="shared" ca="1" si="17"/>
        <v/>
      </c>
    </row>
    <row r="123" spans="1:10">
      <c r="B123" s="3">
        <f t="shared" ca="1" si="13"/>
        <v>44142</v>
      </c>
      <c r="C123">
        <f t="shared" ca="1" si="10"/>
        <v>365</v>
      </c>
      <c r="D123">
        <f t="shared" ca="1" si="18"/>
        <v>0</v>
      </c>
      <c r="E123">
        <f t="shared" ca="1" si="15"/>
        <v>0</v>
      </c>
      <c r="G123" s="3">
        <f t="shared" ca="1" si="14"/>
        <v>44088</v>
      </c>
      <c r="H123">
        <f t="shared" ca="1" si="12"/>
        <v>67</v>
      </c>
      <c r="I123" t="str">
        <f t="shared" ca="1" si="16"/>
        <v/>
      </c>
      <c r="J123">
        <f t="shared" ca="1" si="17"/>
        <v>67</v>
      </c>
    </row>
    <row r="124" spans="1:10">
      <c r="B124" s="3">
        <f t="shared" ca="1" si="13"/>
        <v>44141</v>
      </c>
      <c r="C124">
        <f t="shared" ca="1" si="10"/>
        <v>378</v>
      </c>
      <c r="D124">
        <f t="shared" ca="1" si="18"/>
        <v>0</v>
      </c>
      <c r="E124">
        <f t="shared" ca="1" si="15"/>
        <v>0</v>
      </c>
      <c r="G124" s="3">
        <f t="shared" ca="1" si="14"/>
        <v>44089</v>
      </c>
      <c r="H124">
        <f t="shared" ca="1" si="12"/>
        <v>136</v>
      </c>
      <c r="I124">
        <f t="shared" ca="1" si="16"/>
        <v>136</v>
      </c>
      <c r="J124" t="str">
        <f t="shared" ca="1" si="17"/>
        <v/>
      </c>
    </row>
    <row r="125" spans="1:10">
      <c r="B125" s="3">
        <f t="shared" ca="1" si="13"/>
        <v>44140</v>
      </c>
      <c r="C125">
        <f t="shared" ca="1" si="10"/>
        <v>309</v>
      </c>
      <c r="D125">
        <f t="shared" ca="1" si="18"/>
        <v>0</v>
      </c>
      <c r="E125">
        <f t="shared" ca="1" si="15"/>
        <v>0</v>
      </c>
      <c r="G125" s="3">
        <f t="shared" ca="1" si="14"/>
        <v>44090</v>
      </c>
      <c r="H125">
        <f t="shared" ca="1" si="12"/>
        <v>125</v>
      </c>
      <c r="I125" t="str">
        <f t="shared" ca="1" si="16"/>
        <v/>
      </c>
      <c r="J125">
        <f t="shared" ca="1" si="17"/>
        <v>125</v>
      </c>
    </row>
    <row r="126" spans="1:10">
      <c r="B126" s="3">
        <f t="shared" ca="1" si="13"/>
        <v>44139</v>
      </c>
      <c r="C126">
        <f t="shared" ca="1" si="10"/>
        <v>345</v>
      </c>
      <c r="D126">
        <f t="shared" ca="1" si="18"/>
        <v>0</v>
      </c>
      <c r="E126">
        <f t="shared" ca="1" si="15"/>
        <v>0</v>
      </c>
      <c r="G126" s="3">
        <f t="shared" ca="1" si="14"/>
        <v>44091</v>
      </c>
      <c r="H126">
        <f t="shared" ca="1" si="12"/>
        <v>137</v>
      </c>
      <c r="I126">
        <f t="shared" ca="1" si="16"/>
        <v>137</v>
      </c>
      <c r="J126" t="str">
        <f t="shared" ca="1" si="17"/>
        <v/>
      </c>
    </row>
    <row r="127" spans="1:10">
      <c r="A127">
        <f ca="1">SUM(C127:C133)</f>
        <v>2192</v>
      </c>
      <c r="B127" s="3">
        <f t="shared" ca="1" si="13"/>
        <v>44138</v>
      </c>
      <c r="C127">
        <f t="shared" ca="1" si="10"/>
        <v>252</v>
      </c>
      <c r="D127">
        <f t="shared" ref="D127:D139" ca="1" si="19">VLOOKUP(B127,data,3,FALSE)</f>
        <v>0</v>
      </c>
      <c r="E127">
        <f t="shared" ca="1" si="15"/>
        <v>0</v>
      </c>
      <c r="G127" s="3">
        <f t="shared" ca="1" si="14"/>
        <v>44092</v>
      </c>
      <c r="H127">
        <f t="shared" ca="1" si="12"/>
        <v>82</v>
      </c>
      <c r="I127" t="str">
        <f t="shared" ca="1" si="16"/>
        <v/>
      </c>
      <c r="J127">
        <f t="shared" ca="1" si="17"/>
        <v>82</v>
      </c>
    </row>
    <row r="128" spans="1:10">
      <c r="A128" s="9" t="str">
        <f ca="1">TEXT(A127/A134-1,"0 %")</f>
        <v>-13 %</v>
      </c>
      <c r="B128" s="3">
        <f t="shared" ca="1" si="13"/>
        <v>44137</v>
      </c>
      <c r="C128">
        <f t="shared" ca="1" si="10"/>
        <v>241</v>
      </c>
      <c r="D128">
        <f t="shared" ca="1" si="19"/>
        <v>0</v>
      </c>
      <c r="E128">
        <f t="shared" ca="1" si="15"/>
        <v>0</v>
      </c>
      <c r="G128" s="3">
        <f t="shared" ca="1" si="14"/>
        <v>44093</v>
      </c>
      <c r="H128">
        <f t="shared" ca="1" si="12"/>
        <v>190</v>
      </c>
      <c r="I128" t="str">
        <f t="shared" ca="1" si="16"/>
        <v/>
      </c>
      <c r="J128" t="str">
        <f t="shared" ca="1" si="17"/>
        <v/>
      </c>
    </row>
    <row r="129" spans="1:10">
      <c r="B129" s="3">
        <f t="shared" ca="1" si="13"/>
        <v>44136</v>
      </c>
      <c r="C129">
        <f t="shared" ca="1" si="10"/>
        <v>240</v>
      </c>
      <c r="D129">
        <f t="shared" ca="1" si="19"/>
        <v>0</v>
      </c>
      <c r="E129">
        <f t="shared" ca="1" si="15"/>
        <v>0</v>
      </c>
      <c r="G129" s="3">
        <f t="shared" ca="1" si="14"/>
        <v>44094</v>
      </c>
      <c r="H129">
        <f t="shared" ca="1" si="12"/>
        <v>202</v>
      </c>
      <c r="I129">
        <f t="shared" ca="1" si="16"/>
        <v>202</v>
      </c>
      <c r="J129" t="str">
        <f t="shared" ca="1" si="17"/>
        <v/>
      </c>
    </row>
    <row r="130" spans="1:10">
      <c r="B130" s="3">
        <f t="shared" ca="1" si="13"/>
        <v>44135</v>
      </c>
      <c r="C130">
        <f t="shared" ca="1" si="10"/>
        <v>372</v>
      </c>
      <c r="D130">
        <f t="shared" ca="1" si="19"/>
        <v>0</v>
      </c>
      <c r="E130">
        <f t="shared" ca="1" si="15"/>
        <v>0</v>
      </c>
      <c r="G130" s="3">
        <f t="shared" ca="1" si="14"/>
        <v>44095</v>
      </c>
      <c r="H130">
        <f t="shared" ca="1" si="12"/>
        <v>157</v>
      </c>
      <c r="I130" t="str">
        <f t="shared" ca="1" si="16"/>
        <v/>
      </c>
      <c r="J130">
        <f t="shared" ca="1" si="17"/>
        <v>157</v>
      </c>
    </row>
    <row r="131" spans="1:10">
      <c r="B131" s="3">
        <f t="shared" ca="1" si="13"/>
        <v>44134</v>
      </c>
      <c r="C131">
        <f t="shared" ca="1" si="10"/>
        <v>367</v>
      </c>
      <c r="D131">
        <f t="shared" ca="1" si="19"/>
        <v>0</v>
      </c>
      <c r="E131">
        <f t="shared" ca="1" si="15"/>
        <v>0</v>
      </c>
      <c r="G131" s="3">
        <f t="shared" ca="1" si="14"/>
        <v>44096</v>
      </c>
      <c r="H131">
        <f t="shared" ca="1" si="12"/>
        <v>311</v>
      </c>
      <c r="I131">
        <f t="shared" ca="1" si="16"/>
        <v>311</v>
      </c>
      <c r="J131" t="str">
        <f t="shared" ca="1" si="17"/>
        <v/>
      </c>
    </row>
    <row r="132" spans="1:10">
      <c r="A132" s="7"/>
      <c r="B132" s="3">
        <f t="shared" ca="1" si="13"/>
        <v>44133</v>
      </c>
      <c r="C132">
        <f t="shared" ca="1" si="10"/>
        <v>353</v>
      </c>
      <c r="D132">
        <f t="shared" ca="1" si="19"/>
        <v>0</v>
      </c>
      <c r="E132">
        <f t="shared" ca="1" si="15"/>
        <v>0</v>
      </c>
      <c r="G132" s="3">
        <f t="shared" ca="1" si="14"/>
        <v>44097</v>
      </c>
      <c r="H132">
        <f t="shared" ca="1" si="12"/>
        <v>189</v>
      </c>
      <c r="I132" t="str">
        <f t="shared" ca="1" si="16"/>
        <v/>
      </c>
      <c r="J132">
        <f t="shared" ca="1" si="17"/>
        <v>189</v>
      </c>
    </row>
    <row r="133" spans="1:10">
      <c r="A133" s="3"/>
      <c r="B133" s="3">
        <f t="shared" ca="1" si="13"/>
        <v>44132</v>
      </c>
      <c r="C133">
        <f t="shared" ca="1" si="10"/>
        <v>367</v>
      </c>
      <c r="D133">
        <f t="shared" ca="1" si="19"/>
        <v>0</v>
      </c>
      <c r="E133">
        <f t="shared" ca="1" si="15"/>
        <v>0</v>
      </c>
      <c r="G133" s="3">
        <f t="shared" ca="1" si="14"/>
        <v>44098</v>
      </c>
      <c r="H133">
        <f t="shared" ca="1" si="12"/>
        <v>211</v>
      </c>
      <c r="I133" t="str">
        <f t="shared" ca="1" si="16"/>
        <v/>
      </c>
      <c r="J133" t="str">
        <f t="shared" ca="1" si="17"/>
        <v/>
      </c>
    </row>
    <row r="134" spans="1:10">
      <c r="A134">
        <f ca="1">SUM(C134:C140)</f>
        <v>2514</v>
      </c>
      <c r="B134" s="3">
        <f t="shared" ca="1" si="13"/>
        <v>44131</v>
      </c>
      <c r="C134">
        <f t="shared" ca="1" si="10"/>
        <v>260</v>
      </c>
      <c r="D134">
        <f t="shared" ca="1" si="19"/>
        <v>0</v>
      </c>
      <c r="E134">
        <f t="shared" ca="1" si="15"/>
        <v>0</v>
      </c>
      <c r="G134" s="3">
        <f t="shared" ca="1" si="14"/>
        <v>44099</v>
      </c>
      <c r="H134">
        <f t="shared" ca="1" si="12"/>
        <v>217</v>
      </c>
      <c r="I134" t="str">
        <f t="shared" ca="1" si="16"/>
        <v/>
      </c>
      <c r="J134" t="str">
        <f t="shared" ca="1" si="17"/>
        <v/>
      </c>
    </row>
    <row r="135" spans="1:10">
      <c r="A135" s="9" t="str">
        <f ca="1">TEXT(A134/A141-1,"0 %")</f>
        <v>-28 %</v>
      </c>
      <c r="B135" s="3">
        <f t="shared" ca="1" si="13"/>
        <v>44130</v>
      </c>
      <c r="C135">
        <f t="shared" ca="1" si="10"/>
        <v>309</v>
      </c>
      <c r="D135">
        <f t="shared" ca="1" si="19"/>
        <v>0</v>
      </c>
      <c r="E135">
        <f t="shared" ca="1" si="15"/>
        <v>0</v>
      </c>
      <c r="G135" s="3">
        <f t="shared" ca="1" si="14"/>
        <v>44100</v>
      </c>
      <c r="H135">
        <f t="shared" ca="1" si="12"/>
        <v>242</v>
      </c>
      <c r="I135">
        <f t="shared" ca="1" si="16"/>
        <v>242</v>
      </c>
      <c r="J135" t="str">
        <f t="shared" ca="1" si="17"/>
        <v/>
      </c>
    </row>
    <row r="136" spans="1:10">
      <c r="B136" s="3">
        <f t="shared" ca="1" si="13"/>
        <v>44129</v>
      </c>
      <c r="C136">
        <f t="shared" ca="1" si="10"/>
        <v>312</v>
      </c>
      <c r="D136">
        <f t="shared" ca="1" si="19"/>
        <v>1</v>
      </c>
      <c r="E136">
        <f t="shared" ca="1" si="15"/>
        <v>0</v>
      </c>
      <c r="G136" s="3">
        <f t="shared" ca="1" si="14"/>
        <v>44101</v>
      </c>
      <c r="H136">
        <f t="shared" ca="1" si="12"/>
        <v>141</v>
      </c>
      <c r="I136" t="str">
        <f t="shared" ca="1" si="16"/>
        <v/>
      </c>
      <c r="J136">
        <f t="shared" ca="1" si="17"/>
        <v>141</v>
      </c>
    </row>
    <row r="137" spans="1:10">
      <c r="B137" s="3">
        <f t="shared" ca="1" si="13"/>
        <v>44128</v>
      </c>
      <c r="C137">
        <f t="shared" ca="1" si="10"/>
        <v>329</v>
      </c>
      <c r="D137">
        <f t="shared" ca="1" si="19"/>
        <v>0</v>
      </c>
      <c r="E137">
        <f t="shared" ca="1" si="15"/>
        <v>0</v>
      </c>
      <c r="G137" s="3">
        <f t="shared" ca="1" si="14"/>
        <v>44102</v>
      </c>
      <c r="H137">
        <f t="shared" ca="1" si="12"/>
        <v>199</v>
      </c>
      <c r="I137" t="str">
        <f t="shared" ca="1" si="16"/>
        <v/>
      </c>
      <c r="J137" t="str">
        <f t="shared" ca="1" si="17"/>
        <v/>
      </c>
    </row>
    <row r="138" spans="1:10">
      <c r="B138" s="3">
        <f t="shared" ca="1" si="13"/>
        <v>44127</v>
      </c>
      <c r="C138">
        <f t="shared" ca="1" si="10"/>
        <v>486</v>
      </c>
      <c r="D138">
        <f t="shared" ca="1" si="19"/>
        <v>0</v>
      </c>
      <c r="E138">
        <f t="shared" ca="1" si="15"/>
        <v>0</v>
      </c>
      <c r="G138" s="3">
        <f t="shared" ca="1" si="14"/>
        <v>44103</v>
      </c>
      <c r="H138">
        <f t="shared" ca="1" si="12"/>
        <v>238</v>
      </c>
      <c r="I138" t="str">
        <f t="shared" ca="1" si="16"/>
        <v/>
      </c>
      <c r="J138" t="str">
        <f t="shared" ca="1" si="17"/>
        <v/>
      </c>
    </row>
    <row r="139" spans="1:10">
      <c r="B139" s="3">
        <f t="shared" ca="1" si="13"/>
        <v>44126</v>
      </c>
      <c r="C139">
        <f t="shared" ca="1" si="10"/>
        <v>372</v>
      </c>
      <c r="D139">
        <f t="shared" ca="1" si="19"/>
        <v>0</v>
      </c>
      <c r="E139">
        <f t="shared" ca="1" si="15"/>
        <v>0</v>
      </c>
      <c r="G139" s="3">
        <f t="shared" ca="1" si="14"/>
        <v>44104</v>
      </c>
      <c r="H139">
        <f t="shared" ca="1" si="12"/>
        <v>318</v>
      </c>
      <c r="I139">
        <f t="shared" ca="1" si="16"/>
        <v>318</v>
      </c>
      <c r="J139" t="str">
        <f t="shared" ca="1" si="17"/>
        <v/>
      </c>
    </row>
    <row r="140" spans="1:10">
      <c r="B140" s="3">
        <f t="shared" ca="1" si="13"/>
        <v>44125</v>
      </c>
      <c r="C140">
        <f t="shared" ref="C140" ca="1" si="20">VLOOKUP(B140,data,2,FALSE)</f>
        <v>446</v>
      </c>
      <c r="D140">
        <f t="shared" ref="D140" ca="1" si="21">VLOOKUP(B140,data,3,FALSE)</f>
        <v>0</v>
      </c>
      <c r="E140">
        <f t="shared" ca="1" si="15"/>
        <v>0</v>
      </c>
      <c r="G140" s="3">
        <f t="shared" ca="1" si="14"/>
        <v>44105</v>
      </c>
      <c r="H140">
        <f t="shared" ca="1" si="12"/>
        <v>203</v>
      </c>
      <c r="I140" t="str">
        <f t="shared" ca="1" si="16"/>
        <v/>
      </c>
      <c r="J140" t="str">
        <f t="shared" ca="1" si="17"/>
        <v/>
      </c>
    </row>
    <row r="141" spans="1:10">
      <c r="A141">
        <f ca="1">SUM(C141:C147)</f>
        <v>3506</v>
      </c>
      <c r="B141" s="3">
        <f t="shared" ca="1" si="13"/>
        <v>44124</v>
      </c>
      <c r="C141">
        <f t="shared" ref="C141:C143" ca="1" si="22">VLOOKUP(B141,data,2,FALSE)</f>
        <v>386</v>
      </c>
      <c r="D141">
        <f t="shared" ref="D141:D143" ca="1" si="23">VLOOKUP(B141,data,3,FALSE)</f>
        <v>0</v>
      </c>
      <c r="E141">
        <f t="shared" ca="1" si="15"/>
        <v>0</v>
      </c>
      <c r="G141" s="3">
        <f t="shared" ca="1" si="14"/>
        <v>44106</v>
      </c>
      <c r="H141">
        <f t="shared" ca="1" si="12"/>
        <v>169</v>
      </c>
      <c r="I141" t="str">
        <f t="shared" ca="1" si="16"/>
        <v/>
      </c>
      <c r="J141">
        <f t="shared" ca="1" si="17"/>
        <v>169</v>
      </c>
    </row>
    <row r="142" spans="1:10">
      <c r="A142" s="9" t="str">
        <f ca="1">TEXT(A141/A148-1,"0 %")</f>
        <v>-20 %</v>
      </c>
      <c r="B142" s="3">
        <f t="shared" ca="1" si="13"/>
        <v>44123</v>
      </c>
      <c r="C142">
        <f t="shared" ca="1" si="22"/>
        <v>421</v>
      </c>
      <c r="D142">
        <f t="shared" ca="1" si="23"/>
        <v>0</v>
      </c>
      <c r="E142">
        <f t="shared" ca="1" si="15"/>
        <v>0</v>
      </c>
      <c r="G142" s="3">
        <f t="shared" ca="1" si="14"/>
        <v>44107</v>
      </c>
      <c r="H142">
        <f t="shared" ca="1" si="12"/>
        <v>463</v>
      </c>
      <c r="I142">
        <f t="shared" ca="1" si="16"/>
        <v>463</v>
      </c>
      <c r="J142" t="str">
        <f t="shared" ca="1" si="17"/>
        <v/>
      </c>
    </row>
    <row r="143" spans="1:10">
      <c r="B143" s="3">
        <f t="shared" ca="1" si="13"/>
        <v>44122</v>
      </c>
      <c r="C143">
        <f t="shared" ca="1" si="22"/>
        <v>535</v>
      </c>
      <c r="D143">
        <f t="shared" ca="1" si="23"/>
        <v>0</v>
      </c>
      <c r="E143">
        <f t="shared" ca="1" si="15"/>
        <v>0</v>
      </c>
      <c r="G143" s="3">
        <f t="shared" ca="1" si="14"/>
        <v>44108</v>
      </c>
      <c r="H143">
        <f t="shared" ca="1" si="12"/>
        <v>294</v>
      </c>
      <c r="I143" t="str">
        <f t="shared" ca="1" si="16"/>
        <v/>
      </c>
      <c r="J143">
        <f t="shared" ca="1" si="17"/>
        <v>294</v>
      </c>
    </row>
    <row r="144" spans="1:10">
      <c r="B144" s="3">
        <f t="shared" ca="1" si="13"/>
        <v>44121</v>
      </c>
      <c r="C144">
        <f t="shared" ref="C144:C148" ca="1" si="24">VLOOKUP(B144,data,2,FALSE)</f>
        <v>537</v>
      </c>
      <c r="D144">
        <f t="shared" ref="D144:D152" ca="1" si="25">VLOOKUP(B144,data,3,FALSE)</f>
        <v>0</v>
      </c>
      <c r="E144">
        <f t="shared" ca="1" si="15"/>
        <v>0</v>
      </c>
      <c r="G144" s="3">
        <f t="shared" ca="1" si="14"/>
        <v>44109</v>
      </c>
      <c r="H144">
        <f t="shared" ca="1" si="12"/>
        <v>453</v>
      </c>
      <c r="I144" t="str">
        <f t="shared" ca="1" si="16"/>
        <v/>
      </c>
      <c r="J144" t="str">
        <f t="shared" ca="1" si="17"/>
        <v/>
      </c>
    </row>
    <row r="145" spans="1:10">
      <c r="B145" s="3">
        <f t="shared" ca="1" si="13"/>
        <v>44120</v>
      </c>
      <c r="C145">
        <f t="shared" ca="1" si="24"/>
        <v>639</v>
      </c>
      <c r="D145">
        <f t="shared" ca="1" si="25"/>
        <v>0</v>
      </c>
      <c r="E145">
        <f t="shared" ca="1" si="15"/>
        <v>0</v>
      </c>
      <c r="G145" s="3">
        <f t="shared" ca="1" si="14"/>
        <v>44110</v>
      </c>
      <c r="H145">
        <f t="shared" ca="1" si="12"/>
        <v>655</v>
      </c>
      <c r="I145">
        <f t="shared" ca="1" si="16"/>
        <v>655</v>
      </c>
      <c r="J145" t="str">
        <f t="shared" ca="1" si="17"/>
        <v/>
      </c>
    </row>
    <row r="146" spans="1:10">
      <c r="B146" s="3">
        <f t="shared" ca="1" si="13"/>
        <v>44119</v>
      </c>
      <c r="C146">
        <f t="shared" ca="1" si="24"/>
        <v>429</v>
      </c>
      <c r="D146">
        <f t="shared" ca="1" si="25"/>
        <v>0</v>
      </c>
      <c r="E146">
        <f t="shared" ca="1" si="15"/>
        <v>0</v>
      </c>
      <c r="G146" s="3">
        <f t="shared" ca="1" si="14"/>
        <v>44111</v>
      </c>
      <c r="H146">
        <f t="shared" ca="1" si="12"/>
        <v>578</v>
      </c>
      <c r="I146" t="str">
        <f t="shared" ca="1" si="16"/>
        <v/>
      </c>
      <c r="J146" t="str">
        <f t="shared" ca="1" si="17"/>
        <v/>
      </c>
    </row>
    <row r="147" spans="1:10">
      <c r="B147" s="3">
        <f t="shared" ca="1" si="13"/>
        <v>44118</v>
      </c>
      <c r="C147">
        <f t="shared" ca="1" si="24"/>
        <v>559</v>
      </c>
      <c r="D147">
        <f t="shared" ca="1" si="25"/>
        <v>0</v>
      </c>
      <c r="E147">
        <f t="shared" ca="1" si="15"/>
        <v>0</v>
      </c>
      <c r="G147" s="3">
        <f t="shared" ca="1" si="14"/>
        <v>44112</v>
      </c>
      <c r="H147">
        <f t="shared" ca="1" si="12"/>
        <v>445</v>
      </c>
      <c r="I147" t="str">
        <f t="shared" ca="1" si="16"/>
        <v/>
      </c>
      <c r="J147">
        <f t="shared" ca="1" si="17"/>
        <v>445</v>
      </c>
    </row>
    <row r="148" spans="1:10">
      <c r="A148">
        <f ca="1">SUM(C148:C154)</f>
        <v>4389</v>
      </c>
      <c r="B148" s="3">
        <f t="shared" ca="1" si="13"/>
        <v>44117</v>
      </c>
      <c r="C148">
        <f t="shared" ca="1" si="24"/>
        <v>649</v>
      </c>
      <c r="D148">
        <f t="shared" ca="1" si="25"/>
        <v>0</v>
      </c>
      <c r="E148">
        <f t="shared" ca="1" si="15"/>
        <v>0</v>
      </c>
      <c r="G148" s="3">
        <f t="shared" ca="1" si="14"/>
        <v>44113</v>
      </c>
      <c r="H148">
        <f t="shared" ca="1" si="12"/>
        <v>640</v>
      </c>
      <c r="I148" t="str">
        <f t="shared" ca="1" si="16"/>
        <v/>
      </c>
      <c r="J148" t="str">
        <f t="shared" ca="1" si="17"/>
        <v/>
      </c>
    </row>
    <row r="149" spans="1:10">
      <c r="A149" s="9" t="str">
        <f ca="1">TEXT(A148/A155-1,"0 %")</f>
        <v>72 %</v>
      </c>
      <c r="B149" s="3">
        <f t="shared" ca="1" si="13"/>
        <v>44116</v>
      </c>
      <c r="C149">
        <f t="shared" ref="C149:C152" ca="1" si="26">IF(B149&lt;&gt;B148,VLOOKUP(B149,data,2,FALSE),"")</f>
        <v>691</v>
      </c>
      <c r="D149">
        <f t="shared" ca="1" si="25"/>
        <v>0</v>
      </c>
      <c r="E149">
        <f t="shared" ca="1" si="15"/>
        <v>0</v>
      </c>
      <c r="G149" s="3">
        <f t="shared" ca="1" si="14"/>
        <v>44114</v>
      </c>
      <c r="H149">
        <f t="shared" ca="1" si="12"/>
        <v>720</v>
      </c>
      <c r="I149">
        <f t="shared" ca="1" si="16"/>
        <v>720</v>
      </c>
      <c r="J149" t="str">
        <f t="shared" ca="1" si="17"/>
        <v/>
      </c>
    </row>
    <row r="150" spans="1:10">
      <c r="B150" s="3">
        <f t="shared" ca="1" si="13"/>
        <v>44115</v>
      </c>
      <c r="C150">
        <f t="shared" ca="1" si="26"/>
        <v>666</v>
      </c>
      <c r="D150">
        <f t="shared" ca="1" si="25"/>
        <v>0</v>
      </c>
      <c r="E150">
        <f t="shared" ca="1" si="15"/>
        <v>0</v>
      </c>
      <c r="G150" s="3">
        <f t="shared" ca="1" si="14"/>
        <v>44115</v>
      </c>
      <c r="H150">
        <f t="shared" ca="1" si="12"/>
        <v>666</v>
      </c>
      <c r="I150" t="str">
        <f t="shared" ca="1" si="16"/>
        <v/>
      </c>
      <c r="J150">
        <f t="shared" ca="1" si="17"/>
        <v>666</v>
      </c>
    </row>
    <row r="151" spans="1:10">
      <c r="B151" s="3">
        <f t="shared" ca="1" si="13"/>
        <v>44114</v>
      </c>
      <c r="C151">
        <f t="shared" ca="1" si="26"/>
        <v>720</v>
      </c>
      <c r="D151">
        <f t="shared" ca="1" si="25"/>
        <v>0</v>
      </c>
      <c r="E151">
        <f t="shared" ca="1" si="15"/>
        <v>0</v>
      </c>
      <c r="G151" s="3">
        <f t="shared" ca="1" si="14"/>
        <v>44116</v>
      </c>
      <c r="H151">
        <f t="shared" ca="1" si="12"/>
        <v>691</v>
      </c>
      <c r="I151">
        <f t="shared" ca="1" si="16"/>
        <v>691</v>
      </c>
      <c r="J151" t="str">
        <f t="shared" ca="1" si="17"/>
        <v/>
      </c>
    </row>
    <row r="152" spans="1:10">
      <c r="B152" s="3">
        <f t="shared" ca="1" si="13"/>
        <v>44113</v>
      </c>
      <c r="C152">
        <f t="shared" ca="1" si="26"/>
        <v>640</v>
      </c>
      <c r="D152">
        <f t="shared" ca="1" si="25"/>
        <v>1</v>
      </c>
      <c r="E152">
        <f t="shared" ca="1" si="15"/>
        <v>0</v>
      </c>
      <c r="G152" s="3">
        <f t="shared" ca="1" si="14"/>
        <v>44117</v>
      </c>
      <c r="H152">
        <f t="shared" ca="1" si="12"/>
        <v>649</v>
      </c>
      <c r="I152" t="str">
        <f t="shared" ca="1" si="16"/>
        <v/>
      </c>
      <c r="J152" t="str">
        <f t="shared" ca="1" si="17"/>
        <v/>
      </c>
    </row>
    <row r="153" spans="1:10">
      <c r="B153" s="3">
        <f t="shared" ca="1" si="13"/>
        <v>44112</v>
      </c>
      <c r="C153">
        <f t="shared" ref="C153:C161" ca="1" si="27">IF(B153&lt;&gt;B152,VLOOKUP(B153,data,2,FALSE),"")</f>
        <v>445</v>
      </c>
      <c r="D153">
        <f t="shared" ref="D153:D161" ca="1" si="28">VLOOKUP(B153,data,3,FALSE)</f>
        <v>0</v>
      </c>
      <c r="E153">
        <f t="shared" ref="E153:E161" ca="1" si="29">IF(C153&gt;E152,E152,0)</f>
        <v>0</v>
      </c>
      <c r="G153" s="3">
        <f t="shared" ca="1" si="14"/>
        <v>44118</v>
      </c>
      <c r="H153">
        <f t="shared" ca="1" si="12"/>
        <v>559</v>
      </c>
      <c r="I153" t="str">
        <f t="shared" ca="1" si="16"/>
        <v/>
      </c>
      <c r="J153" t="str">
        <f t="shared" ca="1" si="17"/>
        <v/>
      </c>
    </row>
    <row r="154" spans="1:10">
      <c r="B154" s="3">
        <f t="shared" ca="1" si="13"/>
        <v>44111</v>
      </c>
      <c r="C154">
        <f t="shared" ca="1" si="27"/>
        <v>578</v>
      </c>
      <c r="D154">
        <f t="shared" ca="1" si="28"/>
        <v>0</v>
      </c>
      <c r="E154">
        <f t="shared" ca="1" si="29"/>
        <v>0</v>
      </c>
      <c r="G154" s="3">
        <f t="shared" ca="1" si="14"/>
        <v>44119</v>
      </c>
      <c r="H154">
        <f t="shared" ca="1" si="12"/>
        <v>429</v>
      </c>
      <c r="I154" t="str">
        <f t="shared" ca="1" si="16"/>
        <v/>
      </c>
      <c r="J154">
        <f t="shared" ca="1" si="17"/>
        <v>429</v>
      </c>
    </row>
    <row r="155" spans="1:10">
      <c r="A155">
        <f ca="1">SUM(C155:C161)</f>
        <v>2555</v>
      </c>
      <c r="B155" s="3">
        <f t="shared" ca="1" si="13"/>
        <v>44110</v>
      </c>
      <c r="C155">
        <f t="shared" ca="1" si="27"/>
        <v>655</v>
      </c>
      <c r="D155">
        <f t="shared" ca="1" si="28"/>
        <v>0</v>
      </c>
      <c r="E155">
        <f t="shared" ca="1" si="29"/>
        <v>0</v>
      </c>
      <c r="G155" s="3">
        <f t="shared" ca="1" si="14"/>
        <v>44120</v>
      </c>
      <c r="H155">
        <f t="shared" ca="1" si="12"/>
        <v>639</v>
      </c>
      <c r="I155">
        <f t="shared" ca="1" si="16"/>
        <v>639</v>
      </c>
      <c r="J155" t="str">
        <f t="shared" ca="1" si="17"/>
        <v/>
      </c>
    </row>
    <row r="156" spans="1:10">
      <c r="A156" s="9" t="str">
        <f ca="1">TEXT(A155/A162-1,"0 %")</f>
        <v>78 %</v>
      </c>
      <c r="B156" s="3">
        <f t="shared" ca="1" si="13"/>
        <v>44109</v>
      </c>
      <c r="C156">
        <f t="shared" ca="1" si="27"/>
        <v>453</v>
      </c>
      <c r="D156">
        <f t="shared" ca="1" si="28"/>
        <v>0</v>
      </c>
      <c r="E156">
        <f t="shared" ca="1" si="29"/>
        <v>0</v>
      </c>
      <c r="G156" s="3">
        <f t="shared" ca="1" si="14"/>
        <v>44121</v>
      </c>
      <c r="H156">
        <f t="shared" ca="1" si="12"/>
        <v>537</v>
      </c>
      <c r="I156" t="str">
        <f t="shared" ca="1" si="16"/>
        <v/>
      </c>
      <c r="J156" t="str">
        <f t="shared" ca="1" si="17"/>
        <v/>
      </c>
    </row>
    <row r="157" spans="1:10">
      <c r="B157" s="3">
        <f t="shared" ca="1" si="13"/>
        <v>44108</v>
      </c>
      <c r="C157">
        <f t="shared" ca="1" si="27"/>
        <v>294</v>
      </c>
      <c r="D157">
        <f t="shared" ca="1" si="28"/>
        <v>0</v>
      </c>
      <c r="E157">
        <f t="shared" ca="1" si="29"/>
        <v>0</v>
      </c>
      <c r="G157" s="3">
        <f t="shared" ca="1" si="14"/>
        <v>44122</v>
      </c>
      <c r="H157">
        <f t="shared" ca="1" si="12"/>
        <v>535</v>
      </c>
      <c r="I157" t="str">
        <f t="shared" ca="1" si="16"/>
        <v/>
      </c>
      <c r="J157" t="str">
        <f t="shared" ca="1" si="17"/>
        <v/>
      </c>
    </row>
    <row r="158" spans="1:10">
      <c r="B158" s="3">
        <f t="shared" ca="1" si="13"/>
        <v>44107</v>
      </c>
      <c r="C158">
        <f t="shared" ca="1" si="27"/>
        <v>463</v>
      </c>
      <c r="D158">
        <f t="shared" ca="1" si="28"/>
        <v>1</v>
      </c>
      <c r="E158">
        <f t="shared" ca="1" si="29"/>
        <v>0</v>
      </c>
      <c r="G158" s="3">
        <f t="shared" ca="1" si="14"/>
        <v>44123</v>
      </c>
      <c r="H158">
        <f t="shared" ca="1" si="12"/>
        <v>421</v>
      </c>
      <c r="I158" t="str">
        <f t="shared" ca="1" si="16"/>
        <v/>
      </c>
      <c r="J158" t="str">
        <f t="shared" ca="1" si="17"/>
        <v/>
      </c>
    </row>
    <row r="159" spans="1:10">
      <c r="B159" s="3">
        <f t="shared" ca="1" si="13"/>
        <v>44106</v>
      </c>
      <c r="C159">
        <f t="shared" ca="1" si="27"/>
        <v>169</v>
      </c>
      <c r="D159">
        <f t="shared" ca="1" si="28"/>
        <v>0</v>
      </c>
      <c r="E159">
        <f t="shared" ca="1" si="29"/>
        <v>0</v>
      </c>
      <c r="G159" s="3">
        <f t="shared" ca="1" si="14"/>
        <v>44124</v>
      </c>
      <c r="H159">
        <f t="shared" ca="1" si="12"/>
        <v>386</v>
      </c>
      <c r="I159" t="str">
        <f t="shared" ca="1" si="16"/>
        <v/>
      </c>
      <c r="J159">
        <f t="shared" ca="1" si="17"/>
        <v>386</v>
      </c>
    </row>
    <row r="160" spans="1:10">
      <c r="B160" s="3">
        <f t="shared" ca="1" si="13"/>
        <v>44105</v>
      </c>
      <c r="C160">
        <f t="shared" ca="1" si="27"/>
        <v>203</v>
      </c>
      <c r="D160">
        <f t="shared" ca="1" si="28"/>
        <v>0</v>
      </c>
      <c r="E160">
        <f t="shared" ca="1" si="29"/>
        <v>0</v>
      </c>
      <c r="G160" s="3">
        <f t="shared" ca="1" si="14"/>
        <v>44125</v>
      </c>
      <c r="H160">
        <f t="shared" ca="1" si="12"/>
        <v>446</v>
      </c>
      <c r="I160">
        <f t="shared" ca="1" si="16"/>
        <v>446</v>
      </c>
      <c r="J160" t="str">
        <f t="shared" ca="1" si="17"/>
        <v/>
      </c>
    </row>
    <row r="161" spans="1:10">
      <c r="B161" s="3">
        <f t="shared" ca="1" si="13"/>
        <v>44104</v>
      </c>
      <c r="C161">
        <f t="shared" ca="1" si="27"/>
        <v>318</v>
      </c>
      <c r="D161">
        <f t="shared" ca="1" si="28"/>
        <v>0</v>
      </c>
      <c r="E161">
        <f t="shared" ca="1" si="29"/>
        <v>0</v>
      </c>
      <c r="G161" s="3">
        <f t="shared" ca="1" si="14"/>
        <v>44126</v>
      </c>
      <c r="H161">
        <f t="shared" ca="1" si="12"/>
        <v>372</v>
      </c>
      <c r="I161" t="str">
        <f t="shared" ca="1" si="16"/>
        <v/>
      </c>
      <c r="J161">
        <f t="shared" ca="1" si="17"/>
        <v>372</v>
      </c>
    </row>
    <row r="162" spans="1:10">
      <c r="A162">
        <f ca="1">SUM(C162:C168)</f>
        <v>1437</v>
      </c>
      <c r="B162" s="3">
        <f t="shared" ca="1" si="13"/>
        <v>44103</v>
      </c>
      <c r="C162">
        <f t="shared" ref="C162" ca="1" si="30">IF(B162&lt;&gt;B161,VLOOKUP(B162,data,2,FALSE),"")</f>
        <v>238</v>
      </c>
      <c r="D162">
        <f t="shared" ref="D162" ca="1" si="31">VLOOKUP(B162,data,3,FALSE)</f>
        <v>0</v>
      </c>
      <c r="E162">
        <f t="shared" ref="E162" ca="1" si="32">IF(C162&gt;E161,E161,0)</f>
        <v>0</v>
      </c>
      <c r="G162" s="3">
        <f t="shared" ca="1" si="14"/>
        <v>44127</v>
      </c>
      <c r="H162">
        <f t="shared" ca="1" si="12"/>
        <v>486</v>
      </c>
      <c r="I162">
        <f t="shared" ca="1" si="16"/>
        <v>486</v>
      </c>
      <c r="J162" t="str">
        <f t="shared" ca="1" si="17"/>
        <v/>
      </c>
    </row>
    <row r="163" spans="1:10">
      <c r="A163" s="9" t="str">
        <f ca="1">TEXT(A162/A169-1,"0 %")</f>
        <v>19 %</v>
      </c>
      <c r="B163" s="3">
        <f t="shared" ca="1" si="13"/>
        <v>44102</v>
      </c>
      <c r="C163">
        <f t="shared" ref="C163:C168" ca="1" si="33">IF(B163&lt;&gt;B162,VLOOKUP(B163,data,2,FALSE),"")</f>
        <v>199</v>
      </c>
      <c r="D163">
        <f t="shared" ref="D163:D168" ca="1" si="34">VLOOKUP(B163,data,3,FALSE)</f>
        <v>0</v>
      </c>
      <c r="E163">
        <f t="shared" ref="E163:E168" ca="1" si="35">IF(C163&gt;E162,E162,0)</f>
        <v>0</v>
      </c>
      <c r="G163" s="3">
        <f t="shared" ca="1" si="14"/>
        <v>44128</v>
      </c>
      <c r="H163">
        <f t="shared" ca="1" si="12"/>
        <v>329</v>
      </c>
      <c r="I163" t="str">
        <f t="shared" ca="1" si="16"/>
        <v/>
      </c>
      <c r="J163" t="str">
        <f t="shared" ca="1" si="17"/>
        <v/>
      </c>
    </row>
    <row r="164" spans="1:10">
      <c r="B164" s="3">
        <f t="shared" ca="1" si="13"/>
        <v>44101</v>
      </c>
      <c r="C164">
        <f t="shared" ca="1" si="33"/>
        <v>141</v>
      </c>
      <c r="D164">
        <f t="shared" ca="1" si="34"/>
        <v>0</v>
      </c>
      <c r="E164">
        <f t="shared" ca="1" si="35"/>
        <v>0</v>
      </c>
      <c r="G164" s="3">
        <f t="shared" ca="1" si="14"/>
        <v>44129</v>
      </c>
      <c r="H164">
        <f t="shared" ca="1" si="12"/>
        <v>312</v>
      </c>
      <c r="I164" t="str">
        <f t="shared" ca="1" si="16"/>
        <v/>
      </c>
      <c r="J164" t="str">
        <f t="shared" ca="1" si="17"/>
        <v/>
      </c>
    </row>
    <row r="165" spans="1:10">
      <c r="B165" s="3">
        <f t="shared" ca="1" si="13"/>
        <v>44100</v>
      </c>
      <c r="C165">
        <f t="shared" ca="1" si="33"/>
        <v>242</v>
      </c>
      <c r="D165">
        <f t="shared" ca="1" si="34"/>
        <v>0</v>
      </c>
      <c r="E165">
        <f t="shared" ca="1" si="35"/>
        <v>0</v>
      </c>
      <c r="G165" s="3">
        <f t="shared" ca="1" si="14"/>
        <v>44130</v>
      </c>
      <c r="H165">
        <f t="shared" ca="1" si="12"/>
        <v>309</v>
      </c>
      <c r="I165" t="str">
        <f t="shared" ca="1" si="16"/>
        <v/>
      </c>
      <c r="J165" t="str">
        <f t="shared" ca="1" si="17"/>
        <v/>
      </c>
    </row>
    <row r="166" spans="1:10">
      <c r="B166" s="3">
        <f t="shared" ca="1" si="13"/>
        <v>44099</v>
      </c>
      <c r="C166">
        <f t="shared" ca="1" si="33"/>
        <v>217</v>
      </c>
      <c r="D166">
        <f t="shared" ca="1" si="34"/>
        <v>1</v>
      </c>
      <c r="E166">
        <f t="shared" ca="1" si="35"/>
        <v>0</v>
      </c>
      <c r="G166" s="3">
        <f t="shared" ca="1" si="14"/>
        <v>44131</v>
      </c>
      <c r="H166">
        <f t="shared" ca="1" si="12"/>
        <v>260</v>
      </c>
      <c r="I166" t="str">
        <f t="shared" ca="1" si="16"/>
        <v/>
      </c>
      <c r="J166">
        <f t="shared" ca="1" si="17"/>
        <v>260</v>
      </c>
    </row>
    <row r="167" spans="1:10">
      <c r="B167" s="3">
        <f t="shared" ca="1" si="13"/>
        <v>44098</v>
      </c>
      <c r="C167">
        <f t="shared" ca="1" si="33"/>
        <v>211</v>
      </c>
      <c r="D167">
        <f t="shared" ca="1" si="34"/>
        <v>0</v>
      </c>
      <c r="E167">
        <f t="shared" ca="1" si="35"/>
        <v>0</v>
      </c>
      <c r="G167" s="3">
        <f t="shared" ca="1" si="14"/>
        <v>44132</v>
      </c>
      <c r="H167">
        <f t="shared" ca="1" si="12"/>
        <v>367</v>
      </c>
      <c r="I167">
        <f t="shared" ca="1" si="16"/>
        <v>367</v>
      </c>
      <c r="J167" t="str">
        <f t="shared" ca="1" si="17"/>
        <v/>
      </c>
    </row>
    <row r="168" spans="1:10">
      <c r="B168" s="3">
        <f t="shared" ca="1" si="13"/>
        <v>44097</v>
      </c>
      <c r="C168">
        <f t="shared" ca="1" si="33"/>
        <v>189</v>
      </c>
      <c r="D168">
        <f t="shared" ca="1" si="34"/>
        <v>0</v>
      </c>
      <c r="E168">
        <f t="shared" ca="1" si="35"/>
        <v>0</v>
      </c>
      <c r="G168" s="3">
        <f t="shared" ca="1" si="14"/>
        <v>44133</v>
      </c>
      <c r="H168">
        <f t="shared" ca="1" si="12"/>
        <v>353</v>
      </c>
      <c r="I168" t="str">
        <f t="shared" ca="1" si="16"/>
        <v/>
      </c>
      <c r="J168">
        <f t="shared" ca="1" si="17"/>
        <v>353</v>
      </c>
    </row>
    <row r="169" spans="1:10">
      <c r="A169">
        <f ca="1">SUM(C169:C175)</f>
        <v>1204</v>
      </c>
      <c r="B169" s="3">
        <f t="shared" ca="1" si="13"/>
        <v>44096</v>
      </c>
      <c r="C169">
        <f t="shared" ref="C169:C185" ca="1" si="36">IF(B169&lt;&gt;B168,VLOOKUP(B169,data,2,FALSE),"")</f>
        <v>311</v>
      </c>
      <c r="D169">
        <f t="shared" ref="D169:D185" ca="1" si="37">VLOOKUP(B169,data,3,FALSE)</f>
        <v>0</v>
      </c>
      <c r="E169">
        <f t="shared" ref="E169:E185" ca="1" si="38">IF(C169&gt;E168,E168,0)</f>
        <v>0</v>
      </c>
      <c r="G169" s="3">
        <f t="shared" ca="1" si="14"/>
        <v>44134</v>
      </c>
      <c r="H169">
        <f t="shared" ca="1" si="12"/>
        <v>367</v>
      </c>
      <c r="I169" t="str">
        <f t="shared" ca="1" si="16"/>
        <v/>
      </c>
      <c r="J169" t="str">
        <f t="shared" ca="1" si="17"/>
        <v/>
      </c>
    </row>
    <row r="170" spans="1:10">
      <c r="A170" s="9" t="str">
        <f ca="1">TEXT(A169/A176-1,"0 %")</f>
        <v>107 %</v>
      </c>
      <c r="B170" s="3">
        <f t="shared" ca="1" si="13"/>
        <v>44095</v>
      </c>
      <c r="C170">
        <f t="shared" ca="1" si="36"/>
        <v>157</v>
      </c>
      <c r="D170">
        <f t="shared" ca="1" si="37"/>
        <v>0</v>
      </c>
      <c r="E170">
        <f t="shared" ca="1" si="38"/>
        <v>0</v>
      </c>
      <c r="G170" s="3">
        <f t="shared" ca="1" si="14"/>
        <v>44135</v>
      </c>
      <c r="H170">
        <f t="shared" ref="H170:H194" ca="1" si="39">VLOOKUP(G170,data,2,FALSE)</f>
        <v>372</v>
      </c>
      <c r="I170">
        <f t="shared" ca="1" si="16"/>
        <v>372</v>
      </c>
      <c r="J170" t="str">
        <f t="shared" ca="1" si="17"/>
        <v/>
      </c>
    </row>
    <row r="171" spans="1:10">
      <c r="B171" s="3">
        <f t="shared" ref="B171:B194" ca="1" si="40">IF(AND(B170&gt;44077,B170&lt;&gt;""),B170-1,B170)</f>
        <v>44094</v>
      </c>
      <c r="C171">
        <f t="shared" ca="1" si="36"/>
        <v>202</v>
      </c>
      <c r="D171">
        <f t="shared" ca="1" si="37"/>
        <v>0</v>
      </c>
      <c r="E171">
        <f t="shared" ca="1" si="38"/>
        <v>0</v>
      </c>
      <c r="G171" s="3">
        <f t="shared" ref="G171:G193" ca="1" si="41">IF(G172&gt;44077,G172-1,44077)</f>
        <v>44136</v>
      </c>
      <c r="H171">
        <f t="shared" ca="1" si="39"/>
        <v>240</v>
      </c>
      <c r="I171" t="str">
        <f t="shared" ca="1" si="16"/>
        <v/>
      </c>
      <c r="J171">
        <f t="shared" ca="1" si="17"/>
        <v>240</v>
      </c>
    </row>
    <row r="172" spans="1:10">
      <c r="B172" s="3">
        <f t="shared" ca="1" si="40"/>
        <v>44093</v>
      </c>
      <c r="C172">
        <f t="shared" ca="1" si="36"/>
        <v>190</v>
      </c>
      <c r="D172">
        <f t="shared" ca="1" si="37"/>
        <v>0</v>
      </c>
      <c r="E172">
        <f t="shared" ca="1" si="38"/>
        <v>0</v>
      </c>
      <c r="G172" s="3">
        <f t="shared" ca="1" si="41"/>
        <v>44137</v>
      </c>
      <c r="H172">
        <f t="shared" ca="1" si="39"/>
        <v>241</v>
      </c>
      <c r="I172" t="str">
        <f t="shared" ref="I172:I193" ca="1" si="42">IF(AND(H172&gt;H171,H172&gt;H173),H172,"")</f>
        <v/>
      </c>
      <c r="J172" t="str">
        <f t="shared" ca="1" si="17"/>
        <v/>
      </c>
    </row>
    <row r="173" spans="1:10">
      <c r="B173" s="3">
        <f t="shared" ca="1" si="40"/>
        <v>44092</v>
      </c>
      <c r="C173">
        <f t="shared" ca="1" si="36"/>
        <v>82</v>
      </c>
      <c r="D173">
        <f t="shared" ca="1" si="37"/>
        <v>0</v>
      </c>
      <c r="E173">
        <f t="shared" ca="1" si="38"/>
        <v>0</v>
      </c>
      <c r="G173" s="3">
        <f t="shared" ca="1" si="41"/>
        <v>44138</v>
      </c>
      <c r="H173">
        <f t="shared" ca="1" si="39"/>
        <v>252</v>
      </c>
      <c r="I173" t="str">
        <f t="shared" ca="1" si="42"/>
        <v/>
      </c>
      <c r="J173" t="str">
        <f t="shared" ref="J173:J193" ca="1" si="43">IF(AND(H173&lt;H172,H173&lt;H174),H173,"")</f>
        <v/>
      </c>
    </row>
    <row r="174" spans="1:10">
      <c r="B174" s="3">
        <f t="shared" ca="1" si="40"/>
        <v>44091</v>
      </c>
      <c r="C174">
        <f t="shared" ca="1" si="36"/>
        <v>137</v>
      </c>
      <c r="D174">
        <f t="shared" ca="1" si="37"/>
        <v>0</v>
      </c>
      <c r="E174">
        <f t="shared" ca="1" si="38"/>
        <v>0</v>
      </c>
      <c r="G174" s="3">
        <f t="shared" ca="1" si="41"/>
        <v>44139</v>
      </c>
      <c r="H174">
        <f t="shared" ca="1" si="39"/>
        <v>345</v>
      </c>
      <c r="I174">
        <f t="shared" ca="1" si="42"/>
        <v>345</v>
      </c>
      <c r="J174" t="str">
        <f t="shared" ca="1" si="43"/>
        <v/>
      </c>
    </row>
    <row r="175" spans="1:10">
      <c r="B175" s="3">
        <f t="shared" ca="1" si="40"/>
        <v>44090</v>
      </c>
      <c r="C175">
        <f t="shared" ca="1" si="36"/>
        <v>125</v>
      </c>
      <c r="D175">
        <f t="shared" ca="1" si="37"/>
        <v>0</v>
      </c>
      <c r="E175">
        <f t="shared" ca="1" si="38"/>
        <v>0</v>
      </c>
      <c r="G175" s="3">
        <f t="shared" ca="1" si="41"/>
        <v>44140</v>
      </c>
      <c r="H175">
        <f t="shared" ca="1" si="39"/>
        <v>309</v>
      </c>
      <c r="I175" t="str">
        <f t="shared" ca="1" si="42"/>
        <v/>
      </c>
      <c r="J175">
        <f t="shared" ca="1" si="43"/>
        <v>309</v>
      </c>
    </row>
    <row r="176" spans="1:10">
      <c r="A176">
        <f ca="1">SUM(C176:C182)</f>
        <v>582</v>
      </c>
      <c r="B176" s="3">
        <f t="shared" ca="1" si="40"/>
        <v>44089</v>
      </c>
      <c r="C176">
        <f t="shared" ca="1" si="36"/>
        <v>136</v>
      </c>
      <c r="D176">
        <f t="shared" ca="1" si="37"/>
        <v>0</v>
      </c>
      <c r="E176">
        <f t="shared" ca="1" si="38"/>
        <v>0</v>
      </c>
      <c r="G176" s="3">
        <f t="shared" ca="1" si="41"/>
        <v>44141</v>
      </c>
      <c r="H176">
        <f t="shared" ca="1" si="39"/>
        <v>378</v>
      </c>
      <c r="I176">
        <f t="shared" ca="1" si="42"/>
        <v>378</v>
      </c>
      <c r="J176" t="str">
        <f t="shared" ca="1" si="43"/>
        <v/>
      </c>
    </row>
    <row r="177" spans="1:10">
      <c r="A177" s="9"/>
      <c r="B177" s="3">
        <f t="shared" ca="1" si="40"/>
        <v>44088</v>
      </c>
      <c r="C177">
        <f t="shared" ca="1" si="36"/>
        <v>67</v>
      </c>
      <c r="D177">
        <f t="shared" ca="1" si="37"/>
        <v>0</v>
      </c>
      <c r="E177">
        <f t="shared" ca="1" si="38"/>
        <v>0</v>
      </c>
      <c r="G177" s="3">
        <f t="shared" ca="1" si="41"/>
        <v>44142</v>
      </c>
      <c r="H177">
        <f t="shared" ca="1" si="39"/>
        <v>365</v>
      </c>
      <c r="I177" t="str">
        <f t="shared" ca="1" si="42"/>
        <v/>
      </c>
      <c r="J177" t="str">
        <f t="shared" ca="1" si="43"/>
        <v/>
      </c>
    </row>
    <row r="178" spans="1:10">
      <c r="B178" s="3">
        <f t="shared" ca="1" si="40"/>
        <v>44087</v>
      </c>
      <c r="C178">
        <f t="shared" ca="1" si="36"/>
        <v>87</v>
      </c>
      <c r="D178">
        <f t="shared" ca="1" si="37"/>
        <v>0</v>
      </c>
      <c r="E178">
        <f t="shared" ca="1" si="38"/>
        <v>0</v>
      </c>
      <c r="G178" s="3">
        <f t="shared" ca="1" si="41"/>
        <v>44143</v>
      </c>
      <c r="H178">
        <f t="shared" ca="1" si="39"/>
        <v>252</v>
      </c>
      <c r="I178" t="str">
        <f t="shared" ca="1" si="42"/>
        <v/>
      </c>
      <c r="J178" t="str">
        <f t="shared" ca="1" si="43"/>
        <v/>
      </c>
    </row>
    <row r="179" spans="1:10">
      <c r="B179" s="3">
        <f t="shared" ca="1" si="40"/>
        <v>44086</v>
      </c>
      <c r="C179">
        <f t="shared" ca="1" si="36"/>
        <v>46</v>
      </c>
      <c r="D179">
        <f t="shared" ca="1" si="37"/>
        <v>0</v>
      </c>
      <c r="E179">
        <f t="shared" ca="1" si="38"/>
        <v>0</v>
      </c>
      <c r="G179" s="3">
        <f t="shared" ca="1" si="41"/>
        <v>44144</v>
      </c>
      <c r="H179">
        <f t="shared" ca="1" si="39"/>
        <v>171</v>
      </c>
      <c r="I179" t="str">
        <f t="shared" ca="1" si="42"/>
        <v/>
      </c>
      <c r="J179">
        <f t="shared" ca="1" si="43"/>
        <v>171</v>
      </c>
    </row>
    <row r="180" spans="1:10">
      <c r="B180" s="3">
        <f t="shared" ca="1" si="40"/>
        <v>44085</v>
      </c>
      <c r="C180">
        <f t="shared" ca="1" si="36"/>
        <v>70</v>
      </c>
      <c r="D180">
        <f t="shared" ca="1" si="37"/>
        <v>0</v>
      </c>
      <c r="E180">
        <f t="shared" ca="1" si="38"/>
        <v>0</v>
      </c>
      <c r="G180" s="3">
        <f t="shared" ca="1" si="41"/>
        <v>44145</v>
      </c>
      <c r="H180">
        <f t="shared" ca="1" si="39"/>
        <v>202</v>
      </c>
      <c r="I180" t="str">
        <f t="shared" ca="1" si="42"/>
        <v/>
      </c>
      <c r="J180" t="str">
        <f t="shared" ca="1" si="43"/>
        <v/>
      </c>
    </row>
    <row r="181" spans="1:10">
      <c r="B181" s="3">
        <f t="shared" ca="1" si="40"/>
        <v>44084</v>
      </c>
      <c r="C181">
        <f t="shared" ca="1" si="36"/>
        <v>75</v>
      </c>
      <c r="D181">
        <f t="shared" ca="1" si="37"/>
        <v>0</v>
      </c>
      <c r="E181">
        <f t="shared" ca="1" si="38"/>
        <v>0</v>
      </c>
      <c r="G181" s="3">
        <f t="shared" ca="1" si="41"/>
        <v>44146</v>
      </c>
      <c r="H181">
        <f t="shared" ca="1" si="39"/>
        <v>248</v>
      </c>
      <c r="I181" t="str">
        <f t="shared" ca="1" si="42"/>
        <v/>
      </c>
      <c r="J181" t="str">
        <f t="shared" ca="1" si="43"/>
        <v/>
      </c>
    </row>
    <row r="182" spans="1:10">
      <c r="B182" s="3">
        <f t="shared" ca="1" si="40"/>
        <v>44083</v>
      </c>
      <c r="C182">
        <f t="shared" ca="1" si="36"/>
        <v>101</v>
      </c>
      <c r="D182">
        <f t="shared" ca="1" si="37"/>
        <v>0</v>
      </c>
      <c r="E182">
        <f t="shared" ca="1" si="38"/>
        <v>0</v>
      </c>
      <c r="G182" s="3">
        <f t="shared" ca="1" si="41"/>
        <v>44147</v>
      </c>
      <c r="H182">
        <f t="shared" ca="1" si="39"/>
        <v>255</v>
      </c>
      <c r="I182" t="str">
        <f t="shared" ca="1" si="42"/>
        <v/>
      </c>
      <c r="J182" t="str">
        <f t="shared" ca="1" si="43"/>
        <v/>
      </c>
    </row>
    <row r="183" spans="1:10">
      <c r="B183" s="3">
        <f t="shared" ca="1" si="40"/>
        <v>44082</v>
      </c>
      <c r="C183">
        <f t="shared" ca="1" si="36"/>
        <v>56</v>
      </c>
      <c r="D183">
        <f t="shared" ca="1" si="37"/>
        <v>0</v>
      </c>
      <c r="E183">
        <f t="shared" ca="1" si="38"/>
        <v>0</v>
      </c>
      <c r="G183" s="3">
        <f t="shared" ca="1" si="41"/>
        <v>44148</v>
      </c>
      <c r="H183">
        <f t="shared" ca="1" si="39"/>
        <v>280</v>
      </c>
      <c r="I183">
        <f t="shared" ca="1" si="42"/>
        <v>280</v>
      </c>
      <c r="J183" t="str">
        <f t="shared" ca="1" si="43"/>
        <v/>
      </c>
    </row>
    <row r="184" spans="1:10">
      <c r="B184" s="3">
        <f t="shared" ca="1" si="40"/>
        <v>44081</v>
      </c>
      <c r="C184">
        <f t="shared" ca="1" si="36"/>
        <v>46</v>
      </c>
      <c r="D184">
        <f t="shared" ca="1" si="37"/>
        <v>0</v>
      </c>
      <c r="E184">
        <f t="shared" ca="1" si="38"/>
        <v>0</v>
      </c>
      <c r="G184" s="3">
        <f t="shared" ca="1" si="41"/>
        <v>44149</v>
      </c>
      <c r="H184">
        <f t="shared" ca="1" si="39"/>
        <v>279</v>
      </c>
      <c r="I184" t="str">
        <f t="shared" ca="1" si="42"/>
        <v/>
      </c>
      <c r="J184">
        <f t="shared" ca="1" si="43"/>
        <v>279</v>
      </c>
    </row>
    <row r="185" spans="1:10">
      <c r="B185" s="3">
        <f t="shared" ca="1" si="40"/>
        <v>44080</v>
      </c>
      <c r="C185">
        <f t="shared" ca="1" si="36"/>
        <v>10</v>
      </c>
      <c r="D185">
        <f t="shared" ca="1" si="37"/>
        <v>0</v>
      </c>
      <c r="E185">
        <f t="shared" ca="1" si="38"/>
        <v>0</v>
      </c>
      <c r="G185" s="3">
        <f t="shared" ca="1" si="41"/>
        <v>44150</v>
      </c>
      <c r="H185">
        <f t="shared" ca="1" si="39"/>
        <v>321</v>
      </c>
      <c r="I185">
        <f t="shared" ca="1" si="42"/>
        <v>321</v>
      </c>
      <c r="J185" t="str">
        <f t="shared" ca="1" si="43"/>
        <v/>
      </c>
    </row>
    <row r="186" spans="1:10">
      <c r="B186" s="3">
        <f t="shared" ca="1" si="40"/>
        <v>44079</v>
      </c>
      <c r="C186">
        <f t="shared" ref="C186:C194" ca="1" si="44">IF(B186&lt;&gt;B185,VLOOKUP(B186,data,2,FALSE),"")</f>
        <v>15</v>
      </c>
      <c r="D186">
        <f t="shared" ref="D186:D194" ca="1" si="45">VLOOKUP(B186,data,3,FALSE)</f>
        <v>0</v>
      </c>
      <c r="E186">
        <f t="shared" ref="E186:E194" ca="1" si="46">IF(C186&gt;E185,E185,0)</f>
        <v>0</v>
      </c>
      <c r="G186" s="3">
        <f t="shared" ca="1" si="41"/>
        <v>44151</v>
      </c>
      <c r="H186">
        <f t="shared" ca="1" si="39"/>
        <v>301</v>
      </c>
      <c r="I186" t="str">
        <f t="shared" ca="1" si="42"/>
        <v/>
      </c>
      <c r="J186">
        <f t="shared" ca="1" si="43"/>
        <v>301</v>
      </c>
    </row>
    <row r="187" spans="1:10">
      <c r="B187" s="3">
        <f t="shared" ca="1" si="40"/>
        <v>44078</v>
      </c>
      <c r="C187">
        <f t="shared" ca="1" si="44"/>
        <v>19</v>
      </c>
      <c r="D187">
        <f t="shared" ca="1" si="45"/>
        <v>0</v>
      </c>
      <c r="E187">
        <f t="shared" ca="1" si="46"/>
        <v>0</v>
      </c>
      <c r="G187" s="3">
        <f t="shared" ca="1" si="41"/>
        <v>44152</v>
      </c>
      <c r="H187">
        <f t="shared" ca="1" si="39"/>
        <v>389</v>
      </c>
      <c r="I187" t="str">
        <f t="shared" ca="1" si="42"/>
        <v/>
      </c>
      <c r="J187" t="str">
        <f t="shared" ca="1" si="43"/>
        <v/>
      </c>
    </row>
    <row r="188" spans="1:10">
      <c r="A188" s="14"/>
      <c r="B188" s="3">
        <f t="shared" ca="1" si="40"/>
        <v>44077</v>
      </c>
      <c r="C188">
        <f t="shared" ca="1" si="44"/>
        <v>6</v>
      </c>
      <c r="D188">
        <f t="shared" ca="1" si="45"/>
        <v>0</v>
      </c>
      <c r="E188">
        <f t="shared" ca="1" si="46"/>
        <v>0</v>
      </c>
      <c r="G188" s="3">
        <f t="shared" ca="1" si="41"/>
        <v>44153</v>
      </c>
      <c r="H188">
        <f t="shared" ca="1" si="39"/>
        <v>458</v>
      </c>
      <c r="I188" t="str">
        <f t="shared" ca="1" si="42"/>
        <v/>
      </c>
      <c r="J188" t="str">
        <f t="shared" ca="1" si="43"/>
        <v/>
      </c>
    </row>
    <row r="189" spans="1:10">
      <c r="B189" s="3">
        <f t="shared" ca="1" si="40"/>
        <v>44077</v>
      </c>
      <c r="C189" t="str">
        <f t="shared" ca="1" si="44"/>
        <v/>
      </c>
      <c r="D189">
        <f t="shared" ca="1" si="45"/>
        <v>0</v>
      </c>
      <c r="E189">
        <f t="shared" ca="1" si="46"/>
        <v>0</v>
      </c>
      <c r="G189" s="3">
        <f t="shared" ca="1" si="41"/>
        <v>44154</v>
      </c>
      <c r="H189">
        <f t="shared" ca="1" si="39"/>
        <v>537</v>
      </c>
      <c r="I189">
        <f t="shared" ca="1" si="42"/>
        <v>537</v>
      </c>
      <c r="J189" t="str">
        <f t="shared" ca="1" si="43"/>
        <v/>
      </c>
    </row>
    <row r="190" spans="1:10">
      <c r="B190" s="3">
        <f t="shared" ca="1" si="40"/>
        <v>44077</v>
      </c>
      <c r="C190" t="str">
        <f t="shared" ca="1" si="44"/>
        <v/>
      </c>
      <c r="D190">
        <f t="shared" ca="1" si="45"/>
        <v>0</v>
      </c>
      <c r="E190">
        <f t="shared" ca="1" si="46"/>
        <v>0</v>
      </c>
      <c r="G190" s="3">
        <f t="shared" ca="1" si="41"/>
        <v>44155</v>
      </c>
      <c r="H190">
        <f t="shared" ca="1" si="39"/>
        <v>518</v>
      </c>
      <c r="I190" t="str">
        <f t="shared" ca="1" si="42"/>
        <v/>
      </c>
      <c r="J190">
        <f t="shared" ca="1" si="43"/>
        <v>518</v>
      </c>
    </row>
    <row r="191" spans="1:10">
      <c r="B191" s="3">
        <f t="shared" ca="1" si="40"/>
        <v>44077</v>
      </c>
      <c r="C191" t="str">
        <f t="shared" ca="1" si="44"/>
        <v/>
      </c>
      <c r="D191">
        <f t="shared" ca="1" si="45"/>
        <v>0</v>
      </c>
      <c r="E191">
        <f t="shared" ca="1" si="46"/>
        <v>0</v>
      </c>
      <c r="G191" s="3">
        <f t="shared" ca="1" si="41"/>
        <v>44156</v>
      </c>
      <c r="H191">
        <f t="shared" ca="1" si="39"/>
        <v>626</v>
      </c>
      <c r="I191">
        <f t="shared" ca="1" si="42"/>
        <v>626</v>
      </c>
      <c r="J191" t="str">
        <f t="shared" ca="1" si="43"/>
        <v/>
      </c>
    </row>
    <row r="192" spans="1:10">
      <c r="B192" s="3">
        <f t="shared" ca="1" si="40"/>
        <v>44077</v>
      </c>
      <c r="C192" t="str">
        <f t="shared" ca="1" si="44"/>
        <v/>
      </c>
      <c r="D192">
        <f t="shared" ca="1" si="45"/>
        <v>0</v>
      </c>
      <c r="E192">
        <f t="shared" ca="1" si="46"/>
        <v>0</v>
      </c>
      <c r="G192" s="3">
        <f t="shared" ca="1" si="41"/>
        <v>44157</v>
      </c>
      <c r="H192">
        <f t="shared" ca="1" si="39"/>
        <v>485</v>
      </c>
      <c r="I192" t="str">
        <f t="shared" ca="1" si="42"/>
        <v/>
      </c>
      <c r="J192" t="str">
        <f t="shared" ca="1" si="43"/>
        <v/>
      </c>
    </row>
    <row r="193" spans="2:13">
      <c r="B193" s="3">
        <f t="shared" ca="1" si="40"/>
        <v>44077</v>
      </c>
      <c r="C193" t="str">
        <f t="shared" ca="1" si="44"/>
        <v/>
      </c>
      <c r="D193">
        <f t="shared" ca="1" si="45"/>
        <v>0</v>
      </c>
      <c r="E193">
        <f t="shared" ca="1" si="46"/>
        <v>0</v>
      </c>
      <c r="G193" s="3">
        <f t="shared" ca="1" si="41"/>
        <v>44158</v>
      </c>
      <c r="H193">
        <f t="shared" ca="1" si="39"/>
        <v>383</v>
      </c>
      <c r="I193" t="str">
        <f t="shared" ca="1" si="42"/>
        <v/>
      </c>
      <c r="J193">
        <f t="shared" ca="1" si="43"/>
        <v>383</v>
      </c>
    </row>
    <row r="194" spans="2:13">
      <c r="B194" s="3">
        <f t="shared" ca="1" si="40"/>
        <v>44077</v>
      </c>
      <c r="C194" t="str">
        <f t="shared" ca="1" si="44"/>
        <v/>
      </c>
      <c r="D194">
        <f t="shared" ca="1" si="45"/>
        <v>0</v>
      </c>
      <c r="E194">
        <f t="shared" ca="1" si="46"/>
        <v>0</v>
      </c>
      <c r="G194" s="3">
        <f ca="1">B106</f>
        <v>44159</v>
      </c>
      <c r="H194">
        <f t="shared" ca="1" si="39"/>
        <v>874</v>
      </c>
      <c r="I194">
        <f ca="1">IF(AND(H194&gt;H193,H194&gt;H195),H194,IF(AND(H195="",H194/H193&gt;1.1),H194,""))</f>
        <v>874</v>
      </c>
      <c r="J194" t="str">
        <f ca="1">IF(AND(H194&lt;H193,H194&lt;H195),H194,IF(AND(H195="",H194/H193&lt;0.9),H194,""))</f>
        <v/>
      </c>
      <c r="M194" t="s">
        <v>81</v>
      </c>
    </row>
    <row r="195" spans="2:13">
      <c r="B195" s="3"/>
      <c r="C195"/>
    </row>
    <row r="196" spans="2:13">
      <c r="B196" s="3"/>
      <c r="C196"/>
    </row>
  </sheetData>
  <sortState xmlns:xlrd2="http://schemas.microsoft.com/office/spreadsheetml/2017/richdata2" ref="C80:D92">
    <sortCondition descending="1" ref="C80:C92"/>
  </sortState>
  <hyperlinks>
    <hyperlink ref="A33" r:id="rId1" location="Koronavilkkua" display="https://thl.fi/fi/web/hyvinvoinnin-ja-terveyden-edistamisen-johtaminen/ajankohtaista/koronan-vaikutukset-yhteiskuntaan-ja-palveluihin - Koronavilkkua" xr:uid="{F06E6CD0-5429-431D-B74B-547C41718C4B}"/>
    <hyperlink ref="A96" r:id="rId2" xr:uid="{517C9E3A-E5DB-4E26-91C6-74B95F09EC29}"/>
    <hyperlink ref="A39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2020-11-24T18:13:44Z</dcterms:modified>
</cp:coreProperties>
</file>