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8EDA7B6A-AC38-4C7C-BE19-CA237F49F38F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Android!$C$88:$C$161</definedName>
    <definedName name="data">Android!$C$9:$E$82</definedName>
    <definedName name="Json">Android!$A$4</definedName>
    <definedName name="time">Android!$C$9:$C$82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1" l="1"/>
  <c r="B87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8" i="1" s="1"/>
  <c r="J21" i="1"/>
  <c r="K21" i="1" s="1"/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D21" i="1"/>
  <c r="D9" i="1"/>
  <c r="I22" i="1"/>
  <c r="L21" i="1"/>
  <c r="E20" i="1" s="1"/>
  <c r="D20" i="1"/>
  <c r="B103" i="1" l="1"/>
  <c r="C89" i="1"/>
  <c r="E21" i="1"/>
  <c r="E9" i="1"/>
  <c r="J22" i="1"/>
  <c r="K22" i="1" s="1"/>
  <c r="D11" i="1"/>
  <c r="D89" i="1" l="1"/>
  <c r="C103" i="1"/>
  <c r="D103" i="1"/>
  <c r="B104" i="1"/>
  <c r="C90" i="1"/>
  <c r="L22" i="1"/>
  <c r="E11" i="1" s="1"/>
  <c r="D90" i="1" s="1"/>
  <c r="D22" i="1"/>
  <c r="C102" i="1" s="1"/>
  <c r="D104" i="1" l="1"/>
  <c r="B105" i="1"/>
  <c r="C104" i="1"/>
  <c r="C88" i="1"/>
  <c r="C101" i="1"/>
  <c r="C91" i="1"/>
  <c r="D91" i="1"/>
  <c r="E22" i="1"/>
  <c r="E2" i="1" s="1"/>
  <c r="E88" i="1" l="1"/>
  <c r="E89" i="1" s="1"/>
  <c r="E90" i="1" s="1"/>
  <c r="E91" i="1" s="1"/>
  <c r="F86" i="1"/>
  <c r="D102" i="1"/>
  <c r="B106" i="1"/>
  <c r="C105" i="1"/>
  <c r="D105" i="1"/>
  <c r="D88" i="1"/>
  <c r="D101" i="1"/>
  <c r="D92" i="1"/>
  <c r="C92" i="1"/>
  <c r="E92" i="1" l="1"/>
  <c r="C106" i="1"/>
  <c r="D106" i="1"/>
  <c r="B107" i="1"/>
  <c r="D93" i="1"/>
  <c r="C93" i="1"/>
  <c r="E93" i="1" l="1"/>
  <c r="C107" i="1"/>
  <c r="D107" i="1"/>
  <c r="B108" i="1"/>
  <c r="B109" i="1" s="1"/>
  <c r="B110" i="1" s="1"/>
  <c r="B111" i="1" s="1"/>
  <c r="D94" i="1"/>
  <c r="C94" i="1"/>
  <c r="E94" i="1" l="1"/>
  <c r="A88" i="1"/>
  <c r="B112" i="1"/>
  <c r="D111" i="1"/>
  <c r="C111" i="1"/>
  <c r="C109" i="1"/>
  <c r="D109" i="1"/>
  <c r="D108" i="1"/>
  <c r="C108" i="1"/>
  <c r="C95" i="1"/>
  <c r="D95" i="1"/>
  <c r="E95" i="1" l="1"/>
  <c r="A102" i="1"/>
  <c r="B113" i="1"/>
  <c r="D112" i="1"/>
  <c r="C112" i="1"/>
  <c r="D110" i="1"/>
  <c r="C110" i="1"/>
  <c r="D96" i="1"/>
  <c r="C96" i="1"/>
  <c r="E96" i="1" l="1"/>
  <c r="B114" i="1"/>
  <c r="D113" i="1"/>
  <c r="C113" i="1"/>
  <c r="D97" i="1"/>
  <c r="C97" i="1"/>
  <c r="E97" i="1" l="1"/>
  <c r="B115" i="1"/>
  <c r="D114" i="1"/>
  <c r="C114" i="1"/>
  <c r="D98" i="1"/>
  <c r="C98" i="1"/>
  <c r="E98" i="1" l="1"/>
  <c r="B116" i="1"/>
  <c r="D115" i="1"/>
  <c r="C115" i="1"/>
  <c r="C99" i="1"/>
  <c r="D99" i="1"/>
  <c r="E99" i="1" l="1"/>
  <c r="A109" i="1"/>
  <c r="A103" i="1" s="1"/>
  <c r="B117" i="1"/>
  <c r="D116" i="1"/>
  <c r="C116" i="1"/>
  <c r="C100" i="1"/>
  <c r="D100" i="1"/>
  <c r="E100" i="1" l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A95" i="1"/>
  <c r="A89" i="1" s="1"/>
  <c r="B118" i="1"/>
  <c r="C118" i="1" s="1"/>
  <c r="D117" i="1"/>
  <c r="C117" i="1"/>
  <c r="E117" i="1" l="1"/>
  <c r="E118" i="1" s="1"/>
  <c r="A96" i="1"/>
  <c r="B119" i="1"/>
  <c r="C119" i="1" s="1"/>
  <c r="D118" i="1"/>
  <c r="E119" i="1" l="1"/>
  <c r="B120" i="1"/>
  <c r="C120" i="1" s="1"/>
  <c r="D119" i="1"/>
  <c r="E120" i="1" l="1"/>
  <c r="B121" i="1"/>
  <c r="B122" i="1" s="1"/>
  <c r="B123" i="1" s="1"/>
  <c r="B124" i="1" s="1"/>
  <c r="D124" i="1" s="1"/>
  <c r="D120" i="1"/>
  <c r="B125" i="1" l="1"/>
  <c r="B126" i="1" s="1"/>
  <c r="C124" i="1"/>
  <c r="D123" i="1"/>
  <c r="C123" i="1"/>
  <c r="D122" i="1"/>
  <c r="C122" i="1"/>
  <c r="C121" i="1"/>
  <c r="E121" i="1" s="1"/>
  <c r="D121" i="1"/>
  <c r="E122" i="1" l="1"/>
  <c r="E123" i="1" s="1"/>
  <c r="E124" i="1" s="1"/>
  <c r="B127" i="1"/>
  <c r="C126" i="1"/>
  <c r="D126" i="1"/>
  <c r="A116" i="1"/>
  <c r="A110" i="1" s="1"/>
  <c r="D125" i="1"/>
  <c r="C125" i="1"/>
  <c r="E125" i="1" l="1"/>
  <c r="E126" i="1" s="1"/>
  <c r="C127" i="1"/>
  <c r="B128" i="1"/>
  <c r="D127" i="1"/>
  <c r="E127" i="1" l="1"/>
  <c r="D128" i="1"/>
  <c r="B129" i="1"/>
  <c r="C128" i="1"/>
  <c r="E128" i="1" l="1"/>
  <c r="B130" i="1"/>
  <c r="D129" i="1"/>
  <c r="C129" i="1"/>
  <c r="E129" i="1" l="1"/>
  <c r="A123" i="1"/>
  <c r="C130" i="1"/>
  <c r="D130" i="1"/>
  <c r="B131" i="1"/>
  <c r="C131" i="1" s="1"/>
  <c r="E130" i="1" l="1"/>
  <c r="E131" i="1" s="1"/>
  <c r="A117" i="1"/>
  <c r="B132" i="1"/>
  <c r="C132" i="1" s="1"/>
  <c r="D131" i="1"/>
  <c r="E132" i="1" l="1"/>
  <c r="D132" i="1"/>
  <c r="B133" i="1"/>
  <c r="C133" i="1" s="1"/>
  <c r="E133" i="1" l="1"/>
  <c r="B134" i="1"/>
  <c r="D133" i="1"/>
  <c r="C134" i="1" l="1"/>
  <c r="E134" i="1" s="1"/>
  <c r="B135" i="1"/>
  <c r="D134" i="1"/>
  <c r="B136" i="1" l="1"/>
  <c r="C135" i="1"/>
  <c r="E135" i="1" s="1"/>
  <c r="D135" i="1"/>
  <c r="B137" i="1" l="1"/>
  <c r="C136" i="1"/>
  <c r="E136" i="1" s="1"/>
  <c r="D136" i="1"/>
  <c r="A130" i="1" l="1"/>
  <c r="A124" i="1" s="1"/>
  <c r="B138" i="1"/>
  <c r="C137" i="1"/>
  <c r="E137" i="1" s="1"/>
  <c r="D137" i="1"/>
  <c r="B139" i="1" l="1"/>
  <c r="C138" i="1"/>
  <c r="E138" i="1" s="1"/>
  <c r="D138" i="1"/>
  <c r="B140" i="1" l="1"/>
  <c r="C139" i="1"/>
  <c r="E139" i="1" s="1"/>
  <c r="D139" i="1"/>
  <c r="B141" i="1" l="1"/>
  <c r="C140" i="1"/>
  <c r="E140" i="1" s="1"/>
  <c r="D140" i="1"/>
  <c r="B142" i="1" l="1"/>
  <c r="C141" i="1"/>
  <c r="E141" i="1" s="1"/>
  <c r="D141" i="1"/>
  <c r="B143" i="1" l="1"/>
  <c r="B144" i="1" s="1"/>
  <c r="B145" i="1" s="1"/>
  <c r="C142" i="1"/>
  <c r="E142" i="1" s="1"/>
  <c r="D142" i="1"/>
  <c r="B146" i="1" l="1"/>
  <c r="C145" i="1"/>
  <c r="D145" i="1"/>
  <c r="C144" i="1"/>
  <c r="D144" i="1"/>
  <c r="C143" i="1"/>
  <c r="E143" i="1" s="1"/>
  <c r="D143" i="1"/>
  <c r="B147" i="1" l="1"/>
  <c r="D146" i="1"/>
  <c r="C146" i="1"/>
  <c r="E144" i="1"/>
  <c r="E145" i="1" s="1"/>
  <c r="E146" i="1" l="1"/>
  <c r="B148" i="1"/>
  <c r="C147" i="1"/>
  <c r="D147" i="1"/>
  <c r="E147" i="1" l="1"/>
  <c r="B149" i="1"/>
  <c r="D148" i="1"/>
  <c r="C148" i="1"/>
  <c r="E148" i="1" l="1"/>
  <c r="B150" i="1"/>
  <c r="C149" i="1"/>
  <c r="D149" i="1"/>
  <c r="E149" i="1" l="1"/>
  <c r="B151" i="1"/>
  <c r="D150" i="1"/>
  <c r="C150" i="1"/>
  <c r="E150" i="1" l="1"/>
  <c r="B152" i="1"/>
  <c r="C151" i="1"/>
  <c r="D151" i="1"/>
  <c r="E151" i="1" l="1"/>
  <c r="B153" i="1"/>
  <c r="D152" i="1"/>
  <c r="C152" i="1"/>
  <c r="E152" i="1" l="1"/>
  <c r="B154" i="1"/>
  <c r="D153" i="1"/>
  <c r="C153" i="1"/>
  <c r="E153" i="1" l="1"/>
  <c r="B155" i="1"/>
  <c r="C154" i="1"/>
  <c r="D154" i="1"/>
  <c r="E154" i="1" l="1"/>
  <c r="B156" i="1"/>
  <c r="D155" i="1"/>
  <c r="C155" i="1"/>
  <c r="E155" i="1" l="1"/>
  <c r="B157" i="1"/>
  <c r="D156" i="1"/>
  <c r="C156" i="1"/>
  <c r="E156" i="1" l="1"/>
  <c r="B158" i="1"/>
  <c r="C157" i="1"/>
  <c r="D157" i="1"/>
  <c r="E157" i="1" l="1"/>
  <c r="B159" i="1"/>
  <c r="D158" i="1"/>
  <c r="C158" i="1"/>
  <c r="E158" i="1" l="1"/>
  <c r="B160" i="1"/>
  <c r="C159" i="1"/>
  <c r="D159" i="1"/>
  <c r="E159" i="1" l="1"/>
  <c r="B161" i="1"/>
  <c r="D160" i="1"/>
  <c r="C160" i="1"/>
  <c r="E160" i="1" l="1"/>
  <c r="D161" i="1"/>
  <c r="C161" i="1"/>
  <c r="E161" i="1" l="1"/>
  <c r="F88" i="1" s="1"/>
  <c r="G2" i="1"/>
  <c r="H2" i="1" s="1"/>
  <c r="A84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<sst xmlns="http://schemas.openxmlformats.org/spreadsheetml/2006/main" count="80" uniqueCount="78">
  <si>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</si>
  <si>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</si>
  <si>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</si>
  <si>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</si>
  <si>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</si>
  <si>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</si>
  <si>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</si>
  <si>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</si>
  <si>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</si>
  <si>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</si>
  <si>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</si>
  <si>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</si>
  <si>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</si>
  <si>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</si>
  <si>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</si>
  <si>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</si>
  <si>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</si>
  <si>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</si>
  <si>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</si>
  <si>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</si>
  <si>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</si>
  <si>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</si>
  <si>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</si>
  <si>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</si>
  <si>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</si>
  <si>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</si>
  <si>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</si>
  <si>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</si>
  <si>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</si>
  <si>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</si>
  <si>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</si>
  <si>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</si>
  <si>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</si>
  <si>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</si>
  <si>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</si>
  <si>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</si>
  <si>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</si>
  <si>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</si>
  <si>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</si>
  <si>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</si>
  <si>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</si>
  <si>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</si>
  <si>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</si>
  <si>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</si>
  <si>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</si>
  <si>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</si>
  <si>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</si>
  <si>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</si>
  <si>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</si>
  <si>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</si>
  <si>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</si>
  <si>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</si>
  <si>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</si>
  <si>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</si>
  <si>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</si>
  <si>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</si>
  <si>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</si>
  <si>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</si>
  <si>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</si>
  <si>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</si>
  <si>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</si>
  <si>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</si>
  <si>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</si>
  <si>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</si>
  <si>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</si>
  <si>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</si>
  <si>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</si>
  <si>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</si>
  <si>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</si>
  <si>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</si>
  <si>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</si>
  <si>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</si>
  <si>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</si>
  <si>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</si>
  <si>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</si>
  <si>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</si>
  <si>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</si>
  <si>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8.21","keyCount":367,"matchesCount":0,"appName":"Koronavilkku","hash":"8dBdeK0Gwzy7W2jo5u6W5wnWCNeHuRzLfObXxwYDWYc="},{"timestamp":"27.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</si>
</sst>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10. marraskuuta</c:v>
                </c:pt>
                <c:pt idx="1">
                  <c:v>9. marraskuuta</c:v>
                </c:pt>
                <c:pt idx="2">
                  <c:v>8. marraskuuta</c:v>
                </c:pt>
                <c:pt idx="3">
                  <c:v>7. marraskuuta</c:v>
                </c:pt>
                <c:pt idx="4">
                  <c:v>6. marraskuuta</c:v>
                </c:pt>
                <c:pt idx="5">
                  <c:v>5. marraskuuta</c:v>
                </c:pt>
                <c:pt idx="6">
                  <c:v>4. marraskuuta</c:v>
                </c:pt>
                <c:pt idx="7">
                  <c:v>3. marraskuuta</c:v>
                </c:pt>
                <c:pt idx="8">
                  <c:v>2. marraskuuta</c:v>
                </c:pt>
                <c:pt idx="9">
                  <c:v>1. marraskuuta</c:v>
                </c:pt>
                <c:pt idx="10">
                  <c:v>31. lokakuuta</c:v>
                </c:pt>
                <c:pt idx="11">
                  <c:v>30. lokakuuta</c:v>
                </c:pt>
                <c:pt idx="12">
                  <c:v>29. lokakuuta</c:v>
                </c:pt>
                <c:pt idx="13">
                  <c:v>28.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202</c:v>
                </c:pt>
                <c:pt idx="1">
                  <c:v>171</c:v>
                </c:pt>
                <c:pt idx="2">
                  <c:v>252</c:v>
                </c:pt>
                <c:pt idx="3">
                  <c:v>365</c:v>
                </c:pt>
                <c:pt idx="4">
                  <c:v>378</c:v>
                </c:pt>
                <c:pt idx="5">
                  <c:v>309</c:v>
                </c:pt>
                <c:pt idx="6">
                  <c:v>345</c:v>
                </c:pt>
                <c:pt idx="7">
                  <c:v>252</c:v>
                </c:pt>
                <c:pt idx="8">
                  <c:v>241</c:v>
                </c:pt>
                <c:pt idx="9">
                  <c:v>240</c:v>
                </c:pt>
                <c:pt idx="10">
                  <c:v>372</c:v>
                </c:pt>
                <c:pt idx="11">
                  <c:v>367</c:v>
                </c:pt>
                <c:pt idx="12">
                  <c:v>353</c:v>
                </c:pt>
                <c:pt idx="13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Android!$F$86</c:f>
          <c:strCache>
            <c:ptCount val="1"/>
            <c:pt idx="0">
              <c:v>10.11.2020 uusia #koronavilkku päiväavaimia 202.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48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D5-4B95-9BAC-7980F04D1E11}"/>
                </c:ext>
              </c:extLst>
            </c:dLbl>
            <c:dLbl>
              <c:idx val="49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5-4B95-9BAC-7980F04D1E11}"/>
                </c:ext>
              </c:extLst>
            </c:dLbl>
            <c:dLbl>
              <c:idx val="50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DD5-4B95-9BAC-7980F04D1E11}"/>
                </c:ext>
              </c:extLst>
            </c:dLbl>
            <c:dLbl>
              <c:idx val="55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60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4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dLbl>
              <c:idx val="66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D5-4B95-9BAC-7980F04D1E11}"/>
                </c:ext>
              </c:extLst>
            </c:dLbl>
            <c:dLbl>
              <c:idx val="67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D5-4B95-9BAC-7980F04D1E11}"/>
                </c:ext>
              </c:extLst>
            </c:dLbl>
            <c:dLbl>
              <c:idx val="68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D5-4B95-9BAC-7980F04D1E11}"/>
                </c:ext>
              </c:extLst>
            </c:dLbl>
            <c:dLbl>
              <c:idx val="72"/>
              <c:layout>
                <c:manualLayout>
                  <c:x val="-1.710123126166798E-2"/>
                  <c:y val="-9.5238166657792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6.8672317702199535E-3"/>
                  <c:y val="8.68959531778176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Android!$B$88:$B$161</c:f>
              <c:numCache>
                <c:formatCode>m/d/yyyy</c:formatCode>
                <c:ptCount val="74"/>
                <c:pt idx="0">
                  <c:v>44145</c:v>
                </c:pt>
                <c:pt idx="1">
                  <c:v>44144</c:v>
                </c:pt>
                <c:pt idx="2">
                  <c:v>44143</c:v>
                </c:pt>
                <c:pt idx="3">
                  <c:v>44142</c:v>
                </c:pt>
                <c:pt idx="4">
                  <c:v>44141</c:v>
                </c:pt>
                <c:pt idx="5">
                  <c:v>44140</c:v>
                </c:pt>
                <c:pt idx="6">
                  <c:v>44139</c:v>
                </c:pt>
                <c:pt idx="7">
                  <c:v>44138</c:v>
                </c:pt>
                <c:pt idx="8">
                  <c:v>44137</c:v>
                </c:pt>
                <c:pt idx="9">
                  <c:v>44136</c:v>
                </c:pt>
                <c:pt idx="10">
                  <c:v>44135</c:v>
                </c:pt>
                <c:pt idx="11">
                  <c:v>44134</c:v>
                </c:pt>
                <c:pt idx="12">
                  <c:v>44133</c:v>
                </c:pt>
                <c:pt idx="13">
                  <c:v>44132</c:v>
                </c:pt>
                <c:pt idx="14">
                  <c:v>44131</c:v>
                </c:pt>
                <c:pt idx="15">
                  <c:v>44130</c:v>
                </c:pt>
                <c:pt idx="16">
                  <c:v>44129</c:v>
                </c:pt>
                <c:pt idx="17">
                  <c:v>44128</c:v>
                </c:pt>
                <c:pt idx="18">
                  <c:v>44127</c:v>
                </c:pt>
                <c:pt idx="19">
                  <c:v>44126</c:v>
                </c:pt>
                <c:pt idx="20">
                  <c:v>44125</c:v>
                </c:pt>
                <c:pt idx="21">
                  <c:v>44124</c:v>
                </c:pt>
                <c:pt idx="22">
                  <c:v>44123</c:v>
                </c:pt>
                <c:pt idx="23">
                  <c:v>44122</c:v>
                </c:pt>
                <c:pt idx="24">
                  <c:v>44121</c:v>
                </c:pt>
                <c:pt idx="25">
                  <c:v>44120</c:v>
                </c:pt>
                <c:pt idx="26">
                  <c:v>44119</c:v>
                </c:pt>
                <c:pt idx="27">
                  <c:v>44118</c:v>
                </c:pt>
                <c:pt idx="28">
                  <c:v>44117</c:v>
                </c:pt>
                <c:pt idx="29">
                  <c:v>44116</c:v>
                </c:pt>
                <c:pt idx="30">
                  <c:v>44115</c:v>
                </c:pt>
                <c:pt idx="31">
                  <c:v>44114</c:v>
                </c:pt>
                <c:pt idx="32">
                  <c:v>44113</c:v>
                </c:pt>
                <c:pt idx="33">
                  <c:v>44112</c:v>
                </c:pt>
                <c:pt idx="34">
                  <c:v>44111</c:v>
                </c:pt>
                <c:pt idx="35">
                  <c:v>44110</c:v>
                </c:pt>
                <c:pt idx="36">
                  <c:v>44109</c:v>
                </c:pt>
                <c:pt idx="37">
                  <c:v>44108</c:v>
                </c:pt>
                <c:pt idx="38">
                  <c:v>44107</c:v>
                </c:pt>
                <c:pt idx="39">
                  <c:v>44106</c:v>
                </c:pt>
                <c:pt idx="40">
                  <c:v>44105</c:v>
                </c:pt>
                <c:pt idx="41">
                  <c:v>44104</c:v>
                </c:pt>
                <c:pt idx="42">
                  <c:v>44103</c:v>
                </c:pt>
                <c:pt idx="43">
                  <c:v>44102</c:v>
                </c:pt>
                <c:pt idx="44">
                  <c:v>44101</c:v>
                </c:pt>
                <c:pt idx="45">
                  <c:v>44100</c:v>
                </c:pt>
                <c:pt idx="46">
                  <c:v>44099</c:v>
                </c:pt>
                <c:pt idx="47">
                  <c:v>44098</c:v>
                </c:pt>
                <c:pt idx="48">
                  <c:v>44097</c:v>
                </c:pt>
                <c:pt idx="49">
                  <c:v>44096</c:v>
                </c:pt>
                <c:pt idx="50">
                  <c:v>44095</c:v>
                </c:pt>
                <c:pt idx="51">
                  <c:v>44094</c:v>
                </c:pt>
                <c:pt idx="52">
                  <c:v>44093</c:v>
                </c:pt>
                <c:pt idx="53">
                  <c:v>44092</c:v>
                </c:pt>
                <c:pt idx="54">
                  <c:v>44091</c:v>
                </c:pt>
                <c:pt idx="55">
                  <c:v>44090</c:v>
                </c:pt>
                <c:pt idx="56">
                  <c:v>44089</c:v>
                </c:pt>
                <c:pt idx="57">
                  <c:v>44088</c:v>
                </c:pt>
                <c:pt idx="58">
                  <c:v>44087</c:v>
                </c:pt>
                <c:pt idx="59">
                  <c:v>44086</c:v>
                </c:pt>
                <c:pt idx="60">
                  <c:v>44085</c:v>
                </c:pt>
                <c:pt idx="61">
                  <c:v>44084</c:v>
                </c:pt>
                <c:pt idx="62">
                  <c:v>44083</c:v>
                </c:pt>
                <c:pt idx="63">
                  <c:v>44082</c:v>
                </c:pt>
                <c:pt idx="64">
                  <c:v>44081</c:v>
                </c:pt>
                <c:pt idx="65">
                  <c:v>44080</c:v>
                </c:pt>
                <c:pt idx="66">
                  <c:v>44079</c:v>
                </c:pt>
                <c:pt idx="67">
                  <c:v>44078</c:v>
                </c:pt>
                <c:pt idx="68">
                  <c:v>44077</c:v>
                </c:pt>
                <c:pt idx="69">
                  <c:v>44077</c:v>
                </c:pt>
                <c:pt idx="70">
                  <c:v>44077</c:v>
                </c:pt>
                <c:pt idx="71">
                  <c:v>44077</c:v>
                </c:pt>
                <c:pt idx="72">
                  <c:v>44077</c:v>
                </c:pt>
                <c:pt idx="73">
                  <c:v>44077</c:v>
                </c:pt>
              </c:numCache>
            </c:numRef>
          </c:cat>
          <c:val>
            <c:numRef>
              <c:f>Android!$C$88:$C$161</c:f>
              <c:numCache>
                <c:formatCode>General</c:formatCode>
                <c:ptCount val="74"/>
                <c:pt idx="0">
                  <c:v>202</c:v>
                </c:pt>
                <c:pt idx="1">
                  <c:v>171</c:v>
                </c:pt>
                <c:pt idx="2">
                  <c:v>252</c:v>
                </c:pt>
                <c:pt idx="3">
                  <c:v>365</c:v>
                </c:pt>
                <c:pt idx="4">
                  <c:v>378</c:v>
                </c:pt>
                <c:pt idx="5">
                  <c:v>309</c:v>
                </c:pt>
                <c:pt idx="6">
                  <c:v>345</c:v>
                </c:pt>
                <c:pt idx="7">
                  <c:v>252</c:v>
                </c:pt>
                <c:pt idx="8">
                  <c:v>241</c:v>
                </c:pt>
                <c:pt idx="9">
                  <c:v>240</c:v>
                </c:pt>
                <c:pt idx="10">
                  <c:v>372</c:v>
                </c:pt>
                <c:pt idx="11">
                  <c:v>367</c:v>
                </c:pt>
                <c:pt idx="12">
                  <c:v>353</c:v>
                </c:pt>
                <c:pt idx="13">
                  <c:v>367</c:v>
                </c:pt>
                <c:pt idx="14">
                  <c:v>260</c:v>
                </c:pt>
                <c:pt idx="15">
                  <c:v>309</c:v>
                </c:pt>
                <c:pt idx="16">
                  <c:v>312</c:v>
                </c:pt>
                <c:pt idx="17">
                  <c:v>329</c:v>
                </c:pt>
                <c:pt idx="18">
                  <c:v>486</c:v>
                </c:pt>
                <c:pt idx="19">
                  <c:v>372</c:v>
                </c:pt>
                <c:pt idx="20">
                  <c:v>446</c:v>
                </c:pt>
                <c:pt idx="21">
                  <c:v>386</c:v>
                </c:pt>
                <c:pt idx="22">
                  <c:v>421</c:v>
                </c:pt>
                <c:pt idx="23">
                  <c:v>535</c:v>
                </c:pt>
                <c:pt idx="24">
                  <c:v>537</c:v>
                </c:pt>
                <c:pt idx="25">
                  <c:v>639</c:v>
                </c:pt>
                <c:pt idx="26">
                  <c:v>429</c:v>
                </c:pt>
                <c:pt idx="27">
                  <c:v>559</c:v>
                </c:pt>
                <c:pt idx="28">
                  <c:v>649</c:v>
                </c:pt>
                <c:pt idx="29">
                  <c:v>691</c:v>
                </c:pt>
                <c:pt idx="30">
                  <c:v>666</c:v>
                </c:pt>
                <c:pt idx="31">
                  <c:v>720</c:v>
                </c:pt>
                <c:pt idx="32">
                  <c:v>640</c:v>
                </c:pt>
                <c:pt idx="33">
                  <c:v>445</c:v>
                </c:pt>
                <c:pt idx="34">
                  <c:v>578</c:v>
                </c:pt>
                <c:pt idx="35">
                  <c:v>655</c:v>
                </c:pt>
                <c:pt idx="36">
                  <c:v>453</c:v>
                </c:pt>
                <c:pt idx="37">
                  <c:v>294</c:v>
                </c:pt>
                <c:pt idx="38">
                  <c:v>463</c:v>
                </c:pt>
                <c:pt idx="39">
                  <c:v>169</c:v>
                </c:pt>
                <c:pt idx="40">
                  <c:v>203</c:v>
                </c:pt>
                <c:pt idx="41">
                  <c:v>318</c:v>
                </c:pt>
                <c:pt idx="42">
                  <c:v>238</c:v>
                </c:pt>
                <c:pt idx="43">
                  <c:v>199</c:v>
                </c:pt>
                <c:pt idx="44">
                  <c:v>141</c:v>
                </c:pt>
                <c:pt idx="45">
                  <c:v>242</c:v>
                </c:pt>
                <c:pt idx="46">
                  <c:v>217</c:v>
                </c:pt>
                <c:pt idx="47">
                  <c:v>211</c:v>
                </c:pt>
                <c:pt idx="48">
                  <c:v>189</c:v>
                </c:pt>
                <c:pt idx="49">
                  <c:v>311</c:v>
                </c:pt>
                <c:pt idx="50">
                  <c:v>157</c:v>
                </c:pt>
                <c:pt idx="51">
                  <c:v>202</c:v>
                </c:pt>
                <c:pt idx="52">
                  <c:v>190</c:v>
                </c:pt>
                <c:pt idx="53">
                  <c:v>82</c:v>
                </c:pt>
                <c:pt idx="54">
                  <c:v>137</c:v>
                </c:pt>
                <c:pt idx="55">
                  <c:v>125</c:v>
                </c:pt>
                <c:pt idx="56">
                  <c:v>136</c:v>
                </c:pt>
                <c:pt idx="57">
                  <c:v>67</c:v>
                </c:pt>
                <c:pt idx="58">
                  <c:v>87</c:v>
                </c:pt>
                <c:pt idx="59">
                  <c:v>46</c:v>
                </c:pt>
                <c:pt idx="60">
                  <c:v>70</c:v>
                </c:pt>
                <c:pt idx="61">
                  <c:v>75</c:v>
                </c:pt>
                <c:pt idx="62">
                  <c:v>101</c:v>
                </c:pt>
                <c:pt idx="63">
                  <c:v>56</c:v>
                </c:pt>
                <c:pt idx="64">
                  <c:v>46</c:v>
                </c:pt>
                <c:pt idx="65">
                  <c:v>10</c:v>
                </c:pt>
                <c:pt idx="66">
                  <c:v>15</c:v>
                </c:pt>
                <c:pt idx="67">
                  <c:v>19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73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90</xdr:row>
      <xdr:rowOff>146958</xdr:rowOff>
    </xdr:from>
    <xdr:to>
      <xdr:col>14</xdr:col>
      <xdr:colOff>522514</xdr:colOff>
      <xdr:row>112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63"/>
  <sheetViews>
    <sheetView tabSelected="1" topLeftCell="A76" workbookViewId="0">
      <selection activeCell="H89" sqref="H89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0</v>
      </c>
      <c r="F2" t="s">
        <v>76</v>
      </c>
      <c r="G2">
        <f ca="1">SUM(AllKeys)</f>
        <v>20553</v>
      </c>
      <c r="H2" s="10">
        <f ca="1">G2/5</f>
        <v>4110.6000000000004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10.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44145</v>
      </c>
      <c r="D9" s="2">
        <f t="shared" ref="D9:D22" si="1">VALUE(MID(Json,I9+10,J9-I9-10))</f>
        <v>202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9.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44144</v>
      </c>
      <c r="D10" s="2">
        <f t="shared" si="1"/>
        <v>171</v>
      </c>
      <c r="E10" s="2">
        <f t="shared" si="2"/>
        <v>0</v>
      </c>
      <c r="G10">
        <f>FIND("timestamp",Json,L9)</f>
        <v>162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8. marraskuuta</v>
      </c>
      <c r="C11" s="5">
        <f t="shared" si="8"/>
        <v>44143</v>
      </c>
      <c r="D11" s="2">
        <f t="shared" si="1"/>
        <v>252</v>
      </c>
      <c r="E11" s="2">
        <f t="shared" si="2"/>
        <v>0</v>
      </c>
      <c r="G11">
        <f t="shared" ref="G11:G22" si="9">FIND("timestamp",Json,H10)</f>
        <v>319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</row>
    <row r="12" spans="1:12">
      <c r="B12" s="2" t="str">
        <f t="shared" si="0"/>
        <v>7. marraskuuta</v>
      </c>
      <c r="C12" s="5">
        <f t="shared" si="8"/>
        <v>44142</v>
      </c>
      <c r="D12" s="2">
        <f t="shared" si="1"/>
        <v>365</v>
      </c>
      <c r="E12" s="2">
        <f t="shared" si="2"/>
        <v>0</v>
      </c>
      <c r="G12">
        <f t="shared" si="9"/>
        <v>478</v>
      </c>
      <c r="H12">
        <f t="shared" si="3"/>
        <v>505</v>
      </c>
      <c r="I12">
        <f t="shared" si="4"/>
        <v>521</v>
      </c>
      <c r="J12">
        <f t="shared" si="5"/>
        <v>534</v>
      </c>
      <c r="K12">
        <f t="shared" si="6"/>
        <v>536</v>
      </c>
      <c r="L12">
        <f t="shared" si="7"/>
        <v>551</v>
      </c>
    </row>
    <row r="13" spans="1:12">
      <c r="B13" s="2" t="str">
        <f t="shared" si="0"/>
        <v>6. marraskuuta</v>
      </c>
      <c r="C13" s="5">
        <f t="shared" si="8"/>
        <v>44141</v>
      </c>
      <c r="D13" s="2">
        <f t="shared" si="1"/>
        <v>378</v>
      </c>
      <c r="E13" s="2">
        <f t="shared" si="2"/>
        <v>0</v>
      </c>
      <c r="G13">
        <f t="shared" si="9"/>
        <v>635</v>
      </c>
      <c r="H13">
        <f t="shared" si="3"/>
        <v>662</v>
      </c>
      <c r="I13">
        <f t="shared" si="4"/>
        <v>678</v>
      </c>
      <c r="J13">
        <f t="shared" si="5"/>
        <v>691</v>
      </c>
      <c r="K13">
        <f t="shared" si="6"/>
        <v>693</v>
      </c>
      <c r="L13">
        <f t="shared" si="7"/>
        <v>708</v>
      </c>
    </row>
    <row r="14" spans="1:12">
      <c r="B14" s="2" t="str">
        <f t="shared" si="0"/>
        <v>5. marraskuuta</v>
      </c>
      <c r="C14" s="5">
        <f t="shared" si="8"/>
        <v>44140</v>
      </c>
      <c r="D14" s="2">
        <f t="shared" si="1"/>
        <v>309</v>
      </c>
      <c r="E14" s="2">
        <f t="shared" si="2"/>
        <v>0</v>
      </c>
      <c r="G14">
        <f t="shared" si="9"/>
        <v>792</v>
      </c>
      <c r="H14">
        <f t="shared" si="3"/>
        <v>819</v>
      </c>
      <c r="I14">
        <f t="shared" si="4"/>
        <v>835</v>
      </c>
      <c r="J14">
        <f t="shared" si="5"/>
        <v>848</v>
      </c>
      <c r="K14">
        <f t="shared" si="6"/>
        <v>850</v>
      </c>
      <c r="L14">
        <f t="shared" si="7"/>
        <v>865</v>
      </c>
    </row>
    <row r="15" spans="1:12">
      <c r="B15" s="2" t="str">
        <f t="shared" si="0"/>
        <v>4. marraskuuta</v>
      </c>
      <c r="C15" s="5">
        <f t="shared" si="8"/>
        <v>44139</v>
      </c>
      <c r="D15" s="2">
        <f t="shared" si="1"/>
        <v>345</v>
      </c>
      <c r="E15" s="2">
        <f t="shared" si="2"/>
        <v>0</v>
      </c>
      <c r="G15">
        <f t="shared" si="9"/>
        <v>948</v>
      </c>
      <c r="H15">
        <f t="shared" si="3"/>
        <v>975</v>
      </c>
      <c r="I15">
        <f t="shared" si="4"/>
        <v>991</v>
      </c>
      <c r="J15">
        <f t="shared" si="5"/>
        <v>1004</v>
      </c>
      <c r="K15">
        <f t="shared" si="6"/>
        <v>1006</v>
      </c>
      <c r="L15">
        <f t="shared" si="7"/>
        <v>1021</v>
      </c>
    </row>
    <row r="16" spans="1:12">
      <c r="B16" s="2" t="str">
        <f t="shared" si="0"/>
        <v>3. marraskuuta</v>
      </c>
      <c r="C16" s="5">
        <f t="shared" si="8"/>
        <v>44138</v>
      </c>
      <c r="D16" s="2">
        <f t="shared" si="1"/>
        <v>252</v>
      </c>
      <c r="E16" s="2">
        <f t="shared" si="2"/>
        <v>0</v>
      </c>
      <c r="G16">
        <f t="shared" si="9"/>
        <v>1104</v>
      </c>
      <c r="H16">
        <f t="shared" si="3"/>
        <v>1131</v>
      </c>
      <c r="I16">
        <f t="shared" si="4"/>
        <v>1147</v>
      </c>
      <c r="J16">
        <f t="shared" si="5"/>
        <v>1160</v>
      </c>
      <c r="K16">
        <f t="shared" si="6"/>
        <v>1162</v>
      </c>
      <c r="L16">
        <f t="shared" si="7"/>
        <v>1177</v>
      </c>
    </row>
    <row r="17" spans="1:12">
      <c r="B17" s="2" t="str">
        <f t="shared" si="0"/>
        <v>2. marraskuuta</v>
      </c>
      <c r="C17" s="5">
        <f t="shared" si="8"/>
        <v>44137</v>
      </c>
      <c r="D17" s="2">
        <f t="shared" si="1"/>
        <v>241</v>
      </c>
      <c r="E17" s="2">
        <f t="shared" si="2"/>
        <v>0</v>
      </c>
      <c r="G17">
        <f t="shared" si="9"/>
        <v>1260</v>
      </c>
      <c r="H17">
        <f t="shared" si="3"/>
        <v>1287</v>
      </c>
      <c r="I17">
        <f t="shared" si="4"/>
        <v>1303</v>
      </c>
      <c r="J17">
        <f t="shared" si="5"/>
        <v>1316</v>
      </c>
      <c r="K17">
        <f t="shared" si="6"/>
        <v>1318</v>
      </c>
      <c r="L17">
        <f t="shared" si="7"/>
        <v>1333</v>
      </c>
    </row>
    <row r="18" spans="1:12">
      <c r="B18" s="2" t="str">
        <f t="shared" si="0"/>
        <v>1. marraskuuta</v>
      </c>
      <c r="C18" s="5">
        <f t="shared" si="8"/>
        <v>44136</v>
      </c>
      <c r="D18" s="2">
        <f t="shared" si="1"/>
        <v>240</v>
      </c>
      <c r="E18" s="2">
        <f t="shared" si="2"/>
        <v>0</v>
      </c>
      <c r="G18">
        <f t="shared" si="9"/>
        <v>1417</v>
      </c>
      <c r="H18">
        <f t="shared" si="3"/>
        <v>1444</v>
      </c>
      <c r="I18">
        <f t="shared" si="4"/>
        <v>1460</v>
      </c>
      <c r="J18">
        <f t="shared" si="5"/>
        <v>1473</v>
      </c>
      <c r="K18">
        <f t="shared" si="6"/>
        <v>1475</v>
      </c>
      <c r="L18">
        <f t="shared" si="7"/>
        <v>1490</v>
      </c>
    </row>
    <row r="19" spans="1:12">
      <c r="B19" s="2" t="str">
        <f t="shared" si="0"/>
        <v>31. lokakuuta</v>
      </c>
      <c r="C19" s="5">
        <f t="shared" si="8"/>
        <v>44135</v>
      </c>
      <c r="D19" s="2">
        <f t="shared" si="1"/>
        <v>372</v>
      </c>
      <c r="E19" s="2">
        <f t="shared" si="2"/>
        <v>0</v>
      </c>
      <c r="G19">
        <f t="shared" si="9"/>
        <v>1575</v>
      </c>
      <c r="H19">
        <f t="shared" si="3"/>
        <v>1601</v>
      </c>
      <c r="I19">
        <f t="shared" si="4"/>
        <v>1617</v>
      </c>
      <c r="J19">
        <f t="shared" si="5"/>
        <v>1630</v>
      </c>
      <c r="K19">
        <f t="shared" si="6"/>
        <v>1632</v>
      </c>
      <c r="L19">
        <f t="shared" si="7"/>
        <v>1647</v>
      </c>
    </row>
    <row r="20" spans="1:12">
      <c r="B20" s="2" t="str">
        <f t="shared" si="0"/>
        <v>30. lokakuuta</v>
      </c>
      <c r="C20" s="5">
        <f t="shared" si="8"/>
        <v>44134</v>
      </c>
      <c r="D20" s="2">
        <f t="shared" si="1"/>
        <v>367</v>
      </c>
      <c r="E20" s="2">
        <f t="shared" si="2"/>
        <v>0</v>
      </c>
      <c r="G20">
        <f t="shared" si="9"/>
        <v>1731</v>
      </c>
      <c r="H20">
        <f t="shared" si="3"/>
        <v>1757</v>
      </c>
      <c r="I20">
        <f t="shared" si="4"/>
        <v>1773</v>
      </c>
      <c r="J20">
        <f t="shared" si="5"/>
        <v>1786</v>
      </c>
      <c r="K20">
        <f t="shared" si="6"/>
        <v>1788</v>
      </c>
      <c r="L20">
        <f t="shared" si="7"/>
        <v>1803</v>
      </c>
    </row>
    <row r="21" spans="1:12">
      <c r="B21" s="2" t="str">
        <f t="shared" si="0"/>
        <v>29. lokakuuta</v>
      </c>
      <c r="C21" s="5">
        <f t="shared" si="8"/>
        <v>44133</v>
      </c>
      <c r="D21" s="2">
        <f t="shared" si="1"/>
        <v>353</v>
      </c>
      <c r="E21" s="2">
        <f t="shared" si="2"/>
        <v>0</v>
      </c>
      <c r="G21">
        <f t="shared" si="9"/>
        <v>1886</v>
      </c>
      <c r="H21">
        <f t="shared" si="3"/>
        <v>1912</v>
      </c>
      <c r="I21">
        <f t="shared" si="4"/>
        <v>1928</v>
      </c>
      <c r="J21">
        <f t="shared" si="5"/>
        <v>1941</v>
      </c>
      <c r="K21">
        <f t="shared" si="6"/>
        <v>1943</v>
      </c>
      <c r="L21">
        <f t="shared" si="7"/>
        <v>1958</v>
      </c>
    </row>
    <row r="22" spans="1:12">
      <c r="B22" s="2" t="str">
        <f t="shared" si="0"/>
        <v>28. lokakuuta</v>
      </c>
      <c r="C22" s="5">
        <f t="shared" si="8"/>
        <v>44132</v>
      </c>
      <c r="D22" s="2">
        <f t="shared" si="1"/>
        <v>367</v>
      </c>
      <c r="E22" s="2">
        <f t="shared" si="2"/>
        <v>0</v>
      </c>
      <c r="G22">
        <f t="shared" si="9"/>
        <v>2041</v>
      </c>
      <c r="H22">
        <f t="shared" si="3"/>
        <v>2067</v>
      </c>
      <c r="I22">
        <f t="shared" si="4"/>
        <v>2083</v>
      </c>
      <c r="J22">
        <f t="shared" si="5"/>
        <v>2096</v>
      </c>
      <c r="K22">
        <f t="shared" si="6"/>
        <v>2098</v>
      </c>
      <c r="L22">
        <f t="shared" si="7"/>
        <v>2113</v>
      </c>
    </row>
    <row r="23" spans="1:12">
      <c r="A23" t="s">
        <v>5</v>
      </c>
      <c r="C23" s="5">
        <v>44136</v>
      </c>
      <c r="D23" s="2">
        <v>240</v>
      </c>
      <c r="E23" s="2">
        <v>0</v>
      </c>
    </row>
    <row r="24" spans="1:12">
      <c r="C24" s="5">
        <v>44135</v>
      </c>
      <c r="D24" s="2">
        <v>372</v>
      </c>
      <c r="E24" s="2">
        <v>0</v>
      </c>
    </row>
    <row r="25" spans="1:12">
      <c r="C25" s="5">
        <v>44134</v>
      </c>
      <c r="D25" s="2">
        <v>367</v>
      </c>
      <c r="E25" s="2">
        <v>0</v>
      </c>
    </row>
    <row r="26" spans="1:12">
      <c r="C26" s="5">
        <v>44133</v>
      </c>
      <c r="D26" s="2">
        <v>353</v>
      </c>
      <c r="E26" s="2">
        <v>0</v>
      </c>
    </row>
    <row r="27" spans="1:12">
      <c r="C27" s="5">
        <v>44132</v>
      </c>
      <c r="D27" s="2">
        <v>367</v>
      </c>
      <c r="E27" s="2">
        <v>0</v>
      </c>
    </row>
    <row r="28" spans="1:12">
      <c r="C28" s="5">
        <v>44131</v>
      </c>
      <c r="D28" s="2">
        <v>260</v>
      </c>
      <c r="E28" s="2">
        <v>0</v>
      </c>
    </row>
    <row r="29" spans="1:12">
      <c r="C29" s="5">
        <v>44130</v>
      </c>
      <c r="D29" s="2">
        <v>309</v>
      </c>
      <c r="E29" s="2">
        <v>0</v>
      </c>
    </row>
    <row r="30" spans="1:12">
      <c r="C30" s="5">
        <v>44129</v>
      </c>
      <c r="D30" s="2">
        <v>312</v>
      </c>
      <c r="E30" s="2">
        <v>1</v>
      </c>
    </row>
    <row r="31" spans="1:12">
      <c r="C31" s="5">
        <v>44128</v>
      </c>
      <c r="D31" s="2">
        <v>329</v>
      </c>
      <c r="E31" s="2">
        <v>0</v>
      </c>
    </row>
    <row r="32" spans="1:12">
      <c r="C32" s="5">
        <v>44127</v>
      </c>
      <c r="D32" s="2">
        <v>486</v>
      </c>
      <c r="E32" s="2">
        <v>0</v>
      </c>
    </row>
    <row r="33" spans="3:5">
      <c r="C33" s="5">
        <v>44126</v>
      </c>
      <c r="D33" s="2">
        <v>372</v>
      </c>
      <c r="E33" s="2">
        <v>0</v>
      </c>
    </row>
    <row r="34" spans="3:5">
      <c r="C34" s="5">
        <v>44125</v>
      </c>
      <c r="D34" s="2">
        <v>446</v>
      </c>
      <c r="E34" s="2">
        <v>0</v>
      </c>
    </row>
    <row r="35" spans="3:5">
      <c r="C35" s="5">
        <v>44124</v>
      </c>
      <c r="D35" s="2">
        <v>386</v>
      </c>
      <c r="E35" s="2">
        <v>0</v>
      </c>
    </row>
    <row r="36" spans="3:5">
      <c r="C36" s="5">
        <v>44123</v>
      </c>
      <c r="D36" s="2">
        <v>421</v>
      </c>
      <c r="E36" s="2">
        <v>0</v>
      </c>
    </row>
    <row r="37" spans="3:5">
      <c r="C37" s="5">
        <v>44122</v>
      </c>
      <c r="D37" s="2">
        <v>535</v>
      </c>
      <c r="E37" s="2">
        <v>0</v>
      </c>
    </row>
    <row r="38" spans="3:5">
      <c r="C38" s="5">
        <v>44121</v>
      </c>
      <c r="D38" s="2">
        <v>537</v>
      </c>
      <c r="E38" s="2">
        <v>0</v>
      </c>
    </row>
    <row r="39" spans="3:5">
      <c r="C39" s="5">
        <v>44120</v>
      </c>
      <c r="D39" s="2">
        <v>639</v>
      </c>
      <c r="E39" s="2">
        <v>0</v>
      </c>
    </row>
    <row r="40" spans="3:5">
      <c r="C40" s="5">
        <v>44119</v>
      </c>
      <c r="D40" s="2">
        <v>429</v>
      </c>
      <c r="E40" s="2">
        <v>0</v>
      </c>
    </row>
    <row r="41" spans="3:5">
      <c r="C41" s="5">
        <v>44118</v>
      </c>
      <c r="D41" s="2">
        <v>559</v>
      </c>
      <c r="E41" s="2">
        <v>0</v>
      </c>
    </row>
    <row r="42" spans="3:5">
      <c r="C42" s="5">
        <v>44117</v>
      </c>
      <c r="D42" s="2">
        <v>649</v>
      </c>
      <c r="E42" s="2">
        <v>0</v>
      </c>
    </row>
    <row r="43" spans="3:5">
      <c r="C43" s="5">
        <v>44116</v>
      </c>
      <c r="D43" s="2">
        <v>691</v>
      </c>
      <c r="E43" s="2">
        <v>0</v>
      </c>
    </row>
    <row r="44" spans="3:5">
      <c r="C44" s="5">
        <v>44115</v>
      </c>
      <c r="D44" s="2">
        <v>666</v>
      </c>
      <c r="E44" s="2">
        <v>0</v>
      </c>
    </row>
    <row r="45" spans="3:5">
      <c r="C45" s="5">
        <v>44114</v>
      </c>
      <c r="D45" s="2">
        <v>720</v>
      </c>
      <c r="E45" s="2">
        <v>0</v>
      </c>
    </row>
    <row r="46" spans="3:5">
      <c r="C46" s="5">
        <v>44113</v>
      </c>
      <c r="D46" s="2">
        <v>640</v>
      </c>
      <c r="E46" s="2">
        <v>1</v>
      </c>
    </row>
    <row r="47" spans="3:5">
      <c r="C47" s="5">
        <v>44112</v>
      </c>
      <c r="D47" s="2">
        <v>445</v>
      </c>
      <c r="E47" s="2">
        <v>0</v>
      </c>
    </row>
    <row r="48" spans="3:5">
      <c r="C48" s="5">
        <v>44111</v>
      </c>
      <c r="D48" s="2">
        <v>578</v>
      </c>
      <c r="E48" s="2">
        <v>0</v>
      </c>
    </row>
    <row r="49" spans="3:5">
      <c r="C49" s="5">
        <v>44110</v>
      </c>
      <c r="D49" s="2">
        <v>655</v>
      </c>
      <c r="E49" s="2">
        <v>0</v>
      </c>
    </row>
    <row r="50" spans="3:5">
      <c r="C50" s="5">
        <v>44109</v>
      </c>
      <c r="D50" s="2">
        <v>453</v>
      </c>
      <c r="E50" s="2">
        <v>0</v>
      </c>
    </row>
    <row r="51" spans="3:5">
      <c r="C51" s="5">
        <v>44108</v>
      </c>
      <c r="D51" s="2">
        <v>294</v>
      </c>
      <c r="E51" s="2">
        <v>0</v>
      </c>
    </row>
    <row r="52" spans="3:5">
      <c r="C52" s="5">
        <v>44107</v>
      </c>
      <c r="D52" s="2">
        <v>463</v>
      </c>
      <c r="E52" s="2">
        <v>1</v>
      </c>
    </row>
    <row r="53" spans="3:5">
      <c r="C53" s="5">
        <v>44106</v>
      </c>
      <c r="D53" s="2">
        <v>169</v>
      </c>
      <c r="E53" s="2">
        <v>0</v>
      </c>
    </row>
    <row r="54" spans="3:5">
      <c r="C54" s="5">
        <v>44105</v>
      </c>
      <c r="D54" s="2">
        <v>203</v>
      </c>
      <c r="E54" s="2">
        <v>0</v>
      </c>
    </row>
    <row r="55" spans="3:5">
      <c r="C55" s="5">
        <v>44104</v>
      </c>
      <c r="D55" s="2">
        <v>318</v>
      </c>
      <c r="E55" s="2">
        <v>0</v>
      </c>
    </row>
    <row r="56" spans="3:5">
      <c r="C56" s="5">
        <v>44103</v>
      </c>
      <c r="D56" s="2">
        <v>238</v>
      </c>
      <c r="E56" s="2">
        <v>0</v>
      </c>
    </row>
    <row r="57" spans="3:5">
      <c r="C57" s="5">
        <v>44102</v>
      </c>
      <c r="D57" s="2">
        <v>199</v>
      </c>
      <c r="E57" s="2">
        <v>0</v>
      </c>
    </row>
    <row r="58" spans="3:5">
      <c r="C58" s="5">
        <v>44101</v>
      </c>
      <c r="D58" s="2">
        <v>141</v>
      </c>
      <c r="E58" s="2">
        <v>0</v>
      </c>
    </row>
    <row r="59" spans="3:5">
      <c r="C59" s="5">
        <v>44100</v>
      </c>
      <c r="D59" s="2">
        <v>242</v>
      </c>
      <c r="E59" s="2">
        <v>0</v>
      </c>
    </row>
    <row r="60" spans="3:5">
      <c r="C60" s="5">
        <v>44099</v>
      </c>
      <c r="D60" s="2">
        <v>217</v>
      </c>
      <c r="E60" s="2">
        <v>1</v>
      </c>
    </row>
    <row r="61" spans="3:5">
      <c r="C61" s="5">
        <v>44098</v>
      </c>
      <c r="D61" s="2">
        <v>211</v>
      </c>
      <c r="E61" s="2">
        <v>0</v>
      </c>
    </row>
    <row r="62" spans="3:5">
      <c r="C62" s="5">
        <v>44097</v>
      </c>
      <c r="D62" s="2">
        <v>189</v>
      </c>
      <c r="E62" s="2">
        <v>0</v>
      </c>
    </row>
    <row r="63" spans="3:5">
      <c r="C63" s="5">
        <v>44096</v>
      </c>
      <c r="D63" s="2">
        <v>311</v>
      </c>
      <c r="E63" s="2">
        <v>0</v>
      </c>
    </row>
    <row r="64" spans="3:5">
      <c r="C64" s="5">
        <v>44095</v>
      </c>
      <c r="D64" s="2">
        <v>157</v>
      </c>
      <c r="E64" s="2">
        <v>0</v>
      </c>
    </row>
    <row r="65" spans="1:7">
      <c r="C65" s="5">
        <v>44094</v>
      </c>
      <c r="D65" s="2">
        <v>202</v>
      </c>
      <c r="E65" s="2">
        <v>0</v>
      </c>
    </row>
    <row r="66" spans="1:7">
      <c r="C66" s="5">
        <v>44093</v>
      </c>
      <c r="D66" s="2">
        <v>190</v>
      </c>
      <c r="E66" s="2">
        <v>0</v>
      </c>
    </row>
    <row r="67" spans="1:7">
      <c r="C67" s="5">
        <v>44092</v>
      </c>
      <c r="D67" s="2">
        <v>82</v>
      </c>
      <c r="E67" s="2">
        <v>0</v>
      </c>
    </row>
    <row r="68" spans="1:7">
      <c r="C68" s="5">
        <v>44091</v>
      </c>
      <c r="D68" s="2">
        <v>137</v>
      </c>
      <c r="E68" s="2">
        <v>0</v>
      </c>
    </row>
    <row r="69" spans="1:7">
      <c r="C69" s="5">
        <v>44090</v>
      </c>
      <c r="D69" s="2">
        <v>125</v>
      </c>
      <c r="E69" s="2">
        <v>0</v>
      </c>
    </row>
    <row r="70" spans="1:7">
      <c r="C70" s="5">
        <v>44089</v>
      </c>
      <c r="D70" s="2">
        <v>136</v>
      </c>
      <c r="E70" s="2">
        <v>0</v>
      </c>
    </row>
    <row r="71" spans="1:7">
      <c r="C71" s="5">
        <v>44088</v>
      </c>
      <c r="D71" s="2">
        <v>67</v>
      </c>
      <c r="E71" s="2">
        <v>0</v>
      </c>
    </row>
    <row r="72" spans="1:7">
      <c r="C72" s="5">
        <v>44087</v>
      </c>
      <c r="D72" s="2">
        <v>87</v>
      </c>
      <c r="E72" s="2">
        <v>0</v>
      </c>
    </row>
    <row r="73" spans="1:7">
      <c r="C73" s="5">
        <v>44086</v>
      </c>
      <c r="D73" s="2">
        <v>46</v>
      </c>
      <c r="E73" s="2">
        <v>0</v>
      </c>
    </row>
    <row r="74" spans="1:7">
      <c r="C74" s="5">
        <v>44085</v>
      </c>
      <c r="D74" s="2">
        <v>70</v>
      </c>
      <c r="E74" s="2">
        <v>0</v>
      </c>
    </row>
    <row r="75" spans="1:7">
      <c r="C75" s="5">
        <v>44084</v>
      </c>
      <c r="D75" s="2">
        <v>75</v>
      </c>
      <c r="E75" s="2">
        <v>0</v>
      </c>
    </row>
    <row r="76" spans="1:7">
      <c r="C76" s="5">
        <v>44083</v>
      </c>
      <c r="D76" s="2">
        <v>101</v>
      </c>
      <c r="E76" s="2">
        <v>0</v>
      </c>
    </row>
    <row r="77" spans="1:7">
      <c r="C77" s="5">
        <v>44082</v>
      </c>
      <c r="D77" s="2">
        <v>56</v>
      </c>
      <c r="E77" s="2">
        <v>0</v>
      </c>
    </row>
    <row r="78" spans="1:7">
      <c r="A78" s="6" t="s">
        <v>8</v>
      </c>
      <c r="C78" s="5">
        <v>44081</v>
      </c>
      <c r="D78" s="2">
        <v>46</v>
      </c>
      <c r="E78" s="2">
        <v>0</v>
      </c>
      <c r="G78" s="6" t="s">
        <v>6</v>
      </c>
    </row>
    <row r="79" spans="1:7">
      <c r="C79" s="5">
        <v>44080</v>
      </c>
      <c r="D79" s="2">
        <v>10</v>
      </c>
      <c r="E79" s="2">
        <v>0</v>
      </c>
    </row>
    <row r="80" spans="1:7">
      <c r="C80" s="5">
        <v>44079</v>
      </c>
      <c r="D80" s="2">
        <v>15</v>
      </c>
      <c r="E80" s="2">
        <v>0</v>
      </c>
      <c r="G80" t="s">
        <v>14</v>
      </c>
    </row>
    <row r="81" spans="1:7">
      <c r="A81">
        <f>4363/14</f>
        <v>311.64285714285717</v>
      </c>
      <c r="C81" s="5">
        <v>44078</v>
      </c>
      <c r="D81" s="2">
        <v>19</v>
      </c>
      <c r="E81" s="2">
        <v>0</v>
      </c>
      <c r="G81" s="6" t="s">
        <v>13</v>
      </c>
    </row>
    <row r="82" spans="1:7">
      <c r="C82" s="5">
        <v>44077</v>
      </c>
      <c r="D82" s="2">
        <v>6</v>
      </c>
      <c r="E82" s="2">
        <v>0</v>
      </c>
    </row>
    <row r="83" spans="1:7">
      <c r="A83" t="s">
        <v>10</v>
      </c>
      <c r="C83"/>
    </row>
    <row r="84" spans="1:7">
      <c r="A84" s="8" t="str">
        <f ca="1">"Uusien #koronavilkku päiväavaimien lukumäärä "&amp;TEXT(NOW(),"p.kk")&amp;" on n="&amp;C88&amp;" edelliset 7 päivää "&amp;A88&amp;" (muutos "&amp;A89&amp;"), "&amp;A95&amp;" ("&amp;A96&amp;"), "&amp;A102&amp;" ("&amp;A103&amp;"), "&amp;A109&amp;". Kumulatiivisesti N="&amp;G2&amp;" ja /5 arvioituna (*) avauskoodeja jaettu vähintään "&amp;TEXT(H2,"0")&amp;", https://github.com/jussivirkkala/excel/tree/master/all-exposure-checks"</f>
        <v>Uusien #koronavilkku päiväavaimien lukumäärä 10.11 on n=202 edelliset 7 päivää 2022 (muutos -8 %), 2192 (-13 %), 2514 (-28 %), 3506. Kumulatiivisesti N=20553 ja /5 arvioituna (*) avauskoodeja jaettu vähintään 4111, https://github.com/jussivirkkala/excel/tree/master/all-exposure-checks</v>
      </c>
      <c r="C84"/>
    </row>
    <row r="86" spans="1:7">
      <c r="A86" t="s">
        <v>4</v>
      </c>
      <c r="F86" s="8" t="str">
        <f ca="1">TEXT(NOW(),"p.k.vvvv")&amp;" uusia #koronavilkku päiväavaimia "&amp;C88&amp;"."</f>
        <v>10.11.2020 uusia #koronavilkku päiväavaimia 202.</v>
      </c>
    </row>
    <row r="87" spans="1:7">
      <c r="B87" s="3">
        <f ca="1">NOW()+1</f>
        <v>44146.451900115739</v>
      </c>
      <c r="C87" t="s">
        <v>1</v>
      </c>
      <c r="D87" t="s">
        <v>2</v>
      </c>
    </row>
    <row r="88" spans="1:7">
      <c r="A88">
        <f ca="1">SUM(C88:C94)</f>
        <v>2022</v>
      </c>
      <c r="B88" s="3">
        <f ca="1">_xlfn.MAXIFS(time,time,"&lt;"&amp;B87)</f>
        <v>44145</v>
      </c>
      <c r="C88">
        <f t="shared" ref="C88:C121" ca="1" si="10">VLOOKUP(B88,data,2,FALSE)</f>
        <v>202</v>
      </c>
      <c r="D88">
        <f t="shared" ref="D88:D100" ca="1" si="11">VLOOKUP(B88,data,3,FALSE)</f>
        <v>0</v>
      </c>
      <c r="E88">
        <f ca="1">IF(C88&lt;C89,C88,0)</f>
        <v>0</v>
      </c>
      <c r="F88">
        <f ca="1">COUNTIF(E88:E161,E88)</f>
        <v>74</v>
      </c>
    </row>
    <row r="89" spans="1:7">
      <c r="A89" s="9" t="str">
        <f ca="1">TEXT(A88/A95-1,"0 %")</f>
        <v>-8 %</v>
      </c>
      <c r="B89" s="3">
        <f t="shared" ref="B89:B109" ca="1" si="12">_xlfn.MAXIFS(time,time,"&lt;"&amp;B88)</f>
        <v>44144</v>
      </c>
      <c r="C89">
        <f t="shared" ca="1" si="10"/>
        <v>171</v>
      </c>
      <c r="D89">
        <f t="shared" ca="1" si="11"/>
        <v>0</v>
      </c>
      <c r="E89">
        <f ca="1">IF(C89&gt;=E88,E88,0)</f>
        <v>0</v>
      </c>
    </row>
    <row r="90" spans="1:7">
      <c r="B90" s="3">
        <f t="shared" ca="1" si="12"/>
        <v>44143</v>
      </c>
      <c r="C90">
        <f t="shared" ca="1" si="10"/>
        <v>252</v>
      </c>
      <c r="D90">
        <f t="shared" ca="1" si="11"/>
        <v>0</v>
      </c>
      <c r="E90">
        <f t="shared" ref="E90:E134" ca="1" si="13">IF(C90&gt;E89,E89,0)</f>
        <v>0</v>
      </c>
    </row>
    <row r="91" spans="1:7">
      <c r="B91" s="3">
        <f t="shared" ca="1" si="12"/>
        <v>44142</v>
      </c>
      <c r="C91">
        <f t="shared" ca="1" si="10"/>
        <v>365</v>
      </c>
      <c r="D91">
        <f t="shared" ca="1" si="11"/>
        <v>0</v>
      </c>
      <c r="E91">
        <f t="shared" ca="1" si="13"/>
        <v>0</v>
      </c>
    </row>
    <row r="92" spans="1:7">
      <c r="B92" s="3">
        <f t="shared" ca="1" si="12"/>
        <v>44141</v>
      </c>
      <c r="C92">
        <f t="shared" ca="1" si="10"/>
        <v>378</v>
      </c>
      <c r="D92">
        <f t="shared" ca="1" si="11"/>
        <v>0</v>
      </c>
      <c r="E92">
        <f t="shared" ca="1" si="13"/>
        <v>0</v>
      </c>
    </row>
    <row r="93" spans="1:7">
      <c r="B93" s="3">
        <f t="shared" ca="1" si="12"/>
        <v>44140</v>
      </c>
      <c r="C93">
        <f t="shared" ca="1" si="10"/>
        <v>309</v>
      </c>
      <c r="D93">
        <f t="shared" ca="1" si="11"/>
        <v>0</v>
      </c>
      <c r="E93">
        <f t="shared" ca="1" si="13"/>
        <v>0</v>
      </c>
    </row>
    <row r="94" spans="1:7">
      <c r="B94" s="3">
        <f t="shared" ca="1" si="12"/>
        <v>44139</v>
      </c>
      <c r="C94">
        <f t="shared" ca="1" si="10"/>
        <v>345</v>
      </c>
      <c r="D94">
        <f t="shared" ca="1" si="11"/>
        <v>0</v>
      </c>
      <c r="E94">
        <f t="shared" ca="1" si="13"/>
        <v>0</v>
      </c>
    </row>
    <row r="95" spans="1:7">
      <c r="A95">
        <f ca="1">SUM(C95:C101)</f>
        <v>2192</v>
      </c>
      <c r="B95" s="3">
        <f t="shared" ca="1" si="12"/>
        <v>44138</v>
      </c>
      <c r="C95">
        <f t="shared" ca="1" si="10"/>
        <v>252</v>
      </c>
      <c r="D95">
        <f t="shared" ca="1" si="11"/>
        <v>0</v>
      </c>
      <c r="E95">
        <f t="shared" ca="1" si="13"/>
        <v>0</v>
      </c>
    </row>
    <row r="96" spans="1:7">
      <c r="A96" s="9" t="str">
        <f ca="1">TEXT(A95/A102-1,"0 %")</f>
        <v>-13 %</v>
      </c>
      <c r="B96" s="3">
        <f t="shared" ca="1" si="12"/>
        <v>44137</v>
      </c>
      <c r="C96">
        <f t="shared" ca="1" si="10"/>
        <v>241</v>
      </c>
      <c r="D96">
        <f t="shared" ca="1" si="11"/>
        <v>0</v>
      </c>
      <c r="E96">
        <f t="shared" ca="1" si="13"/>
        <v>0</v>
      </c>
    </row>
    <row r="97" spans="1:5">
      <c r="B97" s="3">
        <f t="shared" ca="1" si="12"/>
        <v>44136</v>
      </c>
      <c r="C97">
        <f t="shared" ca="1" si="10"/>
        <v>240</v>
      </c>
      <c r="D97">
        <f t="shared" ca="1" si="11"/>
        <v>0</v>
      </c>
      <c r="E97">
        <f t="shared" ca="1" si="13"/>
        <v>0</v>
      </c>
    </row>
    <row r="98" spans="1:5">
      <c r="B98" s="3">
        <f t="shared" ca="1" si="12"/>
        <v>44135</v>
      </c>
      <c r="C98">
        <f t="shared" ca="1" si="10"/>
        <v>372</v>
      </c>
      <c r="D98">
        <f t="shared" ca="1" si="11"/>
        <v>0</v>
      </c>
      <c r="E98">
        <f t="shared" ca="1" si="13"/>
        <v>0</v>
      </c>
    </row>
    <row r="99" spans="1:5">
      <c r="B99" s="3">
        <f t="shared" ca="1" si="12"/>
        <v>44134</v>
      </c>
      <c r="C99">
        <f t="shared" ca="1" si="10"/>
        <v>367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44133</v>
      </c>
      <c r="C100">
        <f t="shared" ca="1" si="10"/>
        <v>353</v>
      </c>
      <c r="D100">
        <f t="shared" ca="1" si="11"/>
        <v>0</v>
      </c>
      <c r="E100">
        <f t="shared" ca="1" si="13"/>
        <v>0</v>
      </c>
    </row>
    <row r="101" spans="1:5">
      <c r="B101" s="3">
        <f t="shared" ca="1" si="12"/>
        <v>44132</v>
      </c>
      <c r="C101">
        <f t="shared" ca="1" si="10"/>
        <v>367</v>
      </c>
      <c r="D101">
        <f ca="1">VLOOKUP(B101,data,3,FALSE)</f>
        <v>0</v>
      </c>
      <c r="E101">
        <f t="shared" ca="1" si="13"/>
        <v>0</v>
      </c>
    </row>
    <row r="102" spans="1:5">
      <c r="A102">
        <f ca="1">SUM(C102:C108)</f>
        <v>2514</v>
      </c>
      <c r="B102" s="3">
        <f t="shared" ca="1" si="12"/>
        <v>44131</v>
      </c>
      <c r="C102">
        <f t="shared" ca="1" si="10"/>
        <v>260</v>
      </c>
      <c r="D102">
        <f t="shared" ref="D102:D108" ca="1" si="14">VLOOKUP(B102,data,3,FALSE)</f>
        <v>0</v>
      </c>
      <c r="E102">
        <f t="shared" ca="1" si="13"/>
        <v>0</v>
      </c>
    </row>
    <row r="103" spans="1:5">
      <c r="A103" s="9" t="str">
        <f ca="1">TEXT(A102/A109-1,"0 %")</f>
        <v>-28 %</v>
      </c>
      <c r="B103" s="3">
        <f t="shared" ca="1" si="12"/>
        <v>44130</v>
      </c>
      <c r="C103">
        <f t="shared" ca="1" si="10"/>
        <v>309</v>
      </c>
      <c r="D103">
        <f t="shared" ca="1" si="14"/>
        <v>0</v>
      </c>
      <c r="E103">
        <f t="shared" ca="1" si="13"/>
        <v>0</v>
      </c>
    </row>
    <row r="104" spans="1:5">
      <c r="B104" s="3">
        <f t="shared" ca="1" si="12"/>
        <v>44129</v>
      </c>
      <c r="C104">
        <f t="shared" ca="1" si="10"/>
        <v>312</v>
      </c>
      <c r="D104">
        <f t="shared" ca="1" si="14"/>
        <v>1</v>
      </c>
      <c r="E104">
        <f t="shared" ca="1" si="13"/>
        <v>0</v>
      </c>
    </row>
    <row r="105" spans="1:5">
      <c r="B105" s="3">
        <f t="shared" ca="1" si="12"/>
        <v>44128</v>
      </c>
      <c r="C105">
        <f t="shared" ca="1" si="10"/>
        <v>329</v>
      </c>
      <c r="D105">
        <f t="shared" ca="1" si="14"/>
        <v>0</v>
      </c>
      <c r="E105">
        <f t="shared" ca="1" si="13"/>
        <v>0</v>
      </c>
    </row>
    <row r="106" spans="1:5">
      <c r="B106" s="3">
        <f t="shared" ca="1" si="12"/>
        <v>44127</v>
      </c>
      <c r="C106">
        <f t="shared" ca="1" si="10"/>
        <v>486</v>
      </c>
      <c r="D106">
        <f t="shared" ca="1" si="14"/>
        <v>0</v>
      </c>
      <c r="E106">
        <f t="shared" ca="1" si="13"/>
        <v>0</v>
      </c>
    </row>
    <row r="107" spans="1:5">
      <c r="B107" s="3">
        <f t="shared" ca="1" si="12"/>
        <v>44126</v>
      </c>
      <c r="C107">
        <f t="shared" ca="1" si="10"/>
        <v>372</v>
      </c>
      <c r="D107">
        <f t="shared" ca="1" si="14"/>
        <v>0</v>
      </c>
      <c r="E107">
        <f t="shared" ca="1" si="13"/>
        <v>0</v>
      </c>
    </row>
    <row r="108" spans="1:5">
      <c r="B108" s="3">
        <f t="shared" ca="1" si="12"/>
        <v>44125</v>
      </c>
      <c r="C108">
        <f t="shared" ca="1" si="10"/>
        <v>446</v>
      </c>
      <c r="D108">
        <f t="shared" ca="1" si="14"/>
        <v>0</v>
      </c>
      <c r="E108">
        <f t="shared" ca="1" si="13"/>
        <v>0</v>
      </c>
    </row>
    <row r="109" spans="1:5">
      <c r="A109">
        <f ca="1">SUM(C109:C115)</f>
        <v>3506</v>
      </c>
      <c r="B109" s="3">
        <f t="shared" ca="1" si="12"/>
        <v>44124</v>
      </c>
      <c r="C109">
        <f t="shared" ca="1" si="10"/>
        <v>386</v>
      </c>
      <c r="D109">
        <f t="shared" ref="D109:D121" ca="1" si="15">VLOOKUP(B109,data,3,FALSE)</f>
        <v>0</v>
      </c>
      <c r="E109">
        <f t="shared" ca="1" si="13"/>
        <v>0</v>
      </c>
    </row>
    <row r="110" spans="1:5">
      <c r="A110" s="9" t="str">
        <f ca="1">TEXT(A109/A116-1,"0 %")</f>
        <v>-20 %</v>
      </c>
      <c r="B110" s="3">
        <f ca="1">MAX(_xlfn.MAXIFS(time,time,"&lt;"&amp;B109),1.8202)</f>
        <v>44123</v>
      </c>
      <c r="C110">
        <f t="shared" ca="1" si="10"/>
        <v>421</v>
      </c>
      <c r="D110">
        <f t="shared" ca="1" si="15"/>
        <v>0</v>
      </c>
      <c r="E110">
        <f t="shared" ca="1" si="13"/>
        <v>0</v>
      </c>
    </row>
    <row r="111" spans="1:5">
      <c r="B111" s="3">
        <f t="shared" ref="B111:B161" ca="1" si="16">MAX(_xlfn.MAXIFS(time,time,"&lt;"&amp;B110),44077)</f>
        <v>44122</v>
      </c>
      <c r="C111">
        <f t="shared" ca="1" si="10"/>
        <v>535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44121</v>
      </c>
      <c r="C112">
        <f t="shared" ca="1" si="10"/>
        <v>537</v>
      </c>
      <c r="D112">
        <f t="shared" ca="1" si="15"/>
        <v>0</v>
      </c>
      <c r="E112">
        <f t="shared" ca="1" si="13"/>
        <v>0</v>
      </c>
    </row>
    <row r="113" spans="1:5">
      <c r="B113" s="3">
        <f t="shared" ca="1" si="16"/>
        <v>44120</v>
      </c>
      <c r="C113">
        <f t="shared" ca="1" si="10"/>
        <v>639</v>
      </c>
      <c r="D113">
        <f t="shared" ca="1" si="15"/>
        <v>0</v>
      </c>
      <c r="E113">
        <f t="shared" ca="1" si="13"/>
        <v>0</v>
      </c>
    </row>
    <row r="114" spans="1:5">
      <c r="A114" s="7"/>
      <c r="B114" s="3">
        <f t="shared" ca="1" si="16"/>
        <v>44119</v>
      </c>
      <c r="C114">
        <f t="shared" ca="1" si="10"/>
        <v>429</v>
      </c>
      <c r="D114">
        <f t="shared" ca="1" si="15"/>
        <v>0</v>
      </c>
      <c r="E114">
        <f t="shared" ca="1" si="13"/>
        <v>0</v>
      </c>
    </row>
    <row r="115" spans="1:5">
      <c r="A115" s="3"/>
      <c r="B115" s="3">
        <f t="shared" ca="1" si="16"/>
        <v>44118</v>
      </c>
      <c r="C115">
        <f t="shared" ca="1" si="10"/>
        <v>559</v>
      </c>
      <c r="D115">
        <f t="shared" ca="1" si="15"/>
        <v>0</v>
      </c>
      <c r="E115">
        <f t="shared" ca="1" si="13"/>
        <v>0</v>
      </c>
    </row>
    <row r="116" spans="1:5">
      <c r="A116">
        <f ca="1">SUM(C116:C122)</f>
        <v>4389</v>
      </c>
      <c r="B116" s="3">
        <f t="shared" ca="1" si="16"/>
        <v>44117</v>
      </c>
      <c r="C116">
        <f t="shared" ca="1" si="10"/>
        <v>649</v>
      </c>
      <c r="D116">
        <f t="shared" ca="1" si="15"/>
        <v>0</v>
      </c>
      <c r="E116">
        <f t="shared" ca="1" si="13"/>
        <v>0</v>
      </c>
    </row>
    <row r="117" spans="1:5">
      <c r="A117" s="9" t="str">
        <f ca="1">TEXT(A116/A123-1,"0 %")</f>
        <v>72 %</v>
      </c>
      <c r="B117" s="3">
        <f t="shared" ca="1" si="16"/>
        <v>44116</v>
      </c>
      <c r="C117">
        <f t="shared" ca="1" si="10"/>
        <v>691</v>
      </c>
      <c r="D117">
        <f t="shared" ca="1" si="15"/>
        <v>0</v>
      </c>
      <c r="E117">
        <f t="shared" ca="1" si="13"/>
        <v>0</v>
      </c>
    </row>
    <row r="118" spans="1:5">
      <c r="B118" s="3">
        <f t="shared" ca="1" si="16"/>
        <v>44115</v>
      </c>
      <c r="C118">
        <f t="shared" ca="1" si="10"/>
        <v>666</v>
      </c>
      <c r="D118">
        <f t="shared" ca="1" si="15"/>
        <v>0</v>
      </c>
      <c r="E118">
        <f t="shared" ca="1" si="13"/>
        <v>0</v>
      </c>
    </row>
    <row r="119" spans="1:5">
      <c r="B119" s="3">
        <f t="shared" ca="1" si="16"/>
        <v>44114</v>
      </c>
      <c r="C119">
        <f t="shared" ca="1" si="10"/>
        <v>720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44113</v>
      </c>
      <c r="C120">
        <f t="shared" ca="1" si="10"/>
        <v>640</v>
      </c>
      <c r="D120">
        <f t="shared" ca="1" si="15"/>
        <v>1</v>
      </c>
      <c r="E120">
        <f t="shared" ca="1" si="13"/>
        <v>0</v>
      </c>
    </row>
    <row r="121" spans="1:5">
      <c r="B121" s="3">
        <f t="shared" ca="1" si="16"/>
        <v>44112</v>
      </c>
      <c r="C121">
        <f t="shared" ca="1" si="10"/>
        <v>445</v>
      </c>
      <c r="D121">
        <f t="shared" ca="1" si="15"/>
        <v>0</v>
      </c>
      <c r="E121">
        <f t="shared" ca="1" si="13"/>
        <v>0</v>
      </c>
    </row>
    <row r="122" spans="1:5">
      <c r="B122" s="3">
        <f t="shared" ca="1" si="16"/>
        <v>44111</v>
      </c>
      <c r="C122">
        <f t="shared" ref="C122" ca="1" si="17">VLOOKUP(B122,data,2,FALSE)</f>
        <v>578</v>
      </c>
      <c r="D122">
        <f t="shared" ref="D122" ca="1" si="18">VLOOKUP(B122,data,3,FALSE)</f>
        <v>0</v>
      </c>
      <c r="E122">
        <f t="shared" ca="1" si="13"/>
        <v>0</v>
      </c>
    </row>
    <row r="123" spans="1:5">
      <c r="A123">
        <f ca="1">SUM(C123:C129)</f>
        <v>2555</v>
      </c>
      <c r="B123" s="3">
        <f t="shared" ca="1" si="16"/>
        <v>44110</v>
      </c>
      <c r="C123">
        <f t="shared" ref="C123:C125" ca="1" si="19">VLOOKUP(B123,data,2,FALSE)</f>
        <v>655</v>
      </c>
      <c r="D123">
        <f t="shared" ref="D123:D125" ca="1" si="20">VLOOKUP(B123,data,3,FALSE)</f>
        <v>0</v>
      </c>
      <c r="E123">
        <f t="shared" ca="1" si="13"/>
        <v>0</v>
      </c>
    </row>
    <row r="124" spans="1:5">
      <c r="A124" s="9" t="str">
        <f ca="1">TEXT(A123/A130-1,"0 %")</f>
        <v>78 %</v>
      </c>
      <c r="B124" s="3">
        <f t="shared" ca="1" si="16"/>
        <v>44109</v>
      </c>
      <c r="C124">
        <f t="shared" ca="1" si="19"/>
        <v>453</v>
      </c>
      <c r="D124">
        <f t="shared" ca="1" si="20"/>
        <v>0</v>
      </c>
      <c r="E124">
        <f t="shared" ca="1" si="13"/>
        <v>0</v>
      </c>
    </row>
    <row r="125" spans="1:5">
      <c r="B125" s="3">
        <f t="shared" ca="1" si="16"/>
        <v>44108</v>
      </c>
      <c r="C125">
        <f t="shared" ca="1" si="19"/>
        <v>294</v>
      </c>
      <c r="D125">
        <f t="shared" ca="1" si="20"/>
        <v>0</v>
      </c>
      <c r="E125">
        <f t="shared" ca="1" si="13"/>
        <v>0</v>
      </c>
    </row>
    <row r="126" spans="1:5">
      <c r="B126" s="3">
        <f t="shared" ca="1" si="16"/>
        <v>44107</v>
      </c>
      <c r="C126">
        <f t="shared" ref="C126:C130" ca="1" si="21">VLOOKUP(B126,data,2,FALSE)</f>
        <v>463</v>
      </c>
      <c r="D126">
        <f t="shared" ref="D126:D134" ca="1" si="22">VLOOKUP(B126,data,3,FALSE)</f>
        <v>1</v>
      </c>
      <c r="E126">
        <f t="shared" ca="1" si="13"/>
        <v>0</v>
      </c>
    </row>
    <row r="127" spans="1:5">
      <c r="B127" s="3">
        <f t="shared" ca="1" si="16"/>
        <v>44106</v>
      </c>
      <c r="C127">
        <f t="shared" ca="1" si="21"/>
        <v>169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44105</v>
      </c>
      <c r="C128">
        <f t="shared" ca="1" si="21"/>
        <v>203</v>
      </c>
      <c r="D128">
        <f t="shared" ca="1" si="22"/>
        <v>0</v>
      </c>
      <c r="E128">
        <f t="shared" ca="1" si="13"/>
        <v>0</v>
      </c>
    </row>
    <row r="129" spans="1:5">
      <c r="B129" s="3">
        <f t="shared" ca="1" si="16"/>
        <v>44104</v>
      </c>
      <c r="C129">
        <f t="shared" ca="1" si="21"/>
        <v>318</v>
      </c>
      <c r="D129">
        <f t="shared" ca="1" si="22"/>
        <v>0</v>
      </c>
      <c r="E129">
        <f t="shared" ca="1" si="13"/>
        <v>0</v>
      </c>
    </row>
    <row r="130" spans="1:5">
      <c r="A130">
        <f ca="1">SUM(C130:C136)</f>
        <v>1437</v>
      </c>
      <c r="B130" s="3">
        <f t="shared" ca="1" si="16"/>
        <v>44103</v>
      </c>
      <c r="C130">
        <f t="shared" ca="1" si="21"/>
        <v>238</v>
      </c>
      <c r="D130">
        <f t="shared" ca="1" si="22"/>
        <v>0</v>
      </c>
      <c r="E130">
        <f t="shared" ca="1" si="13"/>
        <v>0</v>
      </c>
    </row>
    <row r="131" spans="1:5">
      <c r="B131" s="3">
        <f t="shared" ca="1" si="16"/>
        <v>44102</v>
      </c>
      <c r="C131">
        <f t="shared" ref="C131:C134" ca="1" si="23">IF(B131&lt;&gt;B130,VLOOKUP(B131,data,2,FALSE),"")</f>
        <v>199</v>
      </c>
      <c r="D131">
        <f t="shared" ca="1" si="22"/>
        <v>0</v>
      </c>
      <c r="E131">
        <f t="shared" ca="1" si="13"/>
        <v>0</v>
      </c>
    </row>
    <row r="132" spans="1:5">
      <c r="B132" s="3">
        <f t="shared" ca="1" si="16"/>
        <v>44101</v>
      </c>
      <c r="C132">
        <f t="shared" ca="1" si="23"/>
        <v>141</v>
      </c>
      <c r="D132">
        <f t="shared" ca="1" si="22"/>
        <v>0</v>
      </c>
      <c r="E132">
        <f t="shared" ca="1" si="13"/>
        <v>0</v>
      </c>
    </row>
    <row r="133" spans="1:5">
      <c r="B133" s="3">
        <f t="shared" ca="1" si="16"/>
        <v>44100</v>
      </c>
      <c r="C133">
        <f t="shared" ca="1" si="23"/>
        <v>242</v>
      </c>
      <c r="D133">
        <f t="shared" ca="1" si="22"/>
        <v>0</v>
      </c>
      <c r="E133">
        <f t="shared" ca="1" si="13"/>
        <v>0</v>
      </c>
    </row>
    <row r="134" spans="1:5">
      <c r="B134" s="3">
        <f t="shared" ca="1" si="16"/>
        <v>44099</v>
      </c>
      <c r="C134">
        <f t="shared" ca="1" si="23"/>
        <v>217</v>
      </c>
      <c r="D134">
        <f t="shared" ca="1" si="22"/>
        <v>1</v>
      </c>
      <c r="E134">
        <f t="shared" ca="1" si="13"/>
        <v>0</v>
      </c>
    </row>
    <row r="135" spans="1:5">
      <c r="B135" s="3">
        <f t="shared" ca="1" si="16"/>
        <v>44098</v>
      </c>
      <c r="C135">
        <f t="shared" ref="C135:C143" ca="1" si="24">IF(B135&lt;&gt;B134,VLOOKUP(B135,data,2,FALSE),"")</f>
        <v>211</v>
      </c>
      <c r="D135">
        <f t="shared" ref="D135:D143" ca="1" si="25">VLOOKUP(B135,data,3,FALSE)</f>
        <v>0</v>
      </c>
      <c r="E135">
        <f t="shared" ref="E135:E143" ca="1" si="26">IF(C135&gt;E134,E134,0)</f>
        <v>0</v>
      </c>
    </row>
    <row r="136" spans="1:5">
      <c r="B136" s="3">
        <f t="shared" ca="1" si="16"/>
        <v>44097</v>
      </c>
      <c r="C136">
        <f t="shared" ca="1" si="24"/>
        <v>189</v>
      </c>
      <c r="D136">
        <f t="shared" ca="1" si="25"/>
        <v>0</v>
      </c>
      <c r="E136">
        <f t="shared" ca="1" si="26"/>
        <v>0</v>
      </c>
    </row>
    <row r="137" spans="1:5">
      <c r="B137" s="3">
        <f t="shared" ca="1" si="16"/>
        <v>44096</v>
      </c>
      <c r="C137">
        <f t="shared" ca="1" si="24"/>
        <v>311</v>
      </c>
      <c r="D137">
        <f t="shared" ca="1" si="25"/>
        <v>0</v>
      </c>
      <c r="E137">
        <f t="shared" ca="1" si="26"/>
        <v>0</v>
      </c>
    </row>
    <row r="138" spans="1:5">
      <c r="B138" s="3">
        <f t="shared" ca="1" si="16"/>
        <v>44095</v>
      </c>
      <c r="C138">
        <f t="shared" ca="1" si="24"/>
        <v>157</v>
      </c>
      <c r="D138">
        <f t="shared" ca="1" si="25"/>
        <v>0</v>
      </c>
      <c r="E138">
        <f t="shared" ca="1" si="26"/>
        <v>0</v>
      </c>
    </row>
    <row r="139" spans="1:5">
      <c r="B139" s="3">
        <f t="shared" ca="1" si="16"/>
        <v>44094</v>
      </c>
      <c r="C139">
        <f t="shared" ca="1" si="24"/>
        <v>202</v>
      </c>
      <c r="D139">
        <f t="shared" ca="1" si="25"/>
        <v>0</v>
      </c>
      <c r="E139">
        <f t="shared" ca="1" si="26"/>
        <v>0</v>
      </c>
    </row>
    <row r="140" spans="1:5">
      <c r="B140" s="3">
        <f t="shared" ca="1" si="16"/>
        <v>44093</v>
      </c>
      <c r="C140">
        <f t="shared" ca="1" si="24"/>
        <v>190</v>
      </c>
      <c r="D140">
        <f t="shared" ca="1" si="25"/>
        <v>0</v>
      </c>
      <c r="E140">
        <f t="shared" ca="1" si="26"/>
        <v>0</v>
      </c>
    </row>
    <row r="141" spans="1:5">
      <c r="B141" s="3">
        <f t="shared" ca="1" si="16"/>
        <v>44092</v>
      </c>
      <c r="C141">
        <f t="shared" ca="1" si="24"/>
        <v>82</v>
      </c>
      <c r="D141">
        <f t="shared" ca="1" si="25"/>
        <v>0</v>
      </c>
      <c r="E141">
        <f t="shared" ca="1" si="26"/>
        <v>0</v>
      </c>
    </row>
    <row r="142" spans="1:5">
      <c r="B142" s="3">
        <f t="shared" ca="1" si="16"/>
        <v>44091</v>
      </c>
      <c r="C142">
        <f t="shared" ca="1" si="24"/>
        <v>137</v>
      </c>
      <c r="D142">
        <f t="shared" ca="1" si="25"/>
        <v>0</v>
      </c>
      <c r="E142">
        <f t="shared" ca="1" si="26"/>
        <v>0</v>
      </c>
    </row>
    <row r="143" spans="1:5">
      <c r="B143" s="3">
        <f t="shared" ca="1" si="16"/>
        <v>44090</v>
      </c>
      <c r="C143">
        <f t="shared" ca="1" si="24"/>
        <v>125</v>
      </c>
      <c r="D143">
        <f t="shared" ca="1" si="25"/>
        <v>0</v>
      </c>
      <c r="E143">
        <f t="shared" ca="1" si="26"/>
        <v>0</v>
      </c>
    </row>
    <row r="144" spans="1:5">
      <c r="B144" s="3">
        <f t="shared" ca="1" si="16"/>
        <v>44089</v>
      </c>
      <c r="C144">
        <f t="shared" ref="C144" ca="1" si="27">IF(B144&lt;&gt;B143,VLOOKUP(B144,data,2,FALSE),"")</f>
        <v>136</v>
      </c>
      <c r="D144">
        <f t="shared" ref="D144" ca="1" si="28">VLOOKUP(B144,data,3,FALSE)</f>
        <v>0</v>
      </c>
      <c r="E144">
        <f t="shared" ref="E144" ca="1" si="29">IF(C144&gt;E143,E143,0)</f>
        <v>0</v>
      </c>
    </row>
    <row r="145" spans="2:5">
      <c r="B145" s="3">
        <f t="shared" ca="1" si="16"/>
        <v>44088</v>
      </c>
      <c r="C145">
        <f t="shared" ref="C145:C161" ca="1" si="30">IF(B145&lt;&gt;B144,VLOOKUP(B145,data,2,FALSE),"")</f>
        <v>67</v>
      </c>
      <c r="D145">
        <f t="shared" ref="D145:D161" ca="1" si="31">VLOOKUP(B145,data,3,FALSE)</f>
        <v>0</v>
      </c>
      <c r="E145">
        <f t="shared" ref="E145:E161" ca="1" si="32">IF(C145&gt;E144,E144,0)</f>
        <v>0</v>
      </c>
    </row>
    <row r="146" spans="2:5">
      <c r="B146" s="3">
        <f t="shared" ca="1" si="16"/>
        <v>44087</v>
      </c>
      <c r="C146">
        <f t="shared" ca="1" si="30"/>
        <v>87</v>
      </c>
      <c r="D146">
        <f t="shared" ca="1" si="31"/>
        <v>0</v>
      </c>
      <c r="E146">
        <f t="shared" ca="1" si="32"/>
        <v>0</v>
      </c>
    </row>
    <row r="147" spans="2:5">
      <c r="B147" s="3">
        <f t="shared" ca="1" si="16"/>
        <v>44086</v>
      </c>
      <c r="C147">
        <f t="shared" ca="1" si="30"/>
        <v>46</v>
      </c>
      <c r="D147">
        <f t="shared" ca="1" si="31"/>
        <v>0</v>
      </c>
      <c r="E147">
        <f t="shared" ca="1" si="32"/>
        <v>0</v>
      </c>
    </row>
    <row r="148" spans="2:5">
      <c r="B148" s="3">
        <f t="shared" ca="1" si="16"/>
        <v>44085</v>
      </c>
      <c r="C148">
        <f t="shared" ca="1" si="30"/>
        <v>70</v>
      </c>
      <c r="D148">
        <f t="shared" ca="1" si="31"/>
        <v>0</v>
      </c>
      <c r="E148">
        <f t="shared" ca="1" si="32"/>
        <v>0</v>
      </c>
    </row>
    <row r="149" spans="2:5">
      <c r="B149" s="3">
        <f t="shared" ca="1" si="16"/>
        <v>44084</v>
      </c>
      <c r="C149">
        <f t="shared" ca="1" si="30"/>
        <v>75</v>
      </c>
      <c r="D149">
        <f t="shared" ca="1" si="31"/>
        <v>0</v>
      </c>
      <c r="E149">
        <f t="shared" ca="1" si="32"/>
        <v>0</v>
      </c>
    </row>
    <row r="150" spans="2:5">
      <c r="B150" s="3">
        <f t="shared" ca="1" si="16"/>
        <v>44083</v>
      </c>
      <c r="C150">
        <f t="shared" ca="1" si="30"/>
        <v>101</v>
      </c>
      <c r="D150">
        <f t="shared" ca="1" si="31"/>
        <v>0</v>
      </c>
      <c r="E150">
        <f t="shared" ca="1" si="32"/>
        <v>0</v>
      </c>
    </row>
    <row r="151" spans="2:5">
      <c r="B151" s="3">
        <f t="shared" ca="1" si="16"/>
        <v>44082</v>
      </c>
      <c r="C151">
        <f t="shared" ca="1" si="30"/>
        <v>56</v>
      </c>
      <c r="D151">
        <f t="shared" ca="1" si="31"/>
        <v>0</v>
      </c>
      <c r="E151">
        <f t="shared" ca="1" si="32"/>
        <v>0</v>
      </c>
    </row>
    <row r="152" spans="2:5">
      <c r="B152" s="3">
        <f t="shared" ca="1" si="16"/>
        <v>44081</v>
      </c>
      <c r="C152">
        <f t="shared" ca="1" si="30"/>
        <v>46</v>
      </c>
      <c r="D152">
        <f t="shared" ca="1" si="31"/>
        <v>0</v>
      </c>
      <c r="E152">
        <f t="shared" ca="1" si="32"/>
        <v>0</v>
      </c>
    </row>
    <row r="153" spans="2:5">
      <c r="B153" s="3">
        <f t="shared" ca="1" si="16"/>
        <v>44080</v>
      </c>
      <c r="C153">
        <f t="shared" ca="1" si="30"/>
        <v>10</v>
      </c>
      <c r="D153">
        <f t="shared" ca="1" si="31"/>
        <v>0</v>
      </c>
      <c r="E153">
        <f t="shared" ca="1" si="32"/>
        <v>0</v>
      </c>
    </row>
    <row r="154" spans="2:5">
      <c r="B154" s="3">
        <f t="shared" ca="1" si="16"/>
        <v>44079</v>
      </c>
      <c r="C154">
        <f t="shared" ca="1" si="30"/>
        <v>15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44078</v>
      </c>
      <c r="C155">
        <f t="shared" ca="1" si="30"/>
        <v>19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44077</v>
      </c>
      <c r="C156">
        <f t="shared" ca="1" si="30"/>
        <v>6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44077</v>
      </c>
      <c r="C157" t="str">
        <f t="shared" ca="1" si="30"/>
        <v/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44077</v>
      </c>
      <c r="C158" t="str">
        <f t="shared" ca="1" si="30"/>
        <v/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44077</v>
      </c>
      <c r="C159" t="str">
        <f t="shared" ca="1" si="30"/>
        <v/>
      </c>
      <c r="D159">
        <f t="shared" ca="1" si="31"/>
        <v>0</v>
      </c>
      <c r="E159">
        <f t="shared" ca="1" si="32"/>
        <v>0</v>
      </c>
    </row>
    <row r="160" spans="2:5">
      <c r="B160" s="3">
        <f t="shared" ca="1" si="16"/>
        <v>44077</v>
      </c>
      <c r="C160" t="str">
        <f t="shared" ca="1" si="30"/>
        <v/>
      </c>
      <c r="D160">
        <f t="shared" ca="1" si="31"/>
        <v>0</v>
      </c>
      <c r="E160">
        <f t="shared" ca="1" si="32"/>
        <v>0</v>
      </c>
    </row>
    <row r="161" spans="2:5">
      <c r="B161" s="3">
        <f t="shared" ca="1" si="16"/>
        <v>44077</v>
      </c>
      <c r="C161" t="str">
        <f t="shared" ca="1" si="30"/>
        <v/>
      </c>
      <c r="D161">
        <f t="shared" ca="1" si="31"/>
        <v>0</v>
      </c>
      <c r="E161">
        <f t="shared" ca="1" si="32"/>
        <v>0</v>
      </c>
    </row>
    <row r="162" spans="2:5">
      <c r="B162" s="3"/>
      <c r="C162"/>
    </row>
    <row r="163" spans="2:5">
      <c r="B163" s="3"/>
      <c r="C163"/>
    </row>
  </sheetData>
  <sortState xmlns:xlrd2="http://schemas.microsoft.com/office/spreadsheetml/2017/richdata2" ref="C65:D77">
    <sortCondition descending="1" ref="C65:C77"/>
  </sortState>
  <hyperlinks>
    <hyperlink ref="G78" r:id="rId1" location="Koronavilkkua" display="https://thl.fi/fi/web/hyvinvoinnin-ja-terveyden-edistamisen-johtaminen/ajankohtaista/koronan-vaikutukset-yhteiskuntaan-ja-palveluihin - Koronavilkkua" xr:uid="{F06E6CD0-5429-431D-B74B-547C41718C4B}"/>
    <hyperlink ref="A78" r:id="rId2" xr:uid="{517C9E3A-E5DB-4E26-91C6-74B95F09EC29}"/>
    <hyperlink ref="G81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2020-11-10T08:50:44Z</dcterms:modified>
</cp:coreProperties>
</file>