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ntactTracing-2020\GAEN\"/>
    </mc:Choice>
  </mc:AlternateContent>
  <xr:revisionPtr revIDLastSave="0" documentId="13_ncr:1_{CA22D831-4486-4E30-BC93-F9AC3ABBEB75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Android!$C$9:$E$40</definedName>
    <definedName name="Json">Android!$A$4</definedName>
    <definedName name="time">Android!$C$9:$C$40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45" i="1" l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D21" i="1"/>
  <c r="D9" i="1"/>
  <c r="I22" i="1"/>
  <c r="L21" i="1"/>
  <c r="E20" i="1" s="1"/>
  <c r="D20" i="1"/>
  <c r="C59" i="1" l="1"/>
  <c r="D59" i="1"/>
  <c r="B60" i="1"/>
  <c r="C46" i="1"/>
  <c r="E21" i="1"/>
  <c r="D46" i="1" s="1"/>
  <c r="E9" i="1"/>
  <c r="J22" i="1"/>
  <c r="K22" i="1" s="1"/>
  <c r="D11" i="1"/>
  <c r="C60" i="1" l="1"/>
  <c r="D60" i="1"/>
  <c r="B61" i="1"/>
  <c r="C47" i="1"/>
  <c r="L22" i="1"/>
  <c r="E11" i="1" s="1"/>
  <c r="D47" i="1" s="1"/>
  <c r="D22" i="1"/>
  <c r="D61" i="1" l="1"/>
  <c r="B62" i="1"/>
  <c r="C61" i="1"/>
  <c r="C45" i="1"/>
  <c r="C58" i="1"/>
  <c r="C48" i="1"/>
  <c r="D48" i="1"/>
  <c r="E22" i="1"/>
  <c r="B63" i="1" l="1"/>
  <c r="C62" i="1"/>
  <c r="D62" i="1"/>
  <c r="D45" i="1"/>
  <c r="D58" i="1"/>
  <c r="D49" i="1"/>
  <c r="C49" i="1"/>
  <c r="C63" i="1" l="1"/>
  <c r="D63" i="1"/>
  <c r="B64" i="1"/>
  <c r="D50" i="1"/>
  <c r="C50" i="1"/>
  <c r="C64" i="1" l="1"/>
  <c r="D64" i="1"/>
  <c r="B65" i="1"/>
  <c r="B66" i="1" s="1"/>
  <c r="B67" i="1" s="1"/>
  <c r="B68" i="1" s="1"/>
  <c r="D51" i="1"/>
  <c r="C51" i="1"/>
  <c r="B69" i="1" l="1"/>
  <c r="D68" i="1"/>
  <c r="C68" i="1"/>
  <c r="C66" i="1"/>
  <c r="D66" i="1"/>
  <c r="D65" i="1"/>
  <c r="C65" i="1"/>
  <c r="C52" i="1"/>
  <c r="D52" i="1"/>
  <c r="B70" i="1" l="1"/>
  <c r="D69" i="1"/>
  <c r="C69" i="1"/>
  <c r="D67" i="1"/>
  <c r="C67" i="1"/>
  <c r="D53" i="1"/>
  <c r="C53" i="1"/>
  <c r="B71" i="1" l="1"/>
  <c r="D70" i="1"/>
  <c r="C70" i="1"/>
  <c r="D54" i="1"/>
  <c r="C54" i="1"/>
  <c r="B72" i="1" l="1"/>
  <c r="D71" i="1"/>
  <c r="C71" i="1"/>
  <c r="D55" i="1"/>
  <c r="C55" i="1"/>
  <c r="B73" i="1" l="1"/>
  <c r="D72" i="1"/>
  <c r="C72" i="1"/>
  <c r="C56" i="1"/>
  <c r="D56" i="1"/>
  <c r="B74" i="1" l="1"/>
  <c r="D73" i="1"/>
  <c r="C73" i="1"/>
  <c r="C57" i="1"/>
  <c r="D57" i="1"/>
  <c r="B75" i="1" l="1"/>
  <c r="C75" i="1" s="1"/>
  <c r="D74" i="1"/>
  <c r="C74" i="1"/>
  <c r="B76" i="1" l="1"/>
  <c r="C76" i="1" s="1"/>
  <c r="D75" i="1"/>
  <c r="B77" i="1" l="1"/>
  <c r="C77" i="1" s="1"/>
  <c r="D76" i="1"/>
  <c r="B78" i="1" l="1"/>
  <c r="C78" i="1" s="1"/>
  <c r="D77" i="1"/>
  <c r="B79" i="1" l="1"/>
  <c r="C79" i="1" s="1"/>
  <c r="D78" i="1"/>
  <c r="B80" i="1" l="1"/>
  <c r="D79" i="1"/>
  <c r="D80" i="1" l="1"/>
  <c r="C80" i="1"/>
</calcChain>
</file>

<file path=xl/sharedStrings.xml><?xml version="1.0" encoding="utf-8"?>
<sst xmlns="http://schemas.openxmlformats.org/spreadsheetml/2006/main" count="12" uniqueCount="10">
  <si>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</si>
  <si>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</si>
  <si>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</si>
  <si>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</si>
  <si>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</si>
  <si>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</si>
  <si>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</si>
  <si>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</si>
  <si>
    <t>Time column is currently supported for ENG (FIN/UK), SWE (FIN) and FIN until end of 2020</t>
  </si>
  <si>
    <t>[{"timestamp":"30 September 2020, 8.52","keyCount":318,"matchesCount":0,"appName":"Koronavilkku","hash":"L\/VJRgfcQoXAEqA7YqpW4JjXXUm4qTk2ETXOxXI\/C0A="},{"timestamp":"29 September 2020, 8.09","keyCount":238,"matchesCount":0,"appName":"Koronavilkku","hash":"buIXTow1ZHDIVMQhEmgOqDBqbydn03Gm8NGhy6i41Tc="},{"timestamp":"28 September 2020, 8.07","keyCount":199,"matchesCount":0,"appName":"Koronavilkku","hash":"goyTayM0mYovHuxJ0OSDqmm+oB3bTRmYvy9uWbmVrjQ="},{"timestamp":"27 September 2020, 8.05","keyCount":141,"matchesCount":0,"appName":"Koronavilkku","hash":"bfObmmKf4yYCy3kecvhRL4d57FZ8UxUfFlrfWq7YzLg="},{"timestamp":"26 September 2020, 8.01","keyCount":242,"matchesCount":0,"appName":"Koronavilkku","hash":"AP5aEpXLoQlr0QmfeoIh4FHy01c+H5xDR4JCbPprdPc="},{"timestamp":"25 September 2020, 8.00","keyCount":217,"matchesCount":1,"appName":"Koronavilkku","hash":"nLBOmHqB7xON3sOJLjm86EVtaADO9z8MqVcA8r3v4t8="},{"timestamp":"24 September 2020, 7.19","keyCount":211,"matchesCount":0,"appName":"Koronavilkku","hash":"XlRtacwf5zNbpVVHoSKu4IDF9qs1Wh6PipZr1sPMn+E="},{"timestamp":"23 September 2020, 7.15","keyCount":189,"matchesCount":0,"appName":"Koronavilkku","hash":"XraKuKwjDha2BdTzS3+Xm08W+39n7AwLVWCl6VKlkHM="},{"timestamp":"22 September 2020, 7.13","keyCount":311,"matchesCount":0,"appName":"Koronavilkku","hash":"cg00ZNzVnYnP9YAuDqm5ML6GrpkFfkESOfEZPrL6R1c="},{"timestamp":"21 September 2020, 7.11","keyCount":157,"matchesCount":0,"appName":"Koronavilkku","hash":"eiScOGMBbruz9+mpIa4JU4R5C1NlJKl+7o3xWmhO7jw="},{"timestamp":"20 September 2020, 11.09","keyCount":202,"matchesCount":0,"appName":"Koronavilkku","hash":"AT2kruWiYpVjiscFZlBLAG6pFxBrAq3cpo0ZIHpx2uM="},{"timestamp":"19 September 2020, 10.50","keyCount":190,"matchesCount":0,"appName":"Koronavilkku","hash":"wQ25zYYr\/T3LDtbukS3OYyUSNBYzmsEMqI3tDEx+GdY="},{"timestamp":"18 September 2020, 10.37","keyCount":82,"matchesCount":0,"appName":"Koronavilkku","hash":"LxnzOI42gpmBHhNssMRQgJbJyyVz6j95FgbhcEhslFE="},{"timestamp":"17 September 2020, 10.36","keyCount":137,"matchesCount":0,"appName":"Koronavilkku","hash":"nPOu6VJOVmdCS0JgyedgK1KtW4rxnqzJUGhlNwGuOV4="},{"timestamp":"16 September 2020, 10.32","keyCount":125,"matchesCount":0,"appName":"Koronavilkku","hash":"L5x\/yuwZx1S3i2n0\/9FRe4HclDlgucBDfy5Or56ZchQ="},{"timestamp":"15 September 2020, 10.28","keyCount":136,"matchesCount":0,"appName":"Koronavilkku","hash":"op7f5yD\/eSrwkpUHdNNBhVmT48knZIc26Jzt8vGL3JA="},{"timestamp":"14 September 2020, 10.26","keyCount":67,"matchesCount":0,"appName":"Koronavilkku","hash":"vIEKsogtvkNLwDVfjkgES\/2vVVF0c16tzUm34F9Dse4="},{"timestamp":"13 September 2020, 10.22","keyCount":87,"matchesCount":0,"appName":"Koronavilkku","hash":"361cWfGKKo4KQRNrZy3CtjvAmySVn72Z3X1Sx903ClE="}]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</si>
</sst>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9854367543665488"/>
          <c:w val="0.84256843114483493"/>
          <c:h val="0.76197521207885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30 September</c:v>
                </c:pt>
                <c:pt idx="1">
                  <c:v>29 September</c:v>
                </c:pt>
                <c:pt idx="2">
                  <c:v>28 September</c:v>
                </c:pt>
                <c:pt idx="3">
                  <c:v>27 September</c:v>
                </c:pt>
                <c:pt idx="4">
                  <c:v>26 September</c:v>
                </c:pt>
                <c:pt idx="5">
                  <c:v>25 September</c:v>
                </c:pt>
                <c:pt idx="6">
                  <c:v>24 September</c:v>
                </c:pt>
                <c:pt idx="7">
                  <c:v>23 September</c:v>
                </c:pt>
                <c:pt idx="8">
                  <c:v>22 September</c:v>
                </c:pt>
                <c:pt idx="9">
                  <c:v>21 September</c:v>
                </c:pt>
                <c:pt idx="10">
                  <c:v>20 September</c:v>
                </c:pt>
                <c:pt idx="11">
                  <c:v>19 September</c:v>
                </c:pt>
                <c:pt idx="12">
                  <c:v>18 September</c:v>
                </c:pt>
                <c:pt idx="13">
                  <c:v>17 September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318</c:v>
                </c:pt>
                <c:pt idx="1">
                  <c:v>238</c:v>
                </c:pt>
                <c:pt idx="2">
                  <c:v>199</c:v>
                </c:pt>
                <c:pt idx="3">
                  <c:v>141</c:v>
                </c:pt>
                <c:pt idx="4">
                  <c:v>242</c:v>
                </c:pt>
                <c:pt idx="5">
                  <c:v>217</c:v>
                </c:pt>
                <c:pt idx="6">
                  <c:v>211</c:v>
                </c:pt>
                <c:pt idx="7">
                  <c:v>189</c:v>
                </c:pt>
                <c:pt idx="8">
                  <c:v>311</c:v>
                </c:pt>
                <c:pt idx="9">
                  <c:v>157</c:v>
                </c:pt>
                <c:pt idx="10">
                  <c:v>202</c:v>
                </c:pt>
                <c:pt idx="11">
                  <c:v>190</c:v>
                </c:pt>
                <c:pt idx="12">
                  <c:v>82</c:v>
                </c:pt>
                <c:pt idx="1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Uusien päiväavainten lukumäärä #koronavilkku</a:t>
            </a:r>
            <a:endParaRPr lang="en-US"/>
          </a:p>
        </c:rich>
      </c:tx>
      <c:layout>
        <c:manualLayout>
          <c:xMode val="edge"/>
          <c:yMode val="edge"/>
          <c:x val="0.2637030722424048"/>
          <c:y val="1.203101722177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945700132268625E-2"/>
          <c:y val="9.9672043222523363E-2"/>
          <c:w val="0.95771026668114068"/>
          <c:h val="0.8208429535966520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1.3154804339117405E-2"/>
                  <c:y val="-4.111600270437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63-4EE2-978B-C9CA1BC14A10}"/>
                </c:ext>
              </c:extLst>
            </c:dLbl>
            <c:dLbl>
              <c:idx val="1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A63-4EE2-978B-C9CA1BC14A10}"/>
                </c:ext>
              </c:extLst>
            </c:dLbl>
            <c:dLbl>
              <c:idx val="1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63-4EE2-978B-C9CA1BC14A10}"/>
                </c:ext>
              </c:extLst>
            </c:dLbl>
            <c:dLbl>
              <c:idx val="22"/>
              <c:layout>
                <c:manualLayout>
                  <c:x val="0"/>
                  <c:y val="-2.39843349108856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E4-4ABA-BFCD-3E46E83529D4}"/>
                </c:ext>
              </c:extLst>
            </c:dLbl>
            <c:dLbl>
              <c:idx val="31"/>
              <c:layout>
                <c:manualLayout>
                  <c:x val="-1.8087855966286533E-2"/>
                  <c:y val="-4.11160027043754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A63-4EE2-978B-C9CA1BC14A10}"/>
                </c:ext>
              </c:extLst>
            </c:dLbl>
            <c:dLbl>
              <c:idx val="35"/>
              <c:layout>
                <c:manualLayout>
                  <c:x val="-1.5702108014182953E-2"/>
                  <c:y val="-5.4821336939167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E4-4ABA-BFCD-3E46E83529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Android!$B$45:$B$80</c:f>
              <c:numCache>
                <c:formatCode>m/d/yyyy</c:formatCode>
                <c:ptCount val="36"/>
                <c:pt idx="0">
                  <c:v>44104</c:v>
                </c:pt>
                <c:pt idx="1">
                  <c:v>44103</c:v>
                </c:pt>
                <c:pt idx="2">
                  <c:v>44102</c:v>
                </c:pt>
                <c:pt idx="3">
                  <c:v>44101</c:v>
                </c:pt>
                <c:pt idx="4">
                  <c:v>44100</c:v>
                </c:pt>
                <c:pt idx="5">
                  <c:v>44099</c:v>
                </c:pt>
                <c:pt idx="6">
                  <c:v>44098</c:v>
                </c:pt>
                <c:pt idx="7">
                  <c:v>44097</c:v>
                </c:pt>
                <c:pt idx="8">
                  <c:v>44096</c:v>
                </c:pt>
                <c:pt idx="9">
                  <c:v>44095</c:v>
                </c:pt>
                <c:pt idx="10">
                  <c:v>44094</c:v>
                </c:pt>
                <c:pt idx="11">
                  <c:v>44093</c:v>
                </c:pt>
                <c:pt idx="12">
                  <c:v>44092</c:v>
                </c:pt>
                <c:pt idx="13">
                  <c:v>44091</c:v>
                </c:pt>
                <c:pt idx="14">
                  <c:v>44090</c:v>
                </c:pt>
                <c:pt idx="15">
                  <c:v>44089</c:v>
                </c:pt>
                <c:pt idx="16">
                  <c:v>44088</c:v>
                </c:pt>
                <c:pt idx="17">
                  <c:v>44087</c:v>
                </c:pt>
                <c:pt idx="18">
                  <c:v>44086</c:v>
                </c:pt>
                <c:pt idx="19">
                  <c:v>44085</c:v>
                </c:pt>
                <c:pt idx="20">
                  <c:v>44084</c:v>
                </c:pt>
                <c:pt idx="21">
                  <c:v>44083</c:v>
                </c:pt>
                <c:pt idx="22">
                  <c:v>44082</c:v>
                </c:pt>
                <c:pt idx="23">
                  <c:v>44081</c:v>
                </c:pt>
                <c:pt idx="24">
                  <c:v>44080</c:v>
                </c:pt>
                <c:pt idx="25">
                  <c:v>44079</c:v>
                </c:pt>
                <c:pt idx="26">
                  <c:v>44078</c:v>
                </c:pt>
                <c:pt idx="27">
                  <c:v>44077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Android!$C$45:$C$80</c:f>
              <c:numCache>
                <c:formatCode>General</c:formatCode>
                <c:ptCount val="36"/>
                <c:pt idx="0">
                  <c:v>318</c:v>
                </c:pt>
                <c:pt idx="1">
                  <c:v>238</c:v>
                </c:pt>
                <c:pt idx="2">
                  <c:v>199</c:v>
                </c:pt>
                <c:pt idx="3">
                  <c:v>141</c:v>
                </c:pt>
                <c:pt idx="4">
                  <c:v>242</c:v>
                </c:pt>
                <c:pt idx="5">
                  <c:v>217</c:v>
                </c:pt>
                <c:pt idx="6">
                  <c:v>211</c:v>
                </c:pt>
                <c:pt idx="7">
                  <c:v>189</c:v>
                </c:pt>
                <c:pt idx="8">
                  <c:v>311</c:v>
                </c:pt>
                <c:pt idx="9">
                  <c:v>157</c:v>
                </c:pt>
                <c:pt idx="10">
                  <c:v>202</c:v>
                </c:pt>
                <c:pt idx="11">
                  <c:v>190</c:v>
                </c:pt>
                <c:pt idx="12">
                  <c:v>82</c:v>
                </c:pt>
                <c:pt idx="13">
                  <c:v>137</c:v>
                </c:pt>
                <c:pt idx="14">
                  <c:v>125</c:v>
                </c:pt>
                <c:pt idx="15">
                  <c:v>136</c:v>
                </c:pt>
                <c:pt idx="16">
                  <c:v>67</c:v>
                </c:pt>
                <c:pt idx="17">
                  <c:v>87</c:v>
                </c:pt>
                <c:pt idx="18">
                  <c:v>46</c:v>
                </c:pt>
                <c:pt idx="19">
                  <c:v>70</c:v>
                </c:pt>
                <c:pt idx="20">
                  <c:v>75</c:v>
                </c:pt>
                <c:pt idx="21">
                  <c:v>101</c:v>
                </c:pt>
                <c:pt idx="22">
                  <c:v>56</c:v>
                </c:pt>
                <c:pt idx="23">
                  <c:v>46</c:v>
                </c:pt>
                <c:pt idx="24">
                  <c:v>10</c:v>
                </c:pt>
                <c:pt idx="25">
                  <c:v>15</c:v>
                </c:pt>
                <c:pt idx="26">
                  <c:v>19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92527</xdr:colOff>
      <xdr:row>10</xdr:row>
      <xdr:rowOff>87085</xdr:rowOff>
    </xdr:from>
    <xdr:to>
      <xdr:col>15</xdr:col>
      <xdr:colOff>190499</xdr:colOff>
      <xdr:row>32</xdr:row>
      <xdr:rowOff>141512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348342</xdr:colOff>
      <xdr:row>45</xdr:row>
      <xdr:rowOff>81644</xdr:rowOff>
    </xdr:from>
    <xdr:to>
      <xdr:col>11</xdr:col>
      <xdr:colOff>65314</xdr:colOff>
      <xdr:row>65</xdr:row>
      <xdr:rowOff>87087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l.fi/fi/web/hyvinvoinnin-ja-terveyden-edistamisen-johtaminen/ajankohtaista/koronan-vaikutukset-yhteiskuntaan-ja-palveluih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80"/>
  <sheetViews>
    <sheetView tabSelected="1" workbookViewId="0"/>
  </sheetViews>
  <sheetFormatPr defaultRowHeight="14.6" x14ac:dyDescent="0.4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 x14ac:dyDescent="0.4">
      <c r="A2" t="s">
        <v>7</v>
      </c>
    </row>
    <row r="4" spans="1:12" s="1" customFormat="1" x14ac:dyDescent="0.4">
      <c r="A4" s="1" t="s">
        <v>9</v>
      </c>
      <c r="C4" s="4"/>
    </row>
    <row r="6" spans="1:12" x14ac:dyDescent="0.4">
      <c r="A6" t="s">
        <v>8</v>
      </c>
    </row>
    <row r="8" spans="1:12" x14ac:dyDescent="0.4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 x14ac:dyDescent="0.4">
      <c r="B9" s="2" t="str">
        <f t="shared" ref="B9:B22" si="0">MID(Json,G9+12,H9-G9-13)</f>
        <v>30 September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44104</v>
      </c>
      <c r="D9" s="2">
        <f t="shared" ref="D9:D22" si="1">VALUE(MID(Json,I9+10,J9-I9-10))</f>
        <v>318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29</v>
      </c>
      <c r="I9">
        <f t="shared" ref="I9:I22" si="4">FIND("keyCount",Json,H9)</f>
        <v>42</v>
      </c>
      <c r="J9">
        <f t="shared" ref="J9:J22" si="5">FIND(",""",Json,I9)</f>
        <v>55</v>
      </c>
      <c r="K9">
        <f t="shared" ref="K9:K22" si="6">FIND("matchesCount",Json,J9)</f>
        <v>57</v>
      </c>
      <c r="L9">
        <f t="shared" ref="L9:L22" si="7">FIND(",""",Json,K9)</f>
        <v>72</v>
      </c>
    </row>
    <row r="10" spans="1:12" x14ac:dyDescent="0.4">
      <c r="B10" s="2" t="str">
        <f t="shared" si="0"/>
        <v>29 September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44103</v>
      </c>
      <c r="D10" s="2">
        <f t="shared" si="1"/>
        <v>238</v>
      </c>
      <c r="E10" s="2">
        <f t="shared" si="2"/>
        <v>0</v>
      </c>
      <c r="G10">
        <f>FIND("timestamp",Json,L9)</f>
        <v>157</v>
      </c>
      <c r="H10">
        <f t="shared" si="3"/>
        <v>182</v>
      </c>
      <c r="I10">
        <f t="shared" si="4"/>
        <v>195</v>
      </c>
      <c r="J10">
        <f t="shared" si="5"/>
        <v>208</v>
      </c>
      <c r="K10">
        <f t="shared" si="6"/>
        <v>210</v>
      </c>
      <c r="L10">
        <f t="shared" si="7"/>
        <v>225</v>
      </c>
    </row>
    <row r="11" spans="1:12" x14ac:dyDescent="0.4">
      <c r="B11" s="2" t="str">
        <f t="shared" si="0"/>
        <v>28 September</v>
      </c>
      <c r="C11" s="5">
        <f t="shared" si="8"/>
        <v>44102</v>
      </c>
      <c r="D11" s="2">
        <f t="shared" si="1"/>
        <v>199</v>
      </c>
      <c r="E11" s="2">
        <f t="shared" si="2"/>
        <v>0</v>
      </c>
      <c r="G11">
        <f t="shared" ref="G11:G22" si="9">FIND("timestamp",Json,H10)</f>
        <v>308</v>
      </c>
      <c r="H11">
        <f t="shared" si="3"/>
        <v>333</v>
      </c>
      <c r="I11">
        <f t="shared" si="4"/>
        <v>346</v>
      </c>
      <c r="J11">
        <f t="shared" si="5"/>
        <v>359</v>
      </c>
      <c r="K11">
        <f t="shared" si="6"/>
        <v>361</v>
      </c>
      <c r="L11">
        <f t="shared" si="7"/>
        <v>376</v>
      </c>
    </row>
    <row r="12" spans="1:12" x14ac:dyDescent="0.4">
      <c r="B12" s="2" t="str">
        <f t="shared" si="0"/>
        <v>27 September</v>
      </c>
      <c r="C12" s="5">
        <f t="shared" si="8"/>
        <v>44101</v>
      </c>
      <c r="D12" s="2">
        <f t="shared" si="1"/>
        <v>141</v>
      </c>
      <c r="E12" s="2">
        <f t="shared" si="2"/>
        <v>0</v>
      </c>
      <c r="G12">
        <f t="shared" si="9"/>
        <v>459</v>
      </c>
      <c r="H12">
        <f t="shared" si="3"/>
        <v>484</v>
      </c>
      <c r="I12">
        <f t="shared" si="4"/>
        <v>497</v>
      </c>
      <c r="J12">
        <f t="shared" si="5"/>
        <v>510</v>
      </c>
      <c r="K12">
        <f t="shared" si="6"/>
        <v>512</v>
      </c>
      <c r="L12">
        <f t="shared" si="7"/>
        <v>527</v>
      </c>
    </row>
    <row r="13" spans="1:12" x14ac:dyDescent="0.4">
      <c r="B13" s="2" t="str">
        <f t="shared" si="0"/>
        <v>26 September</v>
      </c>
      <c r="C13" s="5">
        <f t="shared" si="8"/>
        <v>44100</v>
      </c>
      <c r="D13" s="2">
        <f t="shared" si="1"/>
        <v>242</v>
      </c>
      <c r="E13" s="2">
        <f t="shared" si="2"/>
        <v>0</v>
      </c>
      <c r="G13">
        <f t="shared" si="9"/>
        <v>610</v>
      </c>
      <c r="H13">
        <f t="shared" si="3"/>
        <v>635</v>
      </c>
      <c r="I13">
        <f t="shared" si="4"/>
        <v>648</v>
      </c>
      <c r="J13">
        <f t="shared" si="5"/>
        <v>661</v>
      </c>
      <c r="K13">
        <f t="shared" si="6"/>
        <v>663</v>
      </c>
      <c r="L13">
        <f t="shared" si="7"/>
        <v>678</v>
      </c>
    </row>
    <row r="14" spans="1:12" x14ac:dyDescent="0.4">
      <c r="B14" s="2" t="str">
        <f t="shared" si="0"/>
        <v>25 September</v>
      </c>
      <c r="C14" s="5">
        <f t="shared" si="8"/>
        <v>44099</v>
      </c>
      <c r="D14" s="2">
        <f t="shared" si="1"/>
        <v>217</v>
      </c>
      <c r="E14" s="2">
        <f t="shared" si="2"/>
        <v>1</v>
      </c>
      <c r="G14">
        <f t="shared" si="9"/>
        <v>761</v>
      </c>
      <c r="H14">
        <f t="shared" si="3"/>
        <v>786</v>
      </c>
      <c r="I14">
        <f t="shared" si="4"/>
        <v>799</v>
      </c>
      <c r="J14">
        <f t="shared" si="5"/>
        <v>812</v>
      </c>
      <c r="K14">
        <f t="shared" si="6"/>
        <v>814</v>
      </c>
      <c r="L14">
        <f t="shared" si="7"/>
        <v>829</v>
      </c>
    </row>
    <row r="15" spans="1:12" x14ac:dyDescent="0.4">
      <c r="B15" s="2" t="str">
        <f t="shared" si="0"/>
        <v>24 September</v>
      </c>
      <c r="C15" s="5">
        <f t="shared" si="8"/>
        <v>44098</v>
      </c>
      <c r="D15" s="2">
        <f t="shared" si="1"/>
        <v>211</v>
      </c>
      <c r="E15" s="2">
        <f t="shared" si="2"/>
        <v>0</v>
      </c>
      <c r="G15">
        <f t="shared" si="9"/>
        <v>912</v>
      </c>
      <c r="H15">
        <f t="shared" si="3"/>
        <v>937</v>
      </c>
      <c r="I15">
        <f t="shared" si="4"/>
        <v>950</v>
      </c>
      <c r="J15">
        <f t="shared" si="5"/>
        <v>963</v>
      </c>
      <c r="K15">
        <f t="shared" si="6"/>
        <v>965</v>
      </c>
      <c r="L15">
        <f t="shared" si="7"/>
        <v>980</v>
      </c>
    </row>
    <row r="16" spans="1:12" x14ac:dyDescent="0.4">
      <c r="B16" s="2" t="str">
        <f t="shared" si="0"/>
        <v>23 September</v>
      </c>
      <c r="C16" s="5">
        <f t="shared" si="8"/>
        <v>44097</v>
      </c>
      <c r="D16" s="2">
        <f t="shared" si="1"/>
        <v>189</v>
      </c>
      <c r="E16" s="2">
        <f t="shared" si="2"/>
        <v>0</v>
      </c>
      <c r="G16">
        <f t="shared" si="9"/>
        <v>1063</v>
      </c>
      <c r="H16">
        <f t="shared" si="3"/>
        <v>1088</v>
      </c>
      <c r="I16">
        <f t="shared" si="4"/>
        <v>1101</v>
      </c>
      <c r="J16">
        <f t="shared" si="5"/>
        <v>1114</v>
      </c>
      <c r="K16">
        <f t="shared" si="6"/>
        <v>1116</v>
      </c>
      <c r="L16">
        <f t="shared" si="7"/>
        <v>1131</v>
      </c>
    </row>
    <row r="17" spans="1:12" x14ac:dyDescent="0.4">
      <c r="B17" s="2" t="str">
        <f t="shared" si="0"/>
        <v>22 September</v>
      </c>
      <c r="C17" s="5">
        <f t="shared" si="8"/>
        <v>44096</v>
      </c>
      <c r="D17" s="2">
        <f t="shared" si="1"/>
        <v>311</v>
      </c>
      <c r="E17" s="2">
        <f t="shared" si="2"/>
        <v>0</v>
      </c>
      <c r="G17">
        <f t="shared" si="9"/>
        <v>1214</v>
      </c>
      <c r="H17">
        <f t="shared" si="3"/>
        <v>1239</v>
      </c>
      <c r="I17">
        <f t="shared" si="4"/>
        <v>1252</v>
      </c>
      <c r="J17">
        <f t="shared" si="5"/>
        <v>1265</v>
      </c>
      <c r="K17">
        <f t="shared" si="6"/>
        <v>1267</v>
      </c>
      <c r="L17">
        <f t="shared" si="7"/>
        <v>1282</v>
      </c>
    </row>
    <row r="18" spans="1:12" x14ac:dyDescent="0.4">
      <c r="B18" s="2" t="str">
        <f t="shared" si="0"/>
        <v>21 September</v>
      </c>
      <c r="C18" s="5">
        <f t="shared" si="8"/>
        <v>44095</v>
      </c>
      <c r="D18" s="2">
        <f t="shared" si="1"/>
        <v>157</v>
      </c>
      <c r="E18" s="2">
        <f t="shared" si="2"/>
        <v>0</v>
      </c>
      <c r="G18">
        <f t="shared" si="9"/>
        <v>1365</v>
      </c>
      <c r="H18">
        <f t="shared" si="3"/>
        <v>1390</v>
      </c>
      <c r="I18">
        <f t="shared" si="4"/>
        <v>1403</v>
      </c>
      <c r="J18">
        <f t="shared" si="5"/>
        <v>1416</v>
      </c>
      <c r="K18">
        <f t="shared" si="6"/>
        <v>1418</v>
      </c>
      <c r="L18">
        <f t="shared" si="7"/>
        <v>1433</v>
      </c>
    </row>
    <row r="19" spans="1:12" x14ac:dyDescent="0.4">
      <c r="B19" s="2" t="str">
        <f t="shared" si="0"/>
        <v>20 September</v>
      </c>
      <c r="C19" s="5">
        <f t="shared" si="8"/>
        <v>44094</v>
      </c>
      <c r="D19" s="2">
        <f t="shared" si="1"/>
        <v>202</v>
      </c>
      <c r="E19" s="2">
        <f t="shared" si="2"/>
        <v>0</v>
      </c>
      <c r="G19">
        <f t="shared" si="9"/>
        <v>1516</v>
      </c>
      <c r="H19">
        <f t="shared" si="3"/>
        <v>1541</v>
      </c>
      <c r="I19">
        <f t="shared" si="4"/>
        <v>1555</v>
      </c>
      <c r="J19">
        <f t="shared" si="5"/>
        <v>1568</v>
      </c>
      <c r="K19">
        <f t="shared" si="6"/>
        <v>1570</v>
      </c>
      <c r="L19">
        <f t="shared" si="7"/>
        <v>1585</v>
      </c>
    </row>
    <row r="20" spans="1:12" x14ac:dyDescent="0.4">
      <c r="B20" s="2" t="str">
        <f t="shared" si="0"/>
        <v>19 September</v>
      </c>
      <c r="C20" s="5">
        <f t="shared" si="8"/>
        <v>44093</v>
      </c>
      <c r="D20" s="2">
        <f t="shared" si="1"/>
        <v>190</v>
      </c>
      <c r="E20" s="2">
        <f t="shared" si="2"/>
        <v>0</v>
      </c>
      <c r="G20">
        <f t="shared" si="9"/>
        <v>1668</v>
      </c>
      <c r="H20">
        <f t="shared" si="3"/>
        <v>1693</v>
      </c>
      <c r="I20">
        <f t="shared" si="4"/>
        <v>1707</v>
      </c>
      <c r="J20">
        <f t="shared" si="5"/>
        <v>1720</v>
      </c>
      <c r="K20">
        <f t="shared" si="6"/>
        <v>1722</v>
      </c>
      <c r="L20">
        <f t="shared" si="7"/>
        <v>1737</v>
      </c>
    </row>
    <row r="21" spans="1:12" x14ac:dyDescent="0.4">
      <c r="B21" s="2" t="str">
        <f t="shared" si="0"/>
        <v>18 September</v>
      </c>
      <c r="C21" s="5">
        <f t="shared" si="8"/>
        <v>44092</v>
      </c>
      <c r="D21" s="2">
        <f t="shared" si="1"/>
        <v>82</v>
      </c>
      <c r="E21" s="2">
        <f t="shared" si="2"/>
        <v>0</v>
      </c>
      <c r="G21">
        <f t="shared" si="9"/>
        <v>1821</v>
      </c>
      <c r="H21">
        <f t="shared" si="3"/>
        <v>1846</v>
      </c>
      <c r="I21">
        <f t="shared" si="4"/>
        <v>1860</v>
      </c>
      <c r="J21">
        <f t="shared" si="5"/>
        <v>1872</v>
      </c>
      <c r="K21">
        <f t="shared" si="6"/>
        <v>1874</v>
      </c>
      <c r="L21">
        <f t="shared" si="7"/>
        <v>1889</v>
      </c>
    </row>
    <row r="22" spans="1:12" x14ac:dyDescent="0.4">
      <c r="B22" s="2" t="str">
        <f t="shared" si="0"/>
        <v>17 September</v>
      </c>
      <c r="C22" s="5">
        <f t="shared" si="8"/>
        <v>44091</v>
      </c>
      <c r="D22" s="2">
        <f t="shared" si="1"/>
        <v>137</v>
      </c>
      <c r="E22" s="2">
        <f t="shared" si="2"/>
        <v>0</v>
      </c>
      <c r="G22">
        <f t="shared" si="9"/>
        <v>1972</v>
      </c>
      <c r="H22">
        <f t="shared" si="3"/>
        <v>1997</v>
      </c>
      <c r="I22">
        <f t="shared" si="4"/>
        <v>2011</v>
      </c>
      <c r="J22">
        <f t="shared" si="5"/>
        <v>2024</v>
      </c>
      <c r="K22">
        <f t="shared" si="6"/>
        <v>2026</v>
      </c>
      <c r="L22">
        <f t="shared" si="7"/>
        <v>2041</v>
      </c>
    </row>
    <row r="23" spans="1:12" x14ac:dyDescent="0.4">
      <c r="A23" t="s">
        <v>5</v>
      </c>
      <c r="C23" s="5">
        <v>44094</v>
      </c>
      <c r="D23" s="2">
        <v>202</v>
      </c>
      <c r="E23" s="2"/>
    </row>
    <row r="24" spans="1:12" x14ac:dyDescent="0.4">
      <c r="C24" s="5">
        <v>44093</v>
      </c>
      <c r="D24" s="2">
        <v>190</v>
      </c>
      <c r="E24" s="2"/>
    </row>
    <row r="25" spans="1:12" x14ac:dyDescent="0.4">
      <c r="C25" s="5">
        <v>44092</v>
      </c>
      <c r="D25" s="2">
        <v>82</v>
      </c>
      <c r="E25" s="2"/>
    </row>
    <row r="26" spans="1:12" x14ac:dyDescent="0.4">
      <c r="C26" s="5">
        <v>44091</v>
      </c>
      <c r="D26" s="2">
        <v>137</v>
      </c>
      <c r="E26" s="2"/>
    </row>
    <row r="27" spans="1:12" x14ac:dyDescent="0.4">
      <c r="C27" s="5">
        <v>44090</v>
      </c>
      <c r="D27" s="2">
        <v>125</v>
      </c>
      <c r="E27" s="2"/>
    </row>
    <row r="28" spans="1:12" x14ac:dyDescent="0.4">
      <c r="C28" s="5">
        <v>44089</v>
      </c>
      <c r="D28" s="2">
        <v>136</v>
      </c>
      <c r="E28" s="2"/>
    </row>
    <row r="29" spans="1:12" x14ac:dyDescent="0.4">
      <c r="C29" s="5">
        <v>44088</v>
      </c>
      <c r="D29" s="2">
        <v>67</v>
      </c>
      <c r="E29" s="2"/>
    </row>
    <row r="30" spans="1:12" x14ac:dyDescent="0.4">
      <c r="C30" s="5">
        <v>44087</v>
      </c>
      <c r="D30" s="2">
        <v>87</v>
      </c>
      <c r="E30" s="2"/>
    </row>
    <row r="31" spans="1:12" x14ac:dyDescent="0.4">
      <c r="C31" s="5">
        <v>44086</v>
      </c>
      <c r="D31" s="2">
        <v>46</v>
      </c>
      <c r="E31" s="2"/>
    </row>
    <row r="32" spans="1:12" x14ac:dyDescent="0.4">
      <c r="C32" s="5">
        <v>44085</v>
      </c>
      <c r="D32" s="2">
        <v>70</v>
      </c>
      <c r="E32" s="2"/>
    </row>
    <row r="33" spans="1:5" x14ac:dyDescent="0.4">
      <c r="C33" s="5">
        <v>44084</v>
      </c>
      <c r="D33" s="2">
        <v>75</v>
      </c>
      <c r="E33" s="2"/>
    </row>
    <row r="34" spans="1:5" x14ac:dyDescent="0.4">
      <c r="C34" s="5">
        <v>44083</v>
      </c>
      <c r="D34" s="2">
        <v>101</v>
      </c>
      <c r="E34" s="2"/>
    </row>
    <row r="35" spans="1:5" x14ac:dyDescent="0.4">
      <c r="C35" s="5">
        <v>44082</v>
      </c>
      <c r="D35" s="2">
        <v>56</v>
      </c>
      <c r="E35" s="2"/>
    </row>
    <row r="36" spans="1:5" x14ac:dyDescent="0.4">
      <c r="A36" s="6" t="s">
        <v>6</v>
      </c>
      <c r="C36" s="5">
        <v>44081</v>
      </c>
      <c r="D36" s="2">
        <v>46</v>
      </c>
      <c r="E36" s="2"/>
    </row>
    <row r="37" spans="1:5" x14ac:dyDescent="0.4">
      <c r="C37" s="5">
        <v>44080</v>
      </c>
      <c r="D37" s="2">
        <v>10</v>
      </c>
      <c r="E37" s="2"/>
    </row>
    <row r="38" spans="1:5" x14ac:dyDescent="0.4">
      <c r="C38" s="5">
        <v>44079</v>
      </c>
      <c r="D38" s="2">
        <v>15</v>
      </c>
      <c r="E38" s="2"/>
    </row>
    <row r="39" spans="1:5" x14ac:dyDescent="0.4">
      <c r="C39" s="5">
        <v>44078</v>
      </c>
      <c r="D39" s="2">
        <v>19</v>
      </c>
      <c r="E39" s="2"/>
    </row>
    <row r="40" spans="1:5" x14ac:dyDescent="0.4">
      <c r="C40" s="5">
        <v>44077</v>
      </c>
      <c r="D40" s="2">
        <v>6</v>
      </c>
      <c r="E40" s="2"/>
    </row>
    <row r="41" spans="1:5" x14ac:dyDescent="0.4">
      <c r="C41"/>
    </row>
    <row r="42" spans="1:5" x14ac:dyDescent="0.4">
      <c r="A42" t="s">
        <v>4</v>
      </c>
    </row>
    <row r="44" spans="1:5" x14ac:dyDescent="0.4">
      <c r="B44" s="3">
        <f ca="1">NOW()+1</f>
        <v>44105.399724189818</v>
      </c>
      <c r="C44" t="s">
        <v>1</v>
      </c>
      <c r="D44" t="s">
        <v>2</v>
      </c>
    </row>
    <row r="45" spans="1:5" x14ac:dyDescent="0.4">
      <c r="B45" s="3">
        <f t="shared" ref="B45:B66" ca="1" si="10">_xlfn.MAXIFS(time,time,"&lt;"&amp;B44)</f>
        <v>44104</v>
      </c>
      <c r="C45">
        <f t="shared" ref="C45:C80" ca="1" si="11">VLOOKUP(B45,data,2,FALSE)</f>
        <v>318</v>
      </c>
      <c r="D45">
        <f t="shared" ref="D45:D57" ca="1" si="12">VLOOKUP(B45,data,3,FALSE)</f>
        <v>0</v>
      </c>
    </row>
    <row r="46" spans="1:5" x14ac:dyDescent="0.4">
      <c r="B46" s="3">
        <f t="shared" ca="1" si="10"/>
        <v>44103</v>
      </c>
      <c r="C46">
        <f t="shared" ca="1" si="11"/>
        <v>238</v>
      </c>
      <c r="D46">
        <f t="shared" ca="1" si="12"/>
        <v>0</v>
      </c>
    </row>
    <row r="47" spans="1:5" x14ac:dyDescent="0.4">
      <c r="B47" s="3">
        <f t="shared" ca="1" si="10"/>
        <v>44102</v>
      </c>
      <c r="C47">
        <f t="shared" ca="1" si="11"/>
        <v>199</v>
      </c>
      <c r="D47">
        <f t="shared" ca="1" si="12"/>
        <v>0</v>
      </c>
    </row>
    <row r="48" spans="1:5" x14ac:dyDescent="0.4">
      <c r="B48" s="3">
        <f t="shared" ca="1" si="10"/>
        <v>44101</v>
      </c>
      <c r="C48">
        <f t="shared" ca="1" si="11"/>
        <v>141</v>
      </c>
      <c r="D48">
        <f t="shared" ca="1" si="12"/>
        <v>0</v>
      </c>
    </row>
    <row r="49" spans="2:4" x14ac:dyDescent="0.4">
      <c r="B49" s="3">
        <f t="shared" ca="1" si="10"/>
        <v>44100</v>
      </c>
      <c r="C49">
        <f t="shared" ca="1" si="11"/>
        <v>242</v>
      </c>
      <c r="D49">
        <f t="shared" ca="1" si="12"/>
        <v>0</v>
      </c>
    </row>
    <row r="50" spans="2:4" x14ac:dyDescent="0.4">
      <c r="B50" s="3">
        <f t="shared" ca="1" si="10"/>
        <v>44099</v>
      </c>
      <c r="C50">
        <f t="shared" ca="1" si="11"/>
        <v>217</v>
      </c>
      <c r="D50">
        <f t="shared" ca="1" si="12"/>
        <v>1</v>
      </c>
    </row>
    <row r="51" spans="2:4" x14ac:dyDescent="0.4">
      <c r="B51" s="3">
        <f t="shared" ca="1" si="10"/>
        <v>44098</v>
      </c>
      <c r="C51">
        <f t="shared" ca="1" si="11"/>
        <v>211</v>
      </c>
      <c r="D51">
        <f t="shared" ca="1" si="12"/>
        <v>0</v>
      </c>
    </row>
    <row r="52" spans="2:4" x14ac:dyDescent="0.4">
      <c r="B52" s="3">
        <f t="shared" ca="1" si="10"/>
        <v>44097</v>
      </c>
      <c r="C52">
        <f t="shared" ca="1" si="11"/>
        <v>189</v>
      </c>
      <c r="D52">
        <f t="shared" ca="1" si="12"/>
        <v>0</v>
      </c>
    </row>
    <row r="53" spans="2:4" x14ac:dyDescent="0.4">
      <c r="B53" s="3">
        <f t="shared" ca="1" si="10"/>
        <v>44096</v>
      </c>
      <c r="C53">
        <f t="shared" ca="1" si="11"/>
        <v>311</v>
      </c>
      <c r="D53">
        <f t="shared" ca="1" si="12"/>
        <v>0</v>
      </c>
    </row>
    <row r="54" spans="2:4" x14ac:dyDescent="0.4">
      <c r="B54" s="3">
        <f t="shared" ca="1" si="10"/>
        <v>44095</v>
      </c>
      <c r="C54">
        <f t="shared" ca="1" si="11"/>
        <v>157</v>
      </c>
      <c r="D54">
        <f t="shared" ca="1" si="12"/>
        <v>0</v>
      </c>
    </row>
    <row r="55" spans="2:4" x14ac:dyDescent="0.4">
      <c r="B55" s="3">
        <f t="shared" ca="1" si="10"/>
        <v>44094</v>
      </c>
      <c r="C55">
        <f t="shared" ca="1" si="11"/>
        <v>202</v>
      </c>
      <c r="D55">
        <f t="shared" ca="1" si="12"/>
        <v>0</v>
      </c>
    </row>
    <row r="56" spans="2:4" x14ac:dyDescent="0.4">
      <c r="B56" s="3">
        <f t="shared" ca="1" si="10"/>
        <v>44093</v>
      </c>
      <c r="C56">
        <f t="shared" ca="1" si="11"/>
        <v>190</v>
      </c>
      <c r="D56">
        <f t="shared" ca="1" si="12"/>
        <v>0</v>
      </c>
    </row>
    <row r="57" spans="2:4" x14ac:dyDescent="0.4">
      <c r="B57" s="3">
        <f t="shared" ca="1" si="10"/>
        <v>44092</v>
      </c>
      <c r="C57">
        <f t="shared" ca="1" si="11"/>
        <v>82</v>
      </c>
      <c r="D57">
        <f t="shared" ca="1" si="12"/>
        <v>0</v>
      </c>
    </row>
    <row r="58" spans="2:4" x14ac:dyDescent="0.4">
      <c r="B58" s="3">
        <f t="shared" ca="1" si="10"/>
        <v>44091</v>
      </c>
      <c r="C58">
        <f t="shared" ca="1" si="11"/>
        <v>137</v>
      </c>
      <c r="D58">
        <f t="shared" ref="D58" ca="1" si="13">VLOOKUP(B58,data,3,FALSE)</f>
        <v>0</v>
      </c>
    </row>
    <row r="59" spans="2:4" x14ac:dyDescent="0.4">
      <c r="B59" s="3">
        <f t="shared" ca="1" si="10"/>
        <v>44090</v>
      </c>
      <c r="C59">
        <f t="shared" ca="1" si="11"/>
        <v>125</v>
      </c>
      <c r="D59">
        <f t="shared" ref="D59:D65" ca="1" si="14">VLOOKUP(B59,data,3,FALSE)</f>
        <v>0</v>
      </c>
    </row>
    <row r="60" spans="2:4" x14ac:dyDescent="0.4">
      <c r="B60" s="3">
        <f t="shared" ca="1" si="10"/>
        <v>44089</v>
      </c>
      <c r="C60">
        <f t="shared" ca="1" si="11"/>
        <v>136</v>
      </c>
      <c r="D60">
        <f t="shared" ca="1" si="14"/>
        <v>0</v>
      </c>
    </row>
    <row r="61" spans="2:4" x14ac:dyDescent="0.4">
      <c r="B61" s="3">
        <f t="shared" ca="1" si="10"/>
        <v>44088</v>
      </c>
      <c r="C61">
        <f t="shared" ca="1" si="11"/>
        <v>67</v>
      </c>
      <c r="D61">
        <f t="shared" ca="1" si="14"/>
        <v>0</v>
      </c>
    </row>
    <row r="62" spans="2:4" x14ac:dyDescent="0.4">
      <c r="B62" s="3">
        <f t="shared" ca="1" si="10"/>
        <v>44087</v>
      </c>
      <c r="C62">
        <f t="shared" ca="1" si="11"/>
        <v>87</v>
      </c>
      <c r="D62">
        <f t="shared" ca="1" si="14"/>
        <v>0</v>
      </c>
    </row>
    <row r="63" spans="2:4" x14ac:dyDescent="0.4">
      <c r="B63" s="3">
        <f t="shared" ca="1" si="10"/>
        <v>44086</v>
      </c>
      <c r="C63">
        <f t="shared" ca="1" si="11"/>
        <v>46</v>
      </c>
      <c r="D63">
        <f t="shared" ca="1" si="14"/>
        <v>0</v>
      </c>
    </row>
    <row r="64" spans="2:4" x14ac:dyDescent="0.4">
      <c r="B64" s="3">
        <f t="shared" ca="1" si="10"/>
        <v>44085</v>
      </c>
      <c r="C64">
        <f t="shared" ca="1" si="11"/>
        <v>70</v>
      </c>
      <c r="D64">
        <f t="shared" ca="1" si="14"/>
        <v>0</v>
      </c>
    </row>
    <row r="65" spans="1:4" x14ac:dyDescent="0.4">
      <c r="B65" s="3">
        <f t="shared" ca="1" si="10"/>
        <v>44084</v>
      </c>
      <c r="C65">
        <f t="shared" ca="1" si="11"/>
        <v>75</v>
      </c>
      <c r="D65">
        <f t="shared" ca="1" si="14"/>
        <v>0</v>
      </c>
    </row>
    <row r="66" spans="1:4" x14ac:dyDescent="0.4">
      <c r="B66" s="3">
        <f t="shared" ca="1" si="10"/>
        <v>44083</v>
      </c>
      <c r="C66">
        <f t="shared" ca="1" si="11"/>
        <v>101</v>
      </c>
      <c r="D66">
        <f t="shared" ref="D66:D80" ca="1" si="15">VLOOKUP(B66,data,3,FALSE)</f>
        <v>0</v>
      </c>
    </row>
    <row r="67" spans="1:4" x14ac:dyDescent="0.4">
      <c r="B67" s="3">
        <f ca="1">MAX(_xlfn.MAXIFS(time,time,"&lt;"&amp;B66),1.8202)</f>
        <v>44082</v>
      </c>
      <c r="C67">
        <f t="shared" ca="1" si="11"/>
        <v>56</v>
      </c>
      <c r="D67">
        <f t="shared" ca="1" si="15"/>
        <v>0</v>
      </c>
    </row>
    <row r="68" spans="1:4" x14ac:dyDescent="0.4">
      <c r="B68" s="3">
        <f t="shared" ref="B68:B80" ca="1" si="16">MAX(_xlfn.MAXIFS(time,time,"&lt;"&amp;B67),44077)</f>
        <v>44081</v>
      </c>
      <c r="C68">
        <f t="shared" ca="1" si="11"/>
        <v>46</v>
      </c>
      <c r="D68">
        <f t="shared" ca="1" si="15"/>
        <v>0</v>
      </c>
    </row>
    <row r="69" spans="1:4" x14ac:dyDescent="0.4">
      <c r="B69" s="3">
        <f t="shared" ca="1" si="16"/>
        <v>44080</v>
      </c>
      <c r="C69">
        <f t="shared" ca="1" si="11"/>
        <v>10</v>
      </c>
      <c r="D69">
        <f t="shared" ca="1" si="15"/>
        <v>0</v>
      </c>
    </row>
    <row r="70" spans="1:4" x14ac:dyDescent="0.4">
      <c r="B70" s="3">
        <f t="shared" ca="1" si="16"/>
        <v>44079</v>
      </c>
      <c r="C70">
        <f t="shared" ca="1" si="11"/>
        <v>15</v>
      </c>
      <c r="D70">
        <f t="shared" ca="1" si="15"/>
        <v>0</v>
      </c>
    </row>
    <row r="71" spans="1:4" x14ac:dyDescent="0.4">
      <c r="A71" s="7"/>
      <c r="B71" s="3">
        <f t="shared" ca="1" si="16"/>
        <v>44078</v>
      </c>
      <c r="C71">
        <f t="shared" ca="1" si="11"/>
        <v>19</v>
      </c>
      <c r="D71">
        <f t="shared" ca="1" si="15"/>
        <v>0</v>
      </c>
    </row>
    <row r="72" spans="1:4" x14ac:dyDescent="0.4">
      <c r="A72" s="3"/>
      <c r="B72" s="3">
        <f t="shared" ca="1" si="16"/>
        <v>44077</v>
      </c>
      <c r="C72">
        <f t="shared" ca="1" si="11"/>
        <v>6</v>
      </c>
      <c r="D72">
        <f t="shared" ca="1" si="15"/>
        <v>0</v>
      </c>
    </row>
    <row r="73" spans="1:4" x14ac:dyDescent="0.4">
      <c r="B73" s="3">
        <f t="shared" ca="1" si="16"/>
        <v>44077</v>
      </c>
      <c r="C73">
        <f t="shared" ca="1" si="11"/>
        <v>6</v>
      </c>
      <c r="D73">
        <f t="shared" ca="1" si="15"/>
        <v>0</v>
      </c>
    </row>
    <row r="74" spans="1:4" x14ac:dyDescent="0.4">
      <c r="B74" s="3">
        <f t="shared" ca="1" si="16"/>
        <v>44077</v>
      </c>
      <c r="C74">
        <f t="shared" ca="1" si="11"/>
        <v>6</v>
      </c>
      <c r="D74">
        <f t="shared" ca="1" si="15"/>
        <v>0</v>
      </c>
    </row>
    <row r="75" spans="1:4" x14ac:dyDescent="0.4">
      <c r="B75" s="3">
        <f t="shared" ca="1" si="16"/>
        <v>44077</v>
      </c>
      <c r="C75">
        <f t="shared" ca="1" si="11"/>
        <v>6</v>
      </c>
      <c r="D75">
        <f t="shared" ca="1" si="15"/>
        <v>0</v>
      </c>
    </row>
    <row r="76" spans="1:4" x14ac:dyDescent="0.4">
      <c r="B76" s="3">
        <f t="shared" ca="1" si="16"/>
        <v>44077</v>
      </c>
      <c r="C76">
        <f t="shared" ca="1" si="11"/>
        <v>6</v>
      </c>
      <c r="D76">
        <f t="shared" ca="1" si="15"/>
        <v>0</v>
      </c>
    </row>
    <row r="77" spans="1:4" x14ac:dyDescent="0.4">
      <c r="B77" s="3">
        <f t="shared" ca="1" si="16"/>
        <v>44077</v>
      </c>
      <c r="C77">
        <f t="shared" ca="1" si="11"/>
        <v>6</v>
      </c>
      <c r="D77">
        <f t="shared" ca="1" si="15"/>
        <v>0</v>
      </c>
    </row>
    <row r="78" spans="1:4" x14ac:dyDescent="0.4">
      <c r="B78" s="3">
        <f t="shared" ca="1" si="16"/>
        <v>44077</v>
      </c>
      <c r="C78">
        <f t="shared" ca="1" si="11"/>
        <v>6</v>
      </c>
      <c r="D78">
        <f t="shared" ca="1" si="15"/>
        <v>0</v>
      </c>
    </row>
    <row r="79" spans="1:4" x14ac:dyDescent="0.4">
      <c r="B79" s="3">
        <f t="shared" ca="1" si="16"/>
        <v>44077</v>
      </c>
      <c r="C79">
        <f t="shared" ca="1" si="11"/>
        <v>6</v>
      </c>
      <c r="D79">
        <f t="shared" ca="1" si="15"/>
        <v>0</v>
      </c>
    </row>
    <row r="80" spans="1:4" x14ac:dyDescent="0.4">
      <c r="B80" s="3">
        <f t="shared" ca="1" si="16"/>
        <v>44077</v>
      </c>
      <c r="C80">
        <f t="shared" ca="1" si="11"/>
        <v>6</v>
      </c>
      <c r="D80">
        <f t="shared" ca="1" si="15"/>
        <v>0</v>
      </c>
    </row>
  </sheetData>
  <sortState xmlns:xlrd2="http://schemas.microsoft.com/office/spreadsheetml/2017/richdata2" ref="C23:D35">
    <sortCondition descending="1" ref="C23:C35"/>
  </sortState>
  <hyperlinks>
    <hyperlink ref="A36" r:id="rId1" location="Koronavilkkua" display="https://thl.fi/fi/web/hyvinvoinnin-ja-terveyden-edistamisen-johtaminen/ajankohtaista/koronan-vaikutukset-yhteiskuntaan-ja-palveluihin - Koronavilkkua" xr:uid="{F06E6CD0-5429-431D-B74B-547C41718C4B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2020-09-30T06:35:36Z</dcterms:modified>
</cp:coreProperties>
</file>