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ssi\OneDrive\Projects\Covid-2019\excel-github\all-exposure-checks\"/>
    </mc:Choice>
  </mc:AlternateContent>
  <xr:revisionPtr revIDLastSave="0" documentId="13_ncr:1_{7BFA8CD9-22E1-40A3-90C2-13F2869B7DD3}" xr6:coauthVersionLast="45" xr6:coauthVersionMax="45" xr10:uidLastSave="{00000000-0000-0000-0000-000000000000}"/>
  <bookViews>
    <workbookView xWindow="951" yWindow="17" windowWidth="20992" windowHeight="12326" xr2:uid="{C8451757-F61A-4204-92A2-683EE66AFF0A}"/>
  </bookViews>
  <sheets>
    <sheet name="Android" sheetId="1" r:id="rId1"/>
  </sheets>
  <definedNames>
    <definedName name="data">Android!$C$9:$E$54</definedName>
    <definedName name="Json">Android!$A$4</definedName>
    <definedName name="time">Android!$C$9:$C$54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9" i="1" l="1"/>
  <c r="G9" i="1" l="1"/>
  <c r="H9" i="1" s="1"/>
  <c r="I9" i="1" l="1"/>
  <c r="J9" i="1" s="1"/>
  <c r="K9" i="1" s="1"/>
  <c r="L9" i="1" l="1"/>
  <c r="G10" i="1" s="1"/>
  <c r="H10" i="1" s="1"/>
  <c r="G11" i="1" l="1"/>
  <c r="H11" i="1" s="1"/>
  <c r="I10" i="1"/>
  <c r="J10" i="1" l="1"/>
  <c r="K10" i="1" s="1"/>
  <c r="I11" i="1" l="1"/>
  <c r="G12" i="1"/>
  <c r="H12" i="1" s="1"/>
  <c r="L10" i="1"/>
  <c r="J11" i="1" l="1"/>
  <c r="K11" i="1" s="1"/>
  <c r="L11" i="1" l="1"/>
  <c r="G13" i="1"/>
  <c r="H13" i="1" s="1"/>
  <c r="I12" i="1"/>
  <c r="J12" i="1" l="1"/>
  <c r="K12" i="1" s="1"/>
  <c r="L12" i="1" l="1"/>
  <c r="G14" i="1"/>
  <c r="H14" i="1" s="1"/>
  <c r="I13" i="1"/>
  <c r="J13" i="1" l="1"/>
  <c r="K13" i="1" s="1"/>
  <c r="L13" i="1" l="1"/>
  <c r="G15" i="1"/>
  <c r="H15" i="1" s="1"/>
  <c r="I14" i="1"/>
  <c r="B15" i="1" l="1"/>
  <c r="C15" i="1" s="1"/>
  <c r="J14" i="1"/>
  <c r="K14" i="1" s="1"/>
  <c r="L14" i="1" l="1"/>
  <c r="G16" i="1"/>
  <c r="H16" i="1" s="1"/>
  <c r="I15" i="1"/>
  <c r="J15" i="1" l="1"/>
  <c r="K15" i="1" s="1"/>
  <c r="D15" i="1" l="1"/>
  <c r="B14" i="1"/>
  <c r="C14" i="1" s="1"/>
  <c r="L15" i="1"/>
  <c r="E15" i="1" s="1"/>
  <c r="G17" i="1"/>
  <c r="H17" i="1" s="1"/>
  <c r="I16" i="1"/>
  <c r="B17" i="1" l="1"/>
  <c r="C17" i="1" s="1"/>
  <c r="J16" i="1"/>
  <c r="K16" i="1" s="1"/>
  <c r="D14" i="1" l="1"/>
  <c r="G18" i="1"/>
  <c r="H18" i="1" s="1"/>
  <c r="I17" i="1"/>
  <c r="L16" i="1"/>
  <c r="B18" i="1" l="1"/>
  <c r="C18" i="1" s="1"/>
  <c r="E14" i="1"/>
  <c r="J17" i="1"/>
  <c r="K17" i="1" s="1"/>
  <c r="D17" i="1" l="1"/>
  <c r="B12" i="1"/>
  <c r="C12" i="1" s="1"/>
  <c r="L17" i="1"/>
  <c r="G19" i="1"/>
  <c r="H19" i="1" s="1"/>
  <c r="I18" i="1"/>
  <c r="B19" i="1" l="1"/>
  <c r="C19" i="1" s="1"/>
  <c r="E17" i="1"/>
  <c r="B13" i="1"/>
  <c r="C13" i="1" s="1"/>
  <c r="J18" i="1"/>
  <c r="K18" i="1" s="1"/>
  <c r="D18" i="1" l="1"/>
  <c r="D12" i="1"/>
  <c r="L18" i="1"/>
  <c r="E18" i="1" s="1"/>
  <c r="G20" i="1"/>
  <c r="H20" i="1" s="1"/>
  <c r="I19" i="1"/>
  <c r="E12" i="1" l="1"/>
  <c r="B16" i="1"/>
  <c r="C16" i="1" s="1"/>
  <c r="J19" i="1"/>
  <c r="K19" i="1" s="1"/>
  <c r="D19" i="1" l="1"/>
  <c r="B10" i="1"/>
  <c r="C10" i="1" s="1"/>
  <c r="L19" i="1"/>
  <c r="E13" i="1" s="1"/>
  <c r="D13" i="1"/>
  <c r="G21" i="1"/>
  <c r="H21" i="1" s="1"/>
  <c r="I20" i="1"/>
  <c r="G22" i="1" l="1"/>
  <c r="H22" i="1" s="1"/>
  <c r="E19" i="1"/>
  <c r="B20" i="1"/>
  <c r="C20" i="1" s="1"/>
  <c r="J20" i="1"/>
  <c r="K20" i="1" s="1"/>
  <c r="B21" i="1" l="1"/>
  <c r="C21" i="1" s="1"/>
  <c r="B22" i="1"/>
  <c r="C22" i="1" s="1"/>
  <c r="D10" i="1"/>
  <c r="B9" i="1"/>
  <c r="C9" i="1" s="1"/>
  <c r="L20" i="1"/>
  <c r="E16" i="1" s="1"/>
  <c r="D16" i="1"/>
  <c r="I21" i="1"/>
  <c r="E10" i="1" l="1"/>
  <c r="B11" i="1"/>
  <c r="C11" i="1" s="1"/>
  <c r="B60" i="1" s="1"/>
  <c r="J21" i="1"/>
  <c r="K21" i="1" s="1"/>
  <c r="B61" i="1" l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D21" i="1"/>
  <c r="D9" i="1"/>
  <c r="I22" i="1"/>
  <c r="L21" i="1"/>
  <c r="E20" i="1" s="1"/>
  <c r="D20" i="1"/>
  <c r="B75" i="1" l="1"/>
  <c r="C61" i="1"/>
  <c r="E21" i="1"/>
  <c r="E9" i="1"/>
  <c r="J22" i="1"/>
  <c r="K22" i="1" s="1"/>
  <c r="D11" i="1"/>
  <c r="D61" i="1" l="1"/>
  <c r="C75" i="1"/>
  <c r="D75" i="1"/>
  <c r="B76" i="1"/>
  <c r="C62" i="1"/>
  <c r="L22" i="1"/>
  <c r="E11" i="1" s="1"/>
  <c r="D62" i="1" s="1"/>
  <c r="D22" i="1"/>
  <c r="C74" i="1" s="1"/>
  <c r="D76" i="1" l="1"/>
  <c r="B77" i="1"/>
  <c r="C76" i="1"/>
  <c r="C60" i="1"/>
  <c r="F58" i="1" s="1"/>
  <c r="C73" i="1"/>
  <c r="C63" i="1"/>
  <c r="D63" i="1"/>
  <c r="E22" i="1"/>
  <c r="E2" i="1" l="1"/>
  <c r="D74" i="1"/>
  <c r="B78" i="1"/>
  <c r="C77" i="1"/>
  <c r="D77" i="1"/>
  <c r="D60" i="1"/>
  <c r="D73" i="1"/>
  <c r="D64" i="1"/>
  <c r="C64" i="1"/>
  <c r="C78" i="1" l="1"/>
  <c r="D78" i="1"/>
  <c r="B79" i="1"/>
  <c r="D65" i="1"/>
  <c r="C65" i="1"/>
  <c r="C79" i="1" l="1"/>
  <c r="D79" i="1"/>
  <c r="B80" i="1"/>
  <c r="B81" i="1" s="1"/>
  <c r="B82" i="1" s="1"/>
  <c r="B83" i="1" s="1"/>
  <c r="D66" i="1"/>
  <c r="C66" i="1"/>
  <c r="F60" i="1" s="1"/>
  <c r="B84" i="1" l="1"/>
  <c r="D83" i="1"/>
  <c r="C83" i="1"/>
  <c r="C81" i="1"/>
  <c r="D81" i="1"/>
  <c r="D80" i="1"/>
  <c r="C80" i="1"/>
  <c r="F74" i="1" s="1"/>
  <c r="C67" i="1"/>
  <c r="D67" i="1"/>
  <c r="B85" i="1" l="1"/>
  <c r="D84" i="1"/>
  <c r="C84" i="1"/>
  <c r="D82" i="1"/>
  <c r="C82" i="1"/>
  <c r="D68" i="1"/>
  <c r="C68" i="1"/>
  <c r="B86" i="1" l="1"/>
  <c r="D85" i="1"/>
  <c r="C85" i="1"/>
  <c r="D69" i="1"/>
  <c r="C69" i="1"/>
  <c r="B87" i="1" l="1"/>
  <c r="D86" i="1"/>
  <c r="C86" i="1"/>
  <c r="D70" i="1"/>
  <c r="C70" i="1"/>
  <c r="B88" i="1" l="1"/>
  <c r="D87" i="1"/>
  <c r="C87" i="1"/>
  <c r="F81" i="1" s="1"/>
  <c r="C71" i="1"/>
  <c r="D71" i="1"/>
  <c r="G74" i="1" l="1"/>
  <c r="B89" i="1"/>
  <c r="D88" i="1"/>
  <c r="C88" i="1"/>
  <c r="C72" i="1"/>
  <c r="F67" i="1" s="1"/>
  <c r="D72" i="1"/>
  <c r="G60" i="1" l="1"/>
  <c r="G67" i="1"/>
  <c r="B90" i="1"/>
  <c r="C90" i="1" s="1"/>
  <c r="D89" i="1"/>
  <c r="C89" i="1"/>
  <c r="A56" i="1" l="1"/>
  <c r="B91" i="1"/>
  <c r="C91" i="1" s="1"/>
  <c r="D90" i="1"/>
  <c r="B92" i="1" l="1"/>
  <c r="C92" i="1" s="1"/>
  <c r="D91" i="1"/>
  <c r="B93" i="1" l="1"/>
  <c r="B94" i="1" s="1"/>
  <c r="B95" i="1" s="1"/>
  <c r="B96" i="1" s="1"/>
  <c r="D96" i="1" s="1"/>
  <c r="D92" i="1"/>
  <c r="B97" i="1" l="1"/>
  <c r="C96" i="1"/>
  <c r="D95" i="1"/>
  <c r="C95" i="1"/>
  <c r="D94" i="1"/>
  <c r="C94" i="1"/>
  <c r="C93" i="1"/>
  <c r="D93" i="1"/>
  <c r="D97" i="1" l="1"/>
  <c r="B98" i="1"/>
  <c r="D98" i="1" s="1"/>
  <c r="B101" i="1"/>
  <c r="D101" i="1" s="1"/>
  <c r="C97" i="1"/>
  <c r="F88" i="1"/>
  <c r="G81" i="1" s="1"/>
  <c r="B99" i="1" l="1"/>
  <c r="D99" i="1" s="1"/>
  <c r="C98" i="1"/>
  <c r="B102" i="1"/>
  <c r="D102" i="1" s="1"/>
  <c r="C101" i="1"/>
  <c r="B100" i="1" l="1"/>
  <c r="C99" i="1"/>
  <c r="C102" i="1"/>
  <c r="C100" i="1" l="1"/>
  <c r="D100" i="1"/>
</calcChain>
</file>

<file path=xl/sharedStrings.xml><?xml version="1.0" encoding="utf-8"?>
<sst xmlns="http://schemas.openxmlformats.org/spreadsheetml/2006/main" count="15" uniqueCount="13">
  <si>
    <t>timestamp</t>
  </si>
  <si>
    <t>keycount</t>
  </si>
  <si>
    <t>matchesCount</t>
  </si>
  <si>
    <t>time</t>
  </si>
  <si>
    <t>Sorted entries if time correct</t>
  </si>
  <si>
    <t>Koronavilkku history data</t>
  </si>
  <si>
    <t>https://thl.fi/fi/web/hyvinvoinnin-ja-terveyden-edistamisen-johtaminen/ajankohtaista/koronan-vaikutukset-yhteiskuntaan-ja-palveluihin#Koronavilkkua</t>
  </si>
  <si>
    <t>Export Android all-exposure-checks.json into A4</t>
  </si>
  <si>
    <t>Time column is currently supported for ENG (FIN/UK), SWE (FIN) and FIN until end of 2020</t>
  </si>
  <si>
    <t>https://twitter.com/msrjksk/status/1310587581105659905</t>
  </si>
  <si>
    <t>Parsing A4 based on timestamp, text 2020, keyCount, matchesCount</t>
  </si>
  <si>
    <t>Tweet template:</t>
  </si>
  <si>
    <t>[{"timestamp":"11 October 2020, 8.24","keyCount":666,"matchesCount":0,"appName":"Koronavilkku","hash":"slXfa3ePSYi5FhtAzfpCeAHx8Yp2h7W6YiyKXVZH9Io="},{"timestamp":"10 October 2020, 9.41","keyCount":720,"matchesCount":0,"appName":"Koronavilkku","hash":"ai6ll2UsOGUGF3FkMqQzpSklXPlQAQZordsGWRB3jrk="},{"timestamp":"9 October 2020, 9.37","keyCount":640,"matchesCount":1,"appName":"Koronavilkku","hash":"DPtU2zd7ruh3+pprAmVkssRIipXQLzHG8Yy7I59TSrE="},{"timestamp":"8 October 2020, 9.33","keyCount":445,"matchesCount":0,"appName":"Koronavilkku","hash":"7uxLPs1U4l9Xax\/0SsxKy7LS6lu4CJG6ijGiHFHVnU4="},{"timestamp":"7 October 2020, 7.00","keyCount":578,"matchesCount":0,"appName":"Koronavilkku","hash":"RIGV0l5NLmKxV1TOxtgiUbxpTmkoo8\/6iipNvK9wbio="},{"timestamp":"6 October 2020, 11.01","keyCount":655,"matchesCount":0,"appName":"Koronavilkku","hash":"QeRbsfWYQceRkpkjqfgj97iR0zGI+MgkHf7w4pz1+eg="},{"timestamp":"5 October 2020, 9.45","keyCount":453,"matchesCount":0,"appName":"Koronavilkku","hash":"uXzpPv\/iuYbGNuULuioRwpfJLd29mtcPYSw8\/JDZXu4="},{"timestamp":"4 October 2020, 9.39","keyCount":294,"matchesCount":0,"appName":"Koronavilkku","hash":"tTVuHifp6l1THlJ4sYSz8MYEvf8KLWLUlz0AvLbsXcM="},{"timestamp":"3 October 2020, 9.11","keyCount":463,"matchesCount":1,"appName":"Koronavilkku","hash":"iPWqNktMJaCDhcEFEQTByXGeIIavudoZESnKTlWziAA="},{"timestamp":"2 October 2020, 9.09","keyCount":169,"matchesCount":0,"appName":"Koronavilkku","hash":"xyqnyXxhZgHzWvNEkm6H6mzXtkSkZ7w2t9Pk8pRsqWs="},{"timestamp":"1 October 2020, 9.07","keyCount":203,"matchesCount":0,"appName":"Koronavilkku","hash":"mD9IkzXd7S6jwjYPgvXf0mwtj2GlI598HMmUFSfP9wM="},{"timestamp":"30 September 2020, 8.52","keyCount":318,"matchesCount":0,"appName":"Koronavilkku","hash":"L\/VJRgfcQoXAEqA7YqpW4JjXXUm4qTk2ETXOxXI\/C0A="},{"timestamp":"29 September 2020, 8.09","keyCount":238,"matchesCount":0,"appName":"Koronavilkku","hash":"buIXTow1ZHDIVMQhEmgOqDBqbydn03Gm8NGhy6i41Tc="},{"timestamp":"28 September 2020, 8.07","keyCount":199,"matchesCount":0,"appName":"Koronavilkku","hash":"goyTayM0mYovHuxJ0OSDqmm+oB3bTRmYvy9uWbmVrjQ="},{"timestamp":"27 September 2020, 8.05","keyCount":141,"matchesCount":0,"appName":"Koronavilkku","hash":"bfObmmKf4yYCy3kecvhRL4d57FZ8UxUfFlrfWq7YzLg="},{"timestamp":"26 September 2020, 8.01","keyCount":242,"matchesCount":0,"appName":"Koronavilkku","hash":"AP5aEpXLoQlr0QmfeoIh4FHy01c+H5xDR4JCbPprdPc="},{"timestamp":"25 September 2020, 8.00","keyCount":217,"matchesCount":1,"appName":"Koronavilkku","hash":"nLBOmHqB7xON3sOJLjm86EVtaADO9z8MqVcA8r3v4t8="}]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</si>
</sst>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stem-ui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0" fontId="1" fillId="0" borderId="0" xfId="1"/>
    <xf numFmtId="0" fontId="0" fillId="0" borderId="0" xfId="0" applyNumberFormat="1"/>
    <xf numFmtId="0" fontId="3" fillId="0" borderId="0" xfId="0" applyFont="1"/>
    <xf numFmtId="9" fontId="0" fillId="0" borderId="0" xfId="2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Exposure</a:t>
            </a:r>
            <a:r>
              <a:rPr lang="en-US" baseline="0"/>
              <a:t> notification k</a:t>
            </a:r>
            <a:r>
              <a:rPr lang="en-US"/>
              <a:t>ey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17103732297988"/>
          <c:y val="0.118891697879668"/>
          <c:w val="0.84256843114483493"/>
          <c:h val="0.841627091255717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Android!$D$8</c:f>
              <c:strCache>
                <c:ptCount val="1"/>
                <c:pt idx="0">
                  <c:v>keycount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Android!$B$9:$B$22</c:f>
              <c:strCache>
                <c:ptCount val="14"/>
                <c:pt idx="0">
                  <c:v>11 October</c:v>
                </c:pt>
                <c:pt idx="1">
                  <c:v>10 October</c:v>
                </c:pt>
                <c:pt idx="2">
                  <c:v>9 October</c:v>
                </c:pt>
                <c:pt idx="3">
                  <c:v>8 October</c:v>
                </c:pt>
                <c:pt idx="4">
                  <c:v>7 October</c:v>
                </c:pt>
                <c:pt idx="5">
                  <c:v>6 October</c:v>
                </c:pt>
                <c:pt idx="6">
                  <c:v>5 October</c:v>
                </c:pt>
                <c:pt idx="7">
                  <c:v>4 October</c:v>
                </c:pt>
                <c:pt idx="8">
                  <c:v>3 October</c:v>
                </c:pt>
                <c:pt idx="9">
                  <c:v>2 October</c:v>
                </c:pt>
                <c:pt idx="10">
                  <c:v>1 October</c:v>
                </c:pt>
                <c:pt idx="11">
                  <c:v>30 September</c:v>
                </c:pt>
                <c:pt idx="12">
                  <c:v>29 September</c:v>
                </c:pt>
                <c:pt idx="13">
                  <c:v>28 September</c:v>
                </c:pt>
              </c:strCache>
            </c:strRef>
          </c:cat>
          <c:val>
            <c:numRef>
              <c:f>Android!$D$9:$D$22</c:f>
              <c:numCache>
                <c:formatCode>General</c:formatCode>
                <c:ptCount val="14"/>
                <c:pt idx="0">
                  <c:v>666</c:v>
                </c:pt>
                <c:pt idx="1">
                  <c:v>720</c:v>
                </c:pt>
                <c:pt idx="2">
                  <c:v>640</c:v>
                </c:pt>
                <c:pt idx="3">
                  <c:v>445</c:v>
                </c:pt>
                <c:pt idx="4">
                  <c:v>578</c:v>
                </c:pt>
                <c:pt idx="5">
                  <c:v>655</c:v>
                </c:pt>
                <c:pt idx="6">
                  <c:v>453</c:v>
                </c:pt>
                <c:pt idx="7">
                  <c:v>294</c:v>
                </c:pt>
                <c:pt idx="8">
                  <c:v>463</c:v>
                </c:pt>
                <c:pt idx="9">
                  <c:v>169</c:v>
                </c:pt>
                <c:pt idx="10">
                  <c:v>203</c:v>
                </c:pt>
                <c:pt idx="11">
                  <c:v>318</c:v>
                </c:pt>
                <c:pt idx="12">
                  <c:v>238</c:v>
                </c:pt>
                <c:pt idx="13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1-4FBC-B851-994DE39C5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327472"/>
        <c:axId val="635330752"/>
      </c:barChart>
      <c:catAx>
        <c:axId val="6353274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30752"/>
        <c:crosses val="autoZero"/>
        <c:auto val="0"/>
        <c:lblAlgn val="ctr"/>
        <c:lblOffset val="100"/>
        <c:noMultiLvlLbl val="0"/>
      </c:catAx>
      <c:valAx>
        <c:axId val="6353307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Android!$F$58</c:f>
          <c:strCache>
            <c:ptCount val="1"/>
            <c:pt idx="0">
              <c:v>Uusia #koronavilkku päiväavaimia 666.</c:v>
            </c:pt>
          </c:strCache>
        </c:strRef>
      </c:tx>
      <c:layout>
        <c:manualLayout>
          <c:xMode val="edge"/>
          <c:yMode val="edge"/>
          <c:x val="5.8203256535314496E-2"/>
          <c:y val="8.50469329185848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945700132268625E-2"/>
          <c:y val="5.2053032410722969E-2"/>
          <c:w val="0.95771026668114068"/>
          <c:h val="0.8305048097773851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8"/>
              <c:layout>
                <c:manualLayout>
                  <c:x val="-1.3154804339117405E-2"/>
                  <c:y val="-4.11160027043755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9"/>
              <c:layout>
                <c:manualLayout>
                  <c:x val="-9.8660385161277279E-3"/>
                  <c:y val="-3.76895342506555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084332912880231E-2"/>
                      <c:h val="4.791740971341282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F9C1-4A63-BDB8-AFD70CD3546C}"/>
                </c:ext>
              </c:extLst>
            </c:dLbl>
            <c:dLbl>
              <c:idx val="24"/>
              <c:layout>
                <c:manualLayout>
                  <c:x val="-1.1510453796727717E-2"/>
                  <c:y val="5.13950033804692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9C1-4A63-BDB8-AFD70CD3546C}"/>
                </c:ext>
              </c:extLst>
            </c:dLbl>
            <c:dLbl>
              <c:idx val="29"/>
              <c:layout>
                <c:manualLayout>
                  <c:x val="0"/>
                  <c:y val="-2.39843349108856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8"/>
              <c:layout>
                <c:manualLayout>
                  <c:x val="-1.8087855966286533E-2"/>
                  <c:y val="-4.11160027043754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2"/>
              <c:layout>
                <c:manualLayout>
                  <c:x val="-6.867231543527935E-3"/>
                  <c:y val="7.57848337344084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numRef>
              <c:f>Android!$B$60:$B$102</c:f>
              <c:numCache>
                <c:formatCode>m/d/yyyy</c:formatCode>
                <c:ptCount val="43"/>
                <c:pt idx="0">
                  <c:v>44115</c:v>
                </c:pt>
                <c:pt idx="1">
                  <c:v>44114</c:v>
                </c:pt>
                <c:pt idx="2">
                  <c:v>44113</c:v>
                </c:pt>
                <c:pt idx="3">
                  <c:v>44112</c:v>
                </c:pt>
                <c:pt idx="4">
                  <c:v>44111</c:v>
                </c:pt>
                <c:pt idx="5">
                  <c:v>44110</c:v>
                </c:pt>
                <c:pt idx="6">
                  <c:v>44109</c:v>
                </c:pt>
                <c:pt idx="7">
                  <c:v>44108</c:v>
                </c:pt>
                <c:pt idx="8">
                  <c:v>44107</c:v>
                </c:pt>
                <c:pt idx="9">
                  <c:v>44106</c:v>
                </c:pt>
                <c:pt idx="10">
                  <c:v>44105</c:v>
                </c:pt>
                <c:pt idx="11">
                  <c:v>44104</c:v>
                </c:pt>
                <c:pt idx="12">
                  <c:v>44103</c:v>
                </c:pt>
                <c:pt idx="13">
                  <c:v>44102</c:v>
                </c:pt>
                <c:pt idx="14">
                  <c:v>44101</c:v>
                </c:pt>
                <c:pt idx="15">
                  <c:v>44100</c:v>
                </c:pt>
                <c:pt idx="16">
                  <c:v>44099</c:v>
                </c:pt>
                <c:pt idx="17">
                  <c:v>44098</c:v>
                </c:pt>
                <c:pt idx="18">
                  <c:v>44097</c:v>
                </c:pt>
                <c:pt idx="19">
                  <c:v>44096</c:v>
                </c:pt>
                <c:pt idx="20">
                  <c:v>44095</c:v>
                </c:pt>
                <c:pt idx="21">
                  <c:v>44094</c:v>
                </c:pt>
                <c:pt idx="22">
                  <c:v>44093</c:v>
                </c:pt>
                <c:pt idx="23">
                  <c:v>44092</c:v>
                </c:pt>
                <c:pt idx="24">
                  <c:v>44091</c:v>
                </c:pt>
                <c:pt idx="25">
                  <c:v>44090</c:v>
                </c:pt>
                <c:pt idx="26">
                  <c:v>44089</c:v>
                </c:pt>
                <c:pt idx="27">
                  <c:v>44088</c:v>
                </c:pt>
                <c:pt idx="28">
                  <c:v>44087</c:v>
                </c:pt>
                <c:pt idx="29">
                  <c:v>44086</c:v>
                </c:pt>
                <c:pt idx="30">
                  <c:v>44085</c:v>
                </c:pt>
                <c:pt idx="31">
                  <c:v>44084</c:v>
                </c:pt>
                <c:pt idx="32">
                  <c:v>44083</c:v>
                </c:pt>
                <c:pt idx="33">
                  <c:v>44082</c:v>
                </c:pt>
                <c:pt idx="34">
                  <c:v>44081</c:v>
                </c:pt>
                <c:pt idx="35">
                  <c:v>44080</c:v>
                </c:pt>
                <c:pt idx="36">
                  <c:v>44079</c:v>
                </c:pt>
                <c:pt idx="37">
                  <c:v>44078</c:v>
                </c:pt>
                <c:pt idx="38">
                  <c:v>44077</c:v>
                </c:pt>
                <c:pt idx="39">
                  <c:v>44077</c:v>
                </c:pt>
                <c:pt idx="40">
                  <c:v>44077</c:v>
                </c:pt>
                <c:pt idx="41">
                  <c:v>44077</c:v>
                </c:pt>
                <c:pt idx="42">
                  <c:v>44077</c:v>
                </c:pt>
              </c:numCache>
            </c:numRef>
          </c:cat>
          <c:val>
            <c:numRef>
              <c:f>Android!$C$60:$C$102</c:f>
              <c:numCache>
                <c:formatCode>General</c:formatCode>
                <c:ptCount val="43"/>
                <c:pt idx="0">
                  <c:v>666</c:v>
                </c:pt>
                <c:pt idx="1">
                  <c:v>720</c:v>
                </c:pt>
                <c:pt idx="2">
                  <c:v>640</c:v>
                </c:pt>
                <c:pt idx="3">
                  <c:v>445</c:v>
                </c:pt>
                <c:pt idx="4">
                  <c:v>578</c:v>
                </c:pt>
                <c:pt idx="5">
                  <c:v>655</c:v>
                </c:pt>
                <c:pt idx="6">
                  <c:v>453</c:v>
                </c:pt>
                <c:pt idx="7">
                  <c:v>294</c:v>
                </c:pt>
                <c:pt idx="8">
                  <c:v>463</c:v>
                </c:pt>
                <c:pt idx="9">
                  <c:v>169</c:v>
                </c:pt>
                <c:pt idx="10">
                  <c:v>203</c:v>
                </c:pt>
                <c:pt idx="11">
                  <c:v>318</c:v>
                </c:pt>
                <c:pt idx="12">
                  <c:v>238</c:v>
                </c:pt>
                <c:pt idx="13">
                  <c:v>199</c:v>
                </c:pt>
                <c:pt idx="14">
                  <c:v>141</c:v>
                </c:pt>
                <c:pt idx="15">
                  <c:v>242</c:v>
                </c:pt>
                <c:pt idx="16">
                  <c:v>217</c:v>
                </c:pt>
                <c:pt idx="17">
                  <c:v>211</c:v>
                </c:pt>
                <c:pt idx="18">
                  <c:v>189</c:v>
                </c:pt>
                <c:pt idx="19">
                  <c:v>311</c:v>
                </c:pt>
                <c:pt idx="20">
                  <c:v>157</c:v>
                </c:pt>
                <c:pt idx="21">
                  <c:v>202</c:v>
                </c:pt>
                <c:pt idx="22">
                  <c:v>190</c:v>
                </c:pt>
                <c:pt idx="23">
                  <c:v>82</c:v>
                </c:pt>
                <c:pt idx="24">
                  <c:v>137</c:v>
                </c:pt>
                <c:pt idx="25">
                  <c:v>125</c:v>
                </c:pt>
                <c:pt idx="26">
                  <c:v>136</c:v>
                </c:pt>
                <c:pt idx="27">
                  <c:v>67</c:v>
                </c:pt>
                <c:pt idx="28">
                  <c:v>87</c:v>
                </c:pt>
                <c:pt idx="29">
                  <c:v>46</c:v>
                </c:pt>
                <c:pt idx="30">
                  <c:v>70</c:v>
                </c:pt>
                <c:pt idx="31">
                  <c:v>75</c:v>
                </c:pt>
                <c:pt idx="32">
                  <c:v>101</c:v>
                </c:pt>
                <c:pt idx="33">
                  <c:v>56</c:v>
                </c:pt>
                <c:pt idx="34">
                  <c:v>46</c:v>
                </c:pt>
                <c:pt idx="35">
                  <c:v>10</c:v>
                </c:pt>
                <c:pt idx="36">
                  <c:v>15</c:v>
                </c:pt>
                <c:pt idx="37">
                  <c:v>19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9-4F5C-93D0-3CDCB7678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91648"/>
        <c:axId val="377992304"/>
      </c:lineChart>
      <c:dateAx>
        <c:axId val="377991648"/>
        <c:scaling>
          <c:orientation val="minMax"/>
        </c:scaling>
        <c:delete val="0"/>
        <c:axPos val="b"/>
        <c:numFmt formatCode="d/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2304"/>
        <c:crosses val="autoZero"/>
        <c:auto val="0"/>
        <c:lblOffset val="100"/>
        <c:baseTimeUnit val="days"/>
      </c:dateAx>
      <c:valAx>
        <c:axId val="3779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250370</xdr:colOff>
      <xdr:row>9</xdr:row>
      <xdr:rowOff>92527</xdr:rowOff>
    </xdr:from>
    <xdr:to>
      <xdr:col>15</xdr:col>
      <xdr:colOff>348342</xdr:colOff>
      <xdr:row>45</xdr:row>
      <xdr:rowOff>146955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FF809B-C42C-42CC-9A9A-6C0F995C4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375555</xdr:colOff>
      <xdr:row>61</xdr:row>
      <xdr:rowOff>32659</xdr:rowOff>
    </xdr:from>
    <xdr:to>
      <xdr:col>12</xdr:col>
      <xdr:colOff>462643</xdr:colOff>
      <xdr:row>82</xdr:row>
      <xdr:rowOff>146956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CCCA14-946F-41DE-A88F-9A22CF8C0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twitter.com/msrjksk/status/1310587581105659905" TargetMode="External"/><Relationship Id="rId1" Type="http://schemas.openxmlformats.org/officeDocument/2006/relationships/hyperlink" Target="https://thl.fi/fi/web/hyvinvoinnin-ja-terveyden-edistamisen-johtaminen/ajankohtaista/koronan-vaikutukset-yhteiskuntaan-ja-palveluihin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4FBF2-530B-45FC-AB24-E83337470135}">
  <sheetPr codeName="Sheet1"/>
  <dimension ref="A2:L102"/>
  <sheetViews>
    <sheetView tabSelected="1" topLeftCell="A49" workbookViewId="0">
      <selection activeCell="N68" sqref="N68"/>
    </sheetView>
  </sheetViews>
  <sheetFormatPr defaultRowHeight="14.6"/>
  <cols>
    <col min="2" max="2" width="24.53515625" bestFit="1" customWidth="1"/>
    <col min="3" max="3" width="16.3828125" style="3" customWidth="1"/>
    <col min="5" max="5" width="12.765625" bestFit="1" customWidth="1"/>
  </cols>
  <sheetData>
    <row r="2" spans="1:12">
      <c r="A2" t="s">
        <v>7</v>
      </c>
      <c r="E2" s="2">
        <f>SUM(E9:E22)</f>
        <v>2</v>
      </c>
    </row>
    <row r="4" spans="1:12" s="1" customFormat="1">
      <c r="A4" s="1" t="s">
        <v>12</v>
      </c>
      <c r="C4" s="4"/>
    </row>
    <row r="6" spans="1:12">
      <c r="A6" t="s">
        <v>8</v>
      </c>
    </row>
    <row r="7" spans="1:12">
      <c r="G7" t="s">
        <v>10</v>
      </c>
    </row>
    <row r="8" spans="1:12">
      <c r="B8" s="2" t="s">
        <v>0</v>
      </c>
      <c r="C8" s="5" t="s">
        <v>3</v>
      </c>
      <c r="D8" s="2" t="s">
        <v>1</v>
      </c>
      <c r="E8" s="2" t="s">
        <v>2</v>
      </c>
      <c r="L8">
        <v>1</v>
      </c>
    </row>
    <row r="9" spans="1:12">
      <c r="B9" s="2" t="str">
        <f t="shared" ref="B9:B22" si="0">MID(Json,G9+12,H9-G9-13)</f>
        <v>11 October</v>
      </c>
      <c r="C9" s="5">
        <f>DATEVALUE(SUBSTITUTE(SUBSTITUTE(SUBSTITUTE(SUBSTITUTE(SUBSTITUTE(SUBSTITUTE(SUBSTITUTE(SUBSTITUTE(SUBSTITUTE(SUBSTITUTE(SUBSTITUTE(SUBSTITUTE(SUBSTITUTE(B9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44115</v>
      </c>
      <c r="D9" s="2">
        <f t="shared" ref="D9:D22" si="1">VALUE(MID(Json,I9+10,J9-I9-10))</f>
        <v>666</v>
      </c>
      <c r="E9" s="2">
        <f t="shared" ref="E9:E22" si="2">VALUE(MID(Json,K9+14,L9-J9-16))</f>
        <v>0</v>
      </c>
      <c r="G9">
        <f>FIND("timestamp",Json,L8)</f>
        <v>4</v>
      </c>
      <c r="H9">
        <f t="shared" ref="H9:H22" si="3">FIND("2020",Json,G9)</f>
        <v>27</v>
      </c>
      <c r="I9">
        <f t="shared" ref="I9:I22" si="4">FIND("keyCount",Json,H9)</f>
        <v>40</v>
      </c>
      <c r="J9">
        <f t="shared" ref="J9:J22" si="5">FIND(",""",Json,I9)</f>
        <v>53</v>
      </c>
      <c r="K9">
        <f t="shared" ref="K9:K22" si="6">FIND("matchesCount",Json,J9)</f>
        <v>55</v>
      </c>
      <c r="L9">
        <f t="shared" ref="L9:L22" si="7">FIND(",""",Json,K9)</f>
        <v>70</v>
      </c>
    </row>
    <row r="10" spans="1:12">
      <c r="B10" s="2" t="str">
        <f t="shared" si="0"/>
        <v>10 October</v>
      </c>
      <c r="C10" s="5">
        <f t="shared" ref="C10:C22" si="8">DATEVALUE(SUBSTITUTE(SUBSTITUTE(SUBSTITUTE(SUBSTITUTE(SUBSTITUTE(SUBSTITUTE(SUBSTITUTE(SUBSTITUTE(SUBSTITUTE(SUBSTITUTE(SUBSTITUTE(SUBSTITUTE(SUBSTITUTE(B10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44114</v>
      </c>
      <c r="D10" s="2">
        <f t="shared" si="1"/>
        <v>720</v>
      </c>
      <c r="E10" s="2">
        <f t="shared" si="2"/>
        <v>0</v>
      </c>
      <c r="G10">
        <f>FIND("timestamp",Json,L9)</f>
        <v>153</v>
      </c>
      <c r="H10">
        <f t="shared" si="3"/>
        <v>176</v>
      </c>
      <c r="I10">
        <f t="shared" si="4"/>
        <v>189</v>
      </c>
      <c r="J10">
        <f t="shared" si="5"/>
        <v>202</v>
      </c>
      <c r="K10">
        <f t="shared" si="6"/>
        <v>204</v>
      </c>
      <c r="L10">
        <f t="shared" si="7"/>
        <v>219</v>
      </c>
    </row>
    <row r="11" spans="1:12">
      <c r="B11" s="2" t="str">
        <f t="shared" si="0"/>
        <v>9 October</v>
      </c>
      <c r="C11" s="5">
        <f t="shared" si="8"/>
        <v>44113</v>
      </c>
      <c r="D11" s="2">
        <f t="shared" si="1"/>
        <v>640</v>
      </c>
      <c r="E11" s="2">
        <f t="shared" si="2"/>
        <v>1</v>
      </c>
      <c r="G11">
        <f t="shared" ref="G11:G22" si="9">FIND("timestamp",Json,H10)</f>
        <v>302</v>
      </c>
      <c r="H11">
        <f t="shared" si="3"/>
        <v>324</v>
      </c>
      <c r="I11">
        <f t="shared" si="4"/>
        <v>337</v>
      </c>
      <c r="J11">
        <f t="shared" si="5"/>
        <v>350</v>
      </c>
      <c r="K11">
        <f t="shared" si="6"/>
        <v>352</v>
      </c>
      <c r="L11">
        <f t="shared" si="7"/>
        <v>367</v>
      </c>
    </row>
    <row r="12" spans="1:12">
      <c r="B12" s="2" t="str">
        <f t="shared" si="0"/>
        <v>8 October</v>
      </c>
      <c r="C12" s="5">
        <f t="shared" si="8"/>
        <v>44112</v>
      </c>
      <c r="D12" s="2">
        <f t="shared" si="1"/>
        <v>445</v>
      </c>
      <c r="E12" s="2">
        <f t="shared" si="2"/>
        <v>0</v>
      </c>
      <c r="G12">
        <f t="shared" si="9"/>
        <v>450</v>
      </c>
      <c r="H12">
        <f t="shared" si="3"/>
        <v>472</v>
      </c>
      <c r="I12">
        <f t="shared" si="4"/>
        <v>485</v>
      </c>
      <c r="J12">
        <f t="shared" si="5"/>
        <v>498</v>
      </c>
      <c r="K12">
        <f t="shared" si="6"/>
        <v>500</v>
      </c>
      <c r="L12">
        <f t="shared" si="7"/>
        <v>515</v>
      </c>
    </row>
    <row r="13" spans="1:12">
      <c r="B13" s="2" t="str">
        <f t="shared" si="0"/>
        <v>7 October</v>
      </c>
      <c r="C13" s="5">
        <f t="shared" si="8"/>
        <v>44111</v>
      </c>
      <c r="D13" s="2">
        <f t="shared" si="1"/>
        <v>578</v>
      </c>
      <c r="E13" s="2">
        <f t="shared" si="2"/>
        <v>0</v>
      </c>
      <c r="G13">
        <f t="shared" si="9"/>
        <v>599</v>
      </c>
      <c r="H13">
        <f t="shared" si="3"/>
        <v>621</v>
      </c>
      <c r="I13">
        <f t="shared" si="4"/>
        <v>634</v>
      </c>
      <c r="J13">
        <f t="shared" si="5"/>
        <v>647</v>
      </c>
      <c r="K13">
        <f t="shared" si="6"/>
        <v>649</v>
      </c>
      <c r="L13">
        <f t="shared" si="7"/>
        <v>664</v>
      </c>
    </row>
    <row r="14" spans="1:12">
      <c r="B14" s="2" t="str">
        <f t="shared" si="0"/>
        <v>6 October</v>
      </c>
      <c r="C14" s="5">
        <f t="shared" si="8"/>
        <v>44110</v>
      </c>
      <c r="D14" s="2">
        <f t="shared" si="1"/>
        <v>655</v>
      </c>
      <c r="E14" s="2">
        <f t="shared" si="2"/>
        <v>0</v>
      </c>
      <c r="G14">
        <f t="shared" si="9"/>
        <v>748</v>
      </c>
      <c r="H14">
        <f t="shared" si="3"/>
        <v>770</v>
      </c>
      <c r="I14">
        <f t="shared" si="4"/>
        <v>784</v>
      </c>
      <c r="J14">
        <f t="shared" si="5"/>
        <v>797</v>
      </c>
      <c r="K14">
        <f t="shared" si="6"/>
        <v>799</v>
      </c>
      <c r="L14">
        <f t="shared" si="7"/>
        <v>814</v>
      </c>
    </row>
    <row r="15" spans="1:12">
      <c r="B15" s="2" t="str">
        <f t="shared" si="0"/>
        <v>5 October</v>
      </c>
      <c r="C15" s="5">
        <f t="shared" si="8"/>
        <v>44109</v>
      </c>
      <c r="D15" s="2">
        <f t="shared" si="1"/>
        <v>453</v>
      </c>
      <c r="E15" s="2">
        <f t="shared" si="2"/>
        <v>0</v>
      </c>
      <c r="G15">
        <f t="shared" si="9"/>
        <v>897</v>
      </c>
      <c r="H15">
        <f t="shared" si="3"/>
        <v>919</v>
      </c>
      <c r="I15">
        <f t="shared" si="4"/>
        <v>932</v>
      </c>
      <c r="J15">
        <f t="shared" si="5"/>
        <v>945</v>
      </c>
      <c r="K15">
        <f t="shared" si="6"/>
        <v>947</v>
      </c>
      <c r="L15">
        <f t="shared" si="7"/>
        <v>962</v>
      </c>
    </row>
    <row r="16" spans="1:12">
      <c r="B16" s="2" t="str">
        <f t="shared" si="0"/>
        <v>4 October</v>
      </c>
      <c r="C16" s="5">
        <f t="shared" si="8"/>
        <v>44108</v>
      </c>
      <c r="D16" s="2">
        <f t="shared" si="1"/>
        <v>294</v>
      </c>
      <c r="E16" s="2">
        <f t="shared" si="2"/>
        <v>0</v>
      </c>
      <c r="G16">
        <f t="shared" si="9"/>
        <v>1047</v>
      </c>
      <c r="H16">
        <f t="shared" si="3"/>
        <v>1069</v>
      </c>
      <c r="I16">
        <f t="shared" si="4"/>
        <v>1082</v>
      </c>
      <c r="J16">
        <f t="shared" si="5"/>
        <v>1095</v>
      </c>
      <c r="K16">
        <f t="shared" si="6"/>
        <v>1097</v>
      </c>
      <c r="L16">
        <f t="shared" si="7"/>
        <v>1112</v>
      </c>
    </row>
    <row r="17" spans="1:12">
      <c r="B17" s="2" t="str">
        <f t="shared" si="0"/>
        <v>3 October</v>
      </c>
      <c r="C17" s="5">
        <f t="shared" si="8"/>
        <v>44107</v>
      </c>
      <c r="D17" s="2">
        <f t="shared" si="1"/>
        <v>463</v>
      </c>
      <c r="E17" s="2">
        <f t="shared" si="2"/>
        <v>1</v>
      </c>
      <c r="G17">
        <f t="shared" si="9"/>
        <v>1195</v>
      </c>
      <c r="H17">
        <f t="shared" si="3"/>
        <v>1217</v>
      </c>
      <c r="I17">
        <f t="shared" si="4"/>
        <v>1230</v>
      </c>
      <c r="J17">
        <f t="shared" si="5"/>
        <v>1243</v>
      </c>
      <c r="K17">
        <f t="shared" si="6"/>
        <v>1245</v>
      </c>
      <c r="L17">
        <f t="shared" si="7"/>
        <v>1260</v>
      </c>
    </row>
    <row r="18" spans="1:12">
      <c r="B18" s="2" t="str">
        <f t="shared" si="0"/>
        <v>2 October</v>
      </c>
      <c r="C18" s="5">
        <f t="shared" si="8"/>
        <v>44106</v>
      </c>
      <c r="D18" s="2">
        <f t="shared" si="1"/>
        <v>169</v>
      </c>
      <c r="E18" s="2">
        <f t="shared" si="2"/>
        <v>0</v>
      </c>
      <c r="G18">
        <f t="shared" si="9"/>
        <v>1343</v>
      </c>
      <c r="H18">
        <f t="shared" si="3"/>
        <v>1365</v>
      </c>
      <c r="I18">
        <f t="shared" si="4"/>
        <v>1378</v>
      </c>
      <c r="J18">
        <f t="shared" si="5"/>
        <v>1391</v>
      </c>
      <c r="K18">
        <f t="shared" si="6"/>
        <v>1393</v>
      </c>
      <c r="L18">
        <f t="shared" si="7"/>
        <v>1408</v>
      </c>
    </row>
    <row r="19" spans="1:12">
      <c r="B19" s="2" t="str">
        <f t="shared" si="0"/>
        <v>1 October</v>
      </c>
      <c r="C19" s="5">
        <f t="shared" si="8"/>
        <v>44105</v>
      </c>
      <c r="D19" s="2">
        <f t="shared" si="1"/>
        <v>203</v>
      </c>
      <c r="E19" s="2">
        <f t="shared" si="2"/>
        <v>0</v>
      </c>
      <c r="G19">
        <f t="shared" si="9"/>
        <v>1491</v>
      </c>
      <c r="H19">
        <f t="shared" si="3"/>
        <v>1513</v>
      </c>
      <c r="I19">
        <f t="shared" si="4"/>
        <v>1526</v>
      </c>
      <c r="J19">
        <f t="shared" si="5"/>
        <v>1539</v>
      </c>
      <c r="K19">
        <f t="shared" si="6"/>
        <v>1541</v>
      </c>
      <c r="L19">
        <f t="shared" si="7"/>
        <v>1556</v>
      </c>
    </row>
    <row r="20" spans="1:12">
      <c r="B20" s="2" t="str">
        <f t="shared" si="0"/>
        <v>30 September</v>
      </c>
      <c r="C20" s="5">
        <f t="shared" si="8"/>
        <v>44104</v>
      </c>
      <c r="D20" s="2">
        <f t="shared" si="1"/>
        <v>318</v>
      </c>
      <c r="E20" s="2">
        <f t="shared" si="2"/>
        <v>0</v>
      </c>
      <c r="G20">
        <f t="shared" si="9"/>
        <v>1639</v>
      </c>
      <c r="H20">
        <f t="shared" si="3"/>
        <v>1664</v>
      </c>
      <c r="I20">
        <f t="shared" si="4"/>
        <v>1677</v>
      </c>
      <c r="J20">
        <f t="shared" si="5"/>
        <v>1690</v>
      </c>
      <c r="K20">
        <f t="shared" si="6"/>
        <v>1692</v>
      </c>
      <c r="L20">
        <f t="shared" si="7"/>
        <v>1707</v>
      </c>
    </row>
    <row r="21" spans="1:12">
      <c r="B21" s="2" t="str">
        <f t="shared" si="0"/>
        <v>29 September</v>
      </c>
      <c r="C21" s="5">
        <f t="shared" si="8"/>
        <v>44103</v>
      </c>
      <c r="D21" s="2">
        <f t="shared" si="1"/>
        <v>238</v>
      </c>
      <c r="E21" s="2">
        <f t="shared" si="2"/>
        <v>0</v>
      </c>
      <c r="G21">
        <f t="shared" si="9"/>
        <v>1792</v>
      </c>
      <c r="H21">
        <f t="shared" si="3"/>
        <v>1817</v>
      </c>
      <c r="I21">
        <f t="shared" si="4"/>
        <v>1830</v>
      </c>
      <c r="J21">
        <f t="shared" si="5"/>
        <v>1843</v>
      </c>
      <c r="K21">
        <f t="shared" si="6"/>
        <v>1845</v>
      </c>
      <c r="L21">
        <f t="shared" si="7"/>
        <v>1860</v>
      </c>
    </row>
    <row r="22" spans="1:12">
      <c r="B22" s="2" t="str">
        <f t="shared" si="0"/>
        <v>28 September</v>
      </c>
      <c r="C22" s="5">
        <f t="shared" si="8"/>
        <v>44102</v>
      </c>
      <c r="D22" s="2">
        <f t="shared" si="1"/>
        <v>199</v>
      </c>
      <c r="E22" s="2">
        <f t="shared" si="2"/>
        <v>0</v>
      </c>
      <c r="G22">
        <f t="shared" si="9"/>
        <v>1943</v>
      </c>
      <c r="H22">
        <f t="shared" si="3"/>
        <v>1968</v>
      </c>
      <c r="I22">
        <f t="shared" si="4"/>
        <v>1981</v>
      </c>
      <c r="J22">
        <f t="shared" si="5"/>
        <v>1994</v>
      </c>
      <c r="K22">
        <f t="shared" si="6"/>
        <v>1996</v>
      </c>
      <c r="L22">
        <f t="shared" si="7"/>
        <v>2011</v>
      </c>
    </row>
    <row r="23" spans="1:12">
      <c r="A23" t="s">
        <v>5</v>
      </c>
      <c r="C23" s="5">
        <v>44108</v>
      </c>
      <c r="D23" s="2">
        <v>294</v>
      </c>
      <c r="E23" s="2">
        <v>0</v>
      </c>
    </row>
    <row r="24" spans="1:12">
      <c r="C24" s="5">
        <v>44107</v>
      </c>
      <c r="D24" s="2">
        <v>463</v>
      </c>
      <c r="E24" s="2">
        <v>1</v>
      </c>
    </row>
    <row r="25" spans="1:12">
      <c r="C25" s="5">
        <v>44106</v>
      </c>
      <c r="D25" s="2">
        <v>169</v>
      </c>
      <c r="E25" s="2">
        <v>0</v>
      </c>
    </row>
    <row r="26" spans="1:12">
      <c r="C26" s="5">
        <v>44105</v>
      </c>
      <c r="D26" s="2">
        <v>203</v>
      </c>
      <c r="E26" s="2">
        <v>0</v>
      </c>
    </row>
    <row r="27" spans="1:12">
      <c r="C27" s="5">
        <v>44104</v>
      </c>
      <c r="D27" s="2">
        <v>318</v>
      </c>
      <c r="E27" s="2">
        <v>0</v>
      </c>
    </row>
    <row r="28" spans="1:12">
      <c r="C28" s="5">
        <v>44103</v>
      </c>
      <c r="D28" s="2">
        <v>238</v>
      </c>
      <c r="E28" s="2">
        <v>0</v>
      </c>
    </row>
    <row r="29" spans="1:12">
      <c r="C29" s="5">
        <v>44102</v>
      </c>
      <c r="D29" s="2">
        <v>199</v>
      </c>
      <c r="E29" s="2">
        <v>0</v>
      </c>
    </row>
    <row r="30" spans="1:12">
      <c r="C30" s="5">
        <v>44101</v>
      </c>
      <c r="D30" s="2">
        <v>141</v>
      </c>
      <c r="E30" s="2">
        <v>0</v>
      </c>
    </row>
    <row r="31" spans="1:12">
      <c r="C31" s="5">
        <v>44100</v>
      </c>
      <c r="D31" s="2">
        <v>242</v>
      </c>
      <c r="E31" s="2"/>
    </row>
    <row r="32" spans="1:12">
      <c r="C32" s="5">
        <v>44099</v>
      </c>
      <c r="D32" s="2">
        <v>217</v>
      </c>
      <c r="E32" s="2">
        <v>1</v>
      </c>
    </row>
    <row r="33" spans="1:5">
      <c r="C33" s="5">
        <v>44098</v>
      </c>
      <c r="D33" s="2">
        <v>211</v>
      </c>
      <c r="E33" s="2"/>
    </row>
    <row r="34" spans="1:5">
      <c r="C34" s="5">
        <v>44097</v>
      </c>
      <c r="D34" s="2">
        <v>189</v>
      </c>
      <c r="E34" s="2"/>
    </row>
    <row r="35" spans="1:5">
      <c r="C35" s="5">
        <v>44096</v>
      </c>
      <c r="D35" s="2">
        <v>311</v>
      </c>
      <c r="E35" s="2"/>
    </row>
    <row r="36" spans="1:5">
      <c r="C36" s="5">
        <v>44095</v>
      </c>
      <c r="D36" s="2">
        <v>157</v>
      </c>
      <c r="E36" s="2"/>
    </row>
    <row r="37" spans="1:5">
      <c r="C37" s="5">
        <v>44094</v>
      </c>
      <c r="D37" s="2">
        <v>202</v>
      </c>
      <c r="E37" s="2"/>
    </row>
    <row r="38" spans="1:5">
      <c r="C38" s="5">
        <v>44093</v>
      </c>
      <c r="D38" s="2">
        <v>190</v>
      </c>
      <c r="E38" s="2"/>
    </row>
    <row r="39" spans="1:5">
      <c r="A39" s="6" t="s">
        <v>6</v>
      </c>
      <c r="C39" s="5">
        <v>44092</v>
      </c>
      <c r="D39" s="2">
        <v>82</v>
      </c>
      <c r="E39" s="2"/>
    </row>
    <row r="40" spans="1:5">
      <c r="C40" s="5">
        <v>44091</v>
      </c>
      <c r="D40" s="2">
        <v>137</v>
      </c>
      <c r="E40" s="2"/>
    </row>
    <row r="41" spans="1:5">
      <c r="C41" s="5">
        <v>44090</v>
      </c>
      <c r="D41" s="2">
        <v>125</v>
      </c>
      <c r="E41" s="2"/>
    </row>
    <row r="42" spans="1:5">
      <c r="C42" s="5">
        <v>44089</v>
      </c>
      <c r="D42" s="2">
        <v>136</v>
      </c>
      <c r="E42" s="2"/>
    </row>
    <row r="43" spans="1:5">
      <c r="C43" s="5">
        <v>44088</v>
      </c>
      <c r="D43" s="2">
        <v>67</v>
      </c>
      <c r="E43" s="2"/>
    </row>
    <row r="44" spans="1:5">
      <c r="C44" s="5">
        <v>44087</v>
      </c>
      <c r="D44" s="2">
        <v>87</v>
      </c>
      <c r="E44" s="2"/>
    </row>
    <row r="45" spans="1:5">
      <c r="C45" s="5">
        <v>44086</v>
      </c>
      <c r="D45" s="2">
        <v>46</v>
      </c>
      <c r="E45" s="2"/>
    </row>
    <row r="46" spans="1:5">
      <c r="C46" s="5">
        <v>44085</v>
      </c>
      <c r="D46" s="2">
        <v>70</v>
      </c>
      <c r="E46" s="2"/>
    </row>
    <row r="47" spans="1:5">
      <c r="C47" s="5">
        <v>44084</v>
      </c>
      <c r="D47" s="2">
        <v>75</v>
      </c>
      <c r="E47" s="2"/>
    </row>
    <row r="48" spans="1:5">
      <c r="C48" s="5">
        <v>44083</v>
      </c>
      <c r="D48" s="2">
        <v>101</v>
      </c>
      <c r="E48" s="2"/>
    </row>
    <row r="49" spans="1:7">
      <c r="C49" s="5">
        <v>44082</v>
      </c>
      <c r="D49" s="2">
        <v>56</v>
      </c>
      <c r="E49" s="2"/>
    </row>
    <row r="50" spans="1:7">
      <c r="A50" s="6" t="s">
        <v>9</v>
      </c>
      <c r="C50" s="5">
        <v>44081</v>
      </c>
      <c r="D50" s="2">
        <v>46</v>
      </c>
      <c r="E50" s="2"/>
    </row>
    <row r="51" spans="1:7">
      <c r="C51" s="5">
        <v>44080</v>
      </c>
      <c r="D51" s="2">
        <v>10</v>
      </c>
      <c r="E51" s="2"/>
    </row>
    <row r="52" spans="1:7">
      <c r="C52" s="5">
        <v>44079</v>
      </c>
      <c r="D52" s="2">
        <v>15</v>
      </c>
      <c r="E52" s="2"/>
    </row>
    <row r="53" spans="1:7">
      <c r="C53" s="5">
        <v>44078</v>
      </c>
      <c r="D53" s="2">
        <v>19</v>
      </c>
      <c r="E53" s="2"/>
    </row>
    <row r="54" spans="1:7">
      <c r="A54" t="s">
        <v>11</v>
      </c>
      <c r="C54" s="5">
        <v>44077</v>
      </c>
      <c r="D54" s="2">
        <v>6</v>
      </c>
      <c r="E54" s="2"/>
    </row>
    <row r="55" spans="1:7">
      <c r="C55"/>
    </row>
    <row r="56" spans="1:7">
      <c r="A56" s="8" t="str">
        <f ca="1">"Uusien #koronavilkku päiväavaimien lukumäärä "&amp;TEXT(NOW(),"p.kk")&amp;" on "&amp;C60&amp;" edelliset 7 päivää "&amp;F60&amp;" (muutos "&amp;G60&amp;"), "&amp;F67&amp;" ("&amp;G67&amp;"), "&amp;F74&amp;" ("&amp;G74&amp;"), "&amp;F81&amp;" https://github.com/jussivirkkala/excel"</f>
        <v>Uusien #koronavilkku päiväavaimien lukumäärä 11.10 on 666 edelliset 7 päivää 4157 (muutos 121 %), 1884 (28 %), 1468 (56 %), 939 https://github.com/jussivirkkala/excel</v>
      </c>
      <c r="C56"/>
    </row>
    <row r="58" spans="1:7">
      <c r="A58" t="s">
        <v>4</v>
      </c>
      <c r="F58" s="8" t="str">
        <f ca="1">"Uusia #koronavilkku päiväavaimia "&amp;C60&amp;"."</f>
        <v>Uusia #koronavilkku päiväavaimia 666.</v>
      </c>
    </row>
    <row r="59" spans="1:7">
      <c r="B59" s="3">
        <f ca="1">NOW()+1</f>
        <v>44116.38726516204</v>
      </c>
      <c r="C59" t="s">
        <v>1</v>
      </c>
      <c r="D59" t="s">
        <v>2</v>
      </c>
    </row>
    <row r="60" spans="1:7">
      <c r="B60" s="3">
        <f ca="1">_xlfn.MAXIFS(time,time,"&lt;"&amp;B59)</f>
        <v>44115</v>
      </c>
      <c r="C60">
        <f t="shared" ref="C60:C93" ca="1" si="10">VLOOKUP(B60,data,2,FALSE)</f>
        <v>666</v>
      </c>
      <c r="D60">
        <f t="shared" ref="D60:D72" ca="1" si="11">VLOOKUP(B60,data,3,FALSE)</f>
        <v>0</v>
      </c>
      <c r="F60">
        <f ca="1">SUM(C60:C66)</f>
        <v>4157</v>
      </c>
      <c r="G60" s="9" t="str">
        <f ca="1">TEXT(F60/F67-1,"0 %")</f>
        <v>121 %</v>
      </c>
    </row>
    <row r="61" spans="1:7">
      <c r="B61" s="3">
        <f t="shared" ref="B61:B81" ca="1" si="12">_xlfn.MAXIFS(time,time,"&lt;"&amp;B60)</f>
        <v>44114</v>
      </c>
      <c r="C61">
        <f t="shared" ca="1" si="10"/>
        <v>720</v>
      </c>
      <c r="D61">
        <f t="shared" ca="1" si="11"/>
        <v>0</v>
      </c>
    </row>
    <row r="62" spans="1:7">
      <c r="B62" s="3">
        <f t="shared" ca="1" si="12"/>
        <v>44113</v>
      </c>
      <c r="C62">
        <f t="shared" ca="1" si="10"/>
        <v>640</v>
      </c>
      <c r="D62">
        <f t="shared" ca="1" si="11"/>
        <v>1</v>
      </c>
    </row>
    <row r="63" spans="1:7">
      <c r="B63" s="3">
        <f t="shared" ca="1" si="12"/>
        <v>44112</v>
      </c>
      <c r="C63">
        <f t="shared" ca="1" si="10"/>
        <v>445</v>
      </c>
      <c r="D63">
        <f t="shared" ca="1" si="11"/>
        <v>0</v>
      </c>
    </row>
    <row r="64" spans="1:7">
      <c r="B64" s="3">
        <f t="shared" ca="1" si="12"/>
        <v>44111</v>
      </c>
      <c r="C64">
        <f t="shared" ca="1" si="10"/>
        <v>578</v>
      </c>
      <c r="D64">
        <f t="shared" ca="1" si="11"/>
        <v>0</v>
      </c>
    </row>
    <row r="65" spans="2:7">
      <c r="B65" s="3">
        <f t="shared" ca="1" si="12"/>
        <v>44110</v>
      </c>
      <c r="C65">
        <f t="shared" ca="1" si="10"/>
        <v>655</v>
      </c>
      <c r="D65">
        <f t="shared" ca="1" si="11"/>
        <v>0</v>
      </c>
    </row>
    <row r="66" spans="2:7">
      <c r="B66" s="3">
        <f t="shared" ca="1" si="12"/>
        <v>44109</v>
      </c>
      <c r="C66">
        <f t="shared" ca="1" si="10"/>
        <v>453</v>
      </c>
      <c r="D66">
        <f t="shared" ca="1" si="11"/>
        <v>0</v>
      </c>
    </row>
    <row r="67" spans="2:7">
      <c r="B67" s="3">
        <f t="shared" ca="1" si="12"/>
        <v>44108</v>
      </c>
      <c r="C67">
        <f t="shared" ca="1" si="10"/>
        <v>294</v>
      </c>
      <c r="D67">
        <f t="shared" ca="1" si="11"/>
        <v>0</v>
      </c>
      <c r="F67">
        <f ca="1">SUM(C67:C73)</f>
        <v>1884</v>
      </c>
      <c r="G67" s="9" t="str">
        <f ca="1">TEXT(F67/F74-1,"0 %")</f>
        <v>28 %</v>
      </c>
    </row>
    <row r="68" spans="2:7">
      <c r="B68" s="3">
        <f t="shared" ca="1" si="12"/>
        <v>44107</v>
      </c>
      <c r="C68">
        <f t="shared" ca="1" si="10"/>
        <v>463</v>
      </c>
      <c r="D68">
        <f t="shared" ca="1" si="11"/>
        <v>1</v>
      </c>
    </row>
    <row r="69" spans="2:7">
      <c r="B69" s="3">
        <f t="shared" ca="1" si="12"/>
        <v>44106</v>
      </c>
      <c r="C69">
        <f t="shared" ca="1" si="10"/>
        <v>169</v>
      </c>
      <c r="D69">
        <f t="shared" ca="1" si="11"/>
        <v>0</v>
      </c>
    </row>
    <row r="70" spans="2:7">
      <c r="B70" s="3">
        <f t="shared" ca="1" si="12"/>
        <v>44105</v>
      </c>
      <c r="C70">
        <f t="shared" ca="1" si="10"/>
        <v>203</v>
      </c>
      <c r="D70">
        <f t="shared" ca="1" si="11"/>
        <v>0</v>
      </c>
    </row>
    <row r="71" spans="2:7">
      <c r="B71" s="3">
        <f t="shared" ca="1" si="12"/>
        <v>44104</v>
      </c>
      <c r="C71">
        <f t="shared" ca="1" si="10"/>
        <v>318</v>
      </c>
      <c r="D71">
        <f t="shared" ca="1" si="11"/>
        <v>0</v>
      </c>
    </row>
    <row r="72" spans="2:7">
      <c r="B72" s="3">
        <f t="shared" ca="1" si="12"/>
        <v>44103</v>
      </c>
      <c r="C72">
        <f t="shared" ca="1" si="10"/>
        <v>238</v>
      </c>
      <c r="D72">
        <f t="shared" ca="1" si="11"/>
        <v>0</v>
      </c>
    </row>
    <row r="73" spans="2:7">
      <c r="B73" s="3">
        <f t="shared" ca="1" si="12"/>
        <v>44102</v>
      </c>
      <c r="C73">
        <f t="shared" ca="1" si="10"/>
        <v>199</v>
      </c>
      <c r="D73">
        <f ca="1">VLOOKUP(B73,data,3,FALSE)</f>
        <v>0</v>
      </c>
    </row>
    <row r="74" spans="2:7">
      <c r="B74" s="3">
        <f t="shared" ca="1" si="12"/>
        <v>44101</v>
      </c>
      <c r="C74">
        <f t="shared" ca="1" si="10"/>
        <v>141</v>
      </c>
      <c r="D74">
        <f t="shared" ref="D74:D80" ca="1" si="13">VLOOKUP(B74,data,3,FALSE)</f>
        <v>0</v>
      </c>
      <c r="F74">
        <f ca="1">SUM(C74:C80)</f>
        <v>1468</v>
      </c>
      <c r="G74" s="9" t="str">
        <f ca="1">TEXT(F74/F81-1,"0 %")</f>
        <v>56 %</v>
      </c>
    </row>
    <row r="75" spans="2:7">
      <c r="B75" s="3">
        <f t="shared" ca="1" si="12"/>
        <v>44100</v>
      </c>
      <c r="C75">
        <f t="shared" ca="1" si="10"/>
        <v>242</v>
      </c>
      <c r="D75">
        <f t="shared" ca="1" si="13"/>
        <v>0</v>
      </c>
    </row>
    <row r="76" spans="2:7">
      <c r="B76" s="3">
        <f t="shared" ca="1" si="12"/>
        <v>44099</v>
      </c>
      <c r="C76">
        <f t="shared" ca="1" si="10"/>
        <v>217</v>
      </c>
      <c r="D76">
        <f t="shared" ca="1" si="13"/>
        <v>1</v>
      </c>
    </row>
    <row r="77" spans="2:7">
      <c r="B77" s="3">
        <f t="shared" ca="1" si="12"/>
        <v>44098</v>
      </c>
      <c r="C77">
        <f t="shared" ca="1" si="10"/>
        <v>211</v>
      </c>
      <c r="D77">
        <f t="shared" ca="1" si="13"/>
        <v>0</v>
      </c>
    </row>
    <row r="78" spans="2:7">
      <c r="B78" s="3">
        <f t="shared" ca="1" si="12"/>
        <v>44097</v>
      </c>
      <c r="C78">
        <f t="shared" ca="1" si="10"/>
        <v>189</v>
      </c>
      <c r="D78">
        <f t="shared" ca="1" si="13"/>
        <v>0</v>
      </c>
    </row>
    <row r="79" spans="2:7">
      <c r="B79" s="3">
        <f t="shared" ca="1" si="12"/>
        <v>44096</v>
      </c>
      <c r="C79">
        <f t="shared" ca="1" si="10"/>
        <v>311</v>
      </c>
      <c r="D79">
        <f t="shared" ca="1" si="13"/>
        <v>0</v>
      </c>
    </row>
    <row r="80" spans="2:7">
      <c r="B80" s="3">
        <f t="shared" ca="1" si="12"/>
        <v>44095</v>
      </c>
      <c r="C80">
        <f t="shared" ca="1" si="10"/>
        <v>157</v>
      </c>
      <c r="D80">
        <f t="shared" ca="1" si="13"/>
        <v>0</v>
      </c>
    </row>
    <row r="81" spans="1:7">
      <c r="B81" s="3">
        <f t="shared" ca="1" si="12"/>
        <v>44094</v>
      </c>
      <c r="C81">
        <f t="shared" ca="1" si="10"/>
        <v>202</v>
      </c>
      <c r="D81">
        <f t="shared" ref="D81:D93" ca="1" si="14">VLOOKUP(B81,data,3,FALSE)</f>
        <v>0</v>
      </c>
      <c r="F81">
        <f ca="1">SUM(C81:C87)</f>
        <v>939</v>
      </c>
      <c r="G81" s="9" t="str">
        <f ca="1">TEXT(F81/F88-1,"0 %")</f>
        <v>95 %</v>
      </c>
    </row>
    <row r="82" spans="1:7">
      <c r="B82" s="3">
        <f ca="1">MAX(_xlfn.MAXIFS(time,time,"&lt;"&amp;B81),1.8202)</f>
        <v>44093</v>
      </c>
      <c r="C82">
        <f t="shared" ca="1" si="10"/>
        <v>190</v>
      </c>
      <c r="D82">
        <f t="shared" ca="1" si="14"/>
        <v>0</v>
      </c>
    </row>
    <row r="83" spans="1:7">
      <c r="B83" s="3">
        <f t="shared" ref="B83:B102" ca="1" si="15">MAX(_xlfn.MAXIFS(time,time,"&lt;"&amp;B82),44077)</f>
        <v>44092</v>
      </c>
      <c r="C83">
        <f t="shared" ca="1" si="10"/>
        <v>82</v>
      </c>
      <c r="D83">
        <f t="shared" ca="1" si="14"/>
        <v>0</v>
      </c>
    </row>
    <row r="84" spans="1:7">
      <c r="B84" s="3">
        <f t="shared" ca="1" si="15"/>
        <v>44091</v>
      </c>
      <c r="C84">
        <f t="shared" ca="1" si="10"/>
        <v>137</v>
      </c>
      <c r="D84">
        <f t="shared" ca="1" si="14"/>
        <v>0</v>
      </c>
    </row>
    <row r="85" spans="1:7">
      <c r="B85" s="3">
        <f t="shared" ca="1" si="15"/>
        <v>44090</v>
      </c>
      <c r="C85">
        <f t="shared" ca="1" si="10"/>
        <v>125</v>
      </c>
      <c r="D85">
        <f t="shared" ca="1" si="14"/>
        <v>0</v>
      </c>
    </row>
    <row r="86" spans="1:7">
      <c r="A86" s="7"/>
      <c r="B86" s="3">
        <f t="shared" ca="1" si="15"/>
        <v>44089</v>
      </c>
      <c r="C86">
        <f t="shared" ca="1" si="10"/>
        <v>136</v>
      </c>
      <c r="D86">
        <f t="shared" ca="1" si="14"/>
        <v>0</v>
      </c>
    </row>
    <row r="87" spans="1:7">
      <c r="A87" s="3"/>
      <c r="B87" s="3">
        <f t="shared" ca="1" si="15"/>
        <v>44088</v>
      </c>
      <c r="C87">
        <f t="shared" ca="1" si="10"/>
        <v>67</v>
      </c>
      <c r="D87">
        <f t="shared" ca="1" si="14"/>
        <v>0</v>
      </c>
    </row>
    <row r="88" spans="1:7">
      <c r="B88" s="3">
        <f t="shared" ca="1" si="15"/>
        <v>44087</v>
      </c>
      <c r="C88">
        <f t="shared" ca="1" si="10"/>
        <v>87</v>
      </c>
      <c r="D88">
        <f t="shared" ca="1" si="14"/>
        <v>0</v>
      </c>
      <c r="F88">
        <f ca="1">SUM(C88:C94)</f>
        <v>481</v>
      </c>
    </row>
    <row r="89" spans="1:7">
      <c r="B89" s="3">
        <f t="shared" ca="1" si="15"/>
        <v>44086</v>
      </c>
      <c r="C89">
        <f t="shared" ca="1" si="10"/>
        <v>46</v>
      </c>
      <c r="D89">
        <f t="shared" ca="1" si="14"/>
        <v>0</v>
      </c>
    </row>
    <row r="90" spans="1:7">
      <c r="B90" s="3">
        <f t="shared" ca="1" si="15"/>
        <v>44085</v>
      </c>
      <c r="C90">
        <f t="shared" ca="1" si="10"/>
        <v>70</v>
      </c>
      <c r="D90">
        <f t="shared" ca="1" si="14"/>
        <v>0</v>
      </c>
    </row>
    <row r="91" spans="1:7">
      <c r="B91" s="3">
        <f t="shared" ca="1" si="15"/>
        <v>44084</v>
      </c>
      <c r="C91">
        <f t="shared" ca="1" si="10"/>
        <v>75</v>
      </c>
      <c r="D91">
        <f t="shared" ca="1" si="14"/>
        <v>0</v>
      </c>
    </row>
    <row r="92" spans="1:7">
      <c r="B92" s="3">
        <f t="shared" ca="1" si="15"/>
        <v>44083</v>
      </c>
      <c r="C92">
        <f t="shared" ca="1" si="10"/>
        <v>101</v>
      </c>
      <c r="D92">
        <f t="shared" ca="1" si="14"/>
        <v>0</v>
      </c>
    </row>
    <row r="93" spans="1:7">
      <c r="B93" s="3">
        <f t="shared" ca="1" si="15"/>
        <v>44082</v>
      </c>
      <c r="C93">
        <f t="shared" ca="1" si="10"/>
        <v>56</v>
      </c>
      <c r="D93">
        <f t="shared" ca="1" si="14"/>
        <v>0</v>
      </c>
    </row>
    <row r="94" spans="1:7">
      <c r="B94" s="3">
        <f t="shared" ca="1" si="15"/>
        <v>44081</v>
      </c>
      <c r="C94">
        <f t="shared" ref="C94" ca="1" si="16">VLOOKUP(B94,data,2,FALSE)</f>
        <v>46</v>
      </c>
      <c r="D94">
        <f t="shared" ref="D94" ca="1" si="17">VLOOKUP(B94,data,3,FALSE)</f>
        <v>0</v>
      </c>
    </row>
    <row r="95" spans="1:7">
      <c r="B95" s="3">
        <f t="shared" ca="1" si="15"/>
        <v>44080</v>
      </c>
      <c r="C95">
        <f t="shared" ref="C95:C102" ca="1" si="18">VLOOKUP(B95,data,2,FALSE)</f>
        <v>10</v>
      </c>
      <c r="D95">
        <f t="shared" ref="D95:D102" ca="1" si="19">VLOOKUP(B95,data,3,FALSE)</f>
        <v>0</v>
      </c>
    </row>
    <row r="96" spans="1:7">
      <c r="B96" s="3">
        <f t="shared" ca="1" si="15"/>
        <v>44079</v>
      </c>
      <c r="C96">
        <f t="shared" ca="1" si="18"/>
        <v>15</v>
      </c>
      <c r="D96">
        <f t="shared" ca="1" si="19"/>
        <v>0</v>
      </c>
    </row>
    <row r="97" spans="2:4">
      <c r="B97" s="3">
        <f t="shared" ca="1" si="15"/>
        <v>44078</v>
      </c>
      <c r="C97">
        <f t="shared" ca="1" si="18"/>
        <v>19</v>
      </c>
      <c r="D97">
        <f t="shared" ca="1" si="19"/>
        <v>0</v>
      </c>
    </row>
    <row r="98" spans="2:4">
      <c r="B98" s="3">
        <f t="shared" ca="1" si="15"/>
        <v>44077</v>
      </c>
      <c r="C98">
        <f t="shared" ca="1" si="18"/>
        <v>6</v>
      </c>
      <c r="D98">
        <f t="shared" ca="1" si="19"/>
        <v>0</v>
      </c>
    </row>
    <row r="99" spans="2:4">
      <c r="B99" s="3">
        <f t="shared" ca="1" si="15"/>
        <v>44077</v>
      </c>
      <c r="C99">
        <f t="shared" ca="1" si="18"/>
        <v>6</v>
      </c>
      <c r="D99">
        <f t="shared" ca="1" si="19"/>
        <v>0</v>
      </c>
    </row>
    <row r="100" spans="2:4">
      <c r="B100" s="3">
        <f t="shared" ca="1" si="15"/>
        <v>44077</v>
      </c>
      <c r="C100">
        <f t="shared" ca="1" si="18"/>
        <v>6</v>
      </c>
      <c r="D100">
        <f t="shared" ca="1" si="19"/>
        <v>0</v>
      </c>
    </row>
    <row r="101" spans="2:4">
      <c r="B101" s="3">
        <f ca="1">MAX(_xlfn.MAXIFS(time,time,"&lt;"&amp;B97),44077)</f>
        <v>44077</v>
      </c>
      <c r="C101">
        <f t="shared" ca="1" si="18"/>
        <v>6</v>
      </c>
      <c r="D101">
        <f t="shared" ca="1" si="19"/>
        <v>0</v>
      </c>
    </row>
    <row r="102" spans="2:4">
      <c r="B102" s="3">
        <f t="shared" ca="1" si="15"/>
        <v>44077</v>
      </c>
      <c r="C102">
        <f t="shared" ca="1" si="18"/>
        <v>6</v>
      </c>
      <c r="D102">
        <f t="shared" ca="1" si="19"/>
        <v>0</v>
      </c>
    </row>
  </sheetData>
  <sortState xmlns:xlrd2="http://schemas.microsoft.com/office/spreadsheetml/2017/richdata2" ref="C37:D49">
    <sortCondition descending="1" ref="C37:C49"/>
  </sortState>
  <hyperlinks>
    <hyperlink ref="A39" r:id="rId1" location="Koronavilkkua" display="https://thl.fi/fi/web/hyvinvoinnin-ja-terveyden-edistamisen-johtaminen/ajankohtaista/koronan-vaikutukset-yhteiskuntaan-ja-palveluihin - Koronavilkkua" xr:uid="{F06E6CD0-5429-431D-B74B-547C41718C4B}"/>
    <hyperlink ref="A50" r:id="rId2" xr:uid="{517C9E3A-E5DB-4E26-91C6-74B95F09EC29}"/>
  </hyperlinks>
  <pageMargins left="0.7" right="0.7" top="0.75" bottom="0.75" header="0.3" footer="0.3"/>
  <pageSetup paperSize="9" orientation="portrait" verticalDpi="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Android</vt:lpstr>
      <vt:lpstr>data</vt:lpstr>
      <vt:lpstr>Json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Jussi Virkkala</dc:creator>
  <cp:lastModifiedBy>Jussi Virkkala</cp:lastModifiedBy>
  <dcterms:created xsi:type="dcterms:W3CDTF">2020-09-26T11:55:26Z</dcterms:created>
  <dcterms:modified xsi:type="dcterms:W3CDTF">2020-10-11T06:17:39Z</dcterms:modified>
</cp:coreProperties>
</file>