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ED8658B2-D5C8-4154-824E-0103F51D5472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Android!$C$67:$C$116</definedName>
    <definedName name="data">Android!$C$9:$E$61</definedName>
    <definedName name="Json">Android!$A$4</definedName>
    <definedName name="time">Android!$C$9:$C$61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1" l="1"/>
  <c r="B66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67" i="1" s="1"/>
  <c r="J21" i="1"/>
  <c r="K21" i="1" s="1"/>
  <c r="B68" i="1" l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D21" i="1"/>
  <c r="D9" i="1"/>
  <c r="I22" i="1"/>
  <c r="L21" i="1"/>
  <c r="E20" i="1" s="1"/>
  <c r="D20" i="1"/>
  <c r="B82" i="1" l="1"/>
  <c r="C68" i="1"/>
  <c r="E21" i="1"/>
  <c r="E9" i="1"/>
  <c r="J22" i="1"/>
  <c r="K22" i="1" s="1"/>
  <c r="D11" i="1"/>
  <c r="D68" i="1" l="1"/>
  <c r="C82" i="1"/>
  <c r="D82" i="1"/>
  <c r="B83" i="1"/>
  <c r="C69" i="1"/>
  <c r="L22" i="1"/>
  <c r="E11" i="1" s="1"/>
  <c r="D69" i="1" s="1"/>
  <c r="D22" i="1"/>
  <c r="C81" i="1" s="1"/>
  <c r="D83" i="1" l="1"/>
  <c r="B84" i="1"/>
  <c r="C83" i="1"/>
  <c r="C67" i="1"/>
  <c r="C80" i="1"/>
  <c r="C70" i="1"/>
  <c r="D70" i="1"/>
  <c r="E22" i="1"/>
  <c r="E2" i="1" s="1"/>
  <c r="F65" i="1" l="1"/>
  <c r="D81" i="1"/>
  <c r="B85" i="1"/>
  <c r="C84" i="1"/>
  <c r="D84" i="1"/>
  <c r="D67" i="1"/>
  <c r="D80" i="1"/>
  <c r="D71" i="1"/>
  <c r="C71" i="1"/>
  <c r="C85" i="1" l="1"/>
  <c r="D85" i="1"/>
  <c r="B86" i="1"/>
  <c r="D72" i="1"/>
  <c r="C72" i="1"/>
  <c r="C86" i="1" l="1"/>
  <c r="D86" i="1"/>
  <c r="B87" i="1"/>
  <c r="B88" i="1" s="1"/>
  <c r="B89" i="1" s="1"/>
  <c r="B90" i="1" s="1"/>
  <c r="D73" i="1"/>
  <c r="C73" i="1"/>
  <c r="F67" i="1" s="1"/>
  <c r="B91" i="1" l="1"/>
  <c r="D90" i="1"/>
  <c r="C90" i="1"/>
  <c r="C88" i="1"/>
  <c r="D88" i="1"/>
  <c r="D87" i="1"/>
  <c r="C87" i="1"/>
  <c r="F81" i="1" s="1"/>
  <c r="C74" i="1"/>
  <c r="D74" i="1"/>
  <c r="B92" i="1" l="1"/>
  <c r="D91" i="1"/>
  <c r="C91" i="1"/>
  <c r="D89" i="1"/>
  <c r="C89" i="1"/>
  <c r="D75" i="1"/>
  <c r="C75" i="1"/>
  <c r="B93" i="1" l="1"/>
  <c r="D92" i="1"/>
  <c r="C92" i="1"/>
  <c r="D76" i="1"/>
  <c r="C76" i="1"/>
  <c r="B94" i="1" l="1"/>
  <c r="D93" i="1"/>
  <c r="C93" i="1"/>
  <c r="D77" i="1"/>
  <c r="C77" i="1"/>
  <c r="B95" i="1" l="1"/>
  <c r="D94" i="1"/>
  <c r="C94" i="1"/>
  <c r="F88" i="1" s="1"/>
  <c r="C78" i="1"/>
  <c r="D78" i="1"/>
  <c r="G81" i="1" l="1"/>
  <c r="B96" i="1"/>
  <c r="D95" i="1"/>
  <c r="C95" i="1"/>
  <c r="C79" i="1"/>
  <c r="F74" i="1" s="1"/>
  <c r="D79" i="1"/>
  <c r="G67" i="1" l="1"/>
  <c r="G74" i="1"/>
  <c r="B97" i="1"/>
  <c r="C97" i="1" s="1"/>
  <c r="D96" i="1"/>
  <c r="C96" i="1"/>
  <c r="B98" i="1" l="1"/>
  <c r="C98" i="1" s="1"/>
  <c r="D97" i="1"/>
  <c r="B99" i="1" l="1"/>
  <c r="C99" i="1" s="1"/>
  <c r="D98" i="1"/>
  <c r="B100" i="1" l="1"/>
  <c r="B101" i="1" s="1"/>
  <c r="B102" i="1" s="1"/>
  <c r="B103" i="1" s="1"/>
  <c r="D103" i="1" s="1"/>
  <c r="D99" i="1"/>
  <c r="B104" i="1" l="1"/>
  <c r="B105" i="1" s="1"/>
  <c r="C103" i="1"/>
  <c r="D102" i="1"/>
  <c r="C102" i="1"/>
  <c r="D101" i="1"/>
  <c r="C101" i="1"/>
  <c r="C100" i="1"/>
  <c r="D100" i="1"/>
  <c r="B106" i="1" l="1"/>
  <c r="C105" i="1"/>
  <c r="D105" i="1"/>
  <c r="F95" i="1"/>
  <c r="G88" i="1" s="1"/>
  <c r="D104" i="1"/>
  <c r="C104" i="1"/>
  <c r="C106" i="1" l="1"/>
  <c r="B107" i="1"/>
  <c r="D106" i="1"/>
  <c r="D107" i="1" l="1"/>
  <c r="B108" i="1"/>
  <c r="C107" i="1"/>
  <c r="B109" i="1" l="1"/>
  <c r="D108" i="1"/>
  <c r="C108" i="1"/>
  <c r="F102" i="1" s="1"/>
  <c r="G95" i="1" s="1"/>
  <c r="C109" i="1" l="1"/>
  <c r="D109" i="1"/>
  <c r="B110" i="1"/>
  <c r="C110" i="1" s="1"/>
  <c r="B111" i="1" l="1"/>
  <c r="C111" i="1" s="1"/>
  <c r="D110" i="1"/>
  <c r="D111" i="1" l="1"/>
  <c r="B112" i="1"/>
  <c r="C112" i="1" s="1"/>
  <c r="B113" i="1" l="1"/>
  <c r="C113" i="1" s="1"/>
  <c r="D112" i="1"/>
  <c r="D113" i="1" l="1"/>
  <c r="B114" i="1"/>
  <c r="C114" i="1" s="1"/>
  <c r="D114" i="1" l="1"/>
  <c r="B115" i="1"/>
  <c r="C115" i="1" s="1"/>
  <c r="D115" i="1" l="1"/>
  <c r="B116" i="1"/>
  <c r="C116" i="1" s="1"/>
  <c r="G2" i="1" s="1"/>
  <c r="H2" i="1" l="1"/>
  <c r="A63" i="1"/>
  <c r="D116" i="1"/>
</calcChain>
</file>

<file path=xl/sharedStrings.xml><?xml version="1.0" encoding="utf-8"?>
<sst xmlns="http://schemas.openxmlformats.org/spreadsheetml/2006/main" count="19" uniqueCount="17">
  <si>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</si>
  <si>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</si>
  <si>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</si>
  <si>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</si>
  <si>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</si>
  <si>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</si>
  <si>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</si>
  <si>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</si>
  <si>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</si>
  <si>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</si>
  <si>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</si>
  <si>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</si>
  <si>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</si>
  <si>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</si>
  <si>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</si>
  <si>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</si>
  <si>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[{"timestamp":"20 October 2020, 8.05","keyCount":386,"matchesCount":0,"appName":"Koronavilkku","hash":"PFSjFacJU4O8C2ZDn8\/7W3eowqohyoy6AE6jRXGi86k="},{"timestamp":"19 October 2020, 9.37","keyCount":421,"matchesCount":0,"appName":"Koronavilkku","hash":"jslX\/qrkUHp0DgI3UBBg99Jopckq\/CjkShI5hGk7K5s="},{"timestamp":"18 October 2020, 9.31","keyCount":535,"matchesCount":0,"appName":"Koronavilkku","hash":"EIpuRV\/e9fpKzd23tPt3\/o3Tr9kQO7MOf9C5cY\/EHzM="},{"timestamp":"17 October 2020, 8.52","keyCount":537,"matchesCount":0,"appName":"Koronavilkku","hash":"JD\/pTFrILgHXr0IJkOUBqntAFS\/q38Kkp80yWr+A12g="},{"timestamp":"16 October 2020, 8.53","keyCount":639,"matchesCount":0,"appName":"Koronavilkku","hash":"E1obwr3PITP+C1Y7XeCf7PEe4L7Q5CpPM4k8W05frtg="},{"timestamp":"15 October 2020, 8.51","keyCount":429,"matchesCount":0,"appName":"Koronavilkku","hash":"KZb9ftqqpKHJy4PknRep+ueL0dXu0vEGkk8Ktk5ADKs="},{"timestamp":"14 October 2020, 8.49","keyCount":559,"matchesCount":0,"appName":"Koronavilkku","hash":"cTNUkqKfz5DNv4XCB1l\/2EcOCQ74uhIJCgeaqm2uk5I="},{"timestamp":"13 October 2020, 8.30","keyCount":649,"matchesCount":0,"appName":"Koronavilkku","hash":"VKxeks2QgrD64aFrou+ZbHIeLK3HK4ZcN\/J0Wyu8RLA="},{"timestamp":"12 October 2020, 8.28","keyCount":691,"matchesCount":0,"appName":"Koronavilkku","hash":"qoURebnRYLz4UWPjy6sHVr61ISkiXHIBnOj4FXNrV7U="},{"timestamp":"11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9.41","keyCount":720,"matchesCount":0,"appName":"Koronavilkku","hash":"ai6ll2UsOGUGF3FkMqQzpSklXPlQAQZordsGWRB3jrk="},{"timestamp":"9 October 2020, 9.37","keyCount":640,"matchesCount":1,"appName":"Koronavilkku","hash":"DPtU2zd7ruh3+pprAmVkssRIipXQLzHG8Yy7I59TSrE="},{"timestamp":"8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</si>
</sst>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20 October</c:v>
                </c:pt>
                <c:pt idx="1">
                  <c:v>19 October</c:v>
                </c:pt>
                <c:pt idx="2">
                  <c:v>18 October</c:v>
                </c:pt>
                <c:pt idx="3">
                  <c:v>17 October</c:v>
                </c:pt>
                <c:pt idx="4">
                  <c:v>16 October</c:v>
                </c:pt>
                <c:pt idx="5">
                  <c:v>15 October</c:v>
                </c:pt>
                <c:pt idx="6">
                  <c:v>14 October</c:v>
                </c:pt>
                <c:pt idx="7">
                  <c:v>13 October</c:v>
                </c:pt>
                <c:pt idx="8">
                  <c:v>12 October</c:v>
                </c:pt>
                <c:pt idx="9">
                  <c:v>11 October</c:v>
                </c:pt>
                <c:pt idx="10">
                  <c:v>10 October</c:v>
                </c:pt>
                <c:pt idx="11">
                  <c:v>9 October</c:v>
                </c:pt>
                <c:pt idx="12">
                  <c:v>8 October</c:v>
                </c:pt>
                <c:pt idx="13">
                  <c:v>7 October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386</c:v>
                </c:pt>
                <c:pt idx="1">
                  <c:v>421</c:v>
                </c:pt>
                <c:pt idx="2">
                  <c:v>535</c:v>
                </c:pt>
                <c:pt idx="3">
                  <c:v>537</c:v>
                </c:pt>
                <c:pt idx="4">
                  <c:v>639</c:v>
                </c:pt>
                <c:pt idx="5">
                  <c:v>429</c:v>
                </c:pt>
                <c:pt idx="6">
                  <c:v>559</c:v>
                </c:pt>
                <c:pt idx="7">
                  <c:v>649</c:v>
                </c:pt>
                <c:pt idx="8">
                  <c:v>691</c:v>
                </c:pt>
                <c:pt idx="9">
                  <c:v>666</c:v>
                </c:pt>
                <c:pt idx="10">
                  <c:v>720</c:v>
                </c:pt>
                <c:pt idx="11">
                  <c:v>640</c:v>
                </c:pt>
                <c:pt idx="12">
                  <c:v>445</c:v>
                </c:pt>
                <c:pt idx="13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Android!$F$65</c:f>
          <c:strCache>
            <c:ptCount val="1"/>
            <c:pt idx="0">
              <c:v>Uusia #koronavilkku päiväavaimia 386.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8-43F7-A248-E7FD28078B23}"/>
                </c:ext>
              </c:extLst>
            </c:dLbl>
            <c:dLbl>
              <c:idx val="26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918-43F7-A248-E7FD28078B23}"/>
                </c:ext>
              </c:extLst>
            </c:dLbl>
            <c:dLbl>
              <c:idx val="31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8-43F7-A248-E7FD28078B23}"/>
                </c:ext>
              </c:extLst>
            </c:dLbl>
            <c:dLbl>
              <c:idx val="36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8-43F7-A248-E7FD28078B23}"/>
                </c:ext>
              </c:extLst>
            </c:dLbl>
            <c:dLbl>
              <c:idx val="45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8-43F7-A248-E7FD28078B23}"/>
                </c:ext>
              </c:extLst>
            </c:dLbl>
            <c:dLbl>
              <c:idx val="49"/>
              <c:layout>
                <c:manualLayout>
                  <c:x val="-6.867231543527935E-3"/>
                  <c:y val="7.5784833734408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8-43F7-A248-E7FD28078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Android!$B$67:$B$116</c:f>
              <c:numCache>
                <c:formatCode>m/d/yyyy</c:formatCode>
                <c:ptCount val="50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44077</c:v>
                </c:pt>
                <c:pt idx="49">
                  <c:v>44077</c:v>
                </c:pt>
              </c:numCache>
            </c:numRef>
          </c:cat>
          <c:val>
            <c:numRef>
              <c:f>Android!$C$67:$C$116</c:f>
              <c:numCache>
                <c:formatCode>General</c:formatCode>
                <c:ptCount val="50"/>
                <c:pt idx="0">
                  <c:v>386</c:v>
                </c:pt>
                <c:pt idx="1">
                  <c:v>421</c:v>
                </c:pt>
                <c:pt idx="2">
                  <c:v>535</c:v>
                </c:pt>
                <c:pt idx="3">
                  <c:v>537</c:v>
                </c:pt>
                <c:pt idx="4">
                  <c:v>639</c:v>
                </c:pt>
                <c:pt idx="5">
                  <c:v>429</c:v>
                </c:pt>
                <c:pt idx="6">
                  <c:v>559</c:v>
                </c:pt>
                <c:pt idx="7">
                  <c:v>649</c:v>
                </c:pt>
                <c:pt idx="8">
                  <c:v>691</c:v>
                </c:pt>
                <c:pt idx="9">
                  <c:v>666</c:v>
                </c:pt>
                <c:pt idx="10">
                  <c:v>720</c:v>
                </c:pt>
                <c:pt idx="11">
                  <c:v>640</c:v>
                </c:pt>
                <c:pt idx="12">
                  <c:v>445</c:v>
                </c:pt>
                <c:pt idx="13">
                  <c:v>578</c:v>
                </c:pt>
                <c:pt idx="14">
                  <c:v>655</c:v>
                </c:pt>
                <c:pt idx="15">
                  <c:v>453</c:v>
                </c:pt>
                <c:pt idx="16">
                  <c:v>294</c:v>
                </c:pt>
                <c:pt idx="17">
                  <c:v>463</c:v>
                </c:pt>
                <c:pt idx="18">
                  <c:v>169</c:v>
                </c:pt>
                <c:pt idx="19">
                  <c:v>203</c:v>
                </c:pt>
                <c:pt idx="20">
                  <c:v>318</c:v>
                </c:pt>
                <c:pt idx="21">
                  <c:v>238</c:v>
                </c:pt>
                <c:pt idx="22">
                  <c:v>199</c:v>
                </c:pt>
                <c:pt idx="23">
                  <c:v>141</c:v>
                </c:pt>
                <c:pt idx="24">
                  <c:v>242</c:v>
                </c:pt>
                <c:pt idx="25">
                  <c:v>217</c:v>
                </c:pt>
                <c:pt idx="26">
                  <c:v>211</c:v>
                </c:pt>
                <c:pt idx="27">
                  <c:v>189</c:v>
                </c:pt>
                <c:pt idx="28">
                  <c:v>311</c:v>
                </c:pt>
                <c:pt idx="29">
                  <c:v>157</c:v>
                </c:pt>
                <c:pt idx="30">
                  <c:v>202</c:v>
                </c:pt>
                <c:pt idx="31">
                  <c:v>190</c:v>
                </c:pt>
                <c:pt idx="32">
                  <c:v>82</c:v>
                </c:pt>
                <c:pt idx="33">
                  <c:v>137</c:v>
                </c:pt>
                <c:pt idx="34">
                  <c:v>125</c:v>
                </c:pt>
                <c:pt idx="35">
                  <c:v>136</c:v>
                </c:pt>
                <c:pt idx="36">
                  <c:v>67</c:v>
                </c:pt>
                <c:pt idx="37">
                  <c:v>87</c:v>
                </c:pt>
                <c:pt idx="38">
                  <c:v>46</c:v>
                </c:pt>
                <c:pt idx="39">
                  <c:v>70</c:v>
                </c:pt>
                <c:pt idx="40">
                  <c:v>75</c:v>
                </c:pt>
                <c:pt idx="41">
                  <c:v>101</c:v>
                </c:pt>
                <c:pt idx="42">
                  <c:v>56</c:v>
                </c:pt>
                <c:pt idx="43">
                  <c:v>46</c:v>
                </c:pt>
                <c:pt idx="44">
                  <c:v>10</c:v>
                </c:pt>
                <c:pt idx="45">
                  <c:v>15</c:v>
                </c:pt>
                <c:pt idx="46">
                  <c:v>19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52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408213</xdr:colOff>
      <xdr:row>67</xdr:row>
      <xdr:rowOff>2</xdr:rowOff>
    </xdr:from>
    <xdr:to>
      <xdr:col>12</xdr:col>
      <xdr:colOff>495301</xdr:colOff>
      <xdr:row>88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18"/>
  <sheetViews>
    <sheetView tabSelected="1" topLeftCell="A64" workbookViewId="0">
      <selection activeCell="A66" sqref="A6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13825</v>
      </c>
      <c r="H2" s="10">
        <f ca="1">G2/7</f>
        <v>1975</v>
      </c>
    </row>
    <row r="4" spans="1:12" s="1" customFormat="1">
      <c r="A4" s="1" t="s">
        <v>16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20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44124</v>
      </c>
      <c r="D9" s="2">
        <f t="shared" ref="D9:D22" si="1">VALUE(MID(Json,I9+10,J9-I9-10))</f>
        <v>386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19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44123</v>
      </c>
      <c r="D10" s="2">
        <f t="shared" si="1"/>
        <v>421</v>
      </c>
      <c r="E10" s="2">
        <f t="shared" si="2"/>
        <v>0</v>
      </c>
      <c r="G10">
        <f>FIND("timestamp",Json,L9)</f>
        <v>154</v>
      </c>
      <c r="H10">
        <f t="shared" si="3"/>
        <v>177</v>
      </c>
      <c r="I10">
        <f t="shared" si="4"/>
        <v>190</v>
      </c>
      <c r="J10">
        <f t="shared" si="5"/>
        <v>203</v>
      </c>
      <c r="K10">
        <f t="shared" si="6"/>
        <v>205</v>
      </c>
      <c r="L10">
        <f t="shared" si="7"/>
        <v>220</v>
      </c>
    </row>
    <row r="11" spans="1:12">
      <c r="B11" s="2" t="str">
        <f t="shared" si="0"/>
        <v>18 October</v>
      </c>
      <c r="C11" s="5">
        <f t="shared" si="8"/>
        <v>44122</v>
      </c>
      <c r="D11" s="2">
        <f t="shared" si="1"/>
        <v>535</v>
      </c>
      <c r="E11" s="2">
        <f t="shared" si="2"/>
        <v>0</v>
      </c>
      <c r="G11">
        <f t="shared" ref="G11:G22" si="9">FIND("timestamp",Json,H10)</f>
        <v>305</v>
      </c>
      <c r="H11">
        <f t="shared" si="3"/>
        <v>328</v>
      </c>
      <c r="I11">
        <f t="shared" si="4"/>
        <v>341</v>
      </c>
      <c r="J11">
        <f t="shared" si="5"/>
        <v>354</v>
      </c>
      <c r="K11">
        <f t="shared" si="6"/>
        <v>356</v>
      </c>
      <c r="L11">
        <f t="shared" si="7"/>
        <v>371</v>
      </c>
    </row>
    <row r="12" spans="1:12">
      <c r="B12" s="2" t="str">
        <f t="shared" si="0"/>
        <v>17 October</v>
      </c>
      <c r="C12" s="5">
        <f t="shared" si="8"/>
        <v>44121</v>
      </c>
      <c r="D12" s="2">
        <f t="shared" si="1"/>
        <v>537</v>
      </c>
      <c r="E12" s="2">
        <f t="shared" si="2"/>
        <v>0</v>
      </c>
      <c r="G12">
        <f t="shared" si="9"/>
        <v>457</v>
      </c>
      <c r="H12">
        <f t="shared" si="3"/>
        <v>480</v>
      </c>
      <c r="I12">
        <f t="shared" si="4"/>
        <v>493</v>
      </c>
      <c r="J12">
        <f t="shared" si="5"/>
        <v>506</v>
      </c>
      <c r="K12">
        <f t="shared" si="6"/>
        <v>508</v>
      </c>
      <c r="L12">
        <f t="shared" si="7"/>
        <v>523</v>
      </c>
    </row>
    <row r="13" spans="1:12">
      <c r="B13" s="2" t="str">
        <f t="shared" si="0"/>
        <v>16 October</v>
      </c>
      <c r="C13" s="5">
        <f t="shared" si="8"/>
        <v>44120</v>
      </c>
      <c r="D13" s="2">
        <f t="shared" si="1"/>
        <v>639</v>
      </c>
      <c r="E13" s="2">
        <f t="shared" si="2"/>
        <v>0</v>
      </c>
      <c r="G13">
        <f t="shared" si="9"/>
        <v>608</v>
      </c>
      <c r="H13">
        <f t="shared" si="3"/>
        <v>631</v>
      </c>
      <c r="I13">
        <f t="shared" si="4"/>
        <v>644</v>
      </c>
      <c r="J13">
        <f t="shared" si="5"/>
        <v>657</v>
      </c>
      <c r="K13">
        <f t="shared" si="6"/>
        <v>659</v>
      </c>
      <c r="L13">
        <f t="shared" si="7"/>
        <v>674</v>
      </c>
    </row>
    <row r="14" spans="1:12">
      <c r="B14" s="2" t="str">
        <f t="shared" si="0"/>
        <v>15 October</v>
      </c>
      <c r="C14" s="5">
        <f t="shared" si="8"/>
        <v>44119</v>
      </c>
      <c r="D14" s="2">
        <f t="shared" si="1"/>
        <v>429</v>
      </c>
      <c r="E14" s="2">
        <f t="shared" si="2"/>
        <v>0</v>
      </c>
      <c r="G14">
        <f t="shared" si="9"/>
        <v>757</v>
      </c>
      <c r="H14">
        <f t="shared" si="3"/>
        <v>780</v>
      </c>
      <c r="I14">
        <f t="shared" si="4"/>
        <v>793</v>
      </c>
      <c r="J14">
        <f t="shared" si="5"/>
        <v>806</v>
      </c>
      <c r="K14">
        <f t="shared" si="6"/>
        <v>808</v>
      </c>
      <c r="L14">
        <f t="shared" si="7"/>
        <v>823</v>
      </c>
    </row>
    <row r="15" spans="1:12">
      <c r="B15" s="2" t="str">
        <f t="shared" si="0"/>
        <v>14 October</v>
      </c>
      <c r="C15" s="5">
        <f t="shared" si="8"/>
        <v>44118</v>
      </c>
      <c r="D15" s="2">
        <f t="shared" si="1"/>
        <v>559</v>
      </c>
      <c r="E15" s="2">
        <f t="shared" si="2"/>
        <v>0</v>
      </c>
      <c r="G15">
        <f t="shared" si="9"/>
        <v>906</v>
      </c>
      <c r="H15">
        <f t="shared" si="3"/>
        <v>929</v>
      </c>
      <c r="I15">
        <f t="shared" si="4"/>
        <v>942</v>
      </c>
      <c r="J15">
        <f t="shared" si="5"/>
        <v>955</v>
      </c>
      <c r="K15">
        <f t="shared" si="6"/>
        <v>957</v>
      </c>
      <c r="L15">
        <f t="shared" si="7"/>
        <v>972</v>
      </c>
    </row>
    <row r="16" spans="1:12">
      <c r="B16" s="2" t="str">
        <f t="shared" si="0"/>
        <v>13 October</v>
      </c>
      <c r="C16" s="5">
        <f t="shared" si="8"/>
        <v>44117</v>
      </c>
      <c r="D16" s="2">
        <f t="shared" si="1"/>
        <v>649</v>
      </c>
      <c r="E16" s="2">
        <f t="shared" si="2"/>
        <v>0</v>
      </c>
      <c r="G16">
        <f t="shared" si="9"/>
        <v>1056</v>
      </c>
      <c r="H16">
        <f t="shared" si="3"/>
        <v>1079</v>
      </c>
      <c r="I16">
        <f t="shared" si="4"/>
        <v>1092</v>
      </c>
      <c r="J16">
        <f t="shared" si="5"/>
        <v>1105</v>
      </c>
      <c r="K16">
        <f t="shared" si="6"/>
        <v>1107</v>
      </c>
      <c r="L16">
        <f t="shared" si="7"/>
        <v>1122</v>
      </c>
    </row>
    <row r="17" spans="1:12">
      <c r="B17" s="2" t="str">
        <f t="shared" si="0"/>
        <v>12 October</v>
      </c>
      <c r="C17" s="5">
        <f t="shared" si="8"/>
        <v>44116</v>
      </c>
      <c r="D17" s="2">
        <f t="shared" si="1"/>
        <v>691</v>
      </c>
      <c r="E17" s="2">
        <f t="shared" si="2"/>
        <v>0</v>
      </c>
      <c r="G17">
        <f t="shared" si="9"/>
        <v>1206</v>
      </c>
      <c r="H17">
        <f t="shared" si="3"/>
        <v>1229</v>
      </c>
      <c r="I17">
        <f t="shared" si="4"/>
        <v>1242</v>
      </c>
      <c r="J17">
        <f t="shared" si="5"/>
        <v>1255</v>
      </c>
      <c r="K17">
        <f t="shared" si="6"/>
        <v>1257</v>
      </c>
      <c r="L17">
        <f t="shared" si="7"/>
        <v>1272</v>
      </c>
    </row>
    <row r="18" spans="1:12">
      <c r="B18" s="2" t="str">
        <f t="shared" si="0"/>
        <v>11 October</v>
      </c>
      <c r="C18" s="5">
        <f t="shared" si="8"/>
        <v>44115</v>
      </c>
      <c r="D18" s="2">
        <f t="shared" si="1"/>
        <v>666</v>
      </c>
      <c r="E18" s="2">
        <f t="shared" si="2"/>
        <v>0</v>
      </c>
      <c r="G18">
        <f t="shared" si="9"/>
        <v>1355</v>
      </c>
      <c r="H18">
        <f t="shared" si="3"/>
        <v>1378</v>
      </c>
      <c r="I18">
        <f t="shared" si="4"/>
        <v>1391</v>
      </c>
      <c r="J18">
        <f t="shared" si="5"/>
        <v>1404</v>
      </c>
      <c r="K18">
        <f t="shared" si="6"/>
        <v>1406</v>
      </c>
      <c r="L18">
        <f t="shared" si="7"/>
        <v>1421</v>
      </c>
    </row>
    <row r="19" spans="1:12">
      <c r="B19" s="2" t="str">
        <f t="shared" si="0"/>
        <v>10 October</v>
      </c>
      <c r="C19" s="5">
        <f t="shared" si="8"/>
        <v>44114</v>
      </c>
      <c r="D19" s="2">
        <f t="shared" si="1"/>
        <v>720</v>
      </c>
      <c r="E19" s="2">
        <f t="shared" si="2"/>
        <v>0</v>
      </c>
      <c r="G19">
        <f t="shared" si="9"/>
        <v>1504</v>
      </c>
      <c r="H19">
        <f t="shared" si="3"/>
        <v>1527</v>
      </c>
      <c r="I19">
        <f t="shared" si="4"/>
        <v>1540</v>
      </c>
      <c r="J19">
        <f t="shared" si="5"/>
        <v>1553</v>
      </c>
      <c r="K19">
        <f t="shared" si="6"/>
        <v>1555</v>
      </c>
      <c r="L19">
        <f t="shared" si="7"/>
        <v>1570</v>
      </c>
    </row>
    <row r="20" spans="1:12">
      <c r="B20" s="2" t="str">
        <f t="shared" si="0"/>
        <v>9 October</v>
      </c>
      <c r="C20" s="5">
        <f t="shared" si="8"/>
        <v>44113</v>
      </c>
      <c r="D20" s="2">
        <f t="shared" si="1"/>
        <v>640</v>
      </c>
      <c r="E20" s="2">
        <f t="shared" si="2"/>
        <v>1</v>
      </c>
      <c r="G20">
        <f t="shared" si="9"/>
        <v>1653</v>
      </c>
      <c r="H20">
        <f t="shared" si="3"/>
        <v>1675</v>
      </c>
      <c r="I20">
        <f t="shared" si="4"/>
        <v>1688</v>
      </c>
      <c r="J20">
        <f t="shared" si="5"/>
        <v>1701</v>
      </c>
      <c r="K20">
        <f t="shared" si="6"/>
        <v>1703</v>
      </c>
      <c r="L20">
        <f t="shared" si="7"/>
        <v>1718</v>
      </c>
    </row>
    <row r="21" spans="1:12">
      <c r="B21" s="2" t="str">
        <f t="shared" si="0"/>
        <v>8 October</v>
      </c>
      <c r="C21" s="5">
        <f t="shared" si="8"/>
        <v>44112</v>
      </c>
      <c r="D21" s="2">
        <f t="shared" si="1"/>
        <v>445</v>
      </c>
      <c r="E21" s="2">
        <f t="shared" si="2"/>
        <v>0</v>
      </c>
      <c r="G21">
        <f t="shared" si="9"/>
        <v>1801</v>
      </c>
      <c r="H21">
        <f t="shared" si="3"/>
        <v>1823</v>
      </c>
      <c r="I21">
        <f t="shared" si="4"/>
        <v>1836</v>
      </c>
      <c r="J21">
        <f t="shared" si="5"/>
        <v>1849</v>
      </c>
      <c r="K21">
        <f t="shared" si="6"/>
        <v>1851</v>
      </c>
      <c r="L21">
        <f t="shared" si="7"/>
        <v>1866</v>
      </c>
    </row>
    <row r="22" spans="1:12">
      <c r="B22" s="2" t="str">
        <f t="shared" si="0"/>
        <v>7 October</v>
      </c>
      <c r="C22" s="5">
        <f t="shared" si="8"/>
        <v>44111</v>
      </c>
      <c r="D22" s="2">
        <f t="shared" si="1"/>
        <v>578</v>
      </c>
      <c r="E22" s="2">
        <f t="shared" si="2"/>
        <v>0</v>
      </c>
      <c r="G22">
        <f t="shared" si="9"/>
        <v>1950</v>
      </c>
      <c r="H22">
        <f t="shared" si="3"/>
        <v>1972</v>
      </c>
      <c r="I22">
        <f t="shared" si="4"/>
        <v>1985</v>
      </c>
      <c r="J22">
        <f t="shared" si="5"/>
        <v>1998</v>
      </c>
      <c r="K22">
        <f t="shared" si="6"/>
        <v>2000</v>
      </c>
      <c r="L22">
        <f t="shared" si="7"/>
        <v>2015</v>
      </c>
    </row>
    <row r="23" spans="1:12">
      <c r="A23" t="s">
        <v>5</v>
      </c>
      <c r="C23" s="5">
        <v>44123</v>
      </c>
      <c r="D23" s="2">
        <v>421</v>
      </c>
      <c r="E23" s="2">
        <v>0</v>
      </c>
    </row>
    <row r="24" spans="1:12">
      <c r="C24" s="5">
        <v>44114</v>
      </c>
      <c r="D24" s="2">
        <v>720</v>
      </c>
      <c r="E24" s="2">
        <v>0</v>
      </c>
    </row>
    <row r="25" spans="1:12">
      <c r="C25" s="5">
        <v>44113</v>
      </c>
      <c r="D25" s="2">
        <v>640</v>
      </c>
      <c r="E25" s="2">
        <v>1</v>
      </c>
    </row>
    <row r="26" spans="1:12">
      <c r="C26" s="5">
        <v>44112</v>
      </c>
      <c r="D26" s="2">
        <v>445</v>
      </c>
      <c r="E26" s="2">
        <v>0</v>
      </c>
    </row>
    <row r="27" spans="1:12">
      <c r="C27" s="5">
        <v>44111</v>
      </c>
      <c r="D27" s="2">
        <v>578</v>
      </c>
      <c r="E27" s="2">
        <v>0</v>
      </c>
    </row>
    <row r="28" spans="1:12">
      <c r="C28" s="5">
        <v>44110</v>
      </c>
      <c r="D28" s="2">
        <v>655</v>
      </c>
      <c r="E28" s="2">
        <v>0</v>
      </c>
    </row>
    <row r="29" spans="1:12">
      <c r="C29" s="5">
        <v>44109</v>
      </c>
      <c r="D29" s="2">
        <v>453</v>
      </c>
      <c r="E29" s="2">
        <v>0</v>
      </c>
    </row>
    <row r="30" spans="1:12">
      <c r="C30" s="5">
        <v>44108</v>
      </c>
      <c r="D30" s="2">
        <v>294</v>
      </c>
      <c r="E30" s="2">
        <v>0</v>
      </c>
    </row>
    <row r="31" spans="1:12">
      <c r="C31" s="5">
        <v>44107</v>
      </c>
      <c r="D31" s="2">
        <v>463</v>
      </c>
      <c r="E31" s="2">
        <v>1</v>
      </c>
    </row>
    <row r="32" spans="1:12">
      <c r="C32" s="5">
        <v>44106</v>
      </c>
      <c r="D32" s="2">
        <v>169</v>
      </c>
      <c r="E32" s="2">
        <v>0</v>
      </c>
    </row>
    <row r="33" spans="3:5">
      <c r="C33" s="5">
        <v>44105</v>
      </c>
      <c r="D33" s="2">
        <v>203</v>
      </c>
      <c r="E33" s="2">
        <v>0</v>
      </c>
    </row>
    <row r="34" spans="3:5">
      <c r="C34" s="5">
        <v>44104</v>
      </c>
      <c r="D34" s="2">
        <v>318</v>
      </c>
      <c r="E34" s="2">
        <v>0</v>
      </c>
    </row>
    <row r="35" spans="3:5">
      <c r="C35" s="5">
        <v>44103</v>
      </c>
      <c r="D35" s="2">
        <v>238</v>
      </c>
      <c r="E35" s="2">
        <v>0</v>
      </c>
    </row>
    <row r="36" spans="3:5">
      <c r="C36" s="5">
        <v>44102</v>
      </c>
      <c r="D36" s="2">
        <v>199</v>
      </c>
      <c r="E36" s="2">
        <v>0</v>
      </c>
    </row>
    <row r="37" spans="3:5">
      <c r="C37" s="5">
        <v>44101</v>
      </c>
      <c r="D37" s="2">
        <v>141</v>
      </c>
      <c r="E37" s="2">
        <v>0</v>
      </c>
    </row>
    <row r="38" spans="3:5">
      <c r="C38" s="5">
        <v>44100</v>
      </c>
      <c r="D38" s="2">
        <v>242</v>
      </c>
      <c r="E38" s="2">
        <v>0</v>
      </c>
    </row>
    <row r="39" spans="3:5">
      <c r="C39" s="5">
        <v>44099</v>
      </c>
      <c r="D39" s="2">
        <v>217</v>
      </c>
      <c r="E39" s="2">
        <v>1</v>
      </c>
    </row>
    <row r="40" spans="3:5">
      <c r="C40" s="5">
        <v>44098</v>
      </c>
      <c r="D40" s="2">
        <v>211</v>
      </c>
      <c r="E40" s="2">
        <v>0</v>
      </c>
    </row>
    <row r="41" spans="3:5">
      <c r="C41" s="5">
        <v>44097</v>
      </c>
      <c r="D41" s="2">
        <v>189</v>
      </c>
      <c r="E41" s="2">
        <v>0</v>
      </c>
    </row>
    <row r="42" spans="3:5">
      <c r="C42" s="5">
        <v>44096</v>
      </c>
      <c r="D42" s="2">
        <v>311</v>
      </c>
      <c r="E42" s="2">
        <v>0</v>
      </c>
    </row>
    <row r="43" spans="3:5">
      <c r="C43" s="5">
        <v>44095</v>
      </c>
      <c r="D43" s="2">
        <v>157</v>
      </c>
      <c r="E43" s="2">
        <v>0</v>
      </c>
    </row>
    <row r="44" spans="3:5">
      <c r="C44" s="5">
        <v>44094</v>
      </c>
      <c r="D44" s="2">
        <v>202</v>
      </c>
      <c r="E44" s="2">
        <v>0</v>
      </c>
    </row>
    <row r="45" spans="3:5">
      <c r="C45" s="5">
        <v>44093</v>
      </c>
      <c r="D45" s="2">
        <v>190</v>
      </c>
      <c r="E45" s="2">
        <v>0</v>
      </c>
    </row>
    <row r="46" spans="3:5">
      <c r="C46" s="5">
        <v>44092</v>
      </c>
      <c r="D46" s="2">
        <v>82</v>
      </c>
      <c r="E46" s="2">
        <v>0</v>
      </c>
    </row>
    <row r="47" spans="3:5">
      <c r="C47" s="5">
        <v>44091</v>
      </c>
      <c r="D47" s="2">
        <v>137</v>
      </c>
      <c r="E47" s="2">
        <v>0</v>
      </c>
    </row>
    <row r="48" spans="3:5">
      <c r="C48" s="5">
        <v>44090</v>
      </c>
      <c r="D48" s="2">
        <v>125</v>
      </c>
      <c r="E48" s="2">
        <v>0</v>
      </c>
    </row>
    <row r="49" spans="1:7">
      <c r="C49" s="5">
        <v>44089</v>
      </c>
      <c r="D49" s="2">
        <v>136</v>
      </c>
      <c r="E49" s="2">
        <v>0</v>
      </c>
    </row>
    <row r="50" spans="1:7">
      <c r="C50" s="5">
        <v>44088</v>
      </c>
      <c r="D50" s="2">
        <v>67</v>
      </c>
      <c r="E50" s="2">
        <v>0</v>
      </c>
    </row>
    <row r="51" spans="1:7">
      <c r="C51" s="5">
        <v>44087</v>
      </c>
      <c r="D51" s="2">
        <v>87</v>
      </c>
      <c r="E51" s="2">
        <v>0</v>
      </c>
    </row>
    <row r="52" spans="1:7">
      <c r="C52" s="5">
        <v>44086</v>
      </c>
      <c r="D52" s="2">
        <v>46</v>
      </c>
      <c r="E52" s="2">
        <v>0</v>
      </c>
    </row>
    <row r="53" spans="1:7">
      <c r="C53" s="5">
        <v>44085</v>
      </c>
      <c r="D53" s="2">
        <v>70</v>
      </c>
      <c r="E53" s="2">
        <v>0</v>
      </c>
    </row>
    <row r="54" spans="1:7">
      <c r="C54" s="5">
        <v>44084</v>
      </c>
      <c r="D54" s="2">
        <v>75</v>
      </c>
      <c r="E54" s="2">
        <v>0</v>
      </c>
    </row>
    <row r="55" spans="1:7">
      <c r="C55" s="5">
        <v>44083</v>
      </c>
      <c r="D55" s="2">
        <v>101</v>
      </c>
      <c r="E55" s="2">
        <v>0</v>
      </c>
    </row>
    <row r="56" spans="1:7">
      <c r="C56" s="5">
        <v>44082</v>
      </c>
      <c r="D56" s="2">
        <v>56</v>
      </c>
      <c r="E56" s="2">
        <v>0</v>
      </c>
    </row>
    <row r="57" spans="1:7">
      <c r="A57" s="6" t="s">
        <v>8</v>
      </c>
      <c r="C57" s="5">
        <v>44081</v>
      </c>
      <c r="D57" s="2">
        <v>46</v>
      </c>
      <c r="E57" s="2">
        <v>0</v>
      </c>
      <c r="G57" s="6" t="s">
        <v>6</v>
      </c>
    </row>
    <row r="58" spans="1:7">
      <c r="C58" s="5">
        <v>44080</v>
      </c>
      <c r="D58" s="2">
        <v>10</v>
      </c>
      <c r="E58" s="2">
        <v>0</v>
      </c>
    </row>
    <row r="59" spans="1:7">
      <c r="C59" s="5">
        <v>44079</v>
      </c>
      <c r="D59" s="2">
        <v>15</v>
      </c>
      <c r="E59" s="2">
        <v>0</v>
      </c>
      <c r="G59" t="s">
        <v>15</v>
      </c>
    </row>
    <row r="60" spans="1:7">
      <c r="A60">
        <f>4363/14</f>
        <v>311.64285714285717</v>
      </c>
      <c r="C60" s="5">
        <v>44078</v>
      </c>
      <c r="D60" s="2">
        <v>19</v>
      </c>
      <c r="E60" s="2">
        <v>0</v>
      </c>
      <c r="G60" s="6" t="s">
        <v>14</v>
      </c>
    </row>
    <row r="61" spans="1:7">
      <c r="C61" s="5">
        <v>44077</v>
      </c>
      <c r="D61" s="2">
        <v>6</v>
      </c>
      <c r="E61" s="2">
        <v>0</v>
      </c>
    </row>
    <row r="62" spans="1:7">
      <c r="A62" t="s">
        <v>10</v>
      </c>
      <c r="C62"/>
    </row>
    <row r="63" spans="1:7">
      <c r="A63" s="8" t="str">
        <f ca="1">"Uusien #koronavilkku päiväavaimien lukumäärä "&amp;TEXT(NOW(),"p.kk")&amp;" on n="&amp;C67&amp;" edelliset 7 päivää "&amp;F67&amp;" (muutos "&amp;G67&amp;"), "&amp;F74&amp;" ("&amp;G74&amp;"), "&amp;F81&amp;" ("&amp;G81&amp;"), "&amp;F88&amp;". Kumulatiivisesti N="&amp;G2&amp;" ja /7 arvioituna (*) avauskoodeja jaettu vähintään "&amp;TEXT(H2,"0")&amp;", https://github.com/jussivirkkala/excel/tree/master/all-exposure-checks"</f>
        <v>Uusien #koronavilkku päiväavaimien lukumäärä 20.10 on n=386 edelliset 7 päivää 3506 (muutos -20 %), 4389 (72 %), 2555 (78 %), 1437. Kumulatiivisesti N=13825 ja /7 arvioituna (*) avauskoodeja jaettu vähintään 1975, https://github.com/jussivirkkala/excel/tree/master/all-exposure-checks</v>
      </c>
      <c r="C63"/>
    </row>
    <row r="65" spans="1:7">
      <c r="A65" t="s">
        <v>4</v>
      </c>
      <c r="F65" s="8" t="str">
        <f ca="1">"Uusia #koronavilkku päiväavaimia "&amp;C67&amp;"."</f>
        <v>Uusia #koronavilkku päiväavaimia 386.</v>
      </c>
    </row>
    <row r="66" spans="1:7">
      <c r="B66" s="3">
        <f ca="1">NOW()+1</f>
        <v>44125.347089930554</v>
      </c>
      <c r="C66" t="s">
        <v>1</v>
      </c>
      <c r="D66" t="s">
        <v>2</v>
      </c>
    </row>
    <row r="67" spans="1:7">
      <c r="B67" s="3">
        <f ca="1">_xlfn.MAXIFS(time,time,"&lt;"&amp;B66)</f>
        <v>44124</v>
      </c>
      <c r="C67">
        <f t="shared" ref="C67:C100" ca="1" si="10">VLOOKUP(B67,data,2,FALSE)</f>
        <v>386</v>
      </c>
      <c r="D67">
        <f t="shared" ref="D67:D79" ca="1" si="11">VLOOKUP(B67,data,3,FALSE)</f>
        <v>0</v>
      </c>
      <c r="F67">
        <f ca="1">SUM(C67:C73)</f>
        <v>3506</v>
      </c>
      <c r="G67" s="9" t="str">
        <f ca="1">TEXT(F67/F74-1,"0 %")</f>
        <v>-20 %</v>
      </c>
    </row>
    <row r="68" spans="1:7">
      <c r="B68" s="3">
        <f t="shared" ref="B68:B88" ca="1" si="12">_xlfn.MAXIFS(time,time,"&lt;"&amp;B67)</f>
        <v>44123</v>
      </c>
      <c r="C68">
        <f t="shared" ca="1" si="10"/>
        <v>421</v>
      </c>
      <c r="D68">
        <f t="shared" ca="1" si="11"/>
        <v>0</v>
      </c>
    </row>
    <row r="69" spans="1:7">
      <c r="B69" s="3">
        <f t="shared" ca="1" si="12"/>
        <v>44122</v>
      </c>
      <c r="C69">
        <f t="shared" ca="1" si="10"/>
        <v>535</v>
      </c>
      <c r="D69">
        <f t="shared" ca="1" si="11"/>
        <v>0</v>
      </c>
    </row>
    <row r="70" spans="1:7">
      <c r="B70" s="3">
        <f t="shared" ca="1" si="12"/>
        <v>44121</v>
      </c>
      <c r="C70">
        <f t="shared" ca="1" si="10"/>
        <v>537</v>
      </c>
      <c r="D70">
        <f t="shared" ca="1" si="11"/>
        <v>0</v>
      </c>
    </row>
    <row r="71" spans="1:7">
      <c r="B71" s="3">
        <f t="shared" ca="1" si="12"/>
        <v>44120</v>
      </c>
      <c r="C71">
        <f t="shared" ca="1" si="10"/>
        <v>639</v>
      </c>
      <c r="D71">
        <f t="shared" ca="1" si="11"/>
        <v>0</v>
      </c>
    </row>
    <row r="72" spans="1:7">
      <c r="B72" s="3">
        <f t="shared" ca="1" si="12"/>
        <v>44119</v>
      </c>
      <c r="C72">
        <f t="shared" ca="1" si="10"/>
        <v>429</v>
      </c>
      <c r="D72">
        <f t="shared" ca="1" si="11"/>
        <v>0</v>
      </c>
    </row>
    <row r="73" spans="1:7">
      <c r="B73" s="3">
        <f t="shared" ca="1" si="12"/>
        <v>44118</v>
      </c>
      <c r="C73">
        <f t="shared" ca="1" si="10"/>
        <v>559</v>
      </c>
      <c r="D73">
        <f t="shared" ca="1" si="11"/>
        <v>0</v>
      </c>
    </row>
    <row r="74" spans="1:7">
      <c r="B74" s="3">
        <f t="shared" ca="1" si="12"/>
        <v>44117</v>
      </c>
      <c r="C74">
        <f t="shared" ca="1" si="10"/>
        <v>649</v>
      </c>
      <c r="D74">
        <f t="shared" ca="1" si="11"/>
        <v>0</v>
      </c>
      <c r="F74">
        <f ca="1">SUM(C74:C80)</f>
        <v>4389</v>
      </c>
      <c r="G74" s="9" t="str">
        <f ca="1">TEXT(F74/F81-1,"0 %")</f>
        <v>72 %</v>
      </c>
    </row>
    <row r="75" spans="1:7">
      <c r="B75" s="3">
        <f t="shared" ca="1" si="12"/>
        <v>44116</v>
      </c>
      <c r="C75">
        <f t="shared" ca="1" si="10"/>
        <v>691</v>
      </c>
      <c r="D75">
        <f t="shared" ca="1" si="11"/>
        <v>0</v>
      </c>
    </row>
    <row r="76" spans="1:7">
      <c r="B76" s="3">
        <f t="shared" ca="1" si="12"/>
        <v>44115</v>
      </c>
      <c r="C76">
        <f t="shared" ca="1" si="10"/>
        <v>666</v>
      </c>
      <c r="D76">
        <f t="shared" ca="1" si="11"/>
        <v>0</v>
      </c>
    </row>
    <row r="77" spans="1:7">
      <c r="B77" s="3">
        <f t="shared" ca="1" si="12"/>
        <v>44114</v>
      </c>
      <c r="C77">
        <f t="shared" ca="1" si="10"/>
        <v>720</v>
      </c>
      <c r="D77">
        <f t="shared" ca="1" si="11"/>
        <v>0</v>
      </c>
    </row>
    <row r="78" spans="1:7">
      <c r="B78" s="3">
        <f t="shared" ca="1" si="12"/>
        <v>44113</v>
      </c>
      <c r="C78">
        <f t="shared" ca="1" si="10"/>
        <v>640</v>
      </c>
      <c r="D78">
        <f t="shared" ca="1" si="11"/>
        <v>1</v>
      </c>
    </row>
    <row r="79" spans="1:7">
      <c r="B79" s="3">
        <f t="shared" ca="1" si="12"/>
        <v>44112</v>
      </c>
      <c r="C79">
        <f t="shared" ca="1" si="10"/>
        <v>445</v>
      </c>
      <c r="D79">
        <f t="shared" ca="1" si="11"/>
        <v>0</v>
      </c>
    </row>
    <row r="80" spans="1:7">
      <c r="B80" s="3">
        <f t="shared" ca="1" si="12"/>
        <v>44111</v>
      </c>
      <c r="C80">
        <f t="shared" ca="1" si="10"/>
        <v>578</v>
      </c>
      <c r="D80">
        <f ca="1">VLOOKUP(B80,data,3,FALSE)</f>
        <v>0</v>
      </c>
    </row>
    <row r="81" spans="1:7">
      <c r="B81" s="3">
        <f t="shared" ca="1" si="12"/>
        <v>44110</v>
      </c>
      <c r="C81">
        <f t="shared" ca="1" si="10"/>
        <v>655</v>
      </c>
      <c r="D81">
        <f t="shared" ref="D81:D87" ca="1" si="13">VLOOKUP(B81,data,3,FALSE)</f>
        <v>0</v>
      </c>
      <c r="F81">
        <f ca="1">SUM(C81:C87)</f>
        <v>2555</v>
      </c>
      <c r="G81" s="9" t="str">
        <f ca="1">TEXT(F81/F88-1,"0 %")</f>
        <v>78 %</v>
      </c>
    </row>
    <row r="82" spans="1:7">
      <c r="B82" s="3">
        <f t="shared" ca="1" si="12"/>
        <v>44109</v>
      </c>
      <c r="C82">
        <f t="shared" ca="1" si="10"/>
        <v>453</v>
      </c>
      <c r="D82">
        <f t="shared" ca="1" si="13"/>
        <v>0</v>
      </c>
    </row>
    <row r="83" spans="1:7">
      <c r="B83" s="3">
        <f t="shared" ca="1" si="12"/>
        <v>44108</v>
      </c>
      <c r="C83">
        <f t="shared" ca="1" si="10"/>
        <v>294</v>
      </c>
      <c r="D83">
        <f t="shared" ca="1" si="13"/>
        <v>0</v>
      </c>
    </row>
    <row r="84" spans="1:7">
      <c r="B84" s="3">
        <f t="shared" ca="1" si="12"/>
        <v>44107</v>
      </c>
      <c r="C84">
        <f t="shared" ca="1" si="10"/>
        <v>463</v>
      </c>
      <c r="D84">
        <f t="shared" ca="1" si="13"/>
        <v>1</v>
      </c>
    </row>
    <row r="85" spans="1:7">
      <c r="B85" s="3">
        <f t="shared" ca="1" si="12"/>
        <v>44106</v>
      </c>
      <c r="C85">
        <f t="shared" ca="1" si="10"/>
        <v>169</v>
      </c>
      <c r="D85">
        <f t="shared" ca="1" si="13"/>
        <v>0</v>
      </c>
    </row>
    <row r="86" spans="1:7">
      <c r="B86" s="3">
        <f t="shared" ca="1" si="12"/>
        <v>44105</v>
      </c>
      <c r="C86">
        <f t="shared" ca="1" si="10"/>
        <v>203</v>
      </c>
      <c r="D86">
        <f t="shared" ca="1" si="13"/>
        <v>0</v>
      </c>
    </row>
    <row r="87" spans="1:7">
      <c r="B87" s="3">
        <f t="shared" ca="1" si="12"/>
        <v>44104</v>
      </c>
      <c r="C87">
        <f t="shared" ca="1" si="10"/>
        <v>318</v>
      </c>
      <c r="D87">
        <f t="shared" ca="1" si="13"/>
        <v>0</v>
      </c>
    </row>
    <row r="88" spans="1:7">
      <c r="B88" s="3">
        <f t="shared" ca="1" si="12"/>
        <v>44103</v>
      </c>
      <c r="C88">
        <f t="shared" ca="1" si="10"/>
        <v>238</v>
      </c>
      <c r="D88">
        <f t="shared" ref="D88:D100" ca="1" si="14">VLOOKUP(B88,data,3,FALSE)</f>
        <v>0</v>
      </c>
      <c r="F88">
        <f ca="1">SUM(C88:C94)</f>
        <v>1437</v>
      </c>
      <c r="G88" s="9" t="str">
        <f ca="1">TEXT(F88/F95-1,"0 %")</f>
        <v>19 %</v>
      </c>
    </row>
    <row r="89" spans="1:7">
      <c r="B89" s="3">
        <f ca="1">MAX(_xlfn.MAXIFS(time,time,"&lt;"&amp;B88),1.8202)</f>
        <v>44102</v>
      </c>
      <c r="C89">
        <f t="shared" ca="1" si="10"/>
        <v>199</v>
      </c>
      <c r="D89">
        <f t="shared" ca="1" si="14"/>
        <v>0</v>
      </c>
    </row>
    <row r="90" spans="1:7">
      <c r="B90" s="3">
        <f t="shared" ref="B90:B116" ca="1" si="15">MAX(_xlfn.MAXIFS(time,time,"&lt;"&amp;B89),44077)</f>
        <v>44101</v>
      </c>
      <c r="C90">
        <f t="shared" ca="1" si="10"/>
        <v>141</v>
      </c>
      <c r="D90">
        <f t="shared" ca="1" si="14"/>
        <v>0</v>
      </c>
    </row>
    <row r="91" spans="1:7">
      <c r="B91" s="3">
        <f t="shared" ca="1" si="15"/>
        <v>44100</v>
      </c>
      <c r="C91">
        <f t="shared" ca="1" si="10"/>
        <v>242</v>
      </c>
      <c r="D91">
        <f t="shared" ca="1" si="14"/>
        <v>0</v>
      </c>
    </row>
    <row r="92" spans="1:7">
      <c r="B92" s="3">
        <f t="shared" ca="1" si="15"/>
        <v>44099</v>
      </c>
      <c r="C92">
        <f t="shared" ca="1" si="10"/>
        <v>217</v>
      </c>
      <c r="D92">
        <f t="shared" ca="1" si="14"/>
        <v>1</v>
      </c>
    </row>
    <row r="93" spans="1:7">
      <c r="A93" s="7"/>
      <c r="B93" s="3">
        <f t="shared" ca="1" si="15"/>
        <v>44098</v>
      </c>
      <c r="C93">
        <f t="shared" ca="1" si="10"/>
        <v>211</v>
      </c>
      <c r="D93">
        <f t="shared" ca="1" si="14"/>
        <v>0</v>
      </c>
    </row>
    <row r="94" spans="1:7">
      <c r="A94" s="3"/>
      <c r="B94" s="3">
        <f t="shared" ca="1" si="15"/>
        <v>44097</v>
      </c>
      <c r="C94">
        <f t="shared" ca="1" si="10"/>
        <v>189</v>
      </c>
      <c r="D94">
        <f t="shared" ca="1" si="14"/>
        <v>0</v>
      </c>
    </row>
    <row r="95" spans="1:7">
      <c r="B95" s="3">
        <f t="shared" ca="1" si="15"/>
        <v>44096</v>
      </c>
      <c r="C95">
        <f t="shared" ca="1" si="10"/>
        <v>311</v>
      </c>
      <c r="D95">
        <f t="shared" ca="1" si="14"/>
        <v>0</v>
      </c>
      <c r="F95">
        <f ca="1">SUM(C95:C101)</f>
        <v>1204</v>
      </c>
      <c r="G95" s="9" t="str">
        <f ca="1">TEXT(F95/F102-1,"0 %")</f>
        <v>107 %</v>
      </c>
    </row>
    <row r="96" spans="1:7">
      <c r="B96" s="3">
        <f t="shared" ca="1" si="15"/>
        <v>44095</v>
      </c>
      <c r="C96">
        <f t="shared" ca="1" si="10"/>
        <v>157</v>
      </c>
      <c r="D96">
        <f t="shared" ca="1" si="14"/>
        <v>0</v>
      </c>
    </row>
    <row r="97" spans="2:6">
      <c r="B97" s="3">
        <f t="shared" ca="1" si="15"/>
        <v>44094</v>
      </c>
      <c r="C97">
        <f t="shared" ca="1" si="10"/>
        <v>202</v>
      </c>
      <c r="D97">
        <f t="shared" ca="1" si="14"/>
        <v>0</v>
      </c>
    </row>
    <row r="98" spans="2:6">
      <c r="B98" s="3">
        <f t="shared" ca="1" si="15"/>
        <v>44093</v>
      </c>
      <c r="C98">
        <f t="shared" ca="1" si="10"/>
        <v>190</v>
      </c>
      <c r="D98">
        <f t="shared" ca="1" si="14"/>
        <v>0</v>
      </c>
    </row>
    <row r="99" spans="2:6">
      <c r="B99" s="3">
        <f t="shared" ca="1" si="15"/>
        <v>44092</v>
      </c>
      <c r="C99">
        <f t="shared" ca="1" si="10"/>
        <v>82</v>
      </c>
      <c r="D99">
        <f t="shared" ca="1" si="14"/>
        <v>0</v>
      </c>
    </row>
    <row r="100" spans="2:6">
      <c r="B100" s="3">
        <f t="shared" ca="1" si="15"/>
        <v>44091</v>
      </c>
      <c r="C100">
        <f t="shared" ca="1" si="10"/>
        <v>137</v>
      </c>
      <c r="D100">
        <f t="shared" ca="1" si="14"/>
        <v>0</v>
      </c>
    </row>
    <row r="101" spans="2:6">
      <c r="B101" s="3">
        <f t="shared" ca="1" si="15"/>
        <v>44090</v>
      </c>
      <c r="C101">
        <f t="shared" ref="C101" ca="1" si="16">VLOOKUP(B101,data,2,FALSE)</f>
        <v>125</v>
      </c>
      <c r="D101">
        <f t="shared" ref="D101" ca="1" si="17">VLOOKUP(B101,data,3,FALSE)</f>
        <v>0</v>
      </c>
    </row>
    <row r="102" spans="2:6">
      <c r="B102" s="3">
        <f t="shared" ca="1" si="15"/>
        <v>44089</v>
      </c>
      <c r="C102">
        <f t="shared" ref="C102:C104" ca="1" si="18">VLOOKUP(B102,data,2,FALSE)</f>
        <v>136</v>
      </c>
      <c r="D102">
        <f t="shared" ref="D102:D104" ca="1" si="19">VLOOKUP(B102,data,3,FALSE)</f>
        <v>0</v>
      </c>
      <c r="F102">
        <f ca="1">SUM(C102:C108)</f>
        <v>582</v>
      </c>
    </row>
    <row r="103" spans="2:6">
      <c r="B103" s="3">
        <f t="shared" ca="1" si="15"/>
        <v>44088</v>
      </c>
      <c r="C103">
        <f t="shared" ca="1" si="18"/>
        <v>67</v>
      </c>
      <c r="D103">
        <f t="shared" ca="1" si="19"/>
        <v>0</v>
      </c>
    </row>
    <row r="104" spans="2:6">
      <c r="B104" s="3">
        <f t="shared" ca="1" si="15"/>
        <v>44087</v>
      </c>
      <c r="C104">
        <f t="shared" ca="1" si="18"/>
        <v>87</v>
      </c>
      <c r="D104">
        <f t="shared" ca="1" si="19"/>
        <v>0</v>
      </c>
    </row>
    <row r="105" spans="2:6">
      <c r="B105" s="3">
        <f t="shared" ca="1" si="15"/>
        <v>44086</v>
      </c>
      <c r="C105">
        <f t="shared" ref="C105:C109" ca="1" si="20">VLOOKUP(B105,data,2,FALSE)</f>
        <v>46</v>
      </c>
      <c r="D105">
        <f t="shared" ref="D105:D116" ca="1" si="21">VLOOKUP(B105,data,3,FALSE)</f>
        <v>0</v>
      </c>
    </row>
    <row r="106" spans="2:6">
      <c r="B106" s="3">
        <f t="shared" ca="1" si="15"/>
        <v>44085</v>
      </c>
      <c r="C106">
        <f t="shared" ca="1" si="20"/>
        <v>70</v>
      </c>
      <c r="D106">
        <f t="shared" ca="1" si="21"/>
        <v>0</v>
      </c>
    </row>
    <row r="107" spans="2:6">
      <c r="B107" s="3">
        <f t="shared" ca="1" si="15"/>
        <v>44084</v>
      </c>
      <c r="C107">
        <f t="shared" ca="1" si="20"/>
        <v>75</v>
      </c>
      <c r="D107">
        <f t="shared" ca="1" si="21"/>
        <v>0</v>
      </c>
    </row>
    <row r="108" spans="2:6">
      <c r="B108" s="3">
        <f t="shared" ca="1" si="15"/>
        <v>44083</v>
      </c>
      <c r="C108">
        <f t="shared" ca="1" si="20"/>
        <v>101</v>
      </c>
      <c r="D108">
        <f t="shared" ca="1" si="21"/>
        <v>0</v>
      </c>
    </row>
    <row r="109" spans="2:6">
      <c r="B109" s="3">
        <f t="shared" ca="1" si="15"/>
        <v>44082</v>
      </c>
      <c r="C109">
        <f t="shared" ca="1" si="20"/>
        <v>56</v>
      </c>
      <c r="D109">
        <f t="shared" ca="1" si="21"/>
        <v>0</v>
      </c>
    </row>
    <row r="110" spans="2:6">
      <c r="B110" s="3">
        <f t="shared" ca="1" si="15"/>
        <v>44081</v>
      </c>
      <c r="C110">
        <f t="shared" ref="C110:C116" ca="1" si="22">IF(B110&lt;&gt;B109,VLOOKUP(B110,data,2,FALSE),"")</f>
        <v>46</v>
      </c>
      <c r="D110">
        <f t="shared" ca="1" si="21"/>
        <v>0</v>
      </c>
    </row>
    <row r="111" spans="2:6">
      <c r="B111" s="3">
        <f t="shared" ca="1" si="15"/>
        <v>44080</v>
      </c>
      <c r="C111">
        <f t="shared" ca="1" si="22"/>
        <v>10</v>
      </c>
      <c r="D111">
        <f t="shared" ca="1" si="21"/>
        <v>0</v>
      </c>
    </row>
    <row r="112" spans="2:6">
      <c r="B112" s="3">
        <f t="shared" ca="1" si="15"/>
        <v>44079</v>
      </c>
      <c r="C112">
        <f t="shared" ca="1" si="22"/>
        <v>15</v>
      </c>
      <c r="D112">
        <f t="shared" ca="1" si="21"/>
        <v>0</v>
      </c>
    </row>
    <row r="113" spans="2:4">
      <c r="B113" s="3">
        <f t="shared" ca="1" si="15"/>
        <v>44078</v>
      </c>
      <c r="C113">
        <f t="shared" ca="1" si="22"/>
        <v>19</v>
      </c>
      <c r="D113">
        <f t="shared" ca="1" si="21"/>
        <v>0</v>
      </c>
    </row>
    <row r="114" spans="2:4">
      <c r="B114" s="3">
        <f t="shared" ca="1" si="15"/>
        <v>44077</v>
      </c>
      <c r="C114">
        <f t="shared" ca="1" si="22"/>
        <v>6</v>
      </c>
      <c r="D114">
        <f t="shared" ca="1" si="21"/>
        <v>0</v>
      </c>
    </row>
    <row r="115" spans="2:4">
      <c r="B115" s="3">
        <f t="shared" ca="1" si="15"/>
        <v>44077</v>
      </c>
      <c r="C115" t="str">
        <f t="shared" ca="1" si="22"/>
        <v/>
      </c>
      <c r="D115">
        <f t="shared" ca="1" si="21"/>
        <v>0</v>
      </c>
    </row>
    <row r="116" spans="2:4">
      <c r="B116" s="3">
        <f t="shared" ca="1" si="15"/>
        <v>44077</v>
      </c>
      <c r="C116" t="str">
        <f t="shared" ca="1" si="22"/>
        <v/>
      </c>
      <c r="D116">
        <f t="shared" ca="1" si="21"/>
        <v>0</v>
      </c>
    </row>
    <row r="117" spans="2:4">
      <c r="B117" s="3"/>
      <c r="C117"/>
    </row>
    <row r="118" spans="2:4">
      <c r="B118" s="3"/>
      <c r="C118"/>
    </row>
  </sheetData>
  <sortState xmlns:xlrd2="http://schemas.microsoft.com/office/spreadsheetml/2017/richdata2" ref="C44:D56">
    <sortCondition descending="1" ref="C44:C56"/>
  </sortState>
  <hyperlinks>
    <hyperlink ref="G57" r:id="rId1" location="Koronavilkkua" display="https://thl.fi/fi/web/hyvinvoinnin-ja-terveyden-edistamisen-johtaminen/ajankohtaista/koronan-vaikutukset-yhteiskuntaan-ja-palveluihin - Koronavilkkua" xr:uid="{F06E6CD0-5429-431D-B74B-547C41718C4B}"/>
    <hyperlink ref="A57" r:id="rId2" xr:uid="{517C9E3A-E5DB-4E26-91C6-74B95F09EC29}"/>
    <hyperlink ref="G60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2020-10-20T05:19:48Z</dcterms:modified>
</cp:coreProperties>
</file>