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60BA0366-85AB-49A5-A69A-FA5757B89FF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<sst xmlns="http://schemas.openxmlformats.org/spreadsheetml/2006/main" count="37" uniqueCount="33">
  <si>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</si>
  <si>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</si>
  <si>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</si>
  <si>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</si>
  <si>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</si>
  <si>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</si>
  <si>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</si>
  <si>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</si>
  <si>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</si>
  <si>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</si>
  <si>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</si>
  <si>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</si>
  <si>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</si>
  <si>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</si>
  <si>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Päiväavaimia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</si>
  <si>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</si>
  <si>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</si>
  <si>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</si>
  <si>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</si>
  <si>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</si>
  <si>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</si>
  <si>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</si>
  <si>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Ilmoitettuja COVID-19  tapauksia</t>
  </si>
  <si>
    <t>Labels</t>
  </si>
  <si>
    <t>Copy B.E down after adding new rows above last row</t>
  </si>
  <si>
    <t>Copy G:J commands up</t>
  </si>
  <si>
    <t>[{"timestamp":"29.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10.03","keyCount":279,"matchesCount":0,"appName":"Koronavilkku","hash":"u1eTnxwnZop1TgkqSQ1xqWWuTtRcj2O5OOKnWCN6014="}]</t>
  </si>
  <si>
    <t>Koronavilkku history data, copy each week</t>
  </si>
  <si>
    <t>Uusin lisäys</t>
  </si>
  <si>
    <t>Vanhimmat</t>
  </si>
  <si>
    <t>Copy values from</t>
  </si>
  <si>
    <t>#koronavilkku päiväavaimia</t>
  </si>
  <si>
    <t>Uusia ilmoitettuja #COVID-19 tapauksia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</si>
</sst>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/m/;@"/>
    <numFmt numFmtId="166" formatCode="d/m/yyyy;@"/>
    <numFmt numFmtId="172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6" fontId="0" fillId="0" borderId="0" xfId="0" applyNumberFormat="1"/>
    <xf numFmtId="0" fontId="0" fillId="4" borderId="0" xfId="0" applyFill="1"/>
    <xf numFmtId="14" fontId="0" fillId="4" borderId="0" xfId="0" applyNumberFormat="1" applyFill="1"/>
    <xf numFmtId="172" fontId="0" fillId="0" borderId="0" xfId="0" applyNumberFormat="1"/>
    <xf numFmtId="172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29. marraskuuta</c:v>
                </c:pt>
                <c:pt idx="1">
                  <c:v>28. marraskuuta</c:v>
                </c:pt>
                <c:pt idx="2">
                  <c:v>27. marraskuuta</c:v>
                </c:pt>
                <c:pt idx="3">
                  <c:v>26. marraskuuta</c:v>
                </c:pt>
                <c:pt idx="4">
                  <c:v>25. marraskuuta</c:v>
                </c:pt>
                <c:pt idx="5">
                  <c:v>24. marraskuuta</c:v>
                </c:pt>
                <c:pt idx="6">
                  <c:v>23. marraskuuta</c:v>
                </c:pt>
                <c:pt idx="7">
                  <c:v>22. marraskuuta</c:v>
                </c:pt>
                <c:pt idx="8">
                  <c:v>21. marraskuuta</c:v>
                </c:pt>
                <c:pt idx="9">
                  <c:v>20. marraskuuta</c:v>
                </c:pt>
                <c:pt idx="10">
                  <c:v>19. marraskuuta</c:v>
                </c:pt>
                <c:pt idx="11">
                  <c:v>18. marraskuuta</c:v>
                </c:pt>
                <c:pt idx="12">
                  <c:v>17. marraskuuta</c:v>
                </c:pt>
                <c:pt idx="13">
                  <c:v>16.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753</c:v>
                </c:pt>
                <c:pt idx="1">
                  <c:v>1025</c:v>
                </c:pt>
                <c:pt idx="2">
                  <c:v>838</c:v>
                </c:pt>
                <c:pt idx="3">
                  <c:v>923</c:v>
                </c:pt>
                <c:pt idx="4">
                  <c:v>1098</c:v>
                </c:pt>
                <c:pt idx="5">
                  <c:v>874</c:v>
                </c:pt>
                <c:pt idx="6">
                  <c:v>383</c:v>
                </c:pt>
                <c:pt idx="7">
                  <c:v>485</c:v>
                </c:pt>
                <c:pt idx="8">
                  <c:v>626</c:v>
                </c:pt>
                <c:pt idx="9">
                  <c:v>518</c:v>
                </c:pt>
                <c:pt idx="10">
                  <c:v>537</c:v>
                </c:pt>
                <c:pt idx="11">
                  <c:v>458</c:v>
                </c:pt>
                <c:pt idx="12">
                  <c:v>389</c:v>
                </c:pt>
                <c:pt idx="1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29.11.2020 uusia #koronavilkku päiväavaimia 753.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50D399-3CBD-4932-8B14-D982539A0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DD936E-7D39-4850-8EA7-91C5D6470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CF84E0-91AD-4B04-A3FD-0DB286878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0F3705-2D6B-4510-8721-A394AE8A6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A2727E-AF7F-4CDC-8693-8FF0360D8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E69950-D210-4E96-B1D1-7435871CE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1A340B-AB52-4E71-B4DF-5D65E75CA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8A3F7A-60A1-476A-997A-379FA393E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C192E5-3892-4842-9C5B-9EBBDBDAF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8C5D7E-0A79-402A-BCD3-88D62088C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9A70FF-C3CE-44AC-BB81-479343FA1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9B9793-E430-42EC-844D-BB25F41E4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8C820E-87D0-4112-A08A-269992982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7F0027-E8F1-4188-A6B5-0B1022D3B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6AC2B9-06E1-457B-B64C-36BDCA639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6491447-DFCB-4AB7-9146-ADCE493AD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71E484-8A65-4B86-ADA3-878B5FFDF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2F5BAC-13C4-4C62-82A4-0F286759E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9A129C-B4B0-44AB-86D6-E90712AC9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7BBD936-541D-4665-AD2F-A03D5D353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A09E85D-B3A9-4565-89B6-EAD6D9281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36EDEE-8DA7-41C9-A30E-8F3AA5DFD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3F97EA-58BC-49E5-BC3C-04678F9F0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CB4763F-2082-41C4-A376-796F7EC7D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14AA41-F731-4F30-A2B7-C8F88F4A4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9017BA1-7B5A-4D7A-87B7-DE8BD988C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D36B565-40C4-486F-BBB9-61BC31079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05AC603-B267-4EB6-910D-2EA02C11F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54E72AF-BEDA-4028-834F-F4D4F12B0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B74E3F7-2D80-4428-A837-DE9ADEC4C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78BE756-9BBD-4826-8160-FE0BCD379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4FCEAE3-03DB-48F2-906D-018506323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2209E7F-829D-427A-A19F-9ACBF260B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F866A53-B9EC-4385-8565-3CF56385E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469A745-8BA0-4E8E-A9D2-22547E8B2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2B61AA-D0E7-4F7C-BE4D-DC3D661D1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36F47B6-8DC7-42E4-BA40-5FBC796AA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6E0AC43-30BA-4737-B100-BD6F37575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824FFEA-8D1E-44C1-BC66-F5C5D79B5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86F01E0-5CF5-45E7-8765-543126A89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1FAF0EE-0E6D-4493-BCC9-DBF742C36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492F5AE-2CD0-4DE2-8BD6-75B30B469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56B660A-87FE-49E0-BAFB-4C92A49EA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91F3C27-D615-4CFA-A002-7758A80B2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FA71469-F1D2-4E2D-8EDA-7B8353DA2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94FF8BB-DF24-4542-BB54-84059A581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B6DD31C-6015-4FE1-88DE-87B785171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CA79715-E4B9-4611-A3AE-E78EC2D19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A98BCC9-F9D0-40FB-8A59-ADA641A914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A69A7D-198B-4B7E-BBCC-82FC0CF24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4F7B111-C0B8-4258-A229-84A1BF3C1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CEC5FA4-6082-43C8-96BC-3C9EF0122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5505AC1-E6F2-4F6A-B692-D94C00C3F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47F95DE-D3BE-48EA-80D8-2EB2984D0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F1BE981-960B-4E0A-B5FE-59DCC1160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5305416-1E4D-49A6-A227-8848A369C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E407317-9932-474C-BC9F-F49F06276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4C635F5-C6EC-43C0-BE10-2537276F2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EDC8387-04B7-4E15-A20B-A659FD489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9D9F489-B1EE-4DF3-B41D-68F13CC4A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BF02206B-848B-4672-BBEF-7BC0354BB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ADBC83E-85D0-4D15-8232-5E95F0FDC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7B0AE03-9A59-485A-9BB1-43C078A8C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F87AE0-1C70-4B3E-80D3-8DB05E5D4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CAA7F54-9D2F-46ED-9721-3B871BF89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48C5164-C524-41B8-B23A-1BBFEEDD4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0442F42-25E6-46FD-AEB9-A10FBBD7C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F61840D-7374-4692-91F1-4E2DB8AEF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0C1E880-260F-4009-86AB-941CEBA22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013B25F-E275-44D4-A504-0467DE936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6EBBE4C-03FC-4ECF-AECC-8F13A82D6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72555E2-9A5D-4850-8AF4-5B09449DC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34A7214-CD2E-4FE8-9B63-8EE3AC6BC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9967234-4D3A-4EDA-A1A6-207B17BCB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974FC7C-13C9-4F98-9DFF-6C694427E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8BD1F6F-70F6-488E-9A5A-0CB9E72BC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599216D-C47F-48BA-AD03-3B182458F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4B21526-B1AF-4CBC-B6A1-88A6C2679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645FF43-A416-44B8-9385-7956A73AF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29EF02A-AE58-433A-8CEB-6E266D3BB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1518409-0528-4BED-A552-2B3F034B6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0DDD2A2-375A-4F6E-8E9D-1CBBD22D4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849AB12-B158-49D7-83A0-A7BD18522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8526DCC-DBF9-4F6E-8E87-F16BD95E0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D9071BA-5B81-4C01-94CD-36F449680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38BFBAD-C0DD-4738-B143-724DB1F2D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14AC112-932A-467E-9FC3-54CA3F891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2836E57-C7C8-45D4-92D5-1F39BA74D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CEE974E-7A8B-444C-885A-B84931753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B1C03FF-1D4A-45EB-86C9-6C902CEAB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696AB3D-E108-4EF7-8541-1E3FE5AF4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B0E7B22-DC74-46FE-BF14-B9D483E38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0039FA4-A075-410C-9377-7F8949BBE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79FA0D1-7FA4-422D-947A-2D78D0E25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1458636-0C09-47AB-ACAA-487F869B8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21F497-FEB7-4247-853B-E8C8C3A5542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44164</c:v>
                </c:pt>
                <c:pt idx="1">
                  <c:v>44163</c:v>
                </c:pt>
                <c:pt idx="2">
                  <c:v>44162</c:v>
                </c:pt>
                <c:pt idx="3">
                  <c:v>44161</c:v>
                </c:pt>
                <c:pt idx="4">
                  <c:v>44160</c:v>
                </c:pt>
                <c:pt idx="5">
                  <c:v>44159</c:v>
                </c:pt>
                <c:pt idx="6">
                  <c:v>44158</c:v>
                </c:pt>
                <c:pt idx="7">
                  <c:v>44157</c:v>
                </c:pt>
                <c:pt idx="8">
                  <c:v>44156</c:v>
                </c:pt>
                <c:pt idx="9">
                  <c:v>44155</c:v>
                </c:pt>
                <c:pt idx="10">
                  <c:v>44154</c:v>
                </c:pt>
                <c:pt idx="11">
                  <c:v>44153</c:v>
                </c:pt>
                <c:pt idx="12">
                  <c:v>44152</c:v>
                </c:pt>
                <c:pt idx="13">
                  <c:v>44151</c:v>
                </c:pt>
                <c:pt idx="14">
                  <c:v>44150</c:v>
                </c:pt>
                <c:pt idx="15">
                  <c:v>44149</c:v>
                </c:pt>
                <c:pt idx="16">
                  <c:v>44148</c:v>
                </c:pt>
                <c:pt idx="17">
                  <c:v>44147</c:v>
                </c:pt>
                <c:pt idx="18">
                  <c:v>44146</c:v>
                </c:pt>
                <c:pt idx="19">
                  <c:v>44145</c:v>
                </c:pt>
                <c:pt idx="20">
                  <c:v>44144</c:v>
                </c:pt>
                <c:pt idx="21">
                  <c:v>44143</c:v>
                </c:pt>
                <c:pt idx="22">
                  <c:v>44142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44136</c:v>
                </c:pt>
                <c:pt idx="29">
                  <c:v>44135</c:v>
                </c:pt>
                <c:pt idx="30">
                  <c:v>44134</c:v>
                </c:pt>
                <c:pt idx="31">
                  <c:v>44133</c:v>
                </c:pt>
                <c:pt idx="32">
                  <c:v>44132</c:v>
                </c:pt>
                <c:pt idx="33">
                  <c:v>44131</c:v>
                </c:pt>
                <c:pt idx="34">
                  <c:v>44130</c:v>
                </c:pt>
                <c:pt idx="35">
                  <c:v>44129</c:v>
                </c:pt>
                <c:pt idx="36">
                  <c:v>44128</c:v>
                </c:pt>
                <c:pt idx="37">
                  <c:v>44127</c:v>
                </c:pt>
                <c:pt idx="38">
                  <c:v>44126</c:v>
                </c:pt>
                <c:pt idx="39">
                  <c:v>44125</c:v>
                </c:pt>
                <c:pt idx="40">
                  <c:v>44124</c:v>
                </c:pt>
                <c:pt idx="41">
                  <c:v>44123</c:v>
                </c:pt>
                <c:pt idx="42">
                  <c:v>44122</c:v>
                </c:pt>
                <c:pt idx="43">
                  <c:v>44121</c:v>
                </c:pt>
                <c:pt idx="44">
                  <c:v>44120</c:v>
                </c:pt>
                <c:pt idx="45">
                  <c:v>44119</c:v>
                </c:pt>
                <c:pt idx="46">
                  <c:v>44118</c:v>
                </c:pt>
                <c:pt idx="47">
                  <c:v>44117</c:v>
                </c:pt>
                <c:pt idx="48">
                  <c:v>44116</c:v>
                </c:pt>
                <c:pt idx="49">
                  <c:v>44115</c:v>
                </c:pt>
                <c:pt idx="50">
                  <c:v>44114</c:v>
                </c:pt>
                <c:pt idx="51">
                  <c:v>44113</c:v>
                </c:pt>
                <c:pt idx="52">
                  <c:v>44112</c:v>
                </c:pt>
                <c:pt idx="53">
                  <c:v>44111</c:v>
                </c:pt>
                <c:pt idx="54">
                  <c:v>44110</c:v>
                </c:pt>
                <c:pt idx="55">
                  <c:v>44109</c:v>
                </c:pt>
                <c:pt idx="56">
                  <c:v>44108</c:v>
                </c:pt>
                <c:pt idx="57">
                  <c:v>44107</c:v>
                </c:pt>
                <c:pt idx="58">
                  <c:v>44106</c:v>
                </c:pt>
                <c:pt idx="59">
                  <c:v>44105</c:v>
                </c:pt>
                <c:pt idx="60">
                  <c:v>44104</c:v>
                </c:pt>
                <c:pt idx="61">
                  <c:v>44103</c:v>
                </c:pt>
                <c:pt idx="62">
                  <c:v>44102</c:v>
                </c:pt>
                <c:pt idx="63">
                  <c:v>44101</c:v>
                </c:pt>
                <c:pt idx="64">
                  <c:v>44100</c:v>
                </c:pt>
                <c:pt idx="65">
                  <c:v>44099</c:v>
                </c:pt>
                <c:pt idx="66">
                  <c:v>44098</c:v>
                </c:pt>
                <c:pt idx="67">
                  <c:v>44097</c:v>
                </c:pt>
                <c:pt idx="68">
                  <c:v>44096</c:v>
                </c:pt>
                <c:pt idx="69">
                  <c:v>44095</c:v>
                </c:pt>
                <c:pt idx="70">
                  <c:v>44094</c:v>
                </c:pt>
                <c:pt idx="71">
                  <c:v>44093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44087</c:v>
                </c:pt>
                <c:pt idx="78">
                  <c:v>44086</c:v>
                </c:pt>
                <c:pt idx="79">
                  <c:v>44085</c:v>
                </c:pt>
                <c:pt idx="80">
                  <c:v>44084</c:v>
                </c:pt>
                <c:pt idx="81">
                  <c:v>44083</c:v>
                </c:pt>
                <c:pt idx="82">
                  <c:v>44082</c:v>
                </c:pt>
                <c:pt idx="83">
                  <c:v>44081</c:v>
                </c:pt>
                <c:pt idx="84">
                  <c:v>44080</c:v>
                </c:pt>
                <c:pt idx="85">
                  <c:v>44079</c:v>
                </c:pt>
                <c:pt idx="86">
                  <c:v>44078</c:v>
                </c:pt>
                <c:pt idx="87">
                  <c:v>44077</c:v>
                </c:pt>
                <c:pt idx="88">
                  <c:v>44077</c:v>
                </c:pt>
                <c:pt idx="89">
                  <c:v>44077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753</c:v>
                </c:pt>
                <c:pt idx="1">
                  <c:v>1025</c:v>
                </c:pt>
                <c:pt idx="2">
                  <c:v>838</c:v>
                </c:pt>
                <c:pt idx="3">
                  <c:v>923</c:v>
                </c:pt>
                <c:pt idx="4">
                  <c:v>1098</c:v>
                </c:pt>
                <c:pt idx="5">
                  <c:v>874</c:v>
                </c:pt>
                <c:pt idx="6">
                  <c:v>383</c:v>
                </c:pt>
                <c:pt idx="7">
                  <c:v>485</c:v>
                </c:pt>
                <c:pt idx="8">
                  <c:v>626</c:v>
                </c:pt>
                <c:pt idx="9">
                  <c:v>518</c:v>
                </c:pt>
                <c:pt idx="10">
                  <c:v>537</c:v>
                </c:pt>
                <c:pt idx="11">
                  <c:v>458</c:v>
                </c:pt>
                <c:pt idx="12">
                  <c:v>389</c:v>
                </c:pt>
                <c:pt idx="13">
                  <c:v>301</c:v>
                </c:pt>
                <c:pt idx="14">
                  <c:v>321</c:v>
                </c:pt>
                <c:pt idx="15">
                  <c:v>279</c:v>
                </c:pt>
                <c:pt idx="16">
                  <c:v>280</c:v>
                </c:pt>
                <c:pt idx="17">
                  <c:v>255</c:v>
                </c:pt>
                <c:pt idx="18">
                  <c:v>248</c:v>
                </c:pt>
                <c:pt idx="19">
                  <c:v>202</c:v>
                </c:pt>
                <c:pt idx="20">
                  <c:v>171</c:v>
                </c:pt>
                <c:pt idx="21">
                  <c:v>252</c:v>
                </c:pt>
                <c:pt idx="22">
                  <c:v>365</c:v>
                </c:pt>
                <c:pt idx="23">
                  <c:v>378</c:v>
                </c:pt>
                <c:pt idx="24">
                  <c:v>309</c:v>
                </c:pt>
                <c:pt idx="25">
                  <c:v>345</c:v>
                </c:pt>
                <c:pt idx="26">
                  <c:v>252</c:v>
                </c:pt>
                <c:pt idx="27">
                  <c:v>241</c:v>
                </c:pt>
                <c:pt idx="28">
                  <c:v>240</c:v>
                </c:pt>
                <c:pt idx="29">
                  <c:v>372</c:v>
                </c:pt>
                <c:pt idx="30">
                  <c:v>367</c:v>
                </c:pt>
                <c:pt idx="31">
                  <c:v>353</c:v>
                </c:pt>
                <c:pt idx="32">
                  <c:v>367</c:v>
                </c:pt>
                <c:pt idx="33">
                  <c:v>260</c:v>
                </c:pt>
                <c:pt idx="34">
                  <c:v>309</c:v>
                </c:pt>
                <c:pt idx="35">
                  <c:v>312</c:v>
                </c:pt>
                <c:pt idx="36">
                  <c:v>329</c:v>
                </c:pt>
                <c:pt idx="37">
                  <c:v>486</c:v>
                </c:pt>
                <c:pt idx="38">
                  <c:v>372</c:v>
                </c:pt>
                <c:pt idx="39">
                  <c:v>446</c:v>
                </c:pt>
                <c:pt idx="40">
                  <c:v>386</c:v>
                </c:pt>
                <c:pt idx="41">
                  <c:v>421</c:v>
                </c:pt>
                <c:pt idx="42">
                  <c:v>535</c:v>
                </c:pt>
                <c:pt idx="43">
                  <c:v>537</c:v>
                </c:pt>
                <c:pt idx="44">
                  <c:v>639</c:v>
                </c:pt>
                <c:pt idx="45">
                  <c:v>429</c:v>
                </c:pt>
                <c:pt idx="46">
                  <c:v>559</c:v>
                </c:pt>
                <c:pt idx="47">
                  <c:v>649</c:v>
                </c:pt>
                <c:pt idx="48">
                  <c:v>691</c:v>
                </c:pt>
                <c:pt idx="49">
                  <c:v>666</c:v>
                </c:pt>
                <c:pt idx="50">
                  <c:v>720</c:v>
                </c:pt>
                <c:pt idx="51">
                  <c:v>640</c:v>
                </c:pt>
                <c:pt idx="52">
                  <c:v>445</c:v>
                </c:pt>
                <c:pt idx="53">
                  <c:v>578</c:v>
                </c:pt>
                <c:pt idx="54">
                  <c:v>655</c:v>
                </c:pt>
                <c:pt idx="55">
                  <c:v>453</c:v>
                </c:pt>
                <c:pt idx="56">
                  <c:v>294</c:v>
                </c:pt>
                <c:pt idx="57">
                  <c:v>463</c:v>
                </c:pt>
                <c:pt idx="58">
                  <c:v>169</c:v>
                </c:pt>
                <c:pt idx="59">
                  <c:v>203</c:v>
                </c:pt>
                <c:pt idx="60">
                  <c:v>318</c:v>
                </c:pt>
                <c:pt idx="61">
                  <c:v>238</c:v>
                </c:pt>
                <c:pt idx="62">
                  <c:v>199</c:v>
                </c:pt>
                <c:pt idx="63">
                  <c:v>141</c:v>
                </c:pt>
                <c:pt idx="64">
                  <c:v>242</c:v>
                </c:pt>
                <c:pt idx="65">
                  <c:v>217</c:v>
                </c:pt>
                <c:pt idx="66">
                  <c:v>211</c:v>
                </c:pt>
                <c:pt idx="67">
                  <c:v>189</c:v>
                </c:pt>
                <c:pt idx="68">
                  <c:v>311</c:v>
                </c:pt>
                <c:pt idx="69">
                  <c:v>157</c:v>
                </c:pt>
                <c:pt idx="70">
                  <c:v>202</c:v>
                </c:pt>
                <c:pt idx="71">
                  <c:v>190</c:v>
                </c:pt>
                <c:pt idx="72">
                  <c:v>82</c:v>
                </c:pt>
                <c:pt idx="73">
                  <c:v>137</c:v>
                </c:pt>
                <c:pt idx="74">
                  <c:v>125</c:v>
                </c:pt>
                <c:pt idx="75">
                  <c:v>136</c:v>
                </c:pt>
                <c:pt idx="76">
                  <c:v>67</c:v>
                </c:pt>
                <c:pt idx="77">
                  <c:v>87</c:v>
                </c:pt>
                <c:pt idx="78">
                  <c:v>46</c:v>
                </c:pt>
                <c:pt idx="79">
                  <c:v>70</c:v>
                </c:pt>
                <c:pt idx="80">
                  <c:v>75</c:v>
                </c:pt>
                <c:pt idx="81">
                  <c:v>101</c:v>
                </c:pt>
                <c:pt idx="82">
                  <c:v>56</c:v>
                </c:pt>
                <c:pt idx="83">
                  <c:v>46</c:v>
                </c:pt>
                <c:pt idx="84">
                  <c:v>10</c:v>
                </c:pt>
                <c:pt idx="85">
                  <c:v>15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814F26-D283-4709-A600-8D08D8582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DE0868-14CC-47CC-B7AF-9A99BD837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7D7410-0E14-4DB6-8BF3-9FE97FD97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73658B-0D8D-4E9A-B7FF-5E965048E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9F6F06-0D63-4FB7-B43E-44DB707E0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B14F82-8C16-4C02-88EF-C12B4FB96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AFE419-A69C-40BE-B4E9-A80222B45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52E879-0E56-4B7B-A31B-21C2B8743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C6EE60-8298-4817-970D-6CC875186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9D360A-9B97-40A6-B175-45B3AFB9D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CD0AF2-AAE1-4AA5-9A66-BF8CFB139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8263D6-E96D-4B4C-A44A-3697E9DBF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E19725A-7B48-49C7-B606-7D299A2D8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CAC446-42F7-496D-AEA6-FB2C85F97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4DFAEA-EE93-488B-8A3D-34663D50D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0A0F4C-FD04-42D5-B4F2-73EF6F7AD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0A9BDD-4F1D-463C-8469-1A3614214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7D4B1B-9EB3-4DFB-B12B-34D3C6776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81D64FF-4C40-444A-AE21-F29BDB40F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C718806-69C0-4357-A2D1-5D56C7776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772D825-1D41-43DF-9495-DCCDC1580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7164E94-0AED-4C8D-8D84-6758A7EB2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E432E38-FBBB-4AF3-AE88-2A4D16488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254E634F-FF78-4550-BAA6-D8F68EF2E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E47F049-21FB-4211-BDD9-5A88BC41C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5A240BD-A446-43C6-A0A2-93EB1A546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C456313-B05C-4096-BD47-3B0974D7A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1E67FC8-193C-46F6-9DF6-02F18A8CA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040B811-A20E-4D68-B2D2-F2542EC24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0BE37E2-EEF4-46F1-BF41-6C60819E9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D0E5A9F-733C-466E-B5A4-EC10948AA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ACB86DF-D4E2-4D63-9EF7-FFE7A64CB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91AC3A8-BE00-4D41-B304-BF3CA0559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390612-08DE-4DAA-B353-ACF6AC50E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B25FC24-B89F-4A1C-B9E1-F779FDAF5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546821E-0188-431E-86B5-6842280A6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93C8452-F9B6-497F-A0D7-999B54C15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7D84D2-A2F3-4113-AFEC-3D3292A8F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2E4CF90-DE26-4518-8420-E0AA4D785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8B98BD8-CA8A-4C28-B2C0-B6D98A1A7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B7D2E12-07EE-4D2D-B1A0-FF7091724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7F238AD-A2A0-476B-9642-C436EAAEF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FC30033-CA3A-4356-B918-FB943CC18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29A5244-89E6-4E60-85A9-707E7A163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9B7C451-5AE1-4549-8571-A3F36B19F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ED377AC-AE3B-416C-9D3C-AEFA8C650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D1B3E3A-C25E-4703-AF49-5F8F826FE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15C88BF-A262-45C3-9199-956F09C87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35CFB24-CD22-4673-A328-4AB121A1C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9BFBB1-8724-45BC-8771-1D1789834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B134883-C2D9-4945-BE63-0C4E28FB7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8E636CD-83AE-44DF-BB64-8FCD0E026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A774091-C773-420F-97CC-7BA08E7C2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3493940-F2CC-4177-AB39-FFC5B2506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C4D09B9-F1C9-4FA5-9EC9-D249AEA21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FD8AC50-CF8A-4710-9EB5-1436D9B6E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FB38F76-B16F-4298-8380-147B27AB5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260BCF7-3598-4F84-B4C7-ABA71241F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FF91902-C47F-4535-9B9E-745132694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BA6FD51-5B0A-4475-87C0-275CD90B8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1687088-E33F-4A71-9908-91A262189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D3D25ED-0F9A-48DF-90C4-670BBBE93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50139F0-6DD4-4CCB-BDF5-83D92E7CE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7F8C8DD-6367-4FC1-BD82-AE0531709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5AD32B4-125F-4B2C-8EF3-25333C340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A4A5434-DCAC-41DE-A35A-E956F3FAB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00343BA-7B6F-49AD-ADCB-1D5E8534E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88965F7-0E00-4C4C-9176-F8DBA4322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B0AF815-AE30-40E4-AA03-EEAC2DCF3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173A2A5-4F93-4B5C-9B0B-1AC633DBC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8F395E2-97D2-4126-9D24-9592B0F8A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F91EC71-226E-4F61-B32A-69EF46A24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A87C6B8-6696-4A61-93B2-3BEEB790A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2AB664A-26FF-439D-AD4F-10717F455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0CD0FE8-DEB4-4088-B8C1-2409B8C4E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E26BD78-FA98-4F5B-B5B9-FFC8611E6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68323AF-6560-49E5-A025-5A95D6320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CE6F805-B7A5-4268-A323-6FDEFDFD3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894FA46-31A5-4FE7-9DFB-F8FE41E2F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4B7E731-66D8-4F20-8ABE-5CCC17F4E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4DA586B-5682-45CE-86A1-E03A175F6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86813F8-2CE8-4788-AA87-769873D3D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E8E54D9-52DA-4745-9A08-736DE830A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A6D688A-C358-45E4-A7B7-48D88217D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E3BD898-D70B-4BFB-A162-93ED7B137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FF95A18-F92A-456E-9B15-F0EC53507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03CF622-FAAE-4454-812F-616C499E4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7AEBAE0-1278-4D10-9C08-B78B8C78D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B35904D-328F-438B-B582-617C99A75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E6A9FA1-D639-4C9A-8065-E2415F99F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65155BF-D9C8-446F-9500-76600FA6C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FA83E1F-DC8D-4CE0-9A9D-5AEE608BA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C995855-7547-4B9C-A8F6-5FA69DBCE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718AE37-0D43-4C1F-AFF3-C4C9C8882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D559941-1C2F-40BF-B2FE-97C7F9B04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753</c:v>
                </c:pt>
                <c:pt idx="1">
                  <c:v>1025</c:v>
                </c:pt>
                <c:pt idx="2">
                  <c:v>838</c:v>
                </c:pt>
                <c:pt idx="3">
                  <c:v>923</c:v>
                </c:pt>
                <c:pt idx="4">
                  <c:v>1098</c:v>
                </c:pt>
                <c:pt idx="5">
                  <c:v>874</c:v>
                </c:pt>
                <c:pt idx="6">
                  <c:v>383</c:v>
                </c:pt>
                <c:pt idx="7">
                  <c:v>485</c:v>
                </c:pt>
                <c:pt idx="8">
                  <c:v>626</c:v>
                </c:pt>
                <c:pt idx="9">
                  <c:v>518</c:v>
                </c:pt>
                <c:pt idx="10">
                  <c:v>537</c:v>
                </c:pt>
                <c:pt idx="11">
                  <c:v>458</c:v>
                </c:pt>
                <c:pt idx="12">
                  <c:v>389</c:v>
                </c:pt>
                <c:pt idx="13">
                  <c:v>301</c:v>
                </c:pt>
                <c:pt idx="14">
                  <c:v>321</c:v>
                </c:pt>
                <c:pt idx="15">
                  <c:v>279</c:v>
                </c:pt>
                <c:pt idx="16">
                  <c:v>280</c:v>
                </c:pt>
                <c:pt idx="17">
                  <c:v>255</c:v>
                </c:pt>
                <c:pt idx="18">
                  <c:v>248</c:v>
                </c:pt>
                <c:pt idx="19">
                  <c:v>202</c:v>
                </c:pt>
                <c:pt idx="20">
                  <c:v>171</c:v>
                </c:pt>
                <c:pt idx="21">
                  <c:v>252</c:v>
                </c:pt>
                <c:pt idx="22">
                  <c:v>365</c:v>
                </c:pt>
                <c:pt idx="23">
                  <c:v>378</c:v>
                </c:pt>
                <c:pt idx="24">
                  <c:v>309</c:v>
                </c:pt>
                <c:pt idx="25">
                  <c:v>345</c:v>
                </c:pt>
                <c:pt idx="26">
                  <c:v>252</c:v>
                </c:pt>
                <c:pt idx="27">
                  <c:v>241</c:v>
                </c:pt>
                <c:pt idx="28">
                  <c:v>240</c:v>
                </c:pt>
                <c:pt idx="29">
                  <c:v>372</c:v>
                </c:pt>
                <c:pt idx="30">
                  <c:v>367</c:v>
                </c:pt>
                <c:pt idx="31">
                  <c:v>353</c:v>
                </c:pt>
                <c:pt idx="32">
                  <c:v>367</c:v>
                </c:pt>
                <c:pt idx="33">
                  <c:v>260</c:v>
                </c:pt>
                <c:pt idx="34">
                  <c:v>309</c:v>
                </c:pt>
                <c:pt idx="35">
                  <c:v>312</c:v>
                </c:pt>
                <c:pt idx="36">
                  <c:v>329</c:v>
                </c:pt>
                <c:pt idx="37">
                  <c:v>486</c:v>
                </c:pt>
                <c:pt idx="38">
                  <c:v>372</c:v>
                </c:pt>
                <c:pt idx="39">
                  <c:v>446</c:v>
                </c:pt>
                <c:pt idx="40">
                  <c:v>386</c:v>
                </c:pt>
                <c:pt idx="41">
                  <c:v>421</c:v>
                </c:pt>
                <c:pt idx="42">
                  <c:v>535</c:v>
                </c:pt>
                <c:pt idx="43">
                  <c:v>537</c:v>
                </c:pt>
                <c:pt idx="44">
                  <c:v>639</c:v>
                </c:pt>
                <c:pt idx="45">
                  <c:v>429</c:v>
                </c:pt>
                <c:pt idx="46">
                  <c:v>559</c:v>
                </c:pt>
                <c:pt idx="47">
                  <c:v>649</c:v>
                </c:pt>
                <c:pt idx="48">
                  <c:v>691</c:v>
                </c:pt>
                <c:pt idx="49">
                  <c:v>666</c:v>
                </c:pt>
                <c:pt idx="50">
                  <c:v>720</c:v>
                </c:pt>
                <c:pt idx="51">
                  <c:v>640</c:v>
                </c:pt>
                <c:pt idx="52">
                  <c:v>445</c:v>
                </c:pt>
                <c:pt idx="53">
                  <c:v>578</c:v>
                </c:pt>
                <c:pt idx="54">
                  <c:v>655</c:v>
                </c:pt>
                <c:pt idx="55">
                  <c:v>453</c:v>
                </c:pt>
                <c:pt idx="56">
                  <c:v>294</c:v>
                </c:pt>
                <c:pt idx="57">
                  <c:v>463</c:v>
                </c:pt>
                <c:pt idx="58">
                  <c:v>169</c:v>
                </c:pt>
                <c:pt idx="59">
                  <c:v>203</c:v>
                </c:pt>
                <c:pt idx="60">
                  <c:v>318</c:v>
                </c:pt>
                <c:pt idx="61">
                  <c:v>238</c:v>
                </c:pt>
                <c:pt idx="62">
                  <c:v>199</c:v>
                </c:pt>
                <c:pt idx="63">
                  <c:v>141</c:v>
                </c:pt>
                <c:pt idx="64">
                  <c:v>242</c:v>
                </c:pt>
                <c:pt idx="65">
                  <c:v>217</c:v>
                </c:pt>
                <c:pt idx="66">
                  <c:v>211</c:v>
                </c:pt>
                <c:pt idx="67">
                  <c:v>189</c:v>
                </c:pt>
                <c:pt idx="68">
                  <c:v>311</c:v>
                </c:pt>
                <c:pt idx="69">
                  <c:v>157</c:v>
                </c:pt>
                <c:pt idx="70">
                  <c:v>202</c:v>
                </c:pt>
                <c:pt idx="71">
                  <c:v>190</c:v>
                </c:pt>
                <c:pt idx="72">
                  <c:v>82</c:v>
                </c:pt>
                <c:pt idx="73">
                  <c:v>137</c:v>
                </c:pt>
                <c:pt idx="74">
                  <c:v>125</c:v>
                </c:pt>
                <c:pt idx="75">
                  <c:v>136</c:v>
                </c:pt>
                <c:pt idx="76">
                  <c:v>67</c:v>
                </c:pt>
                <c:pt idx="77">
                  <c:v>87</c:v>
                </c:pt>
                <c:pt idx="78">
                  <c:v>46</c:v>
                </c:pt>
                <c:pt idx="79">
                  <c:v>70</c:v>
                </c:pt>
                <c:pt idx="80">
                  <c:v>75</c:v>
                </c:pt>
                <c:pt idx="81">
                  <c:v>101</c:v>
                </c:pt>
                <c:pt idx="82">
                  <c:v>56</c:v>
                </c:pt>
                <c:pt idx="83">
                  <c:v>46</c:v>
                </c:pt>
                <c:pt idx="84">
                  <c:v>10</c:v>
                </c:pt>
                <c:pt idx="85">
                  <c:v>15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5">
                    <c:v>753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#koronavilkku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44164</c:v>
                </c:pt>
                <c:pt idx="1">
                  <c:v>44163</c:v>
                </c:pt>
                <c:pt idx="2">
                  <c:v>44162</c:v>
                </c:pt>
                <c:pt idx="3">
                  <c:v>44161</c:v>
                </c:pt>
                <c:pt idx="4">
                  <c:v>44160</c:v>
                </c:pt>
                <c:pt idx="5">
                  <c:v>44159</c:v>
                </c:pt>
                <c:pt idx="6">
                  <c:v>44158</c:v>
                </c:pt>
                <c:pt idx="7">
                  <c:v>44157</c:v>
                </c:pt>
                <c:pt idx="8">
                  <c:v>44156</c:v>
                </c:pt>
                <c:pt idx="9">
                  <c:v>44155</c:v>
                </c:pt>
                <c:pt idx="10">
                  <c:v>44154</c:v>
                </c:pt>
                <c:pt idx="11">
                  <c:v>44153</c:v>
                </c:pt>
                <c:pt idx="12">
                  <c:v>44152</c:v>
                </c:pt>
                <c:pt idx="13">
                  <c:v>44151</c:v>
                </c:pt>
                <c:pt idx="14">
                  <c:v>44150</c:v>
                </c:pt>
                <c:pt idx="15">
                  <c:v>44149</c:v>
                </c:pt>
                <c:pt idx="16">
                  <c:v>44148</c:v>
                </c:pt>
                <c:pt idx="17">
                  <c:v>44147</c:v>
                </c:pt>
                <c:pt idx="18">
                  <c:v>44146</c:v>
                </c:pt>
                <c:pt idx="19">
                  <c:v>44145</c:v>
                </c:pt>
                <c:pt idx="20">
                  <c:v>44144</c:v>
                </c:pt>
                <c:pt idx="21">
                  <c:v>44143</c:v>
                </c:pt>
                <c:pt idx="22">
                  <c:v>44142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44136</c:v>
                </c:pt>
                <c:pt idx="29">
                  <c:v>44135</c:v>
                </c:pt>
                <c:pt idx="30">
                  <c:v>44134</c:v>
                </c:pt>
                <c:pt idx="31">
                  <c:v>44133</c:v>
                </c:pt>
                <c:pt idx="32">
                  <c:v>44132</c:v>
                </c:pt>
                <c:pt idx="33">
                  <c:v>44131</c:v>
                </c:pt>
                <c:pt idx="34">
                  <c:v>44130</c:v>
                </c:pt>
                <c:pt idx="35">
                  <c:v>44129</c:v>
                </c:pt>
                <c:pt idx="36">
                  <c:v>44128</c:v>
                </c:pt>
                <c:pt idx="37">
                  <c:v>44127</c:v>
                </c:pt>
                <c:pt idx="38">
                  <c:v>44126</c:v>
                </c:pt>
                <c:pt idx="39">
                  <c:v>44125</c:v>
                </c:pt>
                <c:pt idx="40">
                  <c:v>44124</c:v>
                </c:pt>
                <c:pt idx="41">
                  <c:v>44123</c:v>
                </c:pt>
                <c:pt idx="42">
                  <c:v>44122</c:v>
                </c:pt>
                <c:pt idx="43">
                  <c:v>44121</c:v>
                </c:pt>
                <c:pt idx="44">
                  <c:v>44120</c:v>
                </c:pt>
                <c:pt idx="45">
                  <c:v>44119</c:v>
                </c:pt>
                <c:pt idx="46">
                  <c:v>44118</c:v>
                </c:pt>
                <c:pt idx="47">
                  <c:v>44117</c:v>
                </c:pt>
                <c:pt idx="48">
                  <c:v>44116</c:v>
                </c:pt>
                <c:pt idx="49">
                  <c:v>44115</c:v>
                </c:pt>
                <c:pt idx="50">
                  <c:v>44114</c:v>
                </c:pt>
                <c:pt idx="51">
                  <c:v>44113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753</c:v>
                </c:pt>
                <c:pt idx="1">
                  <c:v>1025</c:v>
                </c:pt>
                <c:pt idx="2">
                  <c:v>838</c:v>
                </c:pt>
                <c:pt idx="3">
                  <c:v>923</c:v>
                </c:pt>
                <c:pt idx="4">
                  <c:v>1098</c:v>
                </c:pt>
                <c:pt idx="5">
                  <c:v>874</c:v>
                </c:pt>
                <c:pt idx="6">
                  <c:v>383</c:v>
                </c:pt>
                <c:pt idx="7">
                  <c:v>485</c:v>
                </c:pt>
                <c:pt idx="8">
                  <c:v>626</c:v>
                </c:pt>
                <c:pt idx="9">
                  <c:v>518</c:v>
                </c:pt>
                <c:pt idx="10">
                  <c:v>537</c:v>
                </c:pt>
                <c:pt idx="11">
                  <c:v>458</c:v>
                </c:pt>
                <c:pt idx="12">
                  <c:v>389</c:v>
                </c:pt>
                <c:pt idx="13">
                  <c:v>301</c:v>
                </c:pt>
                <c:pt idx="14">
                  <c:v>321</c:v>
                </c:pt>
                <c:pt idx="15">
                  <c:v>279</c:v>
                </c:pt>
                <c:pt idx="16">
                  <c:v>280</c:v>
                </c:pt>
                <c:pt idx="17">
                  <c:v>255</c:v>
                </c:pt>
                <c:pt idx="18">
                  <c:v>248</c:v>
                </c:pt>
                <c:pt idx="19">
                  <c:v>202</c:v>
                </c:pt>
                <c:pt idx="20">
                  <c:v>171</c:v>
                </c:pt>
                <c:pt idx="21">
                  <c:v>252</c:v>
                </c:pt>
                <c:pt idx="22">
                  <c:v>365</c:v>
                </c:pt>
                <c:pt idx="23">
                  <c:v>378</c:v>
                </c:pt>
                <c:pt idx="24">
                  <c:v>309</c:v>
                </c:pt>
                <c:pt idx="25">
                  <c:v>345</c:v>
                </c:pt>
                <c:pt idx="26">
                  <c:v>252</c:v>
                </c:pt>
                <c:pt idx="27">
                  <c:v>241</c:v>
                </c:pt>
                <c:pt idx="28">
                  <c:v>240</c:v>
                </c:pt>
                <c:pt idx="29">
                  <c:v>372</c:v>
                </c:pt>
                <c:pt idx="30">
                  <c:v>367</c:v>
                </c:pt>
                <c:pt idx="31">
                  <c:v>353</c:v>
                </c:pt>
                <c:pt idx="32">
                  <c:v>367</c:v>
                </c:pt>
                <c:pt idx="33">
                  <c:v>260</c:v>
                </c:pt>
                <c:pt idx="34">
                  <c:v>309</c:v>
                </c:pt>
                <c:pt idx="35">
                  <c:v>312</c:v>
                </c:pt>
                <c:pt idx="36">
                  <c:v>329</c:v>
                </c:pt>
                <c:pt idx="37">
                  <c:v>486</c:v>
                </c:pt>
                <c:pt idx="38">
                  <c:v>372</c:v>
                </c:pt>
                <c:pt idx="39">
                  <c:v>446</c:v>
                </c:pt>
                <c:pt idx="40">
                  <c:v>386</c:v>
                </c:pt>
                <c:pt idx="41">
                  <c:v>421</c:v>
                </c:pt>
                <c:pt idx="42">
                  <c:v>535</c:v>
                </c:pt>
                <c:pt idx="43">
                  <c:v>537</c:v>
                </c:pt>
                <c:pt idx="44">
                  <c:v>639</c:v>
                </c:pt>
                <c:pt idx="45">
                  <c:v>429</c:v>
                </c:pt>
                <c:pt idx="46">
                  <c:v>559</c:v>
                </c:pt>
                <c:pt idx="47">
                  <c:v>649</c:v>
                </c:pt>
                <c:pt idx="48">
                  <c:v>691</c:v>
                </c:pt>
                <c:pt idx="49">
                  <c:v>666</c:v>
                </c:pt>
                <c:pt idx="50">
                  <c:v>720</c:v>
                </c:pt>
                <c:pt idx="51">
                  <c:v>640</c:v>
                </c:pt>
                <c:pt idx="52">
                  <c:v>445</c:v>
                </c:pt>
                <c:pt idx="53">
                  <c:v>578</c:v>
                </c:pt>
                <c:pt idx="54">
                  <c:v>655</c:v>
                </c:pt>
                <c:pt idx="55">
                  <c:v>453</c:v>
                </c:pt>
                <c:pt idx="56">
                  <c:v>294</c:v>
                </c:pt>
                <c:pt idx="57">
                  <c:v>463</c:v>
                </c:pt>
                <c:pt idx="58">
                  <c:v>169</c:v>
                </c:pt>
                <c:pt idx="59">
                  <c:v>203</c:v>
                </c:pt>
                <c:pt idx="60">
                  <c:v>318</c:v>
                </c:pt>
                <c:pt idx="61">
                  <c:v>238</c:v>
                </c:pt>
                <c:pt idx="62">
                  <c:v>199</c:v>
                </c:pt>
                <c:pt idx="63">
                  <c:v>141</c:v>
                </c:pt>
                <c:pt idx="64">
                  <c:v>242</c:v>
                </c:pt>
                <c:pt idx="65">
                  <c:v>217</c:v>
                </c:pt>
                <c:pt idx="66">
                  <c:v>211</c:v>
                </c:pt>
                <c:pt idx="67">
                  <c:v>189</c:v>
                </c:pt>
                <c:pt idx="68">
                  <c:v>311</c:v>
                </c:pt>
                <c:pt idx="69">
                  <c:v>157</c:v>
                </c:pt>
                <c:pt idx="70">
                  <c:v>202</c:v>
                </c:pt>
                <c:pt idx="71">
                  <c:v>190</c:v>
                </c:pt>
                <c:pt idx="72">
                  <c:v>82</c:v>
                </c:pt>
                <c:pt idx="73">
                  <c:v>137</c:v>
                </c:pt>
                <c:pt idx="74">
                  <c:v>125</c:v>
                </c:pt>
                <c:pt idx="75">
                  <c:v>136</c:v>
                </c:pt>
                <c:pt idx="76">
                  <c:v>67</c:v>
                </c:pt>
                <c:pt idx="77">
                  <c:v>87</c:v>
                </c:pt>
                <c:pt idx="78">
                  <c:v>46</c:v>
                </c:pt>
                <c:pt idx="79">
                  <c:v>70</c:v>
                </c:pt>
                <c:pt idx="80">
                  <c:v>75</c:v>
                </c:pt>
                <c:pt idx="81">
                  <c:v>101</c:v>
                </c:pt>
                <c:pt idx="82">
                  <c:v>56</c:v>
                </c:pt>
                <c:pt idx="83">
                  <c:v>46</c:v>
                </c:pt>
                <c:pt idx="84">
                  <c:v>10</c:v>
                </c:pt>
                <c:pt idx="85">
                  <c:v>15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#COVID-19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44164</c:v>
                </c:pt>
                <c:pt idx="1">
                  <c:v>44163</c:v>
                </c:pt>
                <c:pt idx="2">
                  <c:v>44162</c:v>
                </c:pt>
                <c:pt idx="3">
                  <c:v>44161</c:v>
                </c:pt>
                <c:pt idx="4">
                  <c:v>44160</c:v>
                </c:pt>
                <c:pt idx="5">
                  <c:v>44159</c:v>
                </c:pt>
                <c:pt idx="6">
                  <c:v>44158</c:v>
                </c:pt>
                <c:pt idx="7">
                  <c:v>44157</c:v>
                </c:pt>
                <c:pt idx="8">
                  <c:v>44156</c:v>
                </c:pt>
                <c:pt idx="9">
                  <c:v>44155</c:v>
                </c:pt>
                <c:pt idx="10">
                  <c:v>44154</c:v>
                </c:pt>
                <c:pt idx="11">
                  <c:v>44153</c:v>
                </c:pt>
                <c:pt idx="12">
                  <c:v>44152</c:v>
                </c:pt>
                <c:pt idx="13">
                  <c:v>44151</c:v>
                </c:pt>
                <c:pt idx="14">
                  <c:v>44150</c:v>
                </c:pt>
                <c:pt idx="15">
                  <c:v>44149</c:v>
                </c:pt>
                <c:pt idx="16">
                  <c:v>44148</c:v>
                </c:pt>
                <c:pt idx="17">
                  <c:v>44147</c:v>
                </c:pt>
                <c:pt idx="18">
                  <c:v>44146</c:v>
                </c:pt>
                <c:pt idx="19">
                  <c:v>44145</c:v>
                </c:pt>
                <c:pt idx="20">
                  <c:v>44144</c:v>
                </c:pt>
                <c:pt idx="21">
                  <c:v>44143</c:v>
                </c:pt>
                <c:pt idx="22">
                  <c:v>44142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44136</c:v>
                </c:pt>
                <c:pt idx="29">
                  <c:v>44135</c:v>
                </c:pt>
                <c:pt idx="30">
                  <c:v>44134</c:v>
                </c:pt>
                <c:pt idx="31">
                  <c:v>44133</c:v>
                </c:pt>
                <c:pt idx="32">
                  <c:v>44132</c:v>
                </c:pt>
                <c:pt idx="33">
                  <c:v>44131</c:v>
                </c:pt>
                <c:pt idx="34">
                  <c:v>44130</c:v>
                </c:pt>
                <c:pt idx="35">
                  <c:v>44129</c:v>
                </c:pt>
                <c:pt idx="36">
                  <c:v>44128</c:v>
                </c:pt>
                <c:pt idx="37">
                  <c:v>44127</c:v>
                </c:pt>
                <c:pt idx="38">
                  <c:v>44126</c:v>
                </c:pt>
                <c:pt idx="39">
                  <c:v>44125</c:v>
                </c:pt>
                <c:pt idx="40">
                  <c:v>44124</c:v>
                </c:pt>
                <c:pt idx="41">
                  <c:v>44123</c:v>
                </c:pt>
                <c:pt idx="42">
                  <c:v>44122</c:v>
                </c:pt>
                <c:pt idx="43">
                  <c:v>44121</c:v>
                </c:pt>
                <c:pt idx="44">
                  <c:v>44120</c:v>
                </c:pt>
                <c:pt idx="45">
                  <c:v>44119</c:v>
                </c:pt>
                <c:pt idx="46">
                  <c:v>44118</c:v>
                </c:pt>
                <c:pt idx="47">
                  <c:v>44117</c:v>
                </c:pt>
                <c:pt idx="48">
                  <c:v>44116</c:v>
                </c:pt>
                <c:pt idx="49">
                  <c:v>44115</c:v>
                </c:pt>
                <c:pt idx="50">
                  <c:v>44114</c:v>
                </c:pt>
                <c:pt idx="51">
                  <c:v>44113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322</c:v>
                </c:pt>
                <c:pt idx="1">
                  <c:v>541</c:v>
                </c:pt>
                <c:pt idx="2">
                  <c:v>618</c:v>
                </c:pt>
                <c:pt idx="3">
                  <c:v>496</c:v>
                </c:pt>
                <c:pt idx="4">
                  <c:v>363</c:v>
                </c:pt>
                <c:pt idx="5">
                  <c:v>353</c:v>
                </c:pt>
                <c:pt idx="6">
                  <c:v>297</c:v>
                </c:pt>
                <c:pt idx="7">
                  <c:v>423</c:v>
                </c:pt>
                <c:pt idx="8">
                  <c:v>469</c:v>
                </c:pt>
                <c:pt idx="9">
                  <c:v>461</c:v>
                </c:pt>
                <c:pt idx="10">
                  <c:v>351</c:v>
                </c:pt>
                <c:pt idx="11">
                  <c:v>288</c:v>
                </c:pt>
                <c:pt idx="12">
                  <c:v>228</c:v>
                </c:pt>
                <c:pt idx="13">
                  <c:v>104</c:v>
                </c:pt>
                <c:pt idx="14">
                  <c:v>213</c:v>
                </c:pt>
                <c:pt idx="15">
                  <c:v>244</c:v>
                </c:pt>
                <c:pt idx="16">
                  <c:v>316</c:v>
                </c:pt>
                <c:pt idx="17">
                  <c:v>197</c:v>
                </c:pt>
                <c:pt idx="18">
                  <c:v>238</c:v>
                </c:pt>
                <c:pt idx="19">
                  <c:v>220</c:v>
                </c:pt>
                <c:pt idx="20">
                  <c:v>90</c:v>
                </c:pt>
                <c:pt idx="21">
                  <c:v>412</c:v>
                </c:pt>
                <c:pt idx="22">
                  <c:v>0</c:v>
                </c:pt>
                <c:pt idx="23">
                  <c:v>266</c:v>
                </c:pt>
                <c:pt idx="24">
                  <c:v>189</c:v>
                </c:pt>
                <c:pt idx="25">
                  <c:v>293</c:v>
                </c:pt>
                <c:pt idx="26">
                  <c:v>237</c:v>
                </c:pt>
                <c:pt idx="27">
                  <c:v>109</c:v>
                </c:pt>
                <c:pt idx="28">
                  <c:v>178</c:v>
                </c:pt>
                <c:pt idx="29">
                  <c:v>203</c:v>
                </c:pt>
                <c:pt idx="30">
                  <c:v>344</c:v>
                </c:pt>
                <c:pt idx="31">
                  <c:v>188</c:v>
                </c:pt>
                <c:pt idx="32">
                  <c:v>408</c:v>
                </c:pt>
                <c:pt idx="33">
                  <c:v>0</c:v>
                </c:pt>
                <c:pt idx="34">
                  <c:v>122</c:v>
                </c:pt>
                <c:pt idx="35">
                  <c:v>196</c:v>
                </c:pt>
                <c:pt idx="36">
                  <c:v>178</c:v>
                </c:pt>
                <c:pt idx="37">
                  <c:v>219</c:v>
                </c:pt>
                <c:pt idx="38">
                  <c:v>184</c:v>
                </c:pt>
                <c:pt idx="39">
                  <c:v>222</c:v>
                </c:pt>
                <c:pt idx="40">
                  <c:v>294</c:v>
                </c:pt>
                <c:pt idx="41">
                  <c:v>131</c:v>
                </c:pt>
                <c:pt idx="42">
                  <c:v>131</c:v>
                </c:pt>
                <c:pt idx="43">
                  <c:v>160</c:v>
                </c:pt>
                <c:pt idx="44">
                  <c:v>189</c:v>
                </c:pt>
                <c:pt idx="45">
                  <c:v>241</c:v>
                </c:pt>
                <c:pt idx="46">
                  <c:v>204</c:v>
                </c:pt>
                <c:pt idx="47">
                  <c:v>287</c:v>
                </c:pt>
                <c:pt idx="48">
                  <c:v>214</c:v>
                </c:pt>
                <c:pt idx="49">
                  <c:v>149</c:v>
                </c:pt>
                <c:pt idx="50">
                  <c:v>269</c:v>
                </c:pt>
                <c:pt idx="5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Compare!$B$5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Compare!$A$6:$A$263</c:f>
              <c:numCache>
                <c:formatCode>d/m/;@</c:formatCode>
                <c:ptCount val="258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Compare!$B$6:$B$263</c:f>
              <c:numCache>
                <c:formatCode>General</c:formatCode>
                <c:ptCount val="258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  <c:pt idx="14">
                  <c:v>280</c:v>
                </c:pt>
                <c:pt idx="15">
                  <c:v>255</c:v>
                </c:pt>
                <c:pt idx="16">
                  <c:v>248</c:v>
                </c:pt>
                <c:pt idx="17">
                  <c:v>202</c:v>
                </c:pt>
                <c:pt idx="18">
                  <c:v>171</c:v>
                </c:pt>
                <c:pt idx="19">
                  <c:v>252</c:v>
                </c:pt>
                <c:pt idx="20">
                  <c:v>365</c:v>
                </c:pt>
                <c:pt idx="21">
                  <c:v>378</c:v>
                </c:pt>
                <c:pt idx="22">
                  <c:v>309</c:v>
                </c:pt>
                <c:pt idx="23">
                  <c:v>345</c:v>
                </c:pt>
                <c:pt idx="24">
                  <c:v>252</c:v>
                </c:pt>
                <c:pt idx="25">
                  <c:v>241</c:v>
                </c:pt>
                <c:pt idx="26">
                  <c:v>240</c:v>
                </c:pt>
                <c:pt idx="27">
                  <c:v>372</c:v>
                </c:pt>
                <c:pt idx="28">
                  <c:v>367</c:v>
                </c:pt>
                <c:pt idx="29">
                  <c:v>353</c:v>
                </c:pt>
                <c:pt idx="30">
                  <c:v>367</c:v>
                </c:pt>
                <c:pt idx="31">
                  <c:v>260</c:v>
                </c:pt>
                <c:pt idx="32">
                  <c:v>309</c:v>
                </c:pt>
                <c:pt idx="33">
                  <c:v>312</c:v>
                </c:pt>
                <c:pt idx="34">
                  <c:v>329</c:v>
                </c:pt>
                <c:pt idx="35">
                  <c:v>486</c:v>
                </c:pt>
                <c:pt idx="36">
                  <c:v>372</c:v>
                </c:pt>
                <c:pt idx="37">
                  <c:v>446</c:v>
                </c:pt>
                <c:pt idx="38">
                  <c:v>386</c:v>
                </c:pt>
                <c:pt idx="39">
                  <c:v>421</c:v>
                </c:pt>
                <c:pt idx="40">
                  <c:v>535</c:v>
                </c:pt>
                <c:pt idx="41">
                  <c:v>537</c:v>
                </c:pt>
                <c:pt idx="42">
                  <c:v>639</c:v>
                </c:pt>
                <c:pt idx="43">
                  <c:v>429</c:v>
                </c:pt>
                <c:pt idx="44">
                  <c:v>559</c:v>
                </c:pt>
                <c:pt idx="45">
                  <c:v>649</c:v>
                </c:pt>
                <c:pt idx="46">
                  <c:v>691</c:v>
                </c:pt>
                <c:pt idx="47">
                  <c:v>666</c:v>
                </c:pt>
                <c:pt idx="48">
                  <c:v>720</c:v>
                </c:pt>
                <c:pt idx="49">
                  <c:v>640</c:v>
                </c:pt>
                <c:pt idx="50">
                  <c:v>445</c:v>
                </c:pt>
                <c:pt idx="51">
                  <c:v>578</c:v>
                </c:pt>
                <c:pt idx="52">
                  <c:v>655</c:v>
                </c:pt>
                <c:pt idx="53">
                  <c:v>453</c:v>
                </c:pt>
                <c:pt idx="54">
                  <c:v>294</c:v>
                </c:pt>
                <c:pt idx="55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CB0-889A-8FDE52AF95F4}"/>
            </c:ext>
          </c:extLst>
        </c:ser>
        <c:ser>
          <c:idx val="1"/>
          <c:order val="1"/>
          <c:tx>
            <c:strRef>
              <c:f>Compare!$D$5</c:f>
              <c:strCache>
                <c:ptCount val="1"/>
                <c:pt idx="0">
                  <c:v>Ilmoitettuja 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Compare!$A$6:$A$263</c:f>
              <c:numCache>
                <c:formatCode>d/m/;@</c:formatCode>
                <c:ptCount val="258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Compare!$D$6:$D$263</c:f>
              <c:numCache>
                <c:formatCode>General</c:formatCode>
                <c:ptCount val="258"/>
                <c:pt idx="1">
                  <c:v>496</c:v>
                </c:pt>
                <c:pt idx="2">
                  <c:v>363</c:v>
                </c:pt>
                <c:pt idx="3">
                  <c:v>353</c:v>
                </c:pt>
                <c:pt idx="4">
                  <c:v>297</c:v>
                </c:pt>
                <c:pt idx="5">
                  <c:v>423</c:v>
                </c:pt>
                <c:pt idx="6">
                  <c:v>469</c:v>
                </c:pt>
                <c:pt idx="7">
                  <c:v>461</c:v>
                </c:pt>
                <c:pt idx="8">
                  <c:v>351</c:v>
                </c:pt>
                <c:pt idx="9">
                  <c:v>288</c:v>
                </c:pt>
                <c:pt idx="10">
                  <c:v>228</c:v>
                </c:pt>
                <c:pt idx="11">
                  <c:v>104</c:v>
                </c:pt>
                <c:pt idx="12">
                  <c:v>213</c:v>
                </c:pt>
                <c:pt idx="13">
                  <c:v>244</c:v>
                </c:pt>
                <c:pt idx="14">
                  <c:v>316</c:v>
                </c:pt>
                <c:pt idx="15">
                  <c:v>197</c:v>
                </c:pt>
                <c:pt idx="16">
                  <c:v>238</c:v>
                </c:pt>
                <c:pt idx="17">
                  <c:v>220</c:v>
                </c:pt>
                <c:pt idx="18">
                  <c:v>90</c:v>
                </c:pt>
                <c:pt idx="19">
                  <c:v>412</c:v>
                </c:pt>
                <c:pt idx="21">
                  <c:v>266</c:v>
                </c:pt>
                <c:pt idx="22">
                  <c:v>189</c:v>
                </c:pt>
                <c:pt idx="23">
                  <c:v>293</c:v>
                </c:pt>
                <c:pt idx="24">
                  <c:v>237</c:v>
                </c:pt>
                <c:pt idx="25">
                  <c:v>109</c:v>
                </c:pt>
                <c:pt idx="26">
                  <c:v>178</c:v>
                </c:pt>
                <c:pt idx="27">
                  <c:v>203</c:v>
                </c:pt>
                <c:pt idx="28">
                  <c:v>344</c:v>
                </c:pt>
                <c:pt idx="29">
                  <c:v>188</c:v>
                </c:pt>
                <c:pt idx="30">
                  <c:v>408</c:v>
                </c:pt>
                <c:pt idx="32">
                  <c:v>122</c:v>
                </c:pt>
                <c:pt idx="33">
                  <c:v>196</c:v>
                </c:pt>
                <c:pt idx="34">
                  <c:v>178</c:v>
                </c:pt>
                <c:pt idx="35">
                  <c:v>219</c:v>
                </c:pt>
                <c:pt idx="36">
                  <c:v>184</c:v>
                </c:pt>
                <c:pt idx="37">
                  <c:v>222</c:v>
                </c:pt>
                <c:pt idx="38">
                  <c:v>294</c:v>
                </c:pt>
                <c:pt idx="39">
                  <c:v>131</c:v>
                </c:pt>
                <c:pt idx="40">
                  <c:v>131</c:v>
                </c:pt>
                <c:pt idx="41">
                  <c:v>160</c:v>
                </c:pt>
                <c:pt idx="42">
                  <c:v>189</c:v>
                </c:pt>
                <c:pt idx="43">
                  <c:v>241</c:v>
                </c:pt>
                <c:pt idx="44">
                  <c:v>204</c:v>
                </c:pt>
                <c:pt idx="45">
                  <c:v>287</c:v>
                </c:pt>
                <c:pt idx="46">
                  <c:v>214</c:v>
                </c:pt>
                <c:pt idx="47">
                  <c:v>149</c:v>
                </c:pt>
                <c:pt idx="48">
                  <c:v>269</c:v>
                </c:pt>
                <c:pt idx="4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CB0-889A-8FDE52A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57096"/>
        <c:axId val="604654144"/>
      </c:lineChart>
      <c:dateAx>
        <c:axId val="604657096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4144"/>
        <c:crosses val="autoZero"/>
        <c:auto val="1"/>
        <c:lblOffset val="100"/>
        <c:baseTimeUnit val="days"/>
      </c:dateAx>
      <c:valAx>
        <c:axId val="604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344880</xdr:colOff>
      <xdr:row>73</xdr:row>
      <xdr:rowOff>2967</xdr:rowOff>
    </xdr:from>
    <xdr:to>
      <xdr:col>15</xdr:col>
      <xdr:colOff>132607</xdr:colOff>
      <xdr:row>96</xdr:row>
      <xdr:rowOff>2967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533398</xdr:colOff>
      <xdr:row>11</xdr:row>
      <xdr:rowOff>65314</xdr:rowOff>
    </xdr:from>
    <xdr:to>
      <xdr:col>14</xdr:col>
      <xdr:colOff>234042</xdr:colOff>
      <xdr:row>26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53032-DFB0-4B9E-88AD-D0D3EC82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topLeftCell="B117" zoomScale="115" zoomScaleNormal="115" workbookViewId="0">
      <selection activeCell="B128" sqref="B12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15</v>
      </c>
      <c r="G2">
        <f ca="1">SUM(AllKeys)</f>
        <v>31144</v>
      </c>
      <c r="H2" s="10">
        <f ca="1">G2/5</f>
        <v>6228.8</v>
      </c>
      <c r="S2">
        <v>2</v>
      </c>
    </row>
    <row r="3" spans="1:19">
      <c r="S3">
        <v>3</v>
      </c>
    </row>
    <row r="4" spans="1:19" s="1" customFormat="1">
      <c r="A4" s="1" t="s">
        <v>26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29.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44164</v>
      </c>
      <c r="D9" s="2">
        <f t="shared" ref="D9:D22" si="1">VALUE(MID(Json,I9+10,J9-I9-10))</f>
        <v>753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  <c r="S9">
        <v>9</v>
      </c>
    </row>
    <row r="10" spans="1:19">
      <c r="B10" s="2" t="str">
        <f t="shared" si="0"/>
        <v>28.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44163</v>
      </c>
      <c r="D10" s="2">
        <f t="shared" si="1"/>
        <v>1025</v>
      </c>
      <c r="E10" s="2">
        <f t="shared" si="2"/>
        <v>0</v>
      </c>
      <c r="G10">
        <f>FIND("timestamp",Json,L9)</f>
        <v>163</v>
      </c>
      <c r="H10">
        <f t="shared" si="3"/>
        <v>191</v>
      </c>
      <c r="I10">
        <f t="shared" si="4"/>
        <v>207</v>
      </c>
      <c r="J10">
        <f t="shared" si="5"/>
        <v>221</v>
      </c>
      <c r="K10">
        <f t="shared" si="6"/>
        <v>223</v>
      </c>
      <c r="L10">
        <f t="shared" si="7"/>
        <v>238</v>
      </c>
      <c r="S10">
        <v>10</v>
      </c>
    </row>
    <row r="11" spans="1:19">
      <c r="B11" s="2" t="str">
        <f t="shared" si="0"/>
        <v>27. marraskuuta</v>
      </c>
      <c r="C11" s="5">
        <f t="shared" si="8"/>
        <v>44162</v>
      </c>
      <c r="D11" s="2">
        <f t="shared" si="1"/>
        <v>838</v>
      </c>
      <c r="E11" s="2">
        <f t="shared" si="2"/>
        <v>0</v>
      </c>
      <c r="G11">
        <f t="shared" ref="G11:G22" si="9">FIND("timestamp",Json,H10)</f>
        <v>321</v>
      </c>
      <c r="H11">
        <f t="shared" si="3"/>
        <v>349</v>
      </c>
      <c r="I11">
        <f t="shared" si="4"/>
        <v>365</v>
      </c>
      <c r="J11">
        <f t="shared" si="5"/>
        <v>378</v>
      </c>
      <c r="K11">
        <f t="shared" si="6"/>
        <v>380</v>
      </c>
      <c r="L11">
        <f t="shared" si="7"/>
        <v>395</v>
      </c>
      <c r="S11">
        <v>11</v>
      </c>
    </row>
    <row r="12" spans="1:19">
      <c r="B12" s="2" t="str">
        <f t="shared" si="0"/>
        <v>26. marraskuuta</v>
      </c>
      <c r="C12" s="5">
        <f t="shared" si="8"/>
        <v>44161</v>
      </c>
      <c r="D12" s="2">
        <f t="shared" si="1"/>
        <v>923</v>
      </c>
      <c r="E12" s="2">
        <f t="shared" si="2"/>
        <v>1</v>
      </c>
      <c r="G12">
        <f t="shared" si="9"/>
        <v>478</v>
      </c>
      <c r="H12">
        <f t="shared" si="3"/>
        <v>506</v>
      </c>
      <c r="I12">
        <f t="shared" si="4"/>
        <v>522</v>
      </c>
      <c r="J12">
        <f t="shared" si="5"/>
        <v>535</v>
      </c>
      <c r="K12">
        <f t="shared" si="6"/>
        <v>537</v>
      </c>
      <c r="L12">
        <f t="shared" si="7"/>
        <v>552</v>
      </c>
      <c r="S12">
        <v>12</v>
      </c>
    </row>
    <row r="13" spans="1:19">
      <c r="B13" s="2" t="str">
        <f t="shared" si="0"/>
        <v>25. marraskuuta</v>
      </c>
      <c r="C13" s="5">
        <f t="shared" si="8"/>
        <v>44160</v>
      </c>
      <c r="D13" s="2">
        <f t="shared" si="1"/>
        <v>1098</v>
      </c>
      <c r="E13" s="2">
        <f t="shared" si="2"/>
        <v>0</v>
      </c>
      <c r="G13">
        <f t="shared" si="9"/>
        <v>636</v>
      </c>
      <c r="H13">
        <f t="shared" si="3"/>
        <v>664</v>
      </c>
      <c r="I13">
        <f t="shared" si="4"/>
        <v>680</v>
      </c>
      <c r="J13">
        <f t="shared" si="5"/>
        <v>694</v>
      </c>
      <c r="K13">
        <f t="shared" si="6"/>
        <v>696</v>
      </c>
      <c r="L13">
        <f t="shared" si="7"/>
        <v>711</v>
      </c>
    </row>
    <row r="14" spans="1:19">
      <c r="B14" s="2" t="str">
        <f t="shared" si="0"/>
        <v>24. marraskuuta</v>
      </c>
      <c r="C14" s="5">
        <f t="shared" si="8"/>
        <v>44159</v>
      </c>
      <c r="D14" s="2">
        <f t="shared" si="1"/>
        <v>874</v>
      </c>
      <c r="E14" s="2">
        <f t="shared" si="2"/>
        <v>0</v>
      </c>
      <c r="G14">
        <f t="shared" si="9"/>
        <v>794</v>
      </c>
      <c r="H14">
        <f t="shared" si="3"/>
        <v>822</v>
      </c>
      <c r="I14">
        <f t="shared" si="4"/>
        <v>838</v>
      </c>
      <c r="J14">
        <f t="shared" si="5"/>
        <v>851</v>
      </c>
      <c r="K14">
        <f t="shared" si="6"/>
        <v>853</v>
      </c>
      <c r="L14">
        <f t="shared" si="7"/>
        <v>868</v>
      </c>
      <c r="S14" t="s">
        <v>28</v>
      </c>
    </row>
    <row r="15" spans="1:19">
      <c r="B15" s="2" t="str">
        <f t="shared" si="0"/>
        <v>23. marraskuuta</v>
      </c>
      <c r="C15" s="5">
        <f t="shared" si="8"/>
        <v>44158</v>
      </c>
      <c r="D15" s="2">
        <f t="shared" si="1"/>
        <v>383</v>
      </c>
      <c r="E15" s="2">
        <f t="shared" si="2"/>
        <v>0</v>
      </c>
      <c r="G15">
        <f t="shared" si="9"/>
        <v>951</v>
      </c>
      <c r="H15">
        <f t="shared" si="3"/>
        <v>979</v>
      </c>
      <c r="I15">
        <f t="shared" si="4"/>
        <v>995</v>
      </c>
      <c r="J15">
        <f t="shared" si="5"/>
        <v>1008</v>
      </c>
      <c r="K15">
        <f t="shared" si="6"/>
        <v>1010</v>
      </c>
      <c r="L15">
        <f t="shared" si="7"/>
        <v>1025</v>
      </c>
    </row>
    <row r="16" spans="1:19">
      <c r="B16" s="2" t="str">
        <f t="shared" si="0"/>
        <v>22. marraskuuta</v>
      </c>
      <c r="C16" s="5">
        <f t="shared" si="8"/>
        <v>44157</v>
      </c>
      <c r="D16" s="2">
        <f t="shared" si="1"/>
        <v>485</v>
      </c>
      <c r="E16" s="2">
        <f t="shared" si="2"/>
        <v>0</v>
      </c>
      <c r="G16">
        <f t="shared" si="9"/>
        <v>1108</v>
      </c>
      <c r="H16">
        <f t="shared" si="3"/>
        <v>1136</v>
      </c>
      <c r="I16">
        <f t="shared" si="4"/>
        <v>1152</v>
      </c>
      <c r="J16">
        <f t="shared" si="5"/>
        <v>1165</v>
      </c>
      <c r="K16">
        <f t="shared" si="6"/>
        <v>1167</v>
      </c>
      <c r="L16">
        <f t="shared" si="7"/>
        <v>1182</v>
      </c>
      <c r="R16">
        <v>44164</v>
      </c>
      <c r="S16">
        <v>322</v>
      </c>
    </row>
    <row r="17" spans="1:19">
      <c r="B17" s="2" t="str">
        <f t="shared" si="0"/>
        <v>21. marraskuuta</v>
      </c>
      <c r="C17" s="5">
        <f t="shared" si="8"/>
        <v>44156</v>
      </c>
      <c r="D17" s="2">
        <f t="shared" si="1"/>
        <v>626</v>
      </c>
      <c r="E17" s="2">
        <f t="shared" si="2"/>
        <v>0</v>
      </c>
      <c r="G17">
        <f t="shared" si="9"/>
        <v>1265</v>
      </c>
      <c r="H17">
        <f t="shared" si="3"/>
        <v>1293</v>
      </c>
      <c r="I17">
        <f t="shared" si="4"/>
        <v>1309</v>
      </c>
      <c r="J17">
        <f t="shared" si="5"/>
        <v>1322</v>
      </c>
      <c r="K17">
        <f t="shared" si="6"/>
        <v>1324</v>
      </c>
      <c r="L17">
        <f t="shared" si="7"/>
        <v>1339</v>
      </c>
    </row>
    <row r="18" spans="1:19">
      <c r="B18" s="2" t="str">
        <f t="shared" si="0"/>
        <v>20. marraskuuta</v>
      </c>
      <c r="C18" s="5">
        <f t="shared" si="8"/>
        <v>44155</v>
      </c>
      <c r="D18" s="2">
        <f t="shared" si="1"/>
        <v>518</v>
      </c>
      <c r="E18" s="2">
        <f t="shared" si="2"/>
        <v>0</v>
      </c>
      <c r="G18">
        <f t="shared" si="9"/>
        <v>1422</v>
      </c>
      <c r="H18">
        <f t="shared" si="3"/>
        <v>1450</v>
      </c>
      <c r="I18">
        <f t="shared" si="4"/>
        <v>1466</v>
      </c>
      <c r="J18">
        <f t="shared" si="5"/>
        <v>1479</v>
      </c>
      <c r="K18">
        <f t="shared" si="6"/>
        <v>1481</v>
      </c>
      <c r="L18">
        <f t="shared" si="7"/>
        <v>1496</v>
      </c>
      <c r="S18" t="s">
        <v>29</v>
      </c>
    </row>
    <row r="19" spans="1:19">
      <c r="B19" s="2" t="str">
        <f t="shared" si="0"/>
        <v>19. marraskuuta</v>
      </c>
      <c r="C19" s="5">
        <f t="shared" si="8"/>
        <v>44154</v>
      </c>
      <c r="D19" s="2">
        <f t="shared" si="1"/>
        <v>537</v>
      </c>
      <c r="E19" s="2">
        <f t="shared" si="2"/>
        <v>0</v>
      </c>
      <c r="G19">
        <f t="shared" si="9"/>
        <v>1579</v>
      </c>
      <c r="H19">
        <f t="shared" si="3"/>
        <v>1607</v>
      </c>
      <c r="I19">
        <f t="shared" si="4"/>
        <v>1623</v>
      </c>
      <c r="J19">
        <f t="shared" si="5"/>
        <v>1636</v>
      </c>
      <c r="K19">
        <f t="shared" si="6"/>
        <v>1638</v>
      </c>
      <c r="L19">
        <f t="shared" si="7"/>
        <v>1653</v>
      </c>
      <c r="R19">
        <v>44113</v>
      </c>
      <c r="S19">
        <v>235</v>
      </c>
    </row>
    <row r="20" spans="1:19">
      <c r="B20" s="2" t="str">
        <f t="shared" si="0"/>
        <v>18. marraskuuta</v>
      </c>
      <c r="C20" s="5">
        <f t="shared" si="8"/>
        <v>44153</v>
      </c>
      <c r="D20" s="2">
        <f t="shared" si="1"/>
        <v>458</v>
      </c>
      <c r="E20" s="2">
        <f t="shared" si="2"/>
        <v>0</v>
      </c>
      <c r="G20">
        <f t="shared" si="9"/>
        <v>1736</v>
      </c>
      <c r="H20">
        <f t="shared" si="3"/>
        <v>1764</v>
      </c>
      <c r="I20">
        <f t="shared" si="4"/>
        <v>1780</v>
      </c>
      <c r="J20">
        <f t="shared" si="5"/>
        <v>1793</v>
      </c>
      <c r="K20">
        <f t="shared" si="6"/>
        <v>1795</v>
      </c>
      <c r="L20">
        <f t="shared" si="7"/>
        <v>1810</v>
      </c>
    </row>
    <row r="21" spans="1:19">
      <c r="B21" s="2" t="str">
        <f t="shared" si="0"/>
        <v>17. marraskuuta</v>
      </c>
      <c r="C21" s="5">
        <f t="shared" si="8"/>
        <v>44152</v>
      </c>
      <c r="D21" s="2">
        <f t="shared" si="1"/>
        <v>389</v>
      </c>
      <c r="E21" s="2">
        <f t="shared" si="2"/>
        <v>0</v>
      </c>
      <c r="G21">
        <f t="shared" si="9"/>
        <v>1893</v>
      </c>
      <c r="H21">
        <f t="shared" si="3"/>
        <v>1921</v>
      </c>
      <c r="I21">
        <f t="shared" si="4"/>
        <v>1937</v>
      </c>
      <c r="J21">
        <f t="shared" si="5"/>
        <v>1950</v>
      </c>
      <c r="K21">
        <f t="shared" si="6"/>
        <v>1952</v>
      </c>
      <c r="L21">
        <f t="shared" si="7"/>
        <v>1967</v>
      </c>
    </row>
    <row r="22" spans="1:19">
      <c r="B22" s="2" t="str">
        <f t="shared" si="0"/>
        <v>16. marraskuuta</v>
      </c>
      <c r="C22" s="5">
        <f t="shared" si="8"/>
        <v>44151</v>
      </c>
      <c r="D22" s="2">
        <f t="shared" si="1"/>
        <v>301</v>
      </c>
      <c r="E22" s="2">
        <f t="shared" si="2"/>
        <v>0</v>
      </c>
      <c r="G22">
        <f t="shared" si="9"/>
        <v>2051</v>
      </c>
      <c r="H22">
        <f t="shared" si="3"/>
        <v>2079</v>
      </c>
      <c r="I22">
        <f t="shared" si="4"/>
        <v>2095</v>
      </c>
      <c r="J22">
        <f t="shared" si="5"/>
        <v>2108</v>
      </c>
      <c r="K22">
        <f t="shared" si="6"/>
        <v>2110</v>
      </c>
      <c r="L22">
        <f t="shared" si="7"/>
        <v>2125</v>
      </c>
      <c r="R22">
        <v>44114</v>
      </c>
      <c r="S22">
        <v>269</v>
      </c>
    </row>
    <row r="23" spans="1:19">
      <c r="A23" t="s">
        <v>27</v>
      </c>
      <c r="C23" s="13">
        <v>44164</v>
      </c>
      <c r="D23" s="12">
        <v>753</v>
      </c>
      <c r="E23" s="12">
        <v>0</v>
      </c>
    </row>
    <row r="24" spans="1:19">
      <c r="C24" s="13">
        <v>44155</v>
      </c>
      <c r="D24" s="12">
        <v>518</v>
      </c>
      <c r="E24" s="12">
        <v>0</v>
      </c>
    </row>
    <row r="25" spans="1:19">
      <c r="C25" s="13">
        <v>44154</v>
      </c>
      <c r="D25" s="12">
        <v>537</v>
      </c>
      <c r="E25" s="12">
        <v>0</v>
      </c>
      <c r="R25">
        <v>44115</v>
      </c>
      <c r="S25">
        <v>149</v>
      </c>
    </row>
    <row r="26" spans="1:19">
      <c r="C26" s="13">
        <v>44153</v>
      </c>
      <c r="D26" s="12">
        <v>458</v>
      </c>
      <c r="E26" s="12">
        <v>0</v>
      </c>
    </row>
    <row r="27" spans="1:19">
      <c r="C27" s="13">
        <v>44152</v>
      </c>
      <c r="D27" s="12">
        <v>389</v>
      </c>
      <c r="E27" s="12">
        <v>0</v>
      </c>
    </row>
    <row r="28" spans="1:19">
      <c r="C28" s="13">
        <v>44151</v>
      </c>
      <c r="D28" s="12">
        <v>301</v>
      </c>
      <c r="E28" s="12">
        <v>0</v>
      </c>
      <c r="R28">
        <v>44116</v>
      </c>
      <c r="S28">
        <v>214</v>
      </c>
    </row>
    <row r="29" spans="1:19">
      <c r="C29" s="13">
        <v>44150</v>
      </c>
      <c r="D29" s="12">
        <v>321</v>
      </c>
      <c r="E29" s="12">
        <v>0</v>
      </c>
    </row>
    <row r="30" spans="1:19">
      <c r="C30" s="13">
        <v>44149</v>
      </c>
      <c r="D30" s="12">
        <v>279</v>
      </c>
      <c r="E30" s="12">
        <v>0</v>
      </c>
    </row>
    <row r="31" spans="1:19">
      <c r="C31" s="13">
        <v>44148</v>
      </c>
      <c r="D31" s="12">
        <v>280</v>
      </c>
      <c r="E31" s="12">
        <v>0</v>
      </c>
      <c r="R31">
        <v>44117</v>
      </c>
      <c r="S31">
        <v>287</v>
      </c>
    </row>
    <row r="32" spans="1:19">
      <c r="C32" s="13">
        <v>44147</v>
      </c>
      <c r="D32" s="12">
        <v>255</v>
      </c>
      <c r="E32" s="12">
        <v>1</v>
      </c>
    </row>
    <row r="33" spans="1:19">
      <c r="C33" s="13">
        <v>44146</v>
      </c>
      <c r="D33" s="12">
        <v>248</v>
      </c>
      <c r="E33" s="12">
        <v>0</v>
      </c>
    </row>
    <row r="34" spans="1:19">
      <c r="C34" s="13">
        <v>44145</v>
      </c>
      <c r="D34" s="12">
        <v>202</v>
      </c>
      <c r="E34" s="12">
        <v>0</v>
      </c>
      <c r="R34">
        <v>44118</v>
      </c>
      <c r="S34">
        <v>204</v>
      </c>
    </row>
    <row r="35" spans="1:19">
      <c r="C35" s="13">
        <v>44144</v>
      </c>
      <c r="D35" s="12">
        <v>171</v>
      </c>
      <c r="E35" s="12">
        <v>0</v>
      </c>
    </row>
    <row r="36" spans="1:19">
      <c r="C36" s="13">
        <v>44143</v>
      </c>
      <c r="D36" s="12">
        <v>252</v>
      </c>
      <c r="E36" s="12">
        <v>0</v>
      </c>
    </row>
    <row r="37" spans="1:19">
      <c r="C37" s="13">
        <v>44144</v>
      </c>
      <c r="D37" s="12">
        <v>171</v>
      </c>
      <c r="E37" s="12">
        <v>0</v>
      </c>
      <c r="R37">
        <v>44119</v>
      </c>
      <c r="S37">
        <v>241</v>
      </c>
    </row>
    <row r="38" spans="1:19">
      <c r="C38" s="13">
        <v>44143</v>
      </c>
      <c r="D38" s="12">
        <v>252</v>
      </c>
      <c r="E38" s="12">
        <v>0</v>
      </c>
    </row>
    <row r="39" spans="1:19">
      <c r="A39" t="s">
        <v>17</v>
      </c>
      <c r="C39" s="13">
        <v>44142</v>
      </c>
      <c r="D39" s="12">
        <v>365</v>
      </c>
      <c r="E39" s="12">
        <v>0</v>
      </c>
    </row>
    <row r="40" spans="1:19">
      <c r="A40" s="6" t="s">
        <v>5</v>
      </c>
      <c r="C40" s="13">
        <v>44141</v>
      </c>
      <c r="D40" s="12">
        <v>378</v>
      </c>
      <c r="E40" s="12">
        <v>0</v>
      </c>
      <c r="R40">
        <v>44120</v>
      </c>
      <c r="S40">
        <v>189</v>
      </c>
    </row>
    <row r="41" spans="1:19">
      <c r="C41" s="13">
        <v>44140</v>
      </c>
      <c r="D41" s="12">
        <v>309</v>
      </c>
      <c r="E41" s="12">
        <v>0</v>
      </c>
    </row>
    <row r="42" spans="1:19">
      <c r="C42" s="13">
        <v>44139</v>
      </c>
      <c r="D42" s="12">
        <v>345</v>
      </c>
      <c r="E42" s="12">
        <v>0</v>
      </c>
    </row>
    <row r="43" spans="1:19">
      <c r="C43" s="13">
        <v>44138</v>
      </c>
      <c r="D43" s="12">
        <v>252</v>
      </c>
      <c r="E43" s="12">
        <v>0</v>
      </c>
      <c r="R43">
        <v>44121</v>
      </c>
      <c r="S43">
        <v>160</v>
      </c>
    </row>
    <row r="44" spans="1:19">
      <c r="C44" s="13">
        <v>44137</v>
      </c>
      <c r="D44" s="12">
        <v>241</v>
      </c>
      <c r="E44" s="12">
        <v>0</v>
      </c>
    </row>
    <row r="45" spans="1:19">
      <c r="A45" t="s">
        <v>13</v>
      </c>
      <c r="C45" s="13">
        <v>44136</v>
      </c>
      <c r="D45" s="12">
        <v>240</v>
      </c>
      <c r="E45" s="12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21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16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29.11 on n=753 edelliset 7 päivää 5894 (muutos 78 %), 3314 (89 %), 1756 (-18 %), 2142. Kumulatiivisesti N=31144 ja /5 arvioituna (*) avauskoodeja jaettu vähintään 6229,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29.11.2020 uusia #koronavilkku päiväavaimia 753.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23</v>
      </c>
    </row>
    <row r="112" spans="1:19">
      <c r="B112" s="18">
        <f ca="1">_xlfn.FLOOR.MATH(NOW())+1</f>
        <v>44165</v>
      </c>
      <c r="C112" t="s">
        <v>31</v>
      </c>
      <c r="D112" t="s">
        <v>2</v>
      </c>
      <c r="F112" t="s">
        <v>20</v>
      </c>
      <c r="H112" t="s">
        <v>20</v>
      </c>
      <c r="I112" t="s">
        <v>18</v>
      </c>
      <c r="J112" t="s">
        <v>19</v>
      </c>
      <c r="K112" t="s">
        <v>32</v>
      </c>
      <c r="R112">
        <v>44146</v>
      </c>
      <c r="S112">
        <v>238</v>
      </c>
    </row>
    <row r="113" spans="1:19">
      <c r="A113">
        <f ca="1">SUM(C113:C119)</f>
        <v>5894</v>
      </c>
      <c r="B113" s="18">
        <f ca="1">IF(AND(B112&gt;44077,B112&lt;&gt;""),B112-1,B112)</f>
        <v>44164</v>
      </c>
      <c r="C113">
        <f t="shared" ref="C113:C146" ca="1" si="10">VLOOKUP(B113,data,2,FALSE)</f>
        <v>753</v>
      </c>
      <c r="D113">
        <f t="shared" ref="D113:D125" ca="1" si="11">VLOOKUP(B113,data,3,FALSE)</f>
        <v>0</v>
      </c>
      <c r="E113">
        <f ca="1">IF(C113&lt;C114,C113,-1)</f>
        <v>753</v>
      </c>
      <c r="F113">
        <f ca="1">COUNTIF(E113:E208,E113)</f>
        <v>6</v>
      </c>
      <c r="G113" s="3">
        <f ca="1">IF(G114&gt;44077,G114-1,44077)</f>
        <v>44077</v>
      </c>
      <c r="H113">
        <f t="shared" ref="H113:H176" ca="1" si="12">VLOOKUP(G113,data,2,FALSE)</f>
        <v>6</v>
      </c>
      <c r="K113">
        <f ca="1">IF(ISNA(VLOOKUP(B113,R:S,2,)),"",VLOOKUP(B113,R:S,2,))</f>
        <v>322</v>
      </c>
    </row>
    <row r="114" spans="1:19">
      <c r="A114" s="9" t="str">
        <f ca="1">TEXT(A113/A120-1,"0 %")</f>
        <v>78 %</v>
      </c>
      <c r="B114" s="18">
        <f t="shared" ref="B114:B177" ca="1" si="13">IF(AND(B113&gt;44077,B113&lt;&gt;""),B113-1,B113)</f>
        <v>44163</v>
      </c>
      <c r="C114">
        <f t="shared" ca="1" si="10"/>
        <v>1025</v>
      </c>
      <c r="D114">
        <f t="shared" ca="1" si="11"/>
        <v>0</v>
      </c>
      <c r="E114">
        <f ca="1">IF(C114&gt;=E113,E113,0)</f>
        <v>753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>
        <f t="shared" ref="K114:K177" ca="1" si="17">IF(ISNA(VLOOKUP(B114,R:S,2,)),"",VLOOKUP(B114,R:S,2,))</f>
        <v>541</v>
      </c>
    </row>
    <row r="115" spans="1:19">
      <c r="B115" s="18">
        <f t="shared" ca="1" si="13"/>
        <v>44162</v>
      </c>
      <c r="C115">
        <f t="shared" ca="1" si="10"/>
        <v>838</v>
      </c>
      <c r="D115">
        <f t="shared" ca="1" si="11"/>
        <v>0</v>
      </c>
      <c r="E115">
        <f t="shared" ref="E115:E159" ca="1" si="18">IF(C115&gt;E114,E114,0)</f>
        <v>753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>
        <f t="shared" ca="1" si="17"/>
        <v>618</v>
      </c>
      <c r="R115">
        <v>44147</v>
      </c>
      <c r="S115">
        <v>197</v>
      </c>
    </row>
    <row r="116" spans="1:19">
      <c r="B116" s="18">
        <f t="shared" ca="1" si="13"/>
        <v>44161</v>
      </c>
      <c r="C116">
        <f t="shared" ca="1" si="10"/>
        <v>923</v>
      </c>
      <c r="D116">
        <f t="shared" ca="1" si="11"/>
        <v>1</v>
      </c>
      <c r="E116">
        <f t="shared" ca="1" si="18"/>
        <v>753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>
        <f t="shared" ca="1" si="17"/>
        <v>496</v>
      </c>
    </row>
    <row r="117" spans="1:19">
      <c r="B117" s="18">
        <f t="shared" ca="1" si="13"/>
        <v>44160</v>
      </c>
      <c r="C117">
        <f t="shared" ca="1" si="10"/>
        <v>1098</v>
      </c>
      <c r="D117">
        <f t="shared" ca="1" si="11"/>
        <v>0</v>
      </c>
      <c r="E117">
        <f t="shared" ca="1" si="18"/>
        <v>753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  <c r="K117">
        <f t="shared" ca="1" si="17"/>
        <v>363</v>
      </c>
    </row>
    <row r="118" spans="1:19">
      <c r="B118" s="18">
        <f t="shared" ca="1" si="13"/>
        <v>44159</v>
      </c>
      <c r="C118">
        <f t="shared" ca="1" si="10"/>
        <v>874</v>
      </c>
      <c r="D118">
        <f t="shared" ca="1" si="11"/>
        <v>0</v>
      </c>
      <c r="E118">
        <f t="shared" ca="1" si="18"/>
        <v>753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  <c r="K118">
        <f t="shared" ca="1" si="17"/>
        <v>353</v>
      </c>
      <c r="R118">
        <v>44148</v>
      </c>
      <c r="S118">
        <v>316</v>
      </c>
    </row>
    <row r="119" spans="1:19">
      <c r="B119" s="18">
        <f t="shared" ca="1" si="13"/>
        <v>44158</v>
      </c>
      <c r="C119">
        <f t="shared" ca="1" si="10"/>
        <v>383</v>
      </c>
      <c r="D119">
        <f t="shared" ca="1" si="11"/>
        <v>0</v>
      </c>
      <c r="E119">
        <f ca="1">IF(C119&gt;E118,E118,-1)</f>
        <v>-1</v>
      </c>
      <c r="G119" s="3">
        <f t="shared" ca="1" si="14"/>
        <v>44077</v>
      </c>
      <c r="H119">
        <f t="shared" ca="1" si="12"/>
        <v>6</v>
      </c>
      <c r="I119" t="str">
        <f t="shared" ca="1" si="15"/>
        <v/>
      </c>
      <c r="J119" t="str">
        <f t="shared" ca="1" si="16"/>
        <v/>
      </c>
      <c r="K119">
        <f t="shared" ca="1" si="17"/>
        <v>297</v>
      </c>
    </row>
    <row r="120" spans="1:19">
      <c r="A120">
        <f ca="1">SUM(C120:C126)</f>
        <v>3314</v>
      </c>
      <c r="B120" s="18">
        <f t="shared" ca="1" si="13"/>
        <v>44157</v>
      </c>
      <c r="C120">
        <f t="shared" ca="1" si="10"/>
        <v>485</v>
      </c>
      <c r="D120">
        <f t="shared" ca="1" si="11"/>
        <v>0</v>
      </c>
      <c r="E120">
        <f t="shared" ca="1" si="18"/>
        <v>-1</v>
      </c>
      <c r="G120" s="3">
        <f t="shared" ca="1" si="14"/>
        <v>44077</v>
      </c>
      <c r="H120">
        <f t="shared" ca="1" si="12"/>
        <v>6</v>
      </c>
      <c r="I120" t="str">
        <f t="shared" ca="1" si="15"/>
        <v/>
      </c>
      <c r="J120" t="str">
        <f t="shared" ca="1" si="16"/>
        <v/>
      </c>
      <c r="K120">
        <f t="shared" ca="1" si="17"/>
        <v>423</v>
      </c>
    </row>
    <row r="121" spans="1:19">
      <c r="A121" s="9" t="str">
        <f ca="1">TEXT(A120/A127-1,"0 %")</f>
        <v>89 %</v>
      </c>
      <c r="B121" s="18">
        <f t="shared" ca="1" si="13"/>
        <v>44156</v>
      </c>
      <c r="C121">
        <f t="shared" ca="1" si="10"/>
        <v>626</v>
      </c>
      <c r="D121">
        <f t="shared" ca="1" si="11"/>
        <v>0</v>
      </c>
      <c r="E121">
        <f t="shared" ca="1" si="18"/>
        <v>-1</v>
      </c>
      <c r="G121" s="3">
        <f t="shared" ca="1" si="14"/>
        <v>44077</v>
      </c>
      <c r="H121">
        <f t="shared" ca="1" si="12"/>
        <v>6</v>
      </c>
      <c r="I121" t="str">
        <f t="shared" ca="1" si="15"/>
        <v/>
      </c>
      <c r="J121" t="str">
        <f t="shared" ca="1" si="16"/>
        <v/>
      </c>
      <c r="K121">
        <f t="shared" ca="1" si="17"/>
        <v>469</v>
      </c>
      <c r="R121">
        <v>44149</v>
      </c>
      <c r="S121">
        <v>244</v>
      </c>
    </row>
    <row r="122" spans="1:19">
      <c r="B122" s="18">
        <f t="shared" ca="1" si="13"/>
        <v>44155</v>
      </c>
      <c r="C122">
        <f t="shared" ca="1" si="10"/>
        <v>518</v>
      </c>
      <c r="D122">
        <f t="shared" ca="1" si="11"/>
        <v>0</v>
      </c>
      <c r="E122">
        <f t="shared" ca="1" si="18"/>
        <v>-1</v>
      </c>
      <c r="G122" s="3">
        <f t="shared" ca="1" si="14"/>
        <v>44078</v>
      </c>
      <c r="H122">
        <f t="shared" ca="1" si="12"/>
        <v>19</v>
      </c>
      <c r="I122">
        <f t="shared" ca="1" si="15"/>
        <v>19</v>
      </c>
      <c r="J122" t="str">
        <f t="shared" ca="1" si="16"/>
        <v/>
      </c>
      <c r="K122">
        <f t="shared" ca="1" si="17"/>
        <v>461</v>
      </c>
    </row>
    <row r="123" spans="1:19">
      <c r="B123" s="18">
        <f t="shared" ca="1" si="13"/>
        <v>44154</v>
      </c>
      <c r="C123">
        <f t="shared" ca="1" si="10"/>
        <v>537</v>
      </c>
      <c r="D123">
        <f t="shared" ca="1" si="11"/>
        <v>0</v>
      </c>
      <c r="E123">
        <f t="shared" ca="1" si="18"/>
        <v>-1</v>
      </c>
      <c r="G123" s="3">
        <f t="shared" ca="1" si="14"/>
        <v>44079</v>
      </c>
      <c r="H123">
        <f t="shared" ca="1" si="12"/>
        <v>15</v>
      </c>
      <c r="I123" t="str">
        <f t="shared" ca="1" si="15"/>
        <v/>
      </c>
      <c r="J123" t="str">
        <f t="shared" ca="1" si="16"/>
        <v/>
      </c>
      <c r="K123">
        <f t="shared" ca="1" si="17"/>
        <v>351</v>
      </c>
    </row>
    <row r="124" spans="1:19">
      <c r="B124" s="18">
        <f t="shared" ca="1" si="13"/>
        <v>44153</v>
      </c>
      <c r="C124">
        <f t="shared" ca="1" si="10"/>
        <v>458</v>
      </c>
      <c r="D124">
        <f t="shared" ca="1" si="11"/>
        <v>0</v>
      </c>
      <c r="E124">
        <f t="shared" ca="1" si="18"/>
        <v>-1</v>
      </c>
      <c r="G124" s="3">
        <f t="shared" ca="1" si="14"/>
        <v>44080</v>
      </c>
      <c r="H124">
        <f t="shared" ca="1" si="12"/>
        <v>10</v>
      </c>
      <c r="I124" t="str">
        <f t="shared" ca="1" si="15"/>
        <v/>
      </c>
      <c r="J124">
        <f t="shared" ca="1" si="16"/>
        <v>10</v>
      </c>
      <c r="K124">
        <f t="shared" ca="1" si="17"/>
        <v>288</v>
      </c>
      <c r="R124">
        <v>44150</v>
      </c>
      <c r="S124">
        <v>213</v>
      </c>
    </row>
    <row r="125" spans="1:19">
      <c r="B125" s="18">
        <f t="shared" ca="1" si="13"/>
        <v>44152</v>
      </c>
      <c r="C125">
        <f t="shared" ca="1" si="10"/>
        <v>389</v>
      </c>
      <c r="D125">
        <f t="shared" ca="1" si="11"/>
        <v>0</v>
      </c>
      <c r="E125">
        <f t="shared" ca="1" si="18"/>
        <v>-1</v>
      </c>
      <c r="G125" s="3">
        <f t="shared" ca="1" si="14"/>
        <v>44081</v>
      </c>
      <c r="H125">
        <f t="shared" ca="1" si="12"/>
        <v>46</v>
      </c>
      <c r="I125" t="str">
        <f t="shared" ca="1" si="15"/>
        <v/>
      </c>
      <c r="J125" t="str">
        <f t="shared" ca="1" si="16"/>
        <v/>
      </c>
      <c r="K125">
        <f t="shared" ca="1" si="17"/>
        <v>228</v>
      </c>
    </row>
    <row r="126" spans="1:19">
      <c r="B126" s="18">
        <f t="shared" ca="1" si="13"/>
        <v>44151</v>
      </c>
      <c r="C126">
        <f t="shared" ca="1" si="10"/>
        <v>301</v>
      </c>
      <c r="D126">
        <f ca="1">VLOOKUP(B126,data,3,FALSE)</f>
        <v>0</v>
      </c>
      <c r="E126">
        <f t="shared" ca="1" si="18"/>
        <v>-1</v>
      </c>
      <c r="G126" s="3">
        <f t="shared" ca="1" si="14"/>
        <v>44082</v>
      </c>
      <c r="H126">
        <f t="shared" ca="1" si="12"/>
        <v>56</v>
      </c>
      <c r="I126" t="str">
        <f t="shared" ca="1" si="15"/>
        <v/>
      </c>
      <c r="J126" t="str">
        <f t="shared" ca="1" si="16"/>
        <v/>
      </c>
      <c r="K126">
        <f t="shared" ca="1" si="17"/>
        <v>104</v>
      </c>
    </row>
    <row r="127" spans="1:19">
      <c r="A127">
        <f ca="1">SUM(C127:C133)</f>
        <v>1756</v>
      </c>
      <c r="B127" s="18">
        <f t="shared" ca="1" si="13"/>
        <v>44150</v>
      </c>
      <c r="C127">
        <f t="shared" ca="1" si="10"/>
        <v>321</v>
      </c>
      <c r="D127">
        <f t="shared" ref="D127:D133" ca="1" si="19">VLOOKUP(B127,data,3,FALSE)</f>
        <v>0</v>
      </c>
      <c r="E127">
        <f t="shared" ca="1" si="18"/>
        <v>-1</v>
      </c>
      <c r="G127" s="3">
        <f t="shared" ca="1" si="14"/>
        <v>44083</v>
      </c>
      <c r="H127">
        <f t="shared" ca="1" si="12"/>
        <v>101</v>
      </c>
      <c r="I127">
        <f t="shared" ca="1" si="15"/>
        <v>101</v>
      </c>
      <c r="J127" t="str">
        <f t="shared" ca="1" si="16"/>
        <v/>
      </c>
      <c r="K127">
        <f t="shared" ca="1" si="17"/>
        <v>213</v>
      </c>
      <c r="R127">
        <v>44151</v>
      </c>
      <c r="S127">
        <v>104</v>
      </c>
    </row>
    <row r="128" spans="1:19">
      <c r="A128" s="9" t="str">
        <f ca="1">TEXT(A127/A134-1,"0 %")</f>
        <v>-18 %</v>
      </c>
      <c r="B128" s="18">
        <f t="shared" ca="1" si="13"/>
        <v>44149</v>
      </c>
      <c r="C128">
        <f t="shared" ca="1" si="10"/>
        <v>279</v>
      </c>
      <c r="D128">
        <f t="shared" ca="1" si="19"/>
        <v>0</v>
      </c>
      <c r="E128">
        <f t="shared" ca="1" si="18"/>
        <v>-1</v>
      </c>
      <c r="G128" s="3">
        <f t="shared" ca="1" si="14"/>
        <v>44084</v>
      </c>
      <c r="H128">
        <f t="shared" ca="1" si="12"/>
        <v>75</v>
      </c>
      <c r="I128" t="str">
        <f t="shared" ca="1" si="15"/>
        <v/>
      </c>
      <c r="J128" t="str">
        <f t="shared" ca="1" si="16"/>
        <v/>
      </c>
      <c r="K128">
        <f t="shared" ca="1" si="17"/>
        <v>244</v>
      </c>
    </row>
    <row r="129" spans="1:19">
      <c r="B129" s="18">
        <f t="shared" ca="1" si="13"/>
        <v>44148</v>
      </c>
      <c r="C129">
        <f t="shared" ca="1" si="10"/>
        <v>280</v>
      </c>
      <c r="D129">
        <f t="shared" ca="1" si="19"/>
        <v>0</v>
      </c>
      <c r="E129">
        <f t="shared" ca="1" si="18"/>
        <v>-1</v>
      </c>
      <c r="G129" s="3">
        <f t="shared" ca="1" si="14"/>
        <v>44085</v>
      </c>
      <c r="H129">
        <f t="shared" ca="1" si="12"/>
        <v>70</v>
      </c>
      <c r="I129" t="str">
        <f t="shared" ca="1" si="15"/>
        <v/>
      </c>
      <c r="J129" t="str">
        <f t="shared" ca="1" si="16"/>
        <v/>
      </c>
      <c r="K129">
        <f t="shared" ca="1" si="17"/>
        <v>316</v>
      </c>
    </row>
    <row r="130" spans="1:19">
      <c r="B130" s="18">
        <f t="shared" ca="1" si="13"/>
        <v>44147</v>
      </c>
      <c r="C130">
        <f t="shared" ca="1" si="10"/>
        <v>255</v>
      </c>
      <c r="D130">
        <f t="shared" ca="1" si="19"/>
        <v>1</v>
      </c>
      <c r="E130">
        <f t="shared" ca="1" si="18"/>
        <v>-1</v>
      </c>
      <c r="G130" s="3">
        <f t="shared" ca="1" si="14"/>
        <v>44086</v>
      </c>
      <c r="H130">
        <f t="shared" ca="1" si="12"/>
        <v>46</v>
      </c>
      <c r="I130" t="str">
        <f t="shared" ca="1" si="15"/>
        <v/>
      </c>
      <c r="J130">
        <f t="shared" ca="1" si="16"/>
        <v>46</v>
      </c>
      <c r="K130">
        <f t="shared" ca="1" si="17"/>
        <v>197</v>
      </c>
      <c r="R130">
        <v>44152</v>
      </c>
      <c r="S130">
        <v>228</v>
      </c>
    </row>
    <row r="131" spans="1:19">
      <c r="B131" s="18">
        <f t="shared" ca="1" si="13"/>
        <v>44146</v>
      </c>
      <c r="C131">
        <f t="shared" ca="1" si="10"/>
        <v>248</v>
      </c>
      <c r="D131">
        <f t="shared" ca="1" si="19"/>
        <v>0</v>
      </c>
      <c r="E131">
        <f t="shared" ca="1" si="18"/>
        <v>-1</v>
      </c>
      <c r="G131" s="3">
        <f t="shared" ca="1" si="14"/>
        <v>44087</v>
      </c>
      <c r="H131">
        <f t="shared" ca="1" si="12"/>
        <v>87</v>
      </c>
      <c r="I131">
        <f t="shared" ca="1" si="15"/>
        <v>87</v>
      </c>
      <c r="J131" t="str">
        <f t="shared" ca="1" si="16"/>
        <v/>
      </c>
      <c r="K131">
        <f t="shared" ca="1" si="17"/>
        <v>238</v>
      </c>
    </row>
    <row r="132" spans="1:19">
      <c r="B132" s="18">
        <f t="shared" ca="1" si="13"/>
        <v>44145</v>
      </c>
      <c r="C132">
        <f t="shared" ca="1" si="10"/>
        <v>202</v>
      </c>
      <c r="D132">
        <f t="shared" ca="1" si="19"/>
        <v>0</v>
      </c>
      <c r="E132">
        <f t="shared" ca="1" si="18"/>
        <v>-1</v>
      </c>
      <c r="G132" s="3">
        <f t="shared" ca="1" si="14"/>
        <v>44088</v>
      </c>
      <c r="H132">
        <f t="shared" ca="1" si="12"/>
        <v>67</v>
      </c>
      <c r="I132" t="str">
        <f t="shared" ca="1" si="15"/>
        <v/>
      </c>
      <c r="J132">
        <f t="shared" ca="1" si="16"/>
        <v>67</v>
      </c>
      <c r="K132">
        <f t="shared" ca="1" si="17"/>
        <v>220</v>
      </c>
    </row>
    <row r="133" spans="1:19">
      <c r="B133" s="18">
        <f t="shared" ca="1" si="13"/>
        <v>44144</v>
      </c>
      <c r="C133">
        <f t="shared" ca="1" si="10"/>
        <v>171</v>
      </c>
      <c r="D133">
        <f t="shared" ca="1" si="19"/>
        <v>0</v>
      </c>
      <c r="E133">
        <f t="shared" ca="1" si="18"/>
        <v>-1</v>
      </c>
      <c r="G133" s="3">
        <f t="shared" ca="1" si="14"/>
        <v>44089</v>
      </c>
      <c r="H133">
        <f t="shared" ca="1" si="12"/>
        <v>136</v>
      </c>
      <c r="I133">
        <f t="shared" ca="1" si="15"/>
        <v>136</v>
      </c>
      <c r="J133" t="str">
        <f t="shared" ca="1" si="16"/>
        <v/>
      </c>
      <c r="K133">
        <f t="shared" ca="1" si="17"/>
        <v>90</v>
      </c>
      <c r="R133">
        <v>44153</v>
      </c>
      <c r="S133">
        <v>288</v>
      </c>
    </row>
    <row r="134" spans="1:19">
      <c r="A134">
        <f ca="1">SUM(C134:C140)</f>
        <v>2142</v>
      </c>
      <c r="B134" s="18">
        <f t="shared" ca="1" si="13"/>
        <v>44143</v>
      </c>
      <c r="C134">
        <f t="shared" ca="1" si="10"/>
        <v>252</v>
      </c>
      <c r="D134">
        <f t="shared" ref="D134:D146" ca="1" si="20">VLOOKUP(B134,data,3,FALSE)</f>
        <v>0</v>
      </c>
      <c r="E134">
        <f t="shared" ca="1" si="18"/>
        <v>-1</v>
      </c>
      <c r="G134" s="3">
        <f t="shared" ca="1" si="14"/>
        <v>44090</v>
      </c>
      <c r="H134">
        <f t="shared" ca="1" si="12"/>
        <v>125</v>
      </c>
      <c r="I134" t="str">
        <f t="shared" ca="1" si="15"/>
        <v/>
      </c>
      <c r="J134">
        <f t="shared" ca="1" si="16"/>
        <v>125</v>
      </c>
      <c r="K134">
        <f t="shared" ca="1" si="17"/>
        <v>412</v>
      </c>
    </row>
    <row r="135" spans="1:19">
      <c r="A135" s="9" t="str">
        <f ca="1">TEXT(A134/A141-1,"0 %")</f>
        <v>-6 %</v>
      </c>
      <c r="B135" s="18">
        <f t="shared" ca="1" si="13"/>
        <v>44142</v>
      </c>
      <c r="C135">
        <f t="shared" ca="1" si="10"/>
        <v>365</v>
      </c>
      <c r="D135">
        <f t="shared" ca="1" si="20"/>
        <v>0</v>
      </c>
      <c r="E135">
        <f t="shared" ca="1" si="18"/>
        <v>-1</v>
      </c>
      <c r="G135" s="3">
        <f t="shared" ca="1" si="14"/>
        <v>44091</v>
      </c>
      <c r="H135">
        <f t="shared" ca="1" si="12"/>
        <v>137</v>
      </c>
      <c r="I135">
        <f t="shared" ca="1" si="15"/>
        <v>137</v>
      </c>
      <c r="J135" t="str">
        <f t="shared" ca="1" si="16"/>
        <v/>
      </c>
      <c r="K135" t="str">
        <f ca="1">IF(ISNA(VLOOKUP(B135,R:S,2,)),"",VLOOKUP(B135,R:S,2,))</f>
        <v/>
      </c>
    </row>
    <row r="136" spans="1:19">
      <c r="B136" s="18">
        <f t="shared" ca="1" si="13"/>
        <v>44141</v>
      </c>
      <c r="C136">
        <f t="shared" ca="1" si="10"/>
        <v>378</v>
      </c>
      <c r="D136">
        <f t="shared" ca="1" si="20"/>
        <v>0</v>
      </c>
      <c r="E136">
        <f t="shared" ca="1" si="18"/>
        <v>-1</v>
      </c>
      <c r="G136" s="3">
        <f t="shared" ca="1" si="14"/>
        <v>44092</v>
      </c>
      <c r="H136">
        <f t="shared" ca="1" si="12"/>
        <v>82</v>
      </c>
      <c r="I136" t="str">
        <f t="shared" ca="1" si="15"/>
        <v/>
      </c>
      <c r="J136">
        <f t="shared" ca="1" si="16"/>
        <v>82</v>
      </c>
      <c r="K136">
        <f t="shared" ca="1" si="17"/>
        <v>266</v>
      </c>
      <c r="R136">
        <v>44154</v>
      </c>
      <c r="S136">
        <v>351</v>
      </c>
    </row>
    <row r="137" spans="1:19">
      <c r="B137" s="18">
        <f t="shared" ca="1" si="13"/>
        <v>44140</v>
      </c>
      <c r="C137">
        <f t="shared" ca="1" si="10"/>
        <v>309</v>
      </c>
      <c r="D137">
        <f t="shared" ca="1" si="20"/>
        <v>0</v>
      </c>
      <c r="E137">
        <f t="shared" ca="1" si="18"/>
        <v>-1</v>
      </c>
      <c r="G137" s="3">
        <f t="shared" ca="1" si="14"/>
        <v>44093</v>
      </c>
      <c r="H137">
        <f t="shared" ca="1" si="12"/>
        <v>190</v>
      </c>
      <c r="I137" t="str">
        <f t="shared" ca="1" si="15"/>
        <v/>
      </c>
      <c r="J137" t="str">
        <f t="shared" ca="1" si="16"/>
        <v/>
      </c>
      <c r="K137">
        <f t="shared" ca="1" si="17"/>
        <v>189</v>
      </c>
    </row>
    <row r="138" spans="1:19">
      <c r="B138" s="18">
        <f t="shared" ca="1" si="13"/>
        <v>44139</v>
      </c>
      <c r="C138">
        <f t="shared" ca="1" si="10"/>
        <v>345</v>
      </c>
      <c r="D138">
        <f t="shared" ca="1" si="20"/>
        <v>0</v>
      </c>
      <c r="E138">
        <f t="shared" ca="1" si="18"/>
        <v>-1</v>
      </c>
      <c r="G138" s="3">
        <f t="shared" ca="1" si="14"/>
        <v>44094</v>
      </c>
      <c r="H138">
        <f t="shared" ca="1" si="12"/>
        <v>202</v>
      </c>
      <c r="I138">
        <f t="shared" ca="1" si="15"/>
        <v>202</v>
      </c>
      <c r="J138" t="str">
        <f t="shared" ca="1" si="16"/>
        <v/>
      </c>
      <c r="K138">
        <f t="shared" ca="1" si="17"/>
        <v>293</v>
      </c>
    </row>
    <row r="139" spans="1:19">
      <c r="A139" s="7"/>
      <c r="B139" s="18">
        <f t="shared" ca="1" si="13"/>
        <v>44138</v>
      </c>
      <c r="C139">
        <f t="shared" ca="1" si="10"/>
        <v>252</v>
      </c>
      <c r="D139">
        <f t="shared" ca="1" si="20"/>
        <v>0</v>
      </c>
      <c r="E139">
        <f t="shared" ca="1" si="18"/>
        <v>-1</v>
      </c>
      <c r="G139" s="3">
        <f t="shared" ca="1" si="14"/>
        <v>44095</v>
      </c>
      <c r="H139">
        <f t="shared" ca="1" si="12"/>
        <v>157</v>
      </c>
      <c r="I139" t="str">
        <f t="shared" ca="1" si="15"/>
        <v/>
      </c>
      <c r="J139">
        <f t="shared" ca="1" si="16"/>
        <v>157</v>
      </c>
      <c r="K139">
        <f t="shared" ca="1" si="17"/>
        <v>237</v>
      </c>
      <c r="R139">
        <v>44155</v>
      </c>
      <c r="S139">
        <v>461</v>
      </c>
    </row>
    <row r="140" spans="1:19">
      <c r="A140" s="3"/>
      <c r="B140" s="18">
        <f t="shared" ca="1" si="13"/>
        <v>44137</v>
      </c>
      <c r="C140">
        <f t="shared" ca="1" si="10"/>
        <v>241</v>
      </c>
      <c r="D140">
        <f t="shared" ca="1" si="20"/>
        <v>0</v>
      </c>
      <c r="E140">
        <f t="shared" ca="1" si="18"/>
        <v>-1</v>
      </c>
      <c r="G140" s="3">
        <f t="shared" ca="1" si="14"/>
        <v>44096</v>
      </c>
      <c r="H140">
        <f t="shared" ca="1" si="12"/>
        <v>311</v>
      </c>
      <c r="I140">
        <f t="shared" ca="1" si="15"/>
        <v>311</v>
      </c>
      <c r="J140" t="str">
        <f t="shared" ca="1" si="16"/>
        <v/>
      </c>
      <c r="K140">
        <f t="shared" ca="1" si="17"/>
        <v>109</v>
      </c>
    </row>
    <row r="141" spans="1:19">
      <c r="A141">
        <f ca="1">SUM(C141:C147)</f>
        <v>2268</v>
      </c>
      <c r="B141" s="18">
        <f t="shared" ca="1" si="13"/>
        <v>44136</v>
      </c>
      <c r="C141">
        <f t="shared" ca="1" si="10"/>
        <v>240</v>
      </c>
      <c r="D141">
        <f t="shared" ca="1" si="20"/>
        <v>0</v>
      </c>
      <c r="E141">
        <f t="shared" ca="1" si="18"/>
        <v>-1</v>
      </c>
      <c r="G141" s="3">
        <f t="shared" ca="1" si="14"/>
        <v>44097</v>
      </c>
      <c r="H141">
        <f t="shared" ca="1" si="12"/>
        <v>189</v>
      </c>
      <c r="I141" t="str">
        <f t="shared" ca="1" si="15"/>
        <v/>
      </c>
      <c r="J141">
        <f t="shared" ca="1" si="16"/>
        <v>189</v>
      </c>
      <c r="K141">
        <f t="shared" ca="1" si="17"/>
        <v>178</v>
      </c>
    </row>
    <row r="142" spans="1:19">
      <c r="A142" s="9" t="str">
        <f ca="1">TEXT(A141/A148-1,"0 %")</f>
        <v>-18 %</v>
      </c>
      <c r="B142" s="18">
        <f t="shared" ca="1" si="13"/>
        <v>44135</v>
      </c>
      <c r="C142">
        <f t="shared" ca="1" si="10"/>
        <v>372</v>
      </c>
      <c r="D142">
        <f t="shared" ca="1" si="20"/>
        <v>0</v>
      </c>
      <c r="E142">
        <f t="shared" ca="1" si="18"/>
        <v>-1</v>
      </c>
      <c r="G142" s="3">
        <f t="shared" ca="1" si="14"/>
        <v>44098</v>
      </c>
      <c r="H142">
        <f t="shared" ca="1" si="12"/>
        <v>211</v>
      </c>
      <c r="I142" t="str">
        <f t="shared" ca="1" si="15"/>
        <v/>
      </c>
      <c r="J142" t="str">
        <f t="shared" ca="1" si="16"/>
        <v/>
      </c>
      <c r="K142">
        <f t="shared" ca="1" si="17"/>
        <v>203</v>
      </c>
      <c r="R142">
        <v>44156</v>
      </c>
      <c r="S142">
        <v>469</v>
      </c>
    </row>
    <row r="143" spans="1:19">
      <c r="B143" s="18">
        <f t="shared" ca="1" si="13"/>
        <v>44134</v>
      </c>
      <c r="C143">
        <f t="shared" ca="1" si="10"/>
        <v>367</v>
      </c>
      <c r="D143">
        <f t="shared" ca="1" si="20"/>
        <v>0</v>
      </c>
      <c r="E143">
        <f t="shared" ca="1" si="18"/>
        <v>-1</v>
      </c>
      <c r="G143" s="3">
        <f t="shared" ca="1" si="14"/>
        <v>44099</v>
      </c>
      <c r="H143">
        <f t="shared" ca="1" si="12"/>
        <v>217</v>
      </c>
      <c r="I143" t="str">
        <f t="shared" ca="1" si="15"/>
        <v/>
      </c>
      <c r="J143" t="str">
        <f t="shared" ca="1" si="16"/>
        <v/>
      </c>
      <c r="K143">
        <f t="shared" ca="1" si="17"/>
        <v>344</v>
      </c>
    </row>
    <row r="144" spans="1:19">
      <c r="B144" s="18">
        <f t="shared" ca="1" si="13"/>
        <v>44133</v>
      </c>
      <c r="C144">
        <f t="shared" ca="1" si="10"/>
        <v>353</v>
      </c>
      <c r="D144">
        <f t="shared" ca="1" si="20"/>
        <v>0</v>
      </c>
      <c r="E144">
        <f t="shared" ca="1" si="18"/>
        <v>-1</v>
      </c>
      <c r="G144" s="3">
        <f t="shared" ca="1" si="14"/>
        <v>44100</v>
      </c>
      <c r="H144">
        <f t="shared" ca="1" si="12"/>
        <v>242</v>
      </c>
      <c r="I144">
        <f t="shared" ca="1" si="15"/>
        <v>242</v>
      </c>
      <c r="J144" t="str">
        <f t="shared" ca="1" si="16"/>
        <v/>
      </c>
      <c r="K144">
        <f t="shared" ca="1" si="17"/>
        <v>188</v>
      </c>
    </row>
    <row r="145" spans="1:19">
      <c r="B145" s="18">
        <f t="shared" ca="1" si="13"/>
        <v>44132</v>
      </c>
      <c r="C145">
        <f t="shared" ca="1" si="10"/>
        <v>367</v>
      </c>
      <c r="D145">
        <f t="shared" ca="1" si="20"/>
        <v>0</v>
      </c>
      <c r="E145">
        <f t="shared" ca="1" si="18"/>
        <v>-1</v>
      </c>
      <c r="G145" s="3">
        <f t="shared" ca="1" si="14"/>
        <v>44101</v>
      </c>
      <c r="H145">
        <f t="shared" ca="1" si="12"/>
        <v>141</v>
      </c>
      <c r="I145" t="str">
        <f t="shared" ca="1" si="15"/>
        <v/>
      </c>
      <c r="J145">
        <f t="shared" ca="1" si="16"/>
        <v>141</v>
      </c>
      <c r="K145">
        <f t="shared" ca="1" si="17"/>
        <v>408</v>
      </c>
      <c r="R145">
        <v>44157</v>
      </c>
      <c r="S145">
        <v>423</v>
      </c>
    </row>
    <row r="146" spans="1:19">
      <c r="B146" s="18">
        <f t="shared" ca="1" si="13"/>
        <v>44131</v>
      </c>
      <c r="C146">
        <f t="shared" ca="1" si="10"/>
        <v>260</v>
      </c>
      <c r="D146">
        <f t="shared" ca="1" si="20"/>
        <v>0</v>
      </c>
      <c r="E146">
        <f t="shared" ca="1" si="18"/>
        <v>-1</v>
      </c>
      <c r="G146" s="3">
        <f t="shared" ca="1" si="14"/>
        <v>44102</v>
      </c>
      <c r="H146">
        <f t="shared" ca="1" si="12"/>
        <v>199</v>
      </c>
      <c r="I146" t="str">
        <f t="shared" ca="1" si="15"/>
        <v/>
      </c>
      <c r="J146" t="str">
        <f t="shared" ca="1" si="16"/>
        <v/>
      </c>
      <c r="K146" t="str">
        <f t="shared" ca="1" si="17"/>
        <v/>
      </c>
    </row>
    <row r="147" spans="1:19">
      <c r="B147" s="18">
        <f t="shared" ca="1" si="13"/>
        <v>44130</v>
      </c>
      <c r="C147">
        <f t="shared" ref="C147" ca="1" si="21">VLOOKUP(B147,data,2,FALSE)</f>
        <v>309</v>
      </c>
      <c r="D147">
        <f t="shared" ref="D147" ca="1" si="22">VLOOKUP(B147,data,3,FALSE)</f>
        <v>0</v>
      </c>
      <c r="E147">
        <f t="shared" ca="1" si="18"/>
        <v>-1</v>
      </c>
      <c r="G147" s="3">
        <f t="shared" ca="1" si="14"/>
        <v>44103</v>
      </c>
      <c r="H147">
        <f t="shared" ca="1" si="12"/>
        <v>238</v>
      </c>
      <c r="I147" t="str">
        <f t="shared" ca="1" si="15"/>
        <v/>
      </c>
      <c r="J147" t="str">
        <f t="shared" ca="1" si="16"/>
        <v/>
      </c>
      <c r="K147">
        <f t="shared" ca="1" si="17"/>
        <v>122</v>
      </c>
    </row>
    <row r="148" spans="1:19">
      <c r="A148">
        <f ca="1">SUM(C148:C154)</f>
        <v>2752</v>
      </c>
      <c r="B148" s="18">
        <f t="shared" ca="1" si="13"/>
        <v>44129</v>
      </c>
      <c r="C148">
        <f t="shared" ref="C148:C150" ca="1" si="23">VLOOKUP(B148,data,2,FALSE)</f>
        <v>312</v>
      </c>
      <c r="D148">
        <f t="shared" ref="D148:D150" ca="1" si="24">VLOOKUP(B148,data,3,FALSE)</f>
        <v>1</v>
      </c>
      <c r="E148">
        <f t="shared" ca="1" si="18"/>
        <v>-1</v>
      </c>
      <c r="G148" s="3">
        <f t="shared" ca="1" si="14"/>
        <v>44104</v>
      </c>
      <c r="H148">
        <f t="shared" ca="1" si="12"/>
        <v>318</v>
      </c>
      <c r="I148">
        <f t="shared" ca="1" si="15"/>
        <v>318</v>
      </c>
      <c r="J148" t="str">
        <f t="shared" ca="1" si="16"/>
        <v/>
      </c>
      <c r="K148">
        <f t="shared" ca="1" si="17"/>
        <v>196</v>
      </c>
      <c r="R148">
        <v>44158</v>
      </c>
      <c r="S148">
        <v>297</v>
      </c>
    </row>
    <row r="149" spans="1:19">
      <c r="A149" s="9" t="str">
        <f ca="1">TEXT(A148/A155-1,"0 %")</f>
        <v>-32 %</v>
      </c>
      <c r="B149" s="18">
        <f t="shared" ca="1" si="13"/>
        <v>44128</v>
      </c>
      <c r="C149">
        <f t="shared" ca="1" si="23"/>
        <v>329</v>
      </c>
      <c r="D149">
        <f t="shared" ca="1" si="24"/>
        <v>0</v>
      </c>
      <c r="E149">
        <f t="shared" ca="1" si="18"/>
        <v>-1</v>
      </c>
      <c r="G149" s="3">
        <f t="shared" ca="1" si="14"/>
        <v>44105</v>
      </c>
      <c r="H149">
        <f t="shared" ca="1" si="12"/>
        <v>203</v>
      </c>
      <c r="I149" t="str">
        <f t="shared" ca="1" si="15"/>
        <v/>
      </c>
      <c r="J149" t="str">
        <f t="shared" ca="1" si="16"/>
        <v/>
      </c>
      <c r="K149">
        <f t="shared" ca="1" si="17"/>
        <v>178</v>
      </c>
    </row>
    <row r="150" spans="1:19">
      <c r="B150" s="18">
        <f t="shared" ca="1" si="13"/>
        <v>44127</v>
      </c>
      <c r="C150">
        <f t="shared" ca="1" si="23"/>
        <v>486</v>
      </c>
      <c r="D150">
        <f t="shared" ca="1" si="24"/>
        <v>0</v>
      </c>
      <c r="E150">
        <f t="shared" ca="1" si="18"/>
        <v>-1</v>
      </c>
      <c r="G150" s="3">
        <f t="shared" ca="1" si="14"/>
        <v>44106</v>
      </c>
      <c r="H150">
        <f t="shared" ca="1" si="12"/>
        <v>169</v>
      </c>
      <c r="I150" t="str">
        <f t="shared" ca="1" si="15"/>
        <v/>
      </c>
      <c r="J150">
        <f t="shared" ca="1" si="16"/>
        <v>169</v>
      </c>
      <c r="K150">
        <f t="shared" ca="1" si="17"/>
        <v>219</v>
      </c>
    </row>
    <row r="151" spans="1:19">
      <c r="B151" s="18">
        <f t="shared" ca="1" si="13"/>
        <v>44126</v>
      </c>
      <c r="C151">
        <f t="shared" ref="C151:C155" ca="1" si="25">VLOOKUP(B151,data,2,FALSE)</f>
        <v>372</v>
      </c>
      <c r="D151">
        <f t="shared" ref="D151:D159" ca="1" si="26">VLOOKUP(B151,data,3,FALSE)</f>
        <v>0</v>
      </c>
      <c r="E151">
        <f t="shared" ca="1" si="18"/>
        <v>-1</v>
      </c>
      <c r="G151" s="3">
        <f t="shared" ca="1" si="14"/>
        <v>44107</v>
      </c>
      <c r="H151">
        <f t="shared" ca="1" si="12"/>
        <v>463</v>
      </c>
      <c r="I151">
        <f t="shared" ca="1" si="15"/>
        <v>463</v>
      </c>
      <c r="J151" t="str">
        <f t="shared" ca="1" si="16"/>
        <v/>
      </c>
      <c r="K151">
        <f t="shared" ca="1" si="17"/>
        <v>184</v>
      </c>
      <c r="R151">
        <v>44159</v>
      </c>
      <c r="S151">
        <v>353</v>
      </c>
    </row>
    <row r="152" spans="1:19">
      <c r="B152" s="18">
        <f t="shared" ca="1" si="13"/>
        <v>44125</v>
      </c>
      <c r="C152">
        <f t="shared" ca="1" si="25"/>
        <v>446</v>
      </c>
      <c r="D152">
        <f t="shared" ca="1" si="26"/>
        <v>0</v>
      </c>
      <c r="E152">
        <f t="shared" ca="1" si="18"/>
        <v>-1</v>
      </c>
      <c r="G152" s="3">
        <f t="shared" ca="1" si="14"/>
        <v>44108</v>
      </c>
      <c r="H152">
        <f t="shared" ca="1" si="12"/>
        <v>294</v>
      </c>
      <c r="I152" t="str">
        <f t="shared" ca="1" si="15"/>
        <v/>
      </c>
      <c r="J152">
        <f t="shared" ca="1" si="16"/>
        <v>294</v>
      </c>
      <c r="K152">
        <f t="shared" ca="1" si="17"/>
        <v>222</v>
      </c>
    </row>
    <row r="153" spans="1:19">
      <c r="B153" s="18">
        <f t="shared" ca="1" si="13"/>
        <v>44124</v>
      </c>
      <c r="C153">
        <f t="shared" ca="1" si="25"/>
        <v>386</v>
      </c>
      <c r="D153">
        <f t="shared" ca="1" si="26"/>
        <v>0</v>
      </c>
      <c r="E153">
        <f t="shared" ca="1" si="18"/>
        <v>-1</v>
      </c>
      <c r="G153" s="3">
        <f t="shared" ca="1" si="14"/>
        <v>44109</v>
      </c>
      <c r="H153">
        <f t="shared" ca="1" si="12"/>
        <v>453</v>
      </c>
      <c r="I153" t="str">
        <f t="shared" ca="1" si="15"/>
        <v/>
      </c>
      <c r="J153" t="str">
        <f t="shared" ca="1" si="16"/>
        <v/>
      </c>
      <c r="K153">
        <f t="shared" ca="1" si="17"/>
        <v>294</v>
      </c>
    </row>
    <row r="154" spans="1:19">
      <c r="B154" s="18">
        <f t="shared" ca="1" si="13"/>
        <v>44123</v>
      </c>
      <c r="C154">
        <f t="shared" ca="1" si="25"/>
        <v>421</v>
      </c>
      <c r="D154">
        <f t="shared" ca="1" si="26"/>
        <v>0</v>
      </c>
      <c r="E154">
        <f t="shared" ca="1" si="18"/>
        <v>-1</v>
      </c>
      <c r="G154" s="3">
        <f t="shared" ca="1" si="14"/>
        <v>44110</v>
      </c>
      <c r="H154">
        <f t="shared" ca="1" si="12"/>
        <v>655</v>
      </c>
      <c r="I154">
        <f t="shared" ca="1" si="15"/>
        <v>655</v>
      </c>
      <c r="J154" t="str">
        <f t="shared" ca="1" si="16"/>
        <v/>
      </c>
      <c r="K154">
        <f t="shared" ca="1" si="17"/>
        <v>131</v>
      </c>
      <c r="R154">
        <v>44160</v>
      </c>
      <c r="S154">
        <v>363</v>
      </c>
    </row>
    <row r="155" spans="1:19">
      <c r="A155">
        <f ca="1">SUM(C155:C161)</f>
        <v>4039</v>
      </c>
      <c r="B155" s="18">
        <f t="shared" ca="1" si="13"/>
        <v>44122</v>
      </c>
      <c r="C155">
        <f t="shared" ca="1" si="25"/>
        <v>535</v>
      </c>
      <c r="D155">
        <f t="shared" ca="1" si="26"/>
        <v>0</v>
      </c>
      <c r="E155">
        <f t="shared" ca="1" si="18"/>
        <v>-1</v>
      </c>
      <c r="G155" s="3">
        <f t="shared" ca="1" si="14"/>
        <v>44111</v>
      </c>
      <c r="H155">
        <f t="shared" ca="1" si="12"/>
        <v>578</v>
      </c>
      <c r="I155" t="str">
        <f t="shared" ca="1" si="15"/>
        <v/>
      </c>
      <c r="J155" t="str">
        <f t="shared" ca="1" si="16"/>
        <v/>
      </c>
      <c r="K155">
        <f t="shared" ca="1" si="17"/>
        <v>131</v>
      </c>
    </row>
    <row r="156" spans="1:19">
      <c r="A156" s="9" t="str">
        <f ca="1">TEXT(A155/A162-1,"0 %")</f>
        <v>-3 %</v>
      </c>
      <c r="B156" s="18">
        <f t="shared" ca="1" si="13"/>
        <v>44121</v>
      </c>
      <c r="C156">
        <f t="shared" ref="C156:C159" ca="1" si="27">IF(B156&lt;&gt;B155,VLOOKUP(B156,data,2,FALSE),"")</f>
        <v>537</v>
      </c>
      <c r="D156">
        <f t="shared" ca="1" si="26"/>
        <v>0</v>
      </c>
      <c r="E156">
        <f t="shared" ca="1" si="18"/>
        <v>-1</v>
      </c>
      <c r="G156" s="3">
        <f t="shared" ca="1" si="14"/>
        <v>44112</v>
      </c>
      <c r="H156">
        <f t="shared" ca="1" si="12"/>
        <v>445</v>
      </c>
      <c r="I156" t="str">
        <f t="shared" ca="1" si="15"/>
        <v/>
      </c>
      <c r="J156">
        <f t="shared" ca="1" si="16"/>
        <v>445</v>
      </c>
      <c r="K156">
        <f t="shared" ca="1" si="17"/>
        <v>160</v>
      </c>
    </row>
    <row r="157" spans="1:19">
      <c r="B157" s="18">
        <f t="shared" ca="1" si="13"/>
        <v>44120</v>
      </c>
      <c r="C157">
        <f t="shared" ca="1" si="27"/>
        <v>639</v>
      </c>
      <c r="D157">
        <f t="shared" ca="1" si="26"/>
        <v>0</v>
      </c>
      <c r="E157">
        <f t="shared" ca="1" si="18"/>
        <v>-1</v>
      </c>
      <c r="G157" s="3">
        <f t="shared" ca="1" si="14"/>
        <v>44113</v>
      </c>
      <c r="H157">
        <f t="shared" ca="1" si="12"/>
        <v>640</v>
      </c>
      <c r="I157" t="str">
        <f t="shared" ca="1" si="15"/>
        <v/>
      </c>
      <c r="J157" t="str">
        <f t="shared" ca="1" si="16"/>
        <v/>
      </c>
      <c r="K157">
        <f t="shared" ca="1" si="17"/>
        <v>189</v>
      </c>
      <c r="R157">
        <v>44161</v>
      </c>
      <c r="S157">
        <v>496</v>
      </c>
    </row>
    <row r="158" spans="1:19">
      <c r="B158" s="18">
        <f t="shared" ca="1" si="13"/>
        <v>44119</v>
      </c>
      <c r="C158">
        <f t="shared" ca="1" si="27"/>
        <v>429</v>
      </c>
      <c r="D158">
        <f t="shared" ca="1" si="26"/>
        <v>0</v>
      </c>
      <c r="E158">
        <f t="shared" ca="1" si="18"/>
        <v>-1</v>
      </c>
      <c r="G158" s="3">
        <f t="shared" ca="1" si="14"/>
        <v>44114</v>
      </c>
      <c r="H158">
        <f t="shared" ca="1" si="12"/>
        <v>720</v>
      </c>
      <c r="I158">
        <f t="shared" ca="1" si="15"/>
        <v>720</v>
      </c>
      <c r="J158" t="str">
        <f t="shared" ca="1" si="16"/>
        <v/>
      </c>
      <c r="K158">
        <f t="shared" ca="1" si="17"/>
        <v>241</v>
      </c>
    </row>
    <row r="159" spans="1:19">
      <c r="B159" s="18">
        <f t="shared" ca="1" si="13"/>
        <v>44118</v>
      </c>
      <c r="C159">
        <f t="shared" ca="1" si="27"/>
        <v>559</v>
      </c>
      <c r="D159">
        <f t="shared" ca="1" si="26"/>
        <v>0</v>
      </c>
      <c r="E159">
        <f t="shared" ca="1" si="18"/>
        <v>-1</v>
      </c>
      <c r="G159" s="3">
        <f t="shared" ca="1" si="14"/>
        <v>44115</v>
      </c>
      <c r="H159">
        <f t="shared" ca="1" si="12"/>
        <v>666</v>
      </c>
      <c r="I159" t="str">
        <f t="shared" ca="1" si="15"/>
        <v/>
      </c>
      <c r="J159">
        <f t="shared" ca="1" si="16"/>
        <v>666</v>
      </c>
      <c r="K159">
        <f t="shared" ca="1" si="17"/>
        <v>204</v>
      </c>
    </row>
    <row r="160" spans="1:19">
      <c r="B160" s="18">
        <f t="shared" ca="1" si="13"/>
        <v>44117</v>
      </c>
      <c r="C160">
        <f t="shared" ref="C160:C168" ca="1" si="28">IF(B160&lt;&gt;B159,VLOOKUP(B160,data,2,FALSE),"")</f>
        <v>649</v>
      </c>
      <c r="D160">
        <f t="shared" ref="D160:D168" ca="1" si="29">VLOOKUP(B160,data,3,FALSE)</f>
        <v>0</v>
      </c>
      <c r="E160">
        <f t="shared" ref="E160:E168" ca="1" si="30">IF(C160&gt;E159,E159,0)</f>
        <v>-1</v>
      </c>
      <c r="G160" s="3">
        <f t="shared" ca="1" si="14"/>
        <v>44116</v>
      </c>
      <c r="H160">
        <f t="shared" ca="1" si="12"/>
        <v>691</v>
      </c>
      <c r="I160">
        <f t="shared" ca="1" si="15"/>
        <v>691</v>
      </c>
      <c r="J160" t="str">
        <f t="shared" ca="1" si="16"/>
        <v/>
      </c>
      <c r="K160">
        <f t="shared" ca="1" si="17"/>
        <v>287</v>
      </c>
      <c r="R160">
        <v>44162</v>
      </c>
      <c r="S160">
        <v>618</v>
      </c>
    </row>
    <row r="161" spans="1:19">
      <c r="B161" s="18">
        <f t="shared" ca="1" si="13"/>
        <v>44116</v>
      </c>
      <c r="C161">
        <f t="shared" ca="1" si="28"/>
        <v>691</v>
      </c>
      <c r="D161">
        <f t="shared" ca="1" si="29"/>
        <v>0</v>
      </c>
      <c r="E161">
        <f t="shared" ca="1" si="30"/>
        <v>-1</v>
      </c>
      <c r="G161" s="3">
        <f t="shared" ca="1" si="14"/>
        <v>44117</v>
      </c>
      <c r="H161">
        <f t="shared" ca="1" si="12"/>
        <v>649</v>
      </c>
      <c r="I161" t="str">
        <f t="shared" ca="1" si="15"/>
        <v/>
      </c>
      <c r="J161" t="str">
        <f t="shared" ca="1" si="16"/>
        <v/>
      </c>
      <c r="K161">
        <f t="shared" ca="1" si="17"/>
        <v>214</v>
      </c>
    </row>
    <row r="162" spans="1:19">
      <c r="A162">
        <f ca="1">SUM(C162:C168)</f>
        <v>4157</v>
      </c>
      <c r="B162" s="18">
        <f t="shared" ca="1" si="13"/>
        <v>44115</v>
      </c>
      <c r="C162">
        <f t="shared" ca="1" si="28"/>
        <v>666</v>
      </c>
      <c r="D162">
        <f t="shared" ca="1" si="29"/>
        <v>0</v>
      </c>
      <c r="E162">
        <f t="shared" ca="1" si="30"/>
        <v>-1</v>
      </c>
      <c r="G162" s="3">
        <f t="shared" ca="1" si="14"/>
        <v>44118</v>
      </c>
      <c r="H162">
        <f t="shared" ca="1" si="12"/>
        <v>559</v>
      </c>
      <c r="I162" t="str">
        <f t="shared" ca="1" si="15"/>
        <v/>
      </c>
      <c r="J162" t="str">
        <f t="shared" ca="1" si="16"/>
        <v/>
      </c>
      <c r="K162">
        <f t="shared" ca="1" si="17"/>
        <v>149</v>
      </c>
    </row>
    <row r="163" spans="1:19">
      <c r="A163" s="9" t="str">
        <f ca="1">TEXT(A162/A169-1,"0 %")</f>
        <v>121 %</v>
      </c>
      <c r="B163" s="18">
        <f t="shared" ca="1" si="13"/>
        <v>44114</v>
      </c>
      <c r="C163">
        <f t="shared" ca="1" si="28"/>
        <v>720</v>
      </c>
      <c r="D163">
        <f t="shared" ca="1" si="29"/>
        <v>0</v>
      </c>
      <c r="E163">
        <f t="shared" ca="1" si="30"/>
        <v>-1</v>
      </c>
      <c r="G163" s="3">
        <f t="shared" ca="1" si="14"/>
        <v>44119</v>
      </c>
      <c r="H163">
        <f t="shared" ca="1" si="12"/>
        <v>429</v>
      </c>
      <c r="I163" t="str">
        <f t="shared" ca="1" si="15"/>
        <v/>
      </c>
      <c r="J163">
        <f t="shared" ca="1" si="16"/>
        <v>429</v>
      </c>
      <c r="K163">
        <f t="shared" ca="1" si="17"/>
        <v>269</v>
      </c>
      <c r="R163">
        <v>44163</v>
      </c>
      <c r="S163">
        <v>541</v>
      </c>
    </row>
    <row r="164" spans="1:19">
      <c r="B164" s="18">
        <f t="shared" ca="1" si="13"/>
        <v>44113</v>
      </c>
      <c r="C164">
        <f t="shared" ca="1" si="28"/>
        <v>640</v>
      </c>
      <c r="D164">
        <f t="shared" ca="1" si="29"/>
        <v>11</v>
      </c>
      <c r="E164">
        <f t="shared" ca="1" si="30"/>
        <v>-1</v>
      </c>
      <c r="G164" s="3">
        <f t="shared" ca="1" si="14"/>
        <v>44120</v>
      </c>
      <c r="H164">
        <f t="shared" ca="1" si="12"/>
        <v>639</v>
      </c>
      <c r="I164">
        <f t="shared" ca="1" si="15"/>
        <v>639</v>
      </c>
      <c r="J164" t="str">
        <f t="shared" ca="1" si="16"/>
        <v/>
      </c>
      <c r="K164">
        <f t="shared" ca="1" si="17"/>
        <v>235</v>
      </c>
    </row>
    <row r="165" spans="1:19">
      <c r="B165" s="18">
        <f t="shared" ca="1" si="13"/>
        <v>44112</v>
      </c>
      <c r="C165">
        <f t="shared" ca="1" si="28"/>
        <v>445</v>
      </c>
      <c r="D165">
        <f t="shared" ca="1" si="29"/>
        <v>0</v>
      </c>
      <c r="E165">
        <f t="shared" ca="1" si="30"/>
        <v>-1</v>
      </c>
      <c r="G165" s="3">
        <f t="shared" ca="1" si="14"/>
        <v>44121</v>
      </c>
      <c r="H165">
        <f t="shared" ca="1" si="12"/>
        <v>537</v>
      </c>
      <c r="I165" t="str">
        <f t="shared" ca="1" si="15"/>
        <v/>
      </c>
      <c r="J165" t="str">
        <f t="shared" ca="1" si="16"/>
        <v/>
      </c>
      <c r="K165" t="str">
        <f t="shared" ca="1" si="17"/>
        <v/>
      </c>
    </row>
    <row r="166" spans="1:19">
      <c r="B166" s="18">
        <f t="shared" ca="1" si="13"/>
        <v>44111</v>
      </c>
      <c r="C166">
        <f t="shared" ca="1" si="28"/>
        <v>578</v>
      </c>
      <c r="D166">
        <f t="shared" ca="1" si="29"/>
        <v>0</v>
      </c>
      <c r="E166">
        <f t="shared" ca="1" si="30"/>
        <v>-1</v>
      </c>
      <c r="G166" s="3">
        <f t="shared" ca="1" si="14"/>
        <v>44122</v>
      </c>
      <c r="H166">
        <f t="shared" ca="1" si="12"/>
        <v>535</v>
      </c>
      <c r="I166" t="str">
        <f t="shared" ca="1" si="15"/>
        <v/>
      </c>
      <c r="J166" t="str">
        <f t="shared" ca="1" si="16"/>
        <v/>
      </c>
      <c r="K166" t="str">
        <f t="shared" ca="1" si="17"/>
        <v/>
      </c>
      <c r="R166">
        <v>44164</v>
      </c>
      <c r="S166">
        <v>-24307</v>
      </c>
    </row>
    <row r="167" spans="1:19">
      <c r="B167" s="18">
        <f t="shared" ca="1" si="13"/>
        <v>44110</v>
      </c>
      <c r="C167">
        <f t="shared" ca="1" si="28"/>
        <v>655</v>
      </c>
      <c r="D167">
        <f t="shared" ca="1" si="29"/>
        <v>0</v>
      </c>
      <c r="E167">
        <f t="shared" ca="1" si="30"/>
        <v>-1</v>
      </c>
      <c r="G167" s="3">
        <f t="shared" ca="1" si="14"/>
        <v>44123</v>
      </c>
      <c r="H167">
        <f t="shared" ca="1" si="12"/>
        <v>421</v>
      </c>
      <c r="I167" t="str">
        <f t="shared" ca="1" si="15"/>
        <v/>
      </c>
      <c r="J167" t="str">
        <f t="shared" ca="1" si="16"/>
        <v/>
      </c>
      <c r="K167" t="str">
        <f t="shared" ca="1" si="17"/>
        <v/>
      </c>
    </row>
    <row r="168" spans="1:19">
      <c r="B168" s="18">
        <f t="shared" ca="1" si="13"/>
        <v>44109</v>
      </c>
      <c r="C168">
        <f t="shared" ca="1" si="28"/>
        <v>453</v>
      </c>
      <c r="D168">
        <f t="shared" ca="1" si="29"/>
        <v>0</v>
      </c>
      <c r="E168">
        <f t="shared" ca="1" si="30"/>
        <v>-1</v>
      </c>
      <c r="G168" s="3">
        <f t="shared" ca="1" si="14"/>
        <v>44124</v>
      </c>
      <c r="H168">
        <f t="shared" ca="1" si="12"/>
        <v>386</v>
      </c>
      <c r="I168" t="str">
        <f t="shared" ca="1" si="15"/>
        <v/>
      </c>
      <c r="J168">
        <f t="shared" ca="1" si="16"/>
        <v>386</v>
      </c>
      <c r="K168" t="str">
        <f t="shared" ca="1" si="17"/>
        <v/>
      </c>
    </row>
    <row r="169" spans="1:19">
      <c r="A169">
        <f ca="1">SUM(C169:C175)</f>
        <v>1884</v>
      </c>
      <c r="B169" s="18">
        <f t="shared" ca="1" si="13"/>
        <v>44108</v>
      </c>
      <c r="C169">
        <f t="shared" ref="C169" ca="1" si="31">IF(B169&lt;&gt;B168,VLOOKUP(B169,data,2,FALSE),"")</f>
        <v>294</v>
      </c>
      <c r="D169">
        <f t="shared" ref="D169" ca="1" si="32">VLOOKUP(B169,data,3,FALSE)</f>
        <v>0</v>
      </c>
      <c r="E169">
        <f t="shared" ref="E169" ca="1" si="33">IF(C169&gt;E168,E168,0)</f>
        <v>-1</v>
      </c>
      <c r="G169" s="3">
        <f t="shared" ca="1" si="14"/>
        <v>44125</v>
      </c>
      <c r="H169">
        <f t="shared" ca="1" si="12"/>
        <v>446</v>
      </c>
      <c r="I169">
        <f t="shared" ca="1" si="15"/>
        <v>446</v>
      </c>
      <c r="J169" t="str">
        <f t="shared" ca="1" si="16"/>
        <v/>
      </c>
      <c r="K169" t="str">
        <f t="shared" ca="1" si="17"/>
        <v/>
      </c>
      <c r="R169">
        <v>0</v>
      </c>
      <c r="S169">
        <v>0</v>
      </c>
    </row>
    <row r="170" spans="1:19">
      <c r="A170" s="9" t="str">
        <f ca="1">TEXT(A169/A176-1,"0 %")</f>
        <v>28 %</v>
      </c>
      <c r="B170" s="18">
        <f t="shared" ca="1" si="13"/>
        <v>44107</v>
      </c>
      <c r="C170">
        <f t="shared" ref="C170:C175" ca="1" si="34">IF(B170&lt;&gt;B169,VLOOKUP(B170,data,2,FALSE),"")</f>
        <v>463</v>
      </c>
      <c r="D170">
        <f t="shared" ref="D170:D175" ca="1" si="35">VLOOKUP(B170,data,3,FALSE)</f>
        <v>1</v>
      </c>
      <c r="E170">
        <f t="shared" ref="E170:E175" ca="1" si="36">IF(C170&gt;E169,E169,0)</f>
        <v>-1</v>
      </c>
      <c r="G170" s="3">
        <f t="shared" ca="1" si="14"/>
        <v>44126</v>
      </c>
      <c r="H170">
        <f t="shared" ca="1" si="12"/>
        <v>372</v>
      </c>
      <c r="I170" t="str">
        <f t="shared" ca="1" si="15"/>
        <v/>
      </c>
      <c r="J170">
        <f t="shared" ca="1" si="16"/>
        <v>372</v>
      </c>
      <c r="K170" t="str">
        <f t="shared" ca="1" si="17"/>
        <v/>
      </c>
    </row>
    <row r="171" spans="1:19">
      <c r="B171" s="18">
        <f t="shared" ca="1" si="13"/>
        <v>44106</v>
      </c>
      <c r="C171">
        <f t="shared" ca="1" si="34"/>
        <v>169</v>
      </c>
      <c r="D171">
        <f t="shared" ca="1" si="35"/>
        <v>0</v>
      </c>
      <c r="E171">
        <f t="shared" ca="1" si="36"/>
        <v>-1</v>
      </c>
      <c r="G171" s="3">
        <f t="shared" ca="1" si="14"/>
        <v>44127</v>
      </c>
      <c r="H171">
        <f t="shared" ca="1" si="12"/>
        <v>486</v>
      </c>
      <c r="I171">
        <f t="shared" ca="1" si="15"/>
        <v>486</v>
      </c>
      <c r="J171" t="str">
        <f t="shared" ca="1" si="16"/>
        <v/>
      </c>
      <c r="K171" t="str">
        <f t="shared" ca="1" si="17"/>
        <v/>
      </c>
    </row>
    <row r="172" spans="1:19">
      <c r="B172" s="18">
        <f t="shared" ca="1" si="13"/>
        <v>44105</v>
      </c>
      <c r="C172">
        <f t="shared" ca="1" si="34"/>
        <v>203</v>
      </c>
      <c r="D172">
        <f t="shared" ca="1" si="35"/>
        <v>0</v>
      </c>
      <c r="E172">
        <f t="shared" ca="1" si="36"/>
        <v>-1</v>
      </c>
      <c r="G172" s="3">
        <f t="shared" ca="1" si="14"/>
        <v>44128</v>
      </c>
      <c r="H172">
        <f t="shared" ca="1" si="12"/>
        <v>329</v>
      </c>
      <c r="I172" t="str">
        <f t="shared" ca="1" si="15"/>
        <v/>
      </c>
      <c r="J172" t="str">
        <f t="shared" ca="1" si="16"/>
        <v/>
      </c>
      <c r="K172" t="str">
        <f t="shared" ca="1" si="17"/>
        <v/>
      </c>
      <c r="R172">
        <v>0</v>
      </c>
      <c r="S172">
        <v>0</v>
      </c>
    </row>
    <row r="173" spans="1:19">
      <c r="B173" s="18">
        <f t="shared" ca="1" si="13"/>
        <v>44104</v>
      </c>
      <c r="C173">
        <f t="shared" ca="1" si="34"/>
        <v>318</v>
      </c>
      <c r="D173">
        <f t="shared" ca="1" si="35"/>
        <v>0</v>
      </c>
      <c r="E173">
        <f t="shared" ca="1" si="36"/>
        <v>-1</v>
      </c>
      <c r="G173" s="3">
        <f t="shared" ca="1" si="14"/>
        <v>44129</v>
      </c>
      <c r="H173">
        <f t="shared" ca="1" si="12"/>
        <v>312</v>
      </c>
      <c r="I173" t="str">
        <f t="shared" ca="1" si="15"/>
        <v/>
      </c>
      <c r="J173" t="str">
        <f t="shared" ca="1" si="16"/>
        <v/>
      </c>
      <c r="K173" t="str">
        <f t="shared" ca="1" si="17"/>
        <v/>
      </c>
    </row>
    <row r="174" spans="1:19">
      <c r="B174" s="18">
        <f t="shared" ca="1" si="13"/>
        <v>44103</v>
      </c>
      <c r="C174">
        <f t="shared" ca="1" si="34"/>
        <v>238</v>
      </c>
      <c r="D174">
        <f t="shared" ca="1" si="35"/>
        <v>0</v>
      </c>
      <c r="E174">
        <f t="shared" ca="1" si="36"/>
        <v>-1</v>
      </c>
      <c r="G174" s="3">
        <f t="shared" ca="1" si="14"/>
        <v>44130</v>
      </c>
      <c r="H174">
        <f t="shared" ca="1" si="12"/>
        <v>309</v>
      </c>
      <c r="I174" t="str">
        <f t="shared" ca="1" si="15"/>
        <v/>
      </c>
      <c r="J174" t="str">
        <f t="shared" ca="1" si="16"/>
        <v/>
      </c>
      <c r="K174" t="str">
        <f t="shared" ca="1" si="17"/>
        <v/>
      </c>
    </row>
    <row r="175" spans="1:19">
      <c r="B175" s="18">
        <f t="shared" ca="1" si="13"/>
        <v>44102</v>
      </c>
      <c r="C175">
        <f t="shared" ca="1" si="34"/>
        <v>199</v>
      </c>
      <c r="D175">
        <f t="shared" ca="1" si="35"/>
        <v>0</v>
      </c>
      <c r="E175">
        <f t="shared" ca="1" si="36"/>
        <v>-1</v>
      </c>
      <c r="G175" s="3">
        <f t="shared" ca="1" si="14"/>
        <v>44131</v>
      </c>
      <c r="H175">
        <f t="shared" ca="1" si="12"/>
        <v>260</v>
      </c>
      <c r="I175" t="str">
        <f t="shared" ca="1" si="15"/>
        <v/>
      </c>
      <c r="J175">
        <f t="shared" ca="1" si="16"/>
        <v>260</v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1468</v>
      </c>
      <c r="B176" s="18">
        <f t="shared" ca="1" si="13"/>
        <v>44101</v>
      </c>
      <c r="C176">
        <f t="shared" ref="C176:C192" ca="1" si="37">IF(B176&lt;&gt;B175,VLOOKUP(B176,data,2,FALSE),"")</f>
        <v>141</v>
      </c>
      <c r="D176">
        <f t="shared" ref="D176:D192" ca="1" si="38">VLOOKUP(B176,data,3,FALSE)</f>
        <v>0</v>
      </c>
      <c r="E176">
        <f t="shared" ref="E176:E192" ca="1" si="39">IF(C176&gt;E175,E175,0)</f>
        <v>-1</v>
      </c>
      <c r="G176" s="3">
        <f t="shared" ca="1" si="14"/>
        <v>44132</v>
      </c>
      <c r="H176">
        <f t="shared" ca="1" si="12"/>
        <v>367</v>
      </c>
      <c r="I176">
        <f t="shared" ca="1" si="15"/>
        <v>367</v>
      </c>
      <c r="J176" t="str">
        <f t="shared" ca="1" si="16"/>
        <v/>
      </c>
      <c r="K176" t="str">
        <f t="shared" ca="1" si="17"/>
        <v/>
      </c>
    </row>
    <row r="177" spans="1:19">
      <c r="A177" s="9" t="str">
        <f ca="1">TEXT(A176/A183-1,"0 %")</f>
        <v>56 %</v>
      </c>
      <c r="B177" s="18">
        <f t="shared" ca="1" si="13"/>
        <v>44100</v>
      </c>
      <c r="C177">
        <f t="shared" ca="1" si="37"/>
        <v>242</v>
      </c>
      <c r="D177">
        <f t="shared" ca="1" si="38"/>
        <v>0</v>
      </c>
      <c r="E177">
        <f t="shared" ca="1" si="39"/>
        <v>-1</v>
      </c>
      <c r="G177" s="3">
        <f t="shared" ca="1" si="14"/>
        <v>44133</v>
      </c>
      <c r="H177">
        <f t="shared" ref="H177:H206" ca="1" si="40">VLOOKUP(G177,data,2,FALSE)</f>
        <v>353</v>
      </c>
      <c r="I177" t="str">
        <f t="shared" ca="1" si="15"/>
        <v/>
      </c>
      <c r="J177">
        <f t="shared" ca="1" si="16"/>
        <v>353</v>
      </c>
      <c r="K177" t="str">
        <f t="shared" ca="1" si="17"/>
        <v/>
      </c>
    </row>
    <row r="178" spans="1:19">
      <c r="B178" s="18">
        <f t="shared" ref="B178:B208" ca="1" si="41">IF(AND(B177&gt;44077,B177&lt;&gt;""),B177-1,B177)</f>
        <v>44099</v>
      </c>
      <c r="C178">
        <f t="shared" ca="1" si="37"/>
        <v>217</v>
      </c>
      <c r="D178">
        <f t="shared" ca="1" si="38"/>
        <v>1</v>
      </c>
      <c r="E178">
        <f t="shared" ca="1" si="39"/>
        <v>-1</v>
      </c>
      <c r="G178" s="3">
        <f t="shared" ref="G178:G206" ca="1" si="42">IF(G179&gt;44077,G179-1,44077)</f>
        <v>44134</v>
      </c>
      <c r="H178">
        <f t="shared" ca="1" si="40"/>
        <v>367</v>
      </c>
      <c r="I178" t="str">
        <f t="shared" ref="I178:I206" ca="1" si="43">IF(AND(H178&gt;H177,H178&gt;H179),H178,IF(AND(H179="",H178/H177&gt;1.1),H178,""))</f>
        <v/>
      </c>
      <c r="J178" t="str">
        <f t="shared" ref="J178:J206" ca="1" si="44">IF(AND(H178&lt;H177,H178&lt;H179),H178,IF(AND(H179="",H178/H177&lt;0.9),H178,""))</f>
        <v/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8">
        <f t="shared" ca="1" si="41"/>
        <v>44098</v>
      </c>
      <c r="C179">
        <f t="shared" ca="1" si="37"/>
        <v>211</v>
      </c>
      <c r="D179">
        <f t="shared" ca="1" si="38"/>
        <v>0</v>
      </c>
      <c r="E179">
        <f t="shared" ca="1" si="39"/>
        <v>-1</v>
      </c>
      <c r="G179" s="3">
        <f t="shared" ca="1" si="42"/>
        <v>44135</v>
      </c>
      <c r="H179">
        <f t="shared" ca="1" si="40"/>
        <v>372</v>
      </c>
      <c r="I179">
        <f t="shared" ca="1" si="43"/>
        <v>372</v>
      </c>
      <c r="J179" t="str">
        <f t="shared" ca="1" si="44"/>
        <v/>
      </c>
      <c r="K179" t="str">
        <f t="shared" ca="1" si="45"/>
        <v/>
      </c>
    </row>
    <row r="180" spans="1:19">
      <c r="B180" s="18">
        <f t="shared" ca="1" si="41"/>
        <v>44097</v>
      </c>
      <c r="C180">
        <f t="shared" ca="1" si="37"/>
        <v>189</v>
      </c>
      <c r="D180">
        <f t="shared" ca="1" si="38"/>
        <v>0</v>
      </c>
      <c r="E180">
        <f t="shared" ca="1" si="39"/>
        <v>-1</v>
      </c>
      <c r="G180" s="3">
        <f t="shared" ca="1" si="42"/>
        <v>44136</v>
      </c>
      <c r="H180">
        <f t="shared" ca="1" si="40"/>
        <v>240</v>
      </c>
      <c r="I180" t="str">
        <f t="shared" ca="1" si="43"/>
        <v/>
      </c>
      <c r="J180">
        <f t="shared" ca="1" si="44"/>
        <v>240</v>
      </c>
      <c r="K180" t="str">
        <f t="shared" ca="1" si="45"/>
        <v/>
      </c>
    </row>
    <row r="181" spans="1:19">
      <c r="B181" s="18">
        <f t="shared" ca="1" si="41"/>
        <v>44096</v>
      </c>
      <c r="C181">
        <f t="shared" ca="1" si="37"/>
        <v>311</v>
      </c>
      <c r="D181">
        <f t="shared" ca="1" si="38"/>
        <v>0</v>
      </c>
      <c r="E181">
        <f t="shared" ca="1" si="39"/>
        <v>-1</v>
      </c>
      <c r="G181" s="3">
        <f t="shared" ca="1" si="42"/>
        <v>44137</v>
      </c>
      <c r="H181">
        <f t="shared" ca="1" si="40"/>
        <v>241</v>
      </c>
      <c r="I181" t="str">
        <f t="shared" ca="1" si="43"/>
        <v/>
      </c>
      <c r="J181" t="str">
        <f t="shared" ca="1" si="44"/>
        <v/>
      </c>
      <c r="K181" t="str">
        <f t="shared" ca="1" si="45"/>
        <v/>
      </c>
      <c r="R181">
        <v>0</v>
      </c>
      <c r="S181">
        <v>0</v>
      </c>
    </row>
    <row r="182" spans="1:19">
      <c r="B182" s="18">
        <f t="shared" ca="1" si="41"/>
        <v>44095</v>
      </c>
      <c r="C182">
        <f t="shared" ca="1" si="37"/>
        <v>157</v>
      </c>
      <c r="D182">
        <f t="shared" ca="1" si="38"/>
        <v>0</v>
      </c>
      <c r="E182">
        <f t="shared" ca="1" si="39"/>
        <v>-1</v>
      </c>
      <c r="G182" s="3">
        <f t="shared" ca="1" si="42"/>
        <v>44138</v>
      </c>
      <c r="H182">
        <f t="shared" ca="1" si="40"/>
        <v>252</v>
      </c>
      <c r="I182" t="str">
        <f t="shared" ca="1" si="43"/>
        <v/>
      </c>
      <c r="J182" t="str">
        <f t="shared" ca="1" si="44"/>
        <v/>
      </c>
      <c r="K182" t="str">
        <f t="shared" ca="1" si="45"/>
        <v/>
      </c>
    </row>
    <row r="183" spans="1:19">
      <c r="A183">
        <f ca="1">SUM(C183:C189)</f>
        <v>939</v>
      </c>
      <c r="B183" s="18">
        <f t="shared" ca="1" si="41"/>
        <v>44094</v>
      </c>
      <c r="C183">
        <f t="shared" ca="1" si="37"/>
        <v>202</v>
      </c>
      <c r="D183">
        <f t="shared" ca="1" si="38"/>
        <v>0</v>
      </c>
      <c r="E183">
        <f t="shared" ca="1" si="39"/>
        <v>-1</v>
      </c>
      <c r="G183" s="3">
        <f t="shared" ca="1" si="42"/>
        <v>44139</v>
      </c>
      <c r="H183">
        <f t="shared" ca="1" si="40"/>
        <v>345</v>
      </c>
      <c r="I183">
        <f t="shared" ca="1" si="43"/>
        <v>345</v>
      </c>
      <c r="J183" t="str">
        <f t="shared" ca="1" si="44"/>
        <v/>
      </c>
      <c r="K183" t="str">
        <f t="shared" ca="1" si="45"/>
        <v/>
      </c>
    </row>
    <row r="184" spans="1:19">
      <c r="A184" s="9"/>
      <c r="B184" s="18">
        <f t="shared" ca="1" si="41"/>
        <v>44093</v>
      </c>
      <c r="C184">
        <f t="shared" ca="1" si="37"/>
        <v>190</v>
      </c>
      <c r="D184">
        <f t="shared" ca="1" si="38"/>
        <v>0</v>
      </c>
      <c r="E184">
        <f t="shared" ca="1" si="39"/>
        <v>-1</v>
      </c>
      <c r="G184" s="3">
        <f t="shared" ca="1" si="42"/>
        <v>44140</v>
      </c>
      <c r="H184">
        <f t="shared" ca="1" si="40"/>
        <v>309</v>
      </c>
      <c r="I184" t="str">
        <f t="shared" ca="1" si="43"/>
        <v/>
      </c>
      <c r="J184">
        <f t="shared" ca="1" si="44"/>
        <v>309</v>
      </c>
      <c r="K184" t="str">
        <f t="shared" ca="1" si="45"/>
        <v/>
      </c>
      <c r="R184">
        <v>0</v>
      </c>
    </row>
    <row r="185" spans="1:19">
      <c r="B185" s="18">
        <f t="shared" ca="1" si="41"/>
        <v>44092</v>
      </c>
      <c r="C185">
        <f t="shared" ca="1" si="37"/>
        <v>82</v>
      </c>
      <c r="D185">
        <f t="shared" ca="1" si="38"/>
        <v>0</v>
      </c>
      <c r="E185">
        <f t="shared" ca="1" si="39"/>
        <v>-1</v>
      </c>
      <c r="G185" s="3">
        <f t="shared" ca="1" si="42"/>
        <v>44141</v>
      </c>
      <c r="H185">
        <f t="shared" ca="1" si="40"/>
        <v>378</v>
      </c>
      <c r="I185">
        <f t="shared" ca="1" si="43"/>
        <v>378</v>
      </c>
      <c r="J185" t="str">
        <f t="shared" ca="1" si="44"/>
        <v/>
      </c>
      <c r="K185" t="str">
        <f t="shared" ca="1" si="45"/>
        <v/>
      </c>
    </row>
    <row r="186" spans="1:19">
      <c r="B186" s="18">
        <f t="shared" ca="1" si="41"/>
        <v>44091</v>
      </c>
      <c r="C186">
        <f t="shared" ca="1" si="37"/>
        <v>137</v>
      </c>
      <c r="D186">
        <f t="shared" ca="1" si="38"/>
        <v>0</v>
      </c>
      <c r="E186">
        <f t="shared" ca="1" si="39"/>
        <v>-1</v>
      </c>
      <c r="G186" s="3">
        <f t="shared" ca="1" si="42"/>
        <v>44142</v>
      </c>
      <c r="H186">
        <f t="shared" ca="1" si="40"/>
        <v>365</v>
      </c>
      <c r="I186" t="str">
        <f t="shared" ca="1" si="43"/>
        <v/>
      </c>
      <c r="J186" t="str">
        <f t="shared" ca="1" si="44"/>
        <v/>
      </c>
      <c r="K186" t="str">
        <f t="shared" ca="1" si="45"/>
        <v/>
      </c>
    </row>
    <row r="187" spans="1:19">
      <c r="B187" s="18">
        <f t="shared" ca="1" si="41"/>
        <v>44090</v>
      </c>
      <c r="C187">
        <f t="shared" ca="1" si="37"/>
        <v>125</v>
      </c>
      <c r="D187">
        <f t="shared" ca="1" si="38"/>
        <v>0</v>
      </c>
      <c r="E187">
        <f t="shared" ca="1" si="39"/>
        <v>-1</v>
      </c>
      <c r="G187" s="3">
        <f t="shared" ca="1" si="42"/>
        <v>44143</v>
      </c>
      <c r="H187">
        <f t="shared" ca="1" si="40"/>
        <v>252</v>
      </c>
      <c r="I187" t="str">
        <f t="shared" ca="1" si="43"/>
        <v/>
      </c>
      <c r="J187" t="str">
        <f t="shared" ca="1" si="44"/>
        <v/>
      </c>
      <c r="K187" t="str">
        <f t="shared" ca="1" si="45"/>
        <v/>
      </c>
      <c r="R187">
        <v>0</v>
      </c>
    </row>
    <row r="188" spans="1:19">
      <c r="B188" s="18">
        <f t="shared" ca="1" si="41"/>
        <v>44089</v>
      </c>
      <c r="C188">
        <f t="shared" ca="1" si="37"/>
        <v>136</v>
      </c>
      <c r="D188">
        <f t="shared" ca="1" si="38"/>
        <v>0</v>
      </c>
      <c r="E188">
        <f t="shared" ca="1" si="39"/>
        <v>-1</v>
      </c>
      <c r="G188" s="3">
        <f t="shared" ca="1" si="42"/>
        <v>44144</v>
      </c>
      <c r="H188">
        <f t="shared" ca="1" si="40"/>
        <v>171</v>
      </c>
      <c r="I188" t="str">
        <f t="shared" ca="1" si="43"/>
        <v/>
      </c>
      <c r="J188">
        <f t="shared" ca="1" si="44"/>
        <v>171</v>
      </c>
      <c r="K188" t="str">
        <f t="shared" ca="1" si="45"/>
        <v/>
      </c>
    </row>
    <row r="189" spans="1:19">
      <c r="B189" s="18">
        <f t="shared" ca="1" si="41"/>
        <v>44088</v>
      </c>
      <c r="C189">
        <f t="shared" ca="1" si="37"/>
        <v>67</v>
      </c>
      <c r="D189">
        <f t="shared" ca="1" si="38"/>
        <v>0</v>
      </c>
      <c r="E189">
        <f t="shared" ca="1" si="39"/>
        <v>-1</v>
      </c>
      <c r="G189" s="3">
        <f t="shared" ca="1" si="42"/>
        <v>44145</v>
      </c>
      <c r="H189">
        <f t="shared" ca="1" si="40"/>
        <v>202</v>
      </c>
      <c r="I189" t="str">
        <f t="shared" ca="1" si="43"/>
        <v/>
      </c>
      <c r="J189" t="str">
        <f t="shared" ca="1" si="44"/>
        <v/>
      </c>
      <c r="K189" t="str">
        <f t="shared" ca="1" si="45"/>
        <v/>
      </c>
    </row>
    <row r="190" spans="1:19">
      <c r="B190" s="18">
        <f t="shared" ca="1" si="41"/>
        <v>44087</v>
      </c>
      <c r="C190">
        <f t="shared" ca="1" si="37"/>
        <v>87</v>
      </c>
      <c r="D190">
        <f t="shared" ca="1" si="38"/>
        <v>0</v>
      </c>
      <c r="E190">
        <f t="shared" ca="1" si="39"/>
        <v>-1</v>
      </c>
      <c r="G190" s="3">
        <f t="shared" ca="1" si="42"/>
        <v>44146</v>
      </c>
      <c r="H190">
        <f t="shared" ca="1" si="40"/>
        <v>248</v>
      </c>
      <c r="I190" t="str">
        <f t="shared" ca="1" si="43"/>
        <v/>
      </c>
      <c r="J190" t="str">
        <f t="shared" ca="1" si="44"/>
        <v/>
      </c>
      <c r="K190" t="str">
        <f t="shared" ca="1" si="45"/>
        <v/>
      </c>
    </row>
    <row r="191" spans="1:19">
      <c r="B191" s="18">
        <f t="shared" ca="1" si="41"/>
        <v>44086</v>
      </c>
      <c r="C191">
        <f t="shared" ca="1" si="37"/>
        <v>46</v>
      </c>
      <c r="D191">
        <f t="shared" ca="1" si="38"/>
        <v>0</v>
      </c>
      <c r="E191">
        <f t="shared" ca="1" si="39"/>
        <v>-1</v>
      </c>
      <c r="G191" s="3">
        <f t="shared" ca="1" si="42"/>
        <v>44147</v>
      </c>
      <c r="H191">
        <f t="shared" ca="1" si="40"/>
        <v>255</v>
      </c>
      <c r="I191" t="str">
        <f t="shared" ca="1" si="43"/>
        <v/>
      </c>
      <c r="J191" t="str">
        <f t="shared" ca="1" si="44"/>
        <v/>
      </c>
      <c r="K191" t="str">
        <f t="shared" ca="1" si="45"/>
        <v/>
      </c>
    </row>
    <row r="192" spans="1:19">
      <c r="B192" s="18">
        <f t="shared" ca="1" si="41"/>
        <v>44085</v>
      </c>
      <c r="C192">
        <f t="shared" ca="1" si="37"/>
        <v>70</v>
      </c>
      <c r="D192">
        <f t="shared" ca="1" si="38"/>
        <v>0</v>
      </c>
      <c r="E192">
        <f t="shared" ca="1" si="39"/>
        <v>-1</v>
      </c>
      <c r="G192" s="3">
        <f t="shared" ca="1" si="42"/>
        <v>44148</v>
      </c>
      <c r="H192">
        <f t="shared" ca="1" si="40"/>
        <v>280</v>
      </c>
      <c r="I192">
        <f t="shared" ca="1" si="43"/>
        <v>280</v>
      </c>
      <c r="J192" t="str">
        <f t="shared" ca="1" si="44"/>
        <v/>
      </c>
      <c r="K192" t="str">
        <f t="shared" ca="1" si="45"/>
        <v/>
      </c>
    </row>
    <row r="193" spans="1:19">
      <c r="B193" s="18">
        <f t="shared" ca="1" si="41"/>
        <v>44084</v>
      </c>
      <c r="C193">
        <f t="shared" ref="C193" ca="1" si="46">IF(B193&lt;&gt;B192,VLOOKUP(B193,data,2,FALSE),"")</f>
        <v>75</v>
      </c>
      <c r="D193">
        <f t="shared" ref="D193" ca="1" si="47">VLOOKUP(B193,data,3,FALSE)</f>
        <v>0</v>
      </c>
      <c r="E193">
        <f t="shared" ref="E193" ca="1" si="48">IF(C193&gt;E192,E192,0)</f>
        <v>-1</v>
      </c>
      <c r="G193" s="3">
        <f t="shared" ca="1" si="42"/>
        <v>44149</v>
      </c>
      <c r="H193">
        <f t="shared" ca="1" si="40"/>
        <v>279</v>
      </c>
      <c r="I193" t="str">
        <f t="shared" ca="1" si="43"/>
        <v/>
      </c>
      <c r="J193">
        <f t="shared" ca="1" si="44"/>
        <v>279</v>
      </c>
      <c r="K193" t="str">
        <f t="shared" ca="1" si="45"/>
        <v/>
      </c>
    </row>
    <row r="194" spans="1:19">
      <c r="B194" s="18">
        <f t="shared" ca="1" si="41"/>
        <v>44083</v>
      </c>
      <c r="C194">
        <f t="shared" ref="C194:C200" ca="1" si="49">IF(B194&lt;&gt;B193,VLOOKUP(B194,data,2,FALSE),"")</f>
        <v>101</v>
      </c>
      <c r="D194">
        <f t="shared" ref="D194:D200" ca="1" si="50">VLOOKUP(B194,data,3,FALSE)</f>
        <v>0</v>
      </c>
      <c r="E194">
        <f t="shared" ref="E194:E200" ca="1" si="51">IF(C194&gt;E193,E193,0)</f>
        <v>-1</v>
      </c>
      <c r="G194" s="3">
        <f t="shared" ca="1" si="42"/>
        <v>44150</v>
      </c>
      <c r="H194">
        <f t="shared" ca="1" si="40"/>
        <v>321</v>
      </c>
      <c r="I194">
        <f t="shared" ca="1" si="43"/>
        <v>321</v>
      </c>
      <c r="J194" t="str">
        <f t="shared" ca="1" si="44"/>
        <v/>
      </c>
      <c r="K194" t="str">
        <f t="shared" ca="1" si="45"/>
        <v/>
      </c>
    </row>
    <row r="195" spans="1:19">
      <c r="B195" s="18">
        <f t="shared" ca="1" si="41"/>
        <v>44082</v>
      </c>
      <c r="C195">
        <f t="shared" ca="1" si="49"/>
        <v>56</v>
      </c>
      <c r="D195">
        <f t="shared" ca="1" si="50"/>
        <v>0</v>
      </c>
      <c r="E195">
        <f t="shared" ca="1" si="51"/>
        <v>-1</v>
      </c>
      <c r="G195" s="3">
        <f t="shared" ca="1" si="42"/>
        <v>44151</v>
      </c>
      <c r="H195">
        <f t="shared" ca="1" si="40"/>
        <v>301</v>
      </c>
      <c r="I195" t="str">
        <f t="shared" ca="1" si="43"/>
        <v/>
      </c>
      <c r="J195">
        <f t="shared" ca="1" si="44"/>
        <v>301</v>
      </c>
      <c r="K195" t="str">
        <f t="shared" ca="1" si="45"/>
        <v/>
      </c>
    </row>
    <row r="196" spans="1:19">
      <c r="B196" s="18">
        <f t="shared" ca="1" si="41"/>
        <v>44081</v>
      </c>
      <c r="C196">
        <f t="shared" ca="1" si="49"/>
        <v>46</v>
      </c>
      <c r="D196">
        <f t="shared" ca="1" si="50"/>
        <v>0</v>
      </c>
      <c r="E196">
        <f t="shared" ca="1" si="51"/>
        <v>-1</v>
      </c>
      <c r="G196" s="3">
        <f t="shared" ca="1" si="42"/>
        <v>44152</v>
      </c>
      <c r="H196">
        <f t="shared" ca="1" si="40"/>
        <v>389</v>
      </c>
      <c r="I196" t="str">
        <f t="shared" ca="1" si="43"/>
        <v/>
      </c>
      <c r="J196" t="str">
        <f t="shared" ca="1" si="44"/>
        <v/>
      </c>
      <c r="K196" t="str">
        <f t="shared" ca="1" si="45"/>
        <v/>
      </c>
    </row>
    <row r="197" spans="1:19">
      <c r="B197" s="18">
        <f t="shared" ca="1" si="41"/>
        <v>44080</v>
      </c>
      <c r="C197">
        <f t="shared" ca="1" si="49"/>
        <v>10</v>
      </c>
      <c r="D197">
        <f t="shared" ca="1" si="50"/>
        <v>0</v>
      </c>
      <c r="E197">
        <f t="shared" ca="1" si="51"/>
        <v>-1</v>
      </c>
      <c r="G197" s="3">
        <f t="shared" ca="1" si="42"/>
        <v>44153</v>
      </c>
      <c r="H197">
        <f t="shared" ca="1" si="40"/>
        <v>458</v>
      </c>
      <c r="I197" t="str">
        <f t="shared" ca="1" si="43"/>
        <v/>
      </c>
      <c r="J197" t="str">
        <f t="shared" ca="1" si="44"/>
        <v/>
      </c>
      <c r="K197" t="str">
        <f t="shared" ca="1" si="45"/>
        <v/>
      </c>
    </row>
    <row r="198" spans="1:19">
      <c r="B198" s="18">
        <f t="shared" ca="1" si="41"/>
        <v>44079</v>
      </c>
      <c r="C198">
        <f t="shared" ca="1" si="49"/>
        <v>15</v>
      </c>
      <c r="D198">
        <f t="shared" ca="1" si="50"/>
        <v>0</v>
      </c>
      <c r="E198">
        <f t="shared" ca="1" si="51"/>
        <v>-1</v>
      </c>
      <c r="G198" s="3">
        <f t="shared" ca="1" si="42"/>
        <v>44154</v>
      </c>
      <c r="H198">
        <f t="shared" ca="1" si="40"/>
        <v>537</v>
      </c>
      <c r="I198">
        <f t="shared" ca="1" si="43"/>
        <v>537</v>
      </c>
      <c r="J198" t="str">
        <f t="shared" ca="1" si="44"/>
        <v/>
      </c>
      <c r="K198" t="str">
        <f t="shared" ca="1" si="45"/>
        <v/>
      </c>
    </row>
    <row r="199" spans="1:19">
      <c r="B199" s="18">
        <f t="shared" ca="1" si="41"/>
        <v>44078</v>
      </c>
      <c r="C199">
        <f t="shared" ca="1" si="49"/>
        <v>19</v>
      </c>
      <c r="D199">
        <f t="shared" ca="1" si="50"/>
        <v>0</v>
      </c>
      <c r="E199">
        <f t="shared" ca="1" si="51"/>
        <v>-1</v>
      </c>
      <c r="G199" s="3">
        <f t="shared" ca="1" si="42"/>
        <v>44155</v>
      </c>
      <c r="H199">
        <f t="shared" ca="1" si="40"/>
        <v>518</v>
      </c>
      <c r="I199" t="str">
        <f t="shared" ca="1" si="43"/>
        <v/>
      </c>
      <c r="J199">
        <f t="shared" ca="1" si="44"/>
        <v>518</v>
      </c>
      <c r="K199" t="str">
        <f t="shared" ca="1" si="45"/>
        <v/>
      </c>
    </row>
    <row r="200" spans="1:19">
      <c r="B200" s="18">
        <f t="shared" ca="1" si="41"/>
        <v>44077</v>
      </c>
      <c r="C200">
        <f t="shared" ca="1" si="49"/>
        <v>6</v>
      </c>
      <c r="D200">
        <f t="shared" ca="1" si="50"/>
        <v>0</v>
      </c>
      <c r="E200">
        <f t="shared" ca="1" si="51"/>
        <v>-1</v>
      </c>
      <c r="G200" s="3">
        <f t="shared" ca="1" si="42"/>
        <v>44156</v>
      </c>
      <c r="H200">
        <f t="shared" ca="1" si="40"/>
        <v>626</v>
      </c>
      <c r="I200">
        <f t="shared" ca="1" si="43"/>
        <v>626</v>
      </c>
      <c r="J200" t="str">
        <f t="shared" ca="1" si="44"/>
        <v/>
      </c>
      <c r="K200" t="str">
        <f t="shared" ca="1" si="45"/>
        <v/>
      </c>
    </row>
    <row r="201" spans="1:19">
      <c r="B201" s="18">
        <f t="shared" ca="1" si="41"/>
        <v>44077</v>
      </c>
      <c r="C201" t="str">
        <f t="shared" ref="C201:C208" ca="1" si="52">IF(B201&lt;&gt;B200,VLOOKUP(B201,data,2,FALSE),"")</f>
        <v/>
      </c>
      <c r="D201">
        <f t="shared" ref="D201:D208" ca="1" si="53">VLOOKUP(B201,data,3,FALSE)</f>
        <v>0</v>
      </c>
      <c r="E201">
        <f t="shared" ref="E201:E208" ca="1" si="54">IF(C201&gt;E200,E200,0)</f>
        <v>-1</v>
      </c>
      <c r="G201" s="3">
        <f t="shared" ca="1" si="42"/>
        <v>44157</v>
      </c>
      <c r="H201">
        <f t="shared" ca="1" si="40"/>
        <v>485</v>
      </c>
      <c r="I201" t="str">
        <f t="shared" ca="1" si="43"/>
        <v/>
      </c>
      <c r="J201" t="str">
        <f t="shared" ca="1" si="44"/>
        <v/>
      </c>
      <c r="K201" t="str">
        <f t="shared" ca="1" si="45"/>
        <v/>
      </c>
    </row>
    <row r="202" spans="1:19">
      <c r="A202" s="14"/>
      <c r="B202" s="18">
        <f t="shared" ca="1" si="41"/>
        <v>44077</v>
      </c>
      <c r="C202" t="str">
        <f t="shared" ca="1" si="52"/>
        <v/>
      </c>
      <c r="D202">
        <f t="shared" ca="1" si="53"/>
        <v>0</v>
      </c>
      <c r="E202">
        <f t="shared" ca="1" si="54"/>
        <v>-1</v>
      </c>
      <c r="G202" s="3">
        <f t="shared" ca="1" si="42"/>
        <v>44158</v>
      </c>
      <c r="H202">
        <f t="shared" ca="1" si="40"/>
        <v>383</v>
      </c>
      <c r="I202" t="str">
        <f t="shared" ca="1" si="43"/>
        <v/>
      </c>
      <c r="J202">
        <f t="shared" ca="1" si="44"/>
        <v>383</v>
      </c>
      <c r="K202" t="str">
        <f t="shared" ca="1" si="45"/>
        <v/>
      </c>
      <c r="R202" s="16"/>
      <c r="S202" s="16"/>
    </row>
    <row r="203" spans="1:19">
      <c r="B203" s="18">
        <f t="shared" ca="1" si="41"/>
        <v>44077</v>
      </c>
      <c r="C203" t="str">
        <f t="shared" ca="1" si="52"/>
        <v/>
      </c>
      <c r="D203">
        <f t="shared" ca="1" si="53"/>
        <v>0</v>
      </c>
      <c r="E203">
        <f t="shared" ca="1" si="54"/>
        <v>-1</v>
      </c>
      <c r="G203" s="3">
        <f t="shared" ca="1" si="42"/>
        <v>44159</v>
      </c>
      <c r="H203">
        <f t="shared" ca="1" si="40"/>
        <v>874</v>
      </c>
      <c r="I203" t="str">
        <f t="shared" ca="1" si="43"/>
        <v/>
      </c>
      <c r="J203" t="str">
        <f t="shared" ca="1" si="44"/>
        <v/>
      </c>
      <c r="K203" t="str">
        <f t="shared" ca="1" si="45"/>
        <v/>
      </c>
    </row>
    <row r="204" spans="1:19">
      <c r="B204" s="18">
        <f t="shared" ca="1" si="41"/>
        <v>44077</v>
      </c>
      <c r="C204" t="str">
        <f t="shared" ca="1" si="52"/>
        <v/>
      </c>
      <c r="D204">
        <f t="shared" ca="1" si="53"/>
        <v>0</v>
      </c>
      <c r="E204">
        <f t="shared" ca="1" si="54"/>
        <v>-1</v>
      </c>
      <c r="G204" s="3">
        <f t="shared" ca="1" si="42"/>
        <v>44160</v>
      </c>
      <c r="H204">
        <f t="shared" ca="1" si="40"/>
        <v>1098</v>
      </c>
      <c r="I204">
        <f t="shared" ca="1" si="43"/>
        <v>1098</v>
      </c>
      <c r="J204" t="str">
        <f t="shared" ca="1" si="44"/>
        <v/>
      </c>
      <c r="K204" t="str">
        <f t="shared" ca="1" si="45"/>
        <v/>
      </c>
    </row>
    <row r="205" spans="1:19">
      <c r="B205" s="18">
        <f t="shared" ca="1" si="41"/>
        <v>44077</v>
      </c>
      <c r="C205" t="str">
        <f t="shared" ca="1" si="52"/>
        <v/>
      </c>
      <c r="D205">
        <f t="shared" ca="1" si="53"/>
        <v>0</v>
      </c>
      <c r="E205">
        <f t="shared" ca="1" si="54"/>
        <v>-1</v>
      </c>
      <c r="G205" s="3">
        <f t="shared" ca="1" si="42"/>
        <v>44161</v>
      </c>
      <c r="H205">
        <f t="shared" ca="1" si="40"/>
        <v>923</v>
      </c>
      <c r="I205" t="str">
        <f t="shared" ca="1" si="43"/>
        <v/>
      </c>
      <c r="J205" t="str">
        <f t="shared" ca="1" si="44"/>
        <v/>
      </c>
      <c r="K205" t="str">
        <f t="shared" ca="1" si="45"/>
        <v/>
      </c>
    </row>
    <row r="206" spans="1:19">
      <c r="B206" s="18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-1</v>
      </c>
      <c r="G206" s="3">
        <f t="shared" ca="1" si="42"/>
        <v>44162</v>
      </c>
      <c r="H206">
        <f t="shared" ca="1" si="40"/>
        <v>838</v>
      </c>
      <c r="I206" t="str">
        <f t="shared" ca="1" si="43"/>
        <v/>
      </c>
      <c r="J206">
        <f t="shared" ca="1" si="44"/>
        <v>838</v>
      </c>
      <c r="K206" t="str">
        <f t="shared" ca="1" si="45"/>
        <v/>
      </c>
    </row>
    <row r="207" spans="1:19">
      <c r="B207" s="18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-1</v>
      </c>
      <c r="G207" s="3">
        <f t="shared" ref="G207" ca="1" si="55">IF(G208&gt;44077,G208-1,44077)</f>
        <v>44163</v>
      </c>
      <c r="H207">
        <f t="shared" ref="H207:H208" ca="1" si="56">VLOOKUP(G207,data,2,FALSE)</f>
        <v>1025</v>
      </c>
      <c r="I207">
        <f t="shared" ref="I207" ca="1" si="57">IF(AND(H207&gt;H206,H207&gt;H208),H207,IF(AND(H208="",H207/H206&gt;1.1),H207,""))</f>
        <v>1025</v>
      </c>
      <c r="J207" t="str">
        <f t="shared" ref="J207" ca="1" si="58">IF(AND(H207&lt;H206,H207&lt;H208),H207,IF(AND(H208="",H207/H206&lt;0.9),H207,""))</f>
        <v/>
      </c>
      <c r="K207" t="str">
        <f t="shared" ca="1" si="45"/>
        <v/>
      </c>
    </row>
    <row r="208" spans="1:19" s="16" customFormat="1">
      <c r="B208" s="19">
        <f t="shared" ca="1" si="41"/>
        <v>44077</v>
      </c>
      <c r="C208" s="16" t="str">
        <f t="shared" ca="1" si="52"/>
        <v/>
      </c>
      <c r="D208" s="16">
        <f t="shared" ca="1" si="53"/>
        <v>0</v>
      </c>
      <c r="E208" s="16">
        <f t="shared" ca="1" si="54"/>
        <v>-1</v>
      </c>
      <c r="G208" s="17">
        <f ca="1">B113</f>
        <v>44164</v>
      </c>
      <c r="H208" s="16">
        <f t="shared" ca="1" si="56"/>
        <v>753</v>
      </c>
      <c r="I208" s="16" t="str">
        <f ca="1">IF(AND(H208&gt;H207,H208&gt;H209),H208,IF(AND(H209="",H208/H207&gt;1.1),H208,""))</f>
        <v/>
      </c>
      <c r="J208" s="16">
        <f ca="1">IF(AND(H208&lt;H207,H208&lt;H209),H208,IF(AND(H209="",H208/H207&lt;0.9),H208,""))</f>
        <v>753</v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24</v>
      </c>
      <c r="C210"/>
      <c r="G210" t="s">
        <v>25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sheetPr codeName="Sheet2"/>
  <dimension ref="A2:GE263"/>
  <sheetViews>
    <sheetView topLeftCell="C1" workbookViewId="0">
      <selection activeCell="O3" sqref="O3"/>
    </sheetView>
  </sheetViews>
  <sheetFormatPr defaultRowHeight="14.6"/>
  <cols>
    <col min="1" max="1" width="9.921875" style="11" bestFit="1" customWidth="1"/>
    <col min="3" max="3" width="17.61328125" bestFit="1" customWidth="1"/>
    <col min="4" max="4" width="22.84375" bestFit="1" customWidth="1"/>
    <col min="5" max="5" width="9.921875" bestFit="1" customWidth="1"/>
  </cols>
  <sheetData>
    <row r="2" spans="1:187">
      <c r="A2" s="11" t="s">
        <v>30</v>
      </c>
    </row>
    <row r="3" spans="1:187">
      <c r="A3" s="11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N3" t="s">
        <v>28</v>
      </c>
      <c r="P3">
        <v>541</v>
      </c>
      <c r="R3" t="s">
        <v>29</v>
      </c>
      <c r="S3">
        <v>235</v>
      </c>
      <c r="V3">
        <v>269</v>
      </c>
      <c r="Y3">
        <v>149</v>
      </c>
      <c r="AB3">
        <v>214</v>
      </c>
      <c r="AE3">
        <v>287</v>
      </c>
      <c r="AH3">
        <v>204</v>
      </c>
      <c r="AK3">
        <v>241</v>
      </c>
      <c r="AN3">
        <v>189</v>
      </c>
      <c r="AQ3">
        <v>160</v>
      </c>
      <c r="AT3">
        <v>131</v>
      </c>
      <c r="AW3">
        <v>131</v>
      </c>
      <c r="AZ3">
        <v>294</v>
      </c>
      <c r="BC3">
        <v>222</v>
      </c>
      <c r="BF3">
        <v>184</v>
      </c>
      <c r="BI3">
        <v>219</v>
      </c>
      <c r="BL3">
        <v>178</v>
      </c>
      <c r="BO3">
        <v>196</v>
      </c>
      <c r="BR3">
        <v>122</v>
      </c>
      <c r="BU3">
        <v>408</v>
      </c>
      <c r="BX3">
        <v>188</v>
      </c>
      <c r="CA3">
        <v>344</v>
      </c>
      <c r="CD3">
        <v>203</v>
      </c>
      <c r="CG3">
        <v>178</v>
      </c>
      <c r="CJ3">
        <v>109</v>
      </c>
      <c r="CM3">
        <v>237</v>
      </c>
      <c r="CP3">
        <v>293</v>
      </c>
      <c r="CS3">
        <v>189</v>
      </c>
      <c r="CV3">
        <v>266</v>
      </c>
      <c r="CY3">
        <v>412</v>
      </c>
      <c r="DB3">
        <v>90</v>
      </c>
      <c r="DE3">
        <v>220</v>
      </c>
      <c r="DH3">
        <v>238</v>
      </c>
      <c r="DK3">
        <v>197</v>
      </c>
      <c r="DN3">
        <v>316</v>
      </c>
      <c r="DQ3">
        <v>244</v>
      </c>
      <c r="DT3">
        <v>213</v>
      </c>
      <c r="DW3">
        <v>104</v>
      </c>
      <c r="DZ3">
        <v>228</v>
      </c>
      <c r="EC3">
        <v>288</v>
      </c>
      <c r="EF3">
        <v>351</v>
      </c>
      <c r="EI3">
        <v>461</v>
      </c>
      <c r="EL3">
        <v>469</v>
      </c>
      <c r="EO3">
        <v>423</v>
      </c>
      <c r="ER3">
        <v>297</v>
      </c>
      <c r="EU3">
        <v>353</v>
      </c>
      <c r="EX3">
        <v>363</v>
      </c>
      <c r="FA3">
        <v>496</v>
      </c>
      <c r="FD3">
        <v>618</v>
      </c>
      <c r="FG3">
        <v>-23766</v>
      </c>
      <c r="FJ3">
        <v>0</v>
      </c>
      <c r="FM3">
        <v>0</v>
      </c>
      <c r="FP3">
        <v>0</v>
      </c>
      <c r="FS3">
        <v>0</v>
      </c>
      <c r="FV3">
        <v>0</v>
      </c>
      <c r="FY3">
        <v>0</v>
      </c>
    </row>
    <row r="4" spans="1:187">
      <c r="P4">
        <v>44163</v>
      </c>
      <c r="S4">
        <v>44113</v>
      </c>
      <c r="V4">
        <v>44114</v>
      </c>
      <c r="Y4">
        <v>44115</v>
      </c>
      <c r="AB4">
        <v>44116</v>
      </c>
      <c r="AE4">
        <v>44117</v>
      </c>
      <c r="AH4">
        <v>44118</v>
      </c>
      <c r="AK4">
        <v>44119</v>
      </c>
      <c r="AN4">
        <v>44120</v>
      </c>
      <c r="AQ4">
        <v>44121</v>
      </c>
      <c r="AT4">
        <v>44122</v>
      </c>
      <c r="AW4">
        <v>44123</v>
      </c>
      <c r="AZ4">
        <v>44124</v>
      </c>
      <c r="BC4">
        <v>44125</v>
      </c>
      <c r="BF4">
        <v>44126</v>
      </c>
      <c r="BI4">
        <v>44127</v>
      </c>
      <c r="BL4">
        <v>44128</v>
      </c>
      <c r="BO4">
        <v>44129</v>
      </c>
      <c r="BR4">
        <v>44130</v>
      </c>
      <c r="BU4">
        <v>44132</v>
      </c>
      <c r="BX4">
        <v>44133</v>
      </c>
      <c r="CA4">
        <v>44134</v>
      </c>
      <c r="CD4">
        <v>44135</v>
      </c>
      <c r="CG4">
        <v>44136</v>
      </c>
      <c r="CJ4">
        <v>44137</v>
      </c>
      <c r="CM4">
        <v>44138</v>
      </c>
      <c r="CP4">
        <v>44139</v>
      </c>
      <c r="CS4">
        <v>44140</v>
      </c>
      <c r="CV4">
        <v>44141</v>
      </c>
      <c r="CY4">
        <v>44143</v>
      </c>
      <c r="DB4">
        <v>44144</v>
      </c>
      <c r="DE4">
        <v>44145</v>
      </c>
      <c r="DH4">
        <v>44146</v>
      </c>
      <c r="DK4">
        <v>44147</v>
      </c>
      <c r="DN4">
        <v>44148</v>
      </c>
      <c r="DQ4">
        <v>44149</v>
      </c>
      <c r="DT4">
        <v>44150</v>
      </c>
      <c r="DW4">
        <v>44151</v>
      </c>
      <c r="DZ4">
        <v>44152</v>
      </c>
      <c r="EC4">
        <v>44153</v>
      </c>
      <c r="EF4">
        <v>44154</v>
      </c>
      <c r="EI4">
        <v>44155</v>
      </c>
      <c r="EL4">
        <v>44156</v>
      </c>
      <c r="EO4">
        <v>44157</v>
      </c>
      <c r="ER4">
        <v>44158</v>
      </c>
      <c r="EU4">
        <v>44159</v>
      </c>
      <c r="EX4">
        <v>44160</v>
      </c>
      <c r="FA4">
        <v>44161</v>
      </c>
      <c r="FD4">
        <v>44162</v>
      </c>
      <c r="FG4">
        <v>44163</v>
      </c>
      <c r="FJ4">
        <v>0</v>
      </c>
      <c r="FM4">
        <v>0</v>
      </c>
      <c r="FP4">
        <v>0</v>
      </c>
      <c r="FS4">
        <v>0</v>
      </c>
      <c r="FV4">
        <v>0</v>
      </c>
      <c r="FY4">
        <v>0</v>
      </c>
      <c r="GB4">
        <v>0</v>
      </c>
      <c r="GE4">
        <v>0</v>
      </c>
    </row>
    <row r="5" spans="1:187">
      <c r="B5" s="11" t="s">
        <v>14</v>
      </c>
      <c r="D5" t="s">
        <v>22</v>
      </c>
    </row>
    <row r="6" spans="1:187">
      <c r="A6" s="11">
        <v>44162</v>
      </c>
      <c r="B6">
        <v>838</v>
      </c>
    </row>
    <row r="7" spans="1:187">
      <c r="A7" s="11">
        <v>44161</v>
      </c>
      <c r="B7">
        <v>923</v>
      </c>
      <c r="C7" s="15">
        <v>44161</v>
      </c>
      <c r="D7">
        <v>496</v>
      </c>
    </row>
    <row r="8" spans="1:187">
      <c r="A8" s="11">
        <v>44160</v>
      </c>
      <c r="B8">
        <v>1098</v>
      </c>
      <c r="C8" s="15">
        <v>44160</v>
      </c>
      <c r="D8">
        <v>363</v>
      </c>
    </row>
    <row r="9" spans="1:187">
      <c r="A9" s="11">
        <v>44159</v>
      </c>
      <c r="B9">
        <v>874</v>
      </c>
      <c r="C9" s="15">
        <v>44159</v>
      </c>
      <c r="D9">
        <v>353</v>
      </c>
    </row>
    <row r="10" spans="1:187">
      <c r="A10" s="11">
        <v>44158</v>
      </c>
      <c r="B10">
        <v>383</v>
      </c>
      <c r="C10" s="15">
        <v>44158</v>
      </c>
      <c r="D10">
        <v>297</v>
      </c>
    </row>
    <row r="11" spans="1:187">
      <c r="A11" s="11">
        <v>44157</v>
      </c>
      <c r="B11">
        <v>485</v>
      </c>
      <c r="C11" s="15">
        <v>44157</v>
      </c>
      <c r="D11">
        <v>423</v>
      </c>
    </row>
    <row r="12" spans="1:187">
      <c r="A12" s="11">
        <v>44156</v>
      </c>
      <c r="B12">
        <v>626</v>
      </c>
      <c r="C12" s="15">
        <v>44156</v>
      </c>
      <c r="D12">
        <v>469</v>
      </c>
    </row>
    <row r="13" spans="1:187">
      <c r="A13" s="11">
        <v>44155</v>
      </c>
      <c r="B13">
        <v>518</v>
      </c>
      <c r="C13" s="15">
        <v>44155</v>
      </c>
      <c r="D13">
        <v>461</v>
      </c>
    </row>
    <row r="14" spans="1:187">
      <c r="A14" s="11">
        <v>44154</v>
      </c>
      <c r="B14">
        <v>537</v>
      </c>
      <c r="C14" s="15">
        <v>44154</v>
      </c>
      <c r="D14">
        <v>351</v>
      </c>
    </row>
    <row r="15" spans="1:187">
      <c r="A15" s="11">
        <v>44153</v>
      </c>
      <c r="B15">
        <v>458</v>
      </c>
      <c r="C15" s="15">
        <v>44153</v>
      </c>
      <c r="D15">
        <v>288</v>
      </c>
    </row>
    <row r="16" spans="1:187">
      <c r="A16" s="11">
        <v>44152</v>
      </c>
      <c r="B16">
        <v>389</v>
      </c>
      <c r="C16" s="15">
        <v>44152</v>
      </c>
      <c r="D16">
        <v>228</v>
      </c>
    </row>
    <row r="17" spans="1:4">
      <c r="A17" s="11">
        <v>44151</v>
      </c>
      <c r="B17">
        <v>301</v>
      </c>
      <c r="C17" s="15">
        <v>44151</v>
      </c>
      <c r="D17">
        <v>104</v>
      </c>
    </row>
    <row r="18" spans="1:4">
      <c r="A18" s="11">
        <v>44150</v>
      </c>
      <c r="B18">
        <v>321</v>
      </c>
      <c r="C18" s="15">
        <v>44150</v>
      </c>
      <c r="D18">
        <v>213</v>
      </c>
    </row>
    <row r="19" spans="1:4">
      <c r="A19" s="11">
        <v>44149</v>
      </c>
      <c r="B19">
        <v>279</v>
      </c>
      <c r="C19" s="15">
        <v>44149</v>
      </c>
      <c r="D19">
        <v>244</v>
      </c>
    </row>
    <row r="20" spans="1:4">
      <c r="A20" s="11">
        <v>44148</v>
      </c>
      <c r="B20">
        <v>280</v>
      </c>
      <c r="C20" s="15">
        <v>44148</v>
      </c>
      <c r="D20">
        <v>316</v>
      </c>
    </row>
    <row r="21" spans="1:4">
      <c r="A21" s="11">
        <v>44147</v>
      </c>
      <c r="B21">
        <v>255</v>
      </c>
      <c r="C21" s="15">
        <v>44147</v>
      </c>
      <c r="D21">
        <v>197</v>
      </c>
    </row>
    <row r="22" spans="1:4">
      <c r="A22" s="11">
        <v>44146</v>
      </c>
      <c r="B22">
        <v>248</v>
      </c>
      <c r="C22" s="15">
        <v>44146</v>
      </c>
      <c r="D22">
        <v>238</v>
      </c>
    </row>
    <row r="23" spans="1:4">
      <c r="A23" s="11">
        <v>44145</v>
      </c>
      <c r="B23">
        <v>202</v>
      </c>
      <c r="C23" s="15">
        <v>44145</v>
      </c>
      <c r="D23">
        <v>220</v>
      </c>
    </row>
    <row r="24" spans="1:4">
      <c r="A24" s="11">
        <v>44144</v>
      </c>
      <c r="B24">
        <v>171</v>
      </c>
      <c r="C24" s="15">
        <v>44144</v>
      </c>
      <c r="D24">
        <v>90</v>
      </c>
    </row>
    <row r="25" spans="1:4">
      <c r="A25" s="11">
        <v>44143</v>
      </c>
      <c r="B25">
        <v>252</v>
      </c>
      <c r="C25" s="15">
        <v>44143</v>
      </c>
      <c r="D25">
        <v>412</v>
      </c>
    </row>
    <row r="26" spans="1:4">
      <c r="A26" s="11">
        <v>44142</v>
      </c>
      <c r="B26">
        <v>365</v>
      </c>
    </row>
    <row r="27" spans="1:4">
      <c r="A27" s="11">
        <v>44141</v>
      </c>
      <c r="B27">
        <v>378</v>
      </c>
      <c r="C27" s="15">
        <v>44141</v>
      </c>
      <c r="D27">
        <v>266</v>
      </c>
    </row>
    <row r="28" spans="1:4">
      <c r="A28" s="11">
        <v>44140</v>
      </c>
      <c r="B28">
        <v>309</v>
      </c>
      <c r="C28" s="15">
        <v>44140</v>
      </c>
      <c r="D28">
        <v>189</v>
      </c>
    </row>
    <row r="29" spans="1:4">
      <c r="A29" s="11">
        <v>44139</v>
      </c>
      <c r="B29">
        <v>345</v>
      </c>
      <c r="C29" s="15">
        <v>44139</v>
      </c>
      <c r="D29">
        <v>293</v>
      </c>
    </row>
    <row r="30" spans="1:4">
      <c r="A30" s="11">
        <v>44138</v>
      </c>
      <c r="B30">
        <v>252</v>
      </c>
      <c r="C30" s="15">
        <v>44138</v>
      </c>
      <c r="D30">
        <v>237</v>
      </c>
    </row>
    <row r="31" spans="1:4">
      <c r="A31" s="11">
        <v>44137</v>
      </c>
      <c r="B31">
        <v>241</v>
      </c>
      <c r="C31" s="15">
        <v>44137</v>
      </c>
      <c r="D31">
        <v>109</v>
      </c>
    </row>
    <row r="32" spans="1:4">
      <c r="A32" s="11">
        <v>44136</v>
      </c>
      <c r="B32">
        <v>240</v>
      </c>
      <c r="C32" s="15">
        <v>44136</v>
      </c>
      <c r="D32">
        <v>178</v>
      </c>
    </row>
    <row r="33" spans="1:4">
      <c r="A33" s="11">
        <v>44135</v>
      </c>
      <c r="B33">
        <v>372</v>
      </c>
      <c r="C33" s="15">
        <v>44135</v>
      </c>
      <c r="D33">
        <v>203</v>
      </c>
    </row>
    <row r="34" spans="1:4">
      <c r="A34" s="11">
        <v>44134</v>
      </c>
      <c r="B34">
        <v>367</v>
      </c>
      <c r="C34" s="15">
        <v>44134</v>
      </c>
      <c r="D34">
        <v>344</v>
      </c>
    </row>
    <row r="35" spans="1:4">
      <c r="A35" s="11">
        <v>44133</v>
      </c>
      <c r="B35">
        <v>353</v>
      </c>
      <c r="C35" s="15">
        <v>44133</v>
      </c>
      <c r="D35">
        <v>188</v>
      </c>
    </row>
    <row r="36" spans="1:4">
      <c r="A36" s="11">
        <v>44132</v>
      </c>
      <c r="B36">
        <v>367</v>
      </c>
      <c r="C36" s="15">
        <v>44132</v>
      </c>
      <c r="D36">
        <v>408</v>
      </c>
    </row>
    <row r="37" spans="1:4">
      <c r="A37" s="11">
        <v>44131</v>
      </c>
      <c r="B37">
        <v>260</v>
      </c>
    </row>
    <row r="38" spans="1:4">
      <c r="A38" s="11">
        <v>44130</v>
      </c>
      <c r="B38">
        <v>309</v>
      </c>
      <c r="C38" s="15">
        <v>44130</v>
      </c>
      <c r="D38">
        <v>122</v>
      </c>
    </row>
    <row r="39" spans="1:4">
      <c r="A39" s="11">
        <v>44129</v>
      </c>
      <c r="B39">
        <v>312</v>
      </c>
      <c r="C39" s="15">
        <v>44129</v>
      </c>
      <c r="D39">
        <v>196</v>
      </c>
    </row>
    <row r="40" spans="1:4">
      <c r="A40" s="11">
        <v>44128</v>
      </c>
      <c r="B40">
        <v>329</v>
      </c>
      <c r="C40" s="15">
        <v>44128</v>
      </c>
      <c r="D40">
        <v>178</v>
      </c>
    </row>
    <row r="41" spans="1:4">
      <c r="A41" s="11">
        <v>44127</v>
      </c>
      <c r="B41">
        <v>486</v>
      </c>
      <c r="C41" s="15">
        <v>44127</v>
      </c>
      <c r="D41">
        <v>219</v>
      </c>
    </row>
    <row r="42" spans="1:4">
      <c r="A42" s="11">
        <v>44126</v>
      </c>
      <c r="B42">
        <v>372</v>
      </c>
      <c r="C42" s="15">
        <v>44126</v>
      </c>
      <c r="D42">
        <v>184</v>
      </c>
    </row>
    <row r="43" spans="1:4">
      <c r="A43" s="11">
        <v>44125</v>
      </c>
      <c r="B43">
        <v>446</v>
      </c>
      <c r="C43" s="15">
        <v>44125</v>
      </c>
      <c r="D43">
        <v>222</v>
      </c>
    </row>
    <row r="44" spans="1:4">
      <c r="A44" s="11">
        <v>44124</v>
      </c>
      <c r="B44">
        <v>386</v>
      </c>
      <c r="C44" s="15">
        <v>44124</v>
      </c>
      <c r="D44">
        <v>294</v>
      </c>
    </row>
    <row r="45" spans="1:4">
      <c r="A45" s="11">
        <v>44123</v>
      </c>
      <c r="B45">
        <v>421</v>
      </c>
      <c r="C45" s="15">
        <v>44123</v>
      </c>
      <c r="D45">
        <v>131</v>
      </c>
    </row>
    <row r="46" spans="1:4">
      <c r="A46" s="11">
        <v>44122</v>
      </c>
      <c r="B46">
        <v>535</v>
      </c>
      <c r="C46" s="15">
        <v>44122</v>
      </c>
      <c r="D46">
        <v>131</v>
      </c>
    </row>
    <row r="47" spans="1:4">
      <c r="A47" s="11">
        <v>44121</v>
      </c>
      <c r="B47">
        <v>537</v>
      </c>
      <c r="C47" s="15">
        <v>44121</v>
      </c>
      <c r="D47">
        <v>160</v>
      </c>
    </row>
    <row r="48" spans="1:4">
      <c r="A48" s="11">
        <v>44120</v>
      </c>
      <c r="B48">
        <v>639</v>
      </c>
      <c r="C48" s="15">
        <v>44120</v>
      </c>
      <c r="D48">
        <v>189</v>
      </c>
    </row>
    <row r="49" spans="1:4">
      <c r="A49" s="11">
        <v>44119</v>
      </c>
      <c r="B49">
        <v>429</v>
      </c>
      <c r="C49" s="15">
        <v>44119</v>
      </c>
      <c r="D49">
        <v>241</v>
      </c>
    </row>
    <row r="50" spans="1:4">
      <c r="A50" s="11">
        <v>44118</v>
      </c>
      <c r="B50">
        <v>559</v>
      </c>
      <c r="C50" s="15">
        <v>44118</v>
      </c>
      <c r="D50">
        <v>204</v>
      </c>
    </row>
    <row r="51" spans="1:4">
      <c r="A51" s="11">
        <v>44117</v>
      </c>
      <c r="B51">
        <v>649</v>
      </c>
      <c r="C51" s="15">
        <v>44117</v>
      </c>
      <c r="D51">
        <v>287</v>
      </c>
    </row>
    <row r="52" spans="1:4">
      <c r="A52" s="11">
        <v>44116</v>
      </c>
      <c r="B52">
        <v>691</v>
      </c>
      <c r="C52" s="15">
        <v>44116</v>
      </c>
      <c r="D52">
        <v>214</v>
      </c>
    </row>
    <row r="53" spans="1:4">
      <c r="A53" s="11">
        <v>44115</v>
      </c>
      <c r="B53">
        <v>666</v>
      </c>
      <c r="C53" s="15">
        <v>44115</v>
      </c>
      <c r="D53">
        <v>149</v>
      </c>
    </row>
    <row r="54" spans="1:4">
      <c r="A54" s="11">
        <v>44114</v>
      </c>
      <c r="B54">
        <v>720</v>
      </c>
      <c r="C54" s="15">
        <v>44114</v>
      </c>
      <c r="D54">
        <v>269</v>
      </c>
    </row>
    <row r="55" spans="1:4">
      <c r="A55" s="11">
        <v>44113</v>
      </c>
      <c r="B55">
        <v>640</v>
      </c>
      <c r="C55" s="15">
        <v>44113</v>
      </c>
      <c r="D55">
        <v>235</v>
      </c>
    </row>
    <row r="56" spans="1:4">
      <c r="A56" s="11">
        <v>44112</v>
      </c>
      <c r="B56">
        <v>445</v>
      </c>
    </row>
    <row r="57" spans="1:4">
      <c r="A57" s="11">
        <v>44111</v>
      </c>
      <c r="B57">
        <v>578</v>
      </c>
    </row>
    <row r="58" spans="1:4">
      <c r="A58" s="11">
        <v>44110</v>
      </c>
      <c r="B58">
        <v>655</v>
      </c>
    </row>
    <row r="59" spans="1:4">
      <c r="A59" s="11">
        <v>44109</v>
      </c>
      <c r="B59">
        <v>453</v>
      </c>
    </row>
    <row r="60" spans="1:4">
      <c r="A60" s="11">
        <v>44108</v>
      </c>
      <c r="B60">
        <v>294</v>
      </c>
    </row>
    <row r="61" spans="1:4">
      <c r="A61" s="11">
        <v>44107</v>
      </c>
      <c r="B61">
        <v>463</v>
      </c>
    </row>
    <row r="233" spans="5:5">
      <c r="E233">
        <v>44161</v>
      </c>
    </row>
    <row r="236" spans="5:5">
      <c r="E236">
        <v>0</v>
      </c>
    </row>
    <row r="239" spans="5:5">
      <c r="E239">
        <v>0</v>
      </c>
    </row>
    <row r="242" spans="5:5">
      <c r="E242">
        <v>0</v>
      </c>
    </row>
    <row r="245" spans="5:5">
      <c r="E245">
        <v>0</v>
      </c>
    </row>
    <row r="248" spans="5:5">
      <c r="E248">
        <v>0</v>
      </c>
    </row>
    <row r="251" spans="5:5">
      <c r="E251">
        <v>0</v>
      </c>
    </row>
    <row r="254" spans="5:5">
      <c r="E254">
        <v>0</v>
      </c>
    </row>
    <row r="257" spans="5:5">
      <c r="E257">
        <v>0</v>
      </c>
    </row>
    <row r="260" spans="5:5">
      <c r="E260">
        <v>0</v>
      </c>
    </row>
    <row r="263" spans="5:5">
      <c r="E263">
        <v>0</v>
      </c>
    </row>
  </sheetData>
  <sortState xmlns:xlrd2="http://schemas.microsoft.com/office/spreadsheetml/2017/richdata2" ref="D92:E230">
    <sortCondition descending="1" ref="E92:E2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2020-11-29T14:51:58Z</dcterms:modified>
</cp:coreProperties>
</file>