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52020A41-DD13-4B6C-BF3F-76411E788E48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Android!$C$113:$C$208</definedName>
    <definedName name="data">Android!$C$9:$E$104</definedName>
    <definedName name="Json">Android!$A$4</definedName>
    <definedName name="time">Android!$C$9:$C$104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2" i="1" l="1"/>
  <c r="B113" i="1" l="1"/>
  <c r="G9" i="1"/>
  <c r="H9" i="1" s="1"/>
  <c r="B114" i="1" l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G208" i="1"/>
  <c r="I9" i="1"/>
  <c r="J9" i="1" s="1"/>
  <c r="K9" i="1" s="1"/>
  <c r="G207" i="1" l="1"/>
  <c r="G206" i="1" s="1"/>
  <c r="B194" i="1"/>
  <c r="C194" i="1" s="1"/>
  <c r="H208" i="1"/>
  <c r="L9" i="1"/>
  <c r="G10" i="1" s="1"/>
  <c r="H10" i="1" s="1"/>
  <c r="D194" i="1" l="1"/>
  <c r="H206" i="1"/>
  <c r="G205" i="1"/>
  <c r="B195" i="1"/>
  <c r="C195" i="1" s="1"/>
  <c r="H207" i="1"/>
  <c r="G11" i="1"/>
  <c r="H11" i="1" s="1"/>
  <c r="I10" i="1"/>
  <c r="B196" i="1" l="1"/>
  <c r="D195" i="1"/>
  <c r="H205" i="1"/>
  <c r="G204" i="1"/>
  <c r="J207" i="1"/>
  <c r="I208" i="1"/>
  <c r="J208" i="1"/>
  <c r="B197" i="1"/>
  <c r="D196" i="1"/>
  <c r="C196" i="1"/>
  <c r="J10" i="1"/>
  <c r="K10" i="1" s="1"/>
  <c r="H204" i="1" l="1"/>
  <c r="I205" i="1" s="1"/>
  <c r="G203" i="1"/>
  <c r="J206" i="1"/>
  <c r="I206" i="1"/>
  <c r="I207" i="1"/>
  <c r="B198" i="1"/>
  <c r="D197" i="1"/>
  <c r="C197" i="1"/>
  <c r="I11" i="1"/>
  <c r="G12" i="1"/>
  <c r="H12" i="1" s="1"/>
  <c r="L10" i="1"/>
  <c r="H203" i="1" l="1"/>
  <c r="G202" i="1"/>
  <c r="J205" i="1"/>
  <c r="B199" i="1"/>
  <c r="C198" i="1"/>
  <c r="D198" i="1"/>
  <c r="J11" i="1"/>
  <c r="K11" i="1" s="1"/>
  <c r="H202" i="1" l="1"/>
  <c r="I203" i="1" s="1"/>
  <c r="G201" i="1"/>
  <c r="J204" i="1"/>
  <c r="I204" i="1"/>
  <c r="B200" i="1"/>
  <c r="B201" i="1" s="1"/>
  <c r="C199" i="1"/>
  <c r="D199" i="1"/>
  <c r="L11" i="1"/>
  <c r="G13" i="1"/>
  <c r="H13" i="1" s="1"/>
  <c r="I12" i="1"/>
  <c r="H201" i="1" l="1"/>
  <c r="G200" i="1"/>
  <c r="J203" i="1"/>
  <c r="B202" i="1"/>
  <c r="D201" i="1"/>
  <c r="C201" i="1"/>
  <c r="C200" i="1"/>
  <c r="D200" i="1"/>
  <c r="J12" i="1"/>
  <c r="K12" i="1" s="1"/>
  <c r="H200" i="1" l="1"/>
  <c r="I201" i="1" s="1"/>
  <c r="G199" i="1"/>
  <c r="J202" i="1"/>
  <c r="I202" i="1"/>
  <c r="B203" i="1"/>
  <c r="C202" i="1"/>
  <c r="D202" i="1"/>
  <c r="L12" i="1"/>
  <c r="G14" i="1"/>
  <c r="H14" i="1" s="1"/>
  <c r="I13" i="1"/>
  <c r="H199" i="1" l="1"/>
  <c r="G198" i="1"/>
  <c r="J201" i="1"/>
  <c r="B204" i="1"/>
  <c r="C203" i="1"/>
  <c r="D203" i="1"/>
  <c r="J13" i="1"/>
  <c r="K13" i="1" s="1"/>
  <c r="H198" i="1" l="1"/>
  <c r="I199" i="1" s="1"/>
  <c r="G197" i="1"/>
  <c r="J200" i="1"/>
  <c r="I200" i="1"/>
  <c r="B205" i="1"/>
  <c r="C204" i="1"/>
  <c r="D204" i="1"/>
  <c r="L13" i="1"/>
  <c r="G15" i="1"/>
  <c r="H15" i="1" s="1"/>
  <c r="I14" i="1"/>
  <c r="G196" i="1" l="1"/>
  <c r="H197" i="1"/>
  <c r="I198" i="1" s="1"/>
  <c r="J199" i="1"/>
  <c r="B206" i="1"/>
  <c r="C205" i="1"/>
  <c r="D205" i="1"/>
  <c r="B15" i="1"/>
  <c r="C15" i="1" s="1"/>
  <c r="J14" i="1"/>
  <c r="K14" i="1" s="1"/>
  <c r="J198" i="1" l="1"/>
  <c r="G195" i="1"/>
  <c r="H196" i="1"/>
  <c r="B207" i="1"/>
  <c r="C206" i="1"/>
  <c r="D206" i="1"/>
  <c r="L14" i="1"/>
  <c r="G16" i="1"/>
  <c r="H16" i="1" s="1"/>
  <c r="I15" i="1"/>
  <c r="G194" i="1" l="1"/>
  <c r="H195" i="1"/>
  <c r="I196" i="1" s="1"/>
  <c r="J197" i="1"/>
  <c r="I197" i="1"/>
  <c r="B208" i="1"/>
  <c r="C207" i="1"/>
  <c r="D207" i="1"/>
  <c r="J15" i="1"/>
  <c r="K15" i="1" s="1"/>
  <c r="J196" i="1" l="1"/>
  <c r="G193" i="1"/>
  <c r="H194" i="1"/>
  <c r="I195" i="1" s="1"/>
  <c r="C208" i="1"/>
  <c r="D208" i="1"/>
  <c r="D15" i="1"/>
  <c r="B14" i="1"/>
  <c r="C14" i="1" s="1"/>
  <c r="L15" i="1"/>
  <c r="E15" i="1" s="1"/>
  <c r="G17" i="1"/>
  <c r="H17" i="1" s="1"/>
  <c r="I16" i="1"/>
  <c r="J195" i="1" l="1"/>
  <c r="G192" i="1"/>
  <c r="H193" i="1"/>
  <c r="B17" i="1"/>
  <c r="C17" i="1" s="1"/>
  <c r="J16" i="1"/>
  <c r="K16" i="1" s="1"/>
  <c r="G191" i="1" l="1"/>
  <c r="H192" i="1"/>
  <c r="J194" i="1"/>
  <c r="I194" i="1"/>
  <c r="D14" i="1"/>
  <c r="G18" i="1"/>
  <c r="H18" i="1" s="1"/>
  <c r="I17" i="1"/>
  <c r="L16" i="1"/>
  <c r="G190" i="1" l="1"/>
  <c r="H191" i="1"/>
  <c r="J193" i="1"/>
  <c r="I193" i="1"/>
  <c r="B18" i="1"/>
  <c r="C18" i="1" s="1"/>
  <c r="E14" i="1"/>
  <c r="J17" i="1"/>
  <c r="K17" i="1" s="1"/>
  <c r="J192" i="1" l="1"/>
  <c r="I192" i="1"/>
  <c r="G189" i="1"/>
  <c r="H190" i="1"/>
  <c r="D17" i="1"/>
  <c r="B12" i="1"/>
  <c r="C12" i="1" s="1"/>
  <c r="L17" i="1"/>
  <c r="G19" i="1"/>
  <c r="H19" i="1" s="1"/>
  <c r="I18" i="1"/>
  <c r="J191" i="1" l="1"/>
  <c r="G188" i="1"/>
  <c r="H189" i="1"/>
  <c r="J190" i="1" s="1"/>
  <c r="I191" i="1"/>
  <c r="B19" i="1"/>
  <c r="C19" i="1" s="1"/>
  <c r="E17" i="1"/>
  <c r="B13" i="1"/>
  <c r="C13" i="1" s="1"/>
  <c r="J18" i="1"/>
  <c r="K18" i="1" s="1"/>
  <c r="G187" i="1" l="1"/>
  <c r="H188" i="1"/>
  <c r="I189" i="1" s="1"/>
  <c r="I190" i="1"/>
  <c r="D18" i="1"/>
  <c r="D12" i="1"/>
  <c r="L18" i="1"/>
  <c r="E18" i="1" s="1"/>
  <c r="G20" i="1"/>
  <c r="H20" i="1" s="1"/>
  <c r="I19" i="1"/>
  <c r="J189" i="1" l="1"/>
  <c r="G186" i="1"/>
  <c r="H187" i="1"/>
  <c r="J188" i="1" s="1"/>
  <c r="E12" i="1"/>
  <c r="B16" i="1"/>
  <c r="C16" i="1" s="1"/>
  <c r="J19" i="1"/>
  <c r="K19" i="1" s="1"/>
  <c r="G185" i="1" l="1"/>
  <c r="H186" i="1"/>
  <c r="I187" i="1" s="1"/>
  <c r="I188" i="1"/>
  <c r="D19" i="1"/>
  <c r="B10" i="1"/>
  <c r="C10" i="1" s="1"/>
  <c r="L19" i="1"/>
  <c r="E13" i="1" s="1"/>
  <c r="D13" i="1"/>
  <c r="G21" i="1"/>
  <c r="H21" i="1" s="1"/>
  <c r="I20" i="1"/>
  <c r="J187" i="1" l="1"/>
  <c r="G184" i="1"/>
  <c r="H185" i="1"/>
  <c r="G22" i="1"/>
  <c r="H22" i="1" s="1"/>
  <c r="E19" i="1"/>
  <c r="B20" i="1"/>
  <c r="C20" i="1" s="1"/>
  <c r="J20" i="1"/>
  <c r="K20" i="1" s="1"/>
  <c r="J186" i="1" l="1"/>
  <c r="G183" i="1"/>
  <c r="H184" i="1"/>
  <c r="J185" i="1" s="1"/>
  <c r="I186" i="1"/>
  <c r="B21" i="1"/>
  <c r="C21" i="1" s="1"/>
  <c r="B22" i="1"/>
  <c r="C22" i="1" s="1"/>
  <c r="D10" i="1"/>
  <c r="B9" i="1"/>
  <c r="C9" i="1" s="1"/>
  <c r="L20" i="1"/>
  <c r="E16" i="1" s="1"/>
  <c r="D16" i="1"/>
  <c r="I21" i="1"/>
  <c r="G182" i="1" l="1"/>
  <c r="H183" i="1"/>
  <c r="I184" i="1" s="1"/>
  <c r="I185" i="1"/>
  <c r="E10" i="1"/>
  <c r="B11" i="1"/>
  <c r="C11" i="1" s="1"/>
  <c r="J21" i="1"/>
  <c r="K21" i="1" s="1"/>
  <c r="J184" i="1" l="1"/>
  <c r="G181" i="1"/>
  <c r="H182" i="1"/>
  <c r="D21" i="1"/>
  <c r="D9" i="1"/>
  <c r="I22" i="1"/>
  <c r="L21" i="1"/>
  <c r="E20" i="1" s="1"/>
  <c r="D20" i="1"/>
  <c r="J183" i="1" l="1"/>
  <c r="G180" i="1"/>
  <c r="H181" i="1"/>
  <c r="J182" i="1" s="1"/>
  <c r="I183" i="1"/>
  <c r="C114" i="1"/>
  <c r="E21" i="1"/>
  <c r="E9" i="1"/>
  <c r="J22" i="1"/>
  <c r="K22" i="1" s="1"/>
  <c r="D11" i="1"/>
  <c r="G179" i="1" l="1"/>
  <c r="H180" i="1"/>
  <c r="I181" i="1" s="1"/>
  <c r="I182" i="1"/>
  <c r="D114" i="1"/>
  <c r="C128" i="1"/>
  <c r="D128" i="1"/>
  <c r="C115" i="1"/>
  <c r="L22" i="1"/>
  <c r="E11" i="1" s="1"/>
  <c r="D115" i="1" s="1"/>
  <c r="D22" i="1"/>
  <c r="C127" i="1" s="1"/>
  <c r="J181" i="1" l="1"/>
  <c r="G178" i="1"/>
  <c r="H179" i="1"/>
  <c r="D129" i="1"/>
  <c r="C129" i="1"/>
  <c r="C113" i="1"/>
  <c r="C126" i="1"/>
  <c r="C116" i="1"/>
  <c r="D116" i="1"/>
  <c r="E22" i="1"/>
  <c r="E2" i="1" s="1"/>
  <c r="G177" i="1" l="1"/>
  <c r="H178" i="1"/>
  <c r="I179" i="1" s="1"/>
  <c r="J180" i="1"/>
  <c r="I180" i="1"/>
  <c r="E113" i="1"/>
  <c r="E114" i="1" s="1"/>
  <c r="E115" i="1" s="1"/>
  <c r="E116" i="1" s="1"/>
  <c r="A108" i="1"/>
  <c r="D127" i="1"/>
  <c r="C130" i="1"/>
  <c r="D130" i="1"/>
  <c r="D113" i="1"/>
  <c r="D126" i="1"/>
  <c r="D117" i="1"/>
  <c r="C117" i="1"/>
  <c r="J179" i="1" l="1"/>
  <c r="G176" i="1"/>
  <c r="H177" i="1"/>
  <c r="J178" i="1" s="1"/>
  <c r="E117" i="1"/>
  <c r="C131" i="1"/>
  <c r="D131" i="1"/>
  <c r="D118" i="1"/>
  <c r="C118" i="1"/>
  <c r="G175" i="1" l="1"/>
  <c r="H176" i="1"/>
  <c r="I177" i="1" s="1"/>
  <c r="I178" i="1"/>
  <c r="E118" i="1"/>
  <c r="C132" i="1"/>
  <c r="D132" i="1"/>
  <c r="D119" i="1"/>
  <c r="C119" i="1"/>
  <c r="A113" i="1" s="1"/>
  <c r="J177" i="1" l="1"/>
  <c r="G174" i="1"/>
  <c r="H175" i="1"/>
  <c r="E119" i="1"/>
  <c r="D136" i="1"/>
  <c r="C136" i="1"/>
  <c r="C134" i="1"/>
  <c r="D134" i="1"/>
  <c r="D133" i="1"/>
  <c r="C133" i="1"/>
  <c r="C120" i="1"/>
  <c r="D120" i="1"/>
  <c r="G173" i="1" l="1"/>
  <c r="H174" i="1"/>
  <c r="I175" i="1" s="1"/>
  <c r="J176" i="1"/>
  <c r="I176" i="1"/>
  <c r="E120" i="1"/>
  <c r="A127" i="1"/>
  <c r="D137" i="1"/>
  <c r="C137" i="1"/>
  <c r="D135" i="1"/>
  <c r="C135" i="1"/>
  <c r="D121" i="1"/>
  <c r="C121" i="1"/>
  <c r="J175" i="1" l="1"/>
  <c r="G172" i="1"/>
  <c r="H173" i="1"/>
  <c r="I174" i="1" s="1"/>
  <c r="E121" i="1"/>
  <c r="D138" i="1"/>
  <c r="C138" i="1"/>
  <c r="D122" i="1"/>
  <c r="C122" i="1"/>
  <c r="J174" i="1" l="1"/>
  <c r="G171" i="1"/>
  <c r="H172" i="1"/>
  <c r="I173" i="1" s="1"/>
  <c r="E122" i="1"/>
  <c r="D139" i="1"/>
  <c r="C139" i="1"/>
  <c r="D123" i="1"/>
  <c r="C123" i="1"/>
  <c r="J173" i="1" l="1"/>
  <c r="G170" i="1"/>
  <c r="H171" i="1"/>
  <c r="I172" i="1" s="1"/>
  <c r="E123" i="1"/>
  <c r="D140" i="1"/>
  <c r="C140" i="1"/>
  <c r="C124" i="1"/>
  <c r="D124" i="1"/>
  <c r="J172" i="1" l="1"/>
  <c r="G169" i="1"/>
  <c r="H170" i="1"/>
  <c r="I171" i="1" s="1"/>
  <c r="E124" i="1"/>
  <c r="A134" i="1"/>
  <c r="A128" i="1" s="1"/>
  <c r="D141" i="1"/>
  <c r="C141" i="1"/>
  <c r="C125" i="1"/>
  <c r="A120" i="1" s="1"/>
  <c r="D125" i="1"/>
  <c r="J171" i="1" l="1"/>
  <c r="G168" i="1"/>
  <c r="H169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A114" i="1"/>
  <c r="C143" i="1"/>
  <c r="D142" i="1"/>
  <c r="C142" i="1"/>
  <c r="G167" i="1" l="1"/>
  <c r="H168" i="1"/>
  <c r="I169" i="1" s="1"/>
  <c r="J170" i="1"/>
  <c r="I170" i="1"/>
  <c r="E142" i="1"/>
  <c r="E143" i="1" s="1"/>
  <c r="A121" i="1"/>
  <c r="C144" i="1"/>
  <c r="D143" i="1"/>
  <c r="J169" i="1" l="1"/>
  <c r="G166" i="1"/>
  <c r="H167" i="1"/>
  <c r="I168" i="1" s="1"/>
  <c r="E144" i="1"/>
  <c r="C145" i="1"/>
  <c r="D144" i="1"/>
  <c r="J168" i="1" l="1"/>
  <c r="G165" i="1"/>
  <c r="H166" i="1"/>
  <c r="I167" i="1" s="1"/>
  <c r="E145" i="1"/>
  <c r="D149" i="1"/>
  <c r="D145" i="1"/>
  <c r="J167" i="1" l="1"/>
  <c r="G164" i="1"/>
  <c r="H165" i="1"/>
  <c r="I166" i="1" s="1"/>
  <c r="C149" i="1"/>
  <c r="D148" i="1"/>
  <c r="C148" i="1"/>
  <c r="D147" i="1"/>
  <c r="C147" i="1"/>
  <c r="C146" i="1"/>
  <c r="E146" i="1" s="1"/>
  <c r="D146" i="1"/>
  <c r="J166" i="1" l="1"/>
  <c r="G163" i="1"/>
  <c r="H164" i="1"/>
  <c r="E147" i="1"/>
  <c r="E148" i="1" s="1"/>
  <c r="E149" i="1" s="1"/>
  <c r="C151" i="1"/>
  <c r="D151" i="1"/>
  <c r="A141" i="1"/>
  <c r="A135" i="1" s="1"/>
  <c r="D150" i="1"/>
  <c r="C150" i="1"/>
  <c r="G162" i="1" l="1"/>
  <c r="H163" i="1"/>
  <c r="I164" i="1" s="1"/>
  <c r="J165" i="1"/>
  <c r="I165" i="1"/>
  <c r="E150" i="1"/>
  <c r="E151" i="1" s="1"/>
  <c r="C152" i="1"/>
  <c r="D152" i="1"/>
  <c r="J164" i="1" l="1"/>
  <c r="G161" i="1"/>
  <c r="H162" i="1"/>
  <c r="J163" i="1" s="1"/>
  <c r="E152" i="1"/>
  <c r="D153" i="1"/>
  <c r="C153" i="1"/>
  <c r="G160" i="1" l="1"/>
  <c r="H161" i="1"/>
  <c r="I162" i="1" s="1"/>
  <c r="I163" i="1"/>
  <c r="E153" i="1"/>
  <c r="D154" i="1"/>
  <c r="C154" i="1"/>
  <c r="A148" i="1" s="1"/>
  <c r="J162" i="1" l="1"/>
  <c r="G159" i="1"/>
  <c r="H160" i="1"/>
  <c r="I161" i="1" s="1"/>
  <c r="E154" i="1"/>
  <c r="C155" i="1"/>
  <c r="D155" i="1"/>
  <c r="C156" i="1"/>
  <c r="G158" i="1" l="1"/>
  <c r="H159" i="1"/>
  <c r="J161" i="1"/>
  <c r="E155" i="1"/>
  <c r="E156" i="1" s="1"/>
  <c r="A142" i="1"/>
  <c r="C157" i="1"/>
  <c r="D156" i="1"/>
  <c r="G157" i="1" l="1"/>
  <c r="H158" i="1"/>
  <c r="J160" i="1"/>
  <c r="I160" i="1"/>
  <c r="E157" i="1"/>
  <c r="D157" i="1"/>
  <c r="C158" i="1"/>
  <c r="G156" i="1" l="1"/>
  <c r="H157" i="1"/>
  <c r="I158" i="1" s="1"/>
  <c r="J159" i="1"/>
  <c r="I159" i="1"/>
  <c r="E158" i="1"/>
  <c r="D158" i="1"/>
  <c r="J158" i="1" l="1"/>
  <c r="G155" i="1"/>
  <c r="H156" i="1"/>
  <c r="I157" i="1" s="1"/>
  <c r="C159" i="1"/>
  <c r="E159" i="1" s="1"/>
  <c r="D159" i="1"/>
  <c r="J157" i="1" l="1"/>
  <c r="G154" i="1"/>
  <c r="H155" i="1"/>
  <c r="C160" i="1"/>
  <c r="E160" i="1" s="1"/>
  <c r="D160" i="1"/>
  <c r="G153" i="1" l="1"/>
  <c r="H154" i="1"/>
  <c r="J156" i="1"/>
  <c r="I156" i="1"/>
  <c r="C161" i="1"/>
  <c r="E161" i="1" s="1"/>
  <c r="D161" i="1"/>
  <c r="G152" i="1" l="1"/>
  <c r="H153" i="1"/>
  <c r="I154" i="1" s="1"/>
  <c r="J155" i="1"/>
  <c r="I155" i="1"/>
  <c r="A155" i="1"/>
  <c r="C162" i="1"/>
  <c r="D162" i="1"/>
  <c r="J154" i="1" l="1"/>
  <c r="G151" i="1"/>
  <c r="H152" i="1"/>
  <c r="I153" i="1" s="1"/>
  <c r="A149" i="1"/>
  <c r="E162" i="1"/>
  <c r="C163" i="1"/>
  <c r="D163" i="1"/>
  <c r="J153" i="1" l="1"/>
  <c r="G150" i="1"/>
  <c r="H151" i="1"/>
  <c r="I152" i="1" s="1"/>
  <c r="E163" i="1"/>
  <c r="C164" i="1"/>
  <c r="D164" i="1"/>
  <c r="J152" i="1" l="1"/>
  <c r="G149" i="1"/>
  <c r="H150" i="1"/>
  <c r="E164" i="1"/>
  <c r="C165" i="1"/>
  <c r="D165" i="1"/>
  <c r="G148" i="1" l="1"/>
  <c r="H149" i="1"/>
  <c r="I150" i="1" s="1"/>
  <c r="J151" i="1"/>
  <c r="I151" i="1"/>
  <c r="E165" i="1"/>
  <c r="C166" i="1"/>
  <c r="D166" i="1"/>
  <c r="J150" i="1" l="1"/>
  <c r="G147" i="1"/>
  <c r="H148" i="1"/>
  <c r="I149" i="1" s="1"/>
  <c r="E166" i="1"/>
  <c r="C167" i="1"/>
  <c r="D167" i="1"/>
  <c r="J149" i="1" l="1"/>
  <c r="G146" i="1"/>
  <c r="H147" i="1"/>
  <c r="I148" i="1" s="1"/>
  <c r="E167" i="1"/>
  <c r="C170" i="1"/>
  <c r="D170" i="1"/>
  <c r="C169" i="1"/>
  <c r="D169" i="1"/>
  <c r="C168" i="1"/>
  <c r="A162" i="1" s="1"/>
  <c r="D168" i="1"/>
  <c r="J148" i="1" l="1"/>
  <c r="G145" i="1"/>
  <c r="H146" i="1"/>
  <c r="A156" i="1"/>
  <c r="E168" i="1"/>
  <c r="E169" i="1" s="1"/>
  <c r="E170" i="1" s="1"/>
  <c r="D171" i="1"/>
  <c r="C171" i="1"/>
  <c r="G144" i="1" l="1"/>
  <c r="H145" i="1"/>
  <c r="I146" i="1" s="1"/>
  <c r="J147" i="1"/>
  <c r="I147" i="1"/>
  <c r="E171" i="1"/>
  <c r="C172" i="1"/>
  <c r="D172" i="1"/>
  <c r="J146" i="1" l="1"/>
  <c r="G143" i="1"/>
  <c r="H144" i="1"/>
  <c r="I145" i="1" s="1"/>
  <c r="E172" i="1"/>
  <c r="D173" i="1"/>
  <c r="C173" i="1"/>
  <c r="J145" i="1" l="1"/>
  <c r="G142" i="1"/>
  <c r="H143" i="1"/>
  <c r="E173" i="1"/>
  <c r="C174" i="1"/>
  <c r="D174" i="1"/>
  <c r="G141" i="1" l="1"/>
  <c r="H142" i="1"/>
  <c r="I144" i="1"/>
  <c r="J144" i="1"/>
  <c r="C176" i="1"/>
  <c r="D176" i="1"/>
  <c r="E174" i="1"/>
  <c r="D175" i="1"/>
  <c r="C175" i="1"/>
  <c r="A169" i="1" s="1"/>
  <c r="G140" i="1" l="1"/>
  <c r="H141" i="1"/>
  <c r="J143" i="1"/>
  <c r="I143" i="1"/>
  <c r="A163" i="1"/>
  <c r="C177" i="1"/>
  <c r="D177" i="1"/>
  <c r="E175" i="1"/>
  <c r="E176" i="1" s="1"/>
  <c r="G139" i="1" l="1"/>
  <c r="H140" i="1"/>
  <c r="I141" i="1" s="1"/>
  <c r="J142" i="1"/>
  <c r="I142" i="1"/>
  <c r="E177" i="1"/>
  <c r="C178" i="1"/>
  <c r="D178" i="1"/>
  <c r="J141" i="1" l="1"/>
  <c r="G138" i="1"/>
  <c r="H139" i="1"/>
  <c r="I140" i="1" s="1"/>
  <c r="E178" i="1"/>
  <c r="C179" i="1"/>
  <c r="D179" i="1"/>
  <c r="J140" i="1" l="1"/>
  <c r="G137" i="1"/>
  <c r="H138" i="1"/>
  <c r="E179" i="1"/>
  <c r="C180" i="1"/>
  <c r="D180" i="1"/>
  <c r="I139" i="1" l="1"/>
  <c r="G136" i="1"/>
  <c r="H137" i="1"/>
  <c r="J138" i="1" s="1"/>
  <c r="J139" i="1"/>
  <c r="E180" i="1"/>
  <c r="C181" i="1"/>
  <c r="D181" i="1"/>
  <c r="G135" i="1" l="1"/>
  <c r="H136" i="1"/>
  <c r="I137" i="1" s="1"/>
  <c r="I138" i="1"/>
  <c r="E181" i="1"/>
  <c r="C182" i="1"/>
  <c r="A176" i="1" s="1"/>
  <c r="D182" i="1"/>
  <c r="J137" i="1" l="1"/>
  <c r="G134" i="1"/>
  <c r="H135" i="1"/>
  <c r="J136" i="1" s="1"/>
  <c r="A170" i="1"/>
  <c r="E182" i="1"/>
  <c r="D183" i="1"/>
  <c r="C183" i="1"/>
  <c r="G133" i="1" l="1"/>
  <c r="H134" i="1"/>
  <c r="I135" i="1" s="1"/>
  <c r="I136" i="1"/>
  <c r="E183" i="1"/>
  <c r="C184" i="1"/>
  <c r="D184" i="1"/>
  <c r="J135" i="1" l="1"/>
  <c r="G132" i="1"/>
  <c r="H133" i="1"/>
  <c r="I134" i="1" s="1"/>
  <c r="E184" i="1"/>
  <c r="C185" i="1"/>
  <c r="D185" i="1"/>
  <c r="J134" i="1" l="1"/>
  <c r="G131" i="1"/>
  <c r="H132" i="1"/>
  <c r="E185" i="1"/>
  <c r="D186" i="1"/>
  <c r="C186" i="1"/>
  <c r="G130" i="1" l="1"/>
  <c r="H131" i="1"/>
  <c r="I133" i="1"/>
  <c r="J133" i="1"/>
  <c r="E186" i="1"/>
  <c r="C187" i="1"/>
  <c r="D187" i="1"/>
  <c r="G129" i="1" l="1"/>
  <c r="H130" i="1"/>
  <c r="J132" i="1"/>
  <c r="I132" i="1"/>
  <c r="E187" i="1"/>
  <c r="C188" i="1"/>
  <c r="D188" i="1"/>
  <c r="G128" i="1" l="1"/>
  <c r="H129" i="1"/>
  <c r="J131" i="1"/>
  <c r="I131" i="1"/>
  <c r="E188" i="1"/>
  <c r="D189" i="1"/>
  <c r="C189" i="1"/>
  <c r="G127" i="1" l="1"/>
  <c r="H128" i="1"/>
  <c r="J130" i="1"/>
  <c r="I130" i="1"/>
  <c r="E189" i="1"/>
  <c r="A183" i="1"/>
  <c r="C190" i="1"/>
  <c r="D190" i="1"/>
  <c r="G126" i="1" l="1"/>
  <c r="H127" i="1"/>
  <c r="J129" i="1"/>
  <c r="I129" i="1"/>
  <c r="E190" i="1"/>
  <c r="A177" i="1"/>
  <c r="D191" i="1"/>
  <c r="C191" i="1"/>
  <c r="G125" i="1" l="1"/>
  <c r="H126" i="1"/>
  <c r="J127" i="1" s="1"/>
  <c r="J128" i="1"/>
  <c r="I128" i="1"/>
  <c r="E191" i="1"/>
  <c r="C193" i="1"/>
  <c r="D193" i="1"/>
  <c r="C192" i="1"/>
  <c r="D192" i="1"/>
  <c r="G124" i="1" l="1"/>
  <c r="H125" i="1"/>
  <c r="I126" i="1" s="1"/>
  <c r="I127" i="1"/>
  <c r="E192" i="1"/>
  <c r="E193" i="1" s="1"/>
  <c r="J126" i="1" l="1"/>
  <c r="G123" i="1"/>
  <c r="H124" i="1"/>
  <c r="I125" i="1" s="1"/>
  <c r="E194" i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G2" i="1"/>
  <c r="H2" i="1" s="1"/>
  <c r="A106" i="1" s="1"/>
  <c r="J125" i="1" l="1"/>
  <c r="G122" i="1"/>
  <c r="H123" i="1"/>
  <c r="F113" i="1"/>
  <c r="I124" i="1" l="1"/>
  <c r="G121" i="1"/>
  <c r="H122" i="1"/>
  <c r="J123" i="1" s="1"/>
  <c r="J124" i="1"/>
  <c r="G120" i="1" l="1"/>
  <c r="H121" i="1"/>
  <c r="I122" i="1" s="1"/>
  <c r="I123" i="1"/>
  <c r="J122" i="1" l="1"/>
  <c r="G119" i="1"/>
  <c r="H120" i="1"/>
  <c r="J121" i="1" s="1"/>
  <c r="G118" i="1" l="1"/>
  <c r="H119" i="1"/>
  <c r="I120" i="1" s="1"/>
  <c r="I121" i="1"/>
  <c r="J120" i="1" l="1"/>
  <c r="G117" i="1"/>
  <c r="H118" i="1"/>
  <c r="I119" i="1" s="1"/>
  <c r="G116" i="1" l="1"/>
  <c r="H117" i="1"/>
  <c r="I118" i="1" s="1"/>
  <c r="J119" i="1"/>
  <c r="J118" i="1" l="1"/>
  <c r="G115" i="1"/>
  <c r="H116" i="1"/>
  <c r="J117" i="1" s="1"/>
  <c r="G114" i="1" l="1"/>
  <c r="G113" i="1" s="1"/>
  <c r="H113" i="1" s="1"/>
  <c r="H115" i="1"/>
  <c r="I116" i="1" s="1"/>
  <c r="I117" i="1"/>
  <c r="J116" i="1" l="1"/>
  <c r="H114" i="1"/>
  <c r="J115" i="1" s="1"/>
  <c r="I114" i="1" l="1"/>
  <c r="J114" i="1"/>
  <c r="I1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08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<sst xmlns="http://schemas.openxmlformats.org/spreadsheetml/2006/main" count="28" uniqueCount="26">
  <si>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</si>
  <si>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</si>
  <si>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</si>
  <si>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</si>
  <si>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</si>
  <si>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</si>
  <si>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</si>
  <si>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</si>
  <si>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</si>
  <si>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</si>
  <si>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</si>
  <si>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</si>
  <si>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</si>
  <si>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</si>
  <si>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</si>
  <si>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Päiväavaimia</t>
  </si>
  <si>
    <t>Keys, /5</t>
  </si>
  <si>
    <t>Vanhimmat luvut</t>
  </si>
  <si>
    <t>Koronavilkku</t>
  </si>
  <si>
    <t>LocalMax</t>
  </si>
  <si>
    <t>LocalMin</t>
  </si>
  <si>
    <t>Testing</t>
  </si>
  <si>
    <t>LowestIn</t>
  </si>
  <si>
    <t>2020-11-24 Replaced MAXIF function. Now works with older Excel versions.</t>
  </si>
  <si>
    <t>Ilmoitettuja COVID-19  tapauksia</t>
  </si>
  <si>
    <t>[{"timestamp":"28. marraskuuta 2020 klo 8.04","keyCount":1025,"matchesCount":0,"appName":"Koronavilkku","hash":"C9+FnM93YfuTPrJMCli0apXXGDwji+NadjmGVd7ajik="},{"timestamp":"27. marraskuuta 2020 klo 7.36","keyCount":838,"matchesCount":0,"appName":"Koronavilkku","hash":"lgn1PEhTJPRLY1WnkzeFFtBXn0LfLM8SnT81JWHk4y8="},{"timestamp":"26. marraskuuta 2020 klo 7.30","keyCount":923,"matchesCount":1,"appName":"Koronavilkku","hash":"mftrgc\/HAS66WmRAPcO0PfcJhtnqID3qNXJmYr9ifrc="},{"timestamp":"25. marraskuuta 2020 klo 7.30","keyCount":1098,"matchesCount":0,"appName":"Koronavilkku","hash":"QYV2Ws3YIk1gpb03amvkHgzxFk0Cz0GXQvAsKY4PcRM="},{"timestamp":"24. marraskuuta 2020 klo 7.26","keyCount":874,"matchesCount":0,"appName":"Koronavilkku","hash":"najNByHhJKhCe7uqG2+pvvYI970lTWyNQlEsIk1qKVI="},{"timestamp":"23. marraskuuta 2020 klo 7.25","keyCount":383,"matchesCount":0,"appName":"Koronavilkku","hash":"79mjiCTu2Nw5reUSDrSx8j4K9sRUHl47OQpGEDNfoRU="},{"timestamp":"22.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6.42","keyCount":537,"matchesCount":0,"appName":"Koronavilkku","hash":"CyLPRY5wmD+GvTBOEH0kaLPkn+WF3x7WGrxcuMVBWaw="},{"timestamp":"18. marraskuuta 2020 klo 6.41","keyCount":458,"matchesCount":0,"appName":"Koronavilkku","hash":"wMF06+kHyOtxQuRjVPBhM9E76mhnRdD7ttYRYP4+07c="},{"timestamp":"17. marraskuuta 2020 klo 6.39","keyCount":389,"matchesCount":0,"appName":"Koronavilkku","hash":"YspIwaYuwBtIWedAw\/txihpM5tW0nrmSdgZwtPuI+oY="},{"timestamp":"16.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6.16","keyCount":321,"matchesCount":0,"appName":"Koronavilkku","hash":"8YCNvaqKC4iTDGYVJqLY33T53oPndJET00773HhnDAU="},{"timestamp":"14. marraskuuta 2020 klo 10.03","keyCount":279,"matchesCount":0,"appName":"Koronavilkku","hash":"u1eTnxwnZop1TgkqSQ1xqWWuTtRcj2O5OOKnWCN6014="},{"timestamp":"13. marraskuuta 2020 klo 9.59","keyCount":280,"matchesCount":0,"appName":"Koronavilkku","hash":"vrSxMmYx81BFib0TPNag17GGdojK6H+wCtPADciNl14="}]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</si>
</sst>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/;@"/>
    <numFmt numFmtId="166" formatCode="d/m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166" fontId="0" fillId="0" borderId="0" xfId="0" applyNumberFormat="1"/>
    <xf numFmtId="165" fontId="0" fillId="3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28. marraskuuta</c:v>
                </c:pt>
                <c:pt idx="1">
                  <c:v>27. marraskuuta</c:v>
                </c:pt>
                <c:pt idx="2">
                  <c:v>26. marraskuuta</c:v>
                </c:pt>
                <c:pt idx="3">
                  <c:v>25. marraskuuta</c:v>
                </c:pt>
                <c:pt idx="4">
                  <c:v>24. marraskuuta</c:v>
                </c:pt>
                <c:pt idx="5">
                  <c:v>23. marraskuuta</c:v>
                </c:pt>
                <c:pt idx="6">
                  <c:v>22. marraskuuta</c:v>
                </c:pt>
                <c:pt idx="7">
                  <c:v>21. marraskuuta</c:v>
                </c:pt>
                <c:pt idx="8">
                  <c:v>20. marraskuuta</c:v>
                </c:pt>
                <c:pt idx="9">
                  <c:v>19. marraskuuta</c:v>
                </c:pt>
                <c:pt idx="10">
                  <c:v>18. marraskuuta</c:v>
                </c:pt>
                <c:pt idx="11">
                  <c:v>17. marraskuuta</c:v>
                </c:pt>
                <c:pt idx="12">
                  <c:v>16. marraskuuta</c:v>
                </c:pt>
                <c:pt idx="13">
                  <c:v>15.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1025</c:v>
                </c:pt>
                <c:pt idx="1">
                  <c:v>838</c:v>
                </c:pt>
                <c:pt idx="2">
                  <c:v>923</c:v>
                </c:pt>
                <c:pt idx="3">
                  <c:v>1098</c:v>
                </c:pt>
                <c:pt idx="4">
                  <c:v>874</c:v>
                </c:pt>
                <c:pt idx="5">
                  <c:v>383</c:v>
                </c:pt>
                <c:pt idx="6">
                  <c:v>485</c:v>
                </c:pt>
                <c:pt idx="7">
                  <c:v>626</c:v>
                </c:pt>
                <c:pt idx="8">
                  <c:v>518</c:v>
                </c:pt>
                <c:pt idx="9">
                  <c:v>537</c:v>
                </c:pt>
                <c:pt idx="10">
                  <c:v>458</c:v>
                </c:pt>
                <c:pt idx="11">
                  <c:v>389</c:v>
                </c:pt>
                <c:pt idx="12">
                  <c:v>301</c:v>
                </c:pt>
                <c:pt idx="13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Android!$A$108</c:f>
          <c:strCache>
            <c:ptCount val="1"/>
            <c:pt idx="0">
              <c:v>28.11.2020 uusia #koronavilkku päiväavaimia 1025.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BBF547F-1B61-42B1-A7F9-846FB08FF9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CF2923-0053-4BE2-A200-36A8A9AA6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FF56906-851A-4DF2-90D1-1FCBE592B0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F10BB3-5299-49A8-B892-897118554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A38E30E-A5A8-4609-99F1-C776F7B812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C1ACA35-49CA-430D-AD5A-D32E2DB8D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49B53BE-85F5-44C8-A5E5-0BAE9C02D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D33736-3CC9-4415-8AA9-688355EE1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79E3F04-7AFD-4960-9723-95A83920B1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5C660E9-5196-47FF-B927-1041221DDB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50CB282-6E55-45D5-96B9-F061403E36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E1AC5F2-D093-4DC4-860F-3459895CEF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9B2662F-0102-431F-B1C4-D319FB7C71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19C4C85-412A-4172-8F04-E7E5E9EA3D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9EC84C9-CB7A-437E-8A79-847404608D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210F8F6-6A1E-4005-854B-6D786ADC42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2D78DAA-6613-4BA9-B381-064D8E043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A58F925-457B-47EB-AF89-37F4ECCA7A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6773F22-59A8-4C62-AF6C-D02F95395F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F3C5852-CE7C-47DE-BD18-0EE99D487E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6AE091C-8F88-4526-834E-68908950F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4C15E18-F3F1-47FC-81EA-526E1BF73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93A699F-E83F-4A56-B6EF-D6033F1585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103D085-3102-42D5-ABA3-965E14826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6D4908C-ABC5-4390-8284-48CFDF61D5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71BD687-470D-452F-9171-DE2EE59CD0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A33CB03-39DF-467D-AEDD-5B57E482A5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DBF1110-B854-4CAF-9329-2F194A662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ACC6693-505D-461D-B80F-EDFCB4915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4A645A9-552E-42A9-A309-E8B5538197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750693A-8FC8-4C50-9715-CB9C45381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3763334-FC35-4E08-A79E-F316AAE13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061F1C4-6F74-4E63-9503-CC983827F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6634567-3F48-490B-955C-A2CFE67537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C7D65E5-987C-4464-8A3E-804168603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9A29F23-213B-4D6C-98DC-2773976F3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20205D7-0ABC-4E9F-B9ED-22765DDF4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AE7A9FC-63C4-4581-B5AF-457ADC7FB8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0B7FADC-191D-4CBF-BB99-7644A52C5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6D6F907-0CD0-447A-A938-00AFB2529A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FCB5F62-26BB-4A36-A175-2C97DD395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B0A4E13-A5E1-456F-9FCC-F0F1DF5DF5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7AFA9A3-2B9D-4EDD-982E-6A74DE0F86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CD5B505-B3CF-4934-A2C5-688E7AE4F3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72EB263-87BA-4683-AE75-4A004ED413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8968D40-4639-42BF-8E27-3222E99FC9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D9B7511-40EC-4F97-B6D8-52E3CEE4F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A5F4E97-DF78-47C0-B412-3E654592C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E7AF949-CD5C-48A1-9C55-BB0BB49A0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E3425E5-B946-47A7-83EA-1A1875B5E2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F62FBB9-B947-424E-B696-6779BF8676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CCBE03F-1BE9-4A90-8E8D-B9628F008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BC417A4-9291-4C8F-8887-89F64A08EF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40A7EDC-543B-49F6-9881-F0DF98AEE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F5F5C54-E481-491E-9D81-B018030E63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F959825-0C95-4DD7-A9A3-D5C6C22AB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4FF4E65-9256-466B-9EF9-B38E4DECBE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B127763-5E88-40A8-8EF8-177F7BEB8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44C6FF5-CC8E-47A2-A9A3-4780285F00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2CB15F3-96DB-4455-B961-51351A88D6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D676EB21-894C-44C7-9132-8F7CED5EA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003633F-069C-4AD8-89C4-A3DC6444E3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018CC3D-D953-4A6F-9061-142E07E02E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F8F070C-4B3A-4585-98DB-A061D4BB9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FE844CA-2D78-4375-B0B4-912FDD5448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27419F0-591D-470A-B2F9-2C9E4B2447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9E6D7B98-22AF-440A-AF4B-C38CA2E555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3E502DE-C302-4EA5-94AF-50F420D2C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F777835-F91E-43A5-971F-E4F1519C35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310ADBE-3A01-4ADE-ABB9-3CC7339697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979693B-1512-4F23-9814-8238A458B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4D5C9E54-DAE5-417A-9FCD-10AC0B4E8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4C8E40D7-1FA5-4C6D-875D-B4E84B07A3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2589E7F-06FF-4D9D-B5BC-A601017C7C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012FB5C8-8882-4E09-BC60-05C57D261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ED78A59C-AB6B-4C25-8044-F1281748A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94318F1F-BF92-46CA-BAEE-BBA6C3D1B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5EA7D1B-B034-4921-B99B-B36A4B9575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A8DA708C-ECAA-42D1-9EE0-C1F5288BB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18DC72BA-B996-4A02-B3F5-819262A9A9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FBC56B62-A059-4C44-902E-9FF5CEB80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592C23B-5AF5-4DAD-8AC6-A806F345AC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A5412665-1451-41A6-BC34-A2DD36236C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45C8E90D-7448-46AF-B24C-B0D254DFD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B1A67B6C-BA08-4C2F-AB67-4E22B0373B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B0FA4FC-E4BF-4EB1-9F7E-6BC30D113E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455B798-7CAC-4558-AD84-CB89220FEA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E5DEDC1-077C-4F5D-9CF9-2474DDA979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36DC84EB-6FA4-4374-BF54-993A711AA4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F3448F59-5183-4D57-95E6-2B32A6E01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B12A02A-C9D5-4AB2-92E4-488434CEDF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71477583-EFDF-4984-9A3B-AD6BF41CF8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0EA422E-CF43-4EE0-8895-058B69A10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2C2EE58-E7A5-4660-B32B-BFCE86BDFE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4A17AA2C-20CB-4434-945B-4C749121B2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6B6F373-D00C-43C8-883B-6245BFA2ADB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Android!$B$113:$B$208</c:f>
              <c:numCache>
                <c:formatCode>m/d/yyyy</c:formatCode>
                <c:ptCount val="96"/>
                <c:pt idx="0">
                  <c:v>44163</c:v>
                </c:pt>
                <c:pt idx="1">
                  <c:v>44162</c:v>
                </c:pt>
                <c:pt idx="2">
                  <c:v>44161</c:v>
                </c:pt>
                <c:pt idx="3">
                  <c:v>44160</c:v>
                </c:pt>
                <c:pt idx="4">
                  <c:v>44159</c:v>
                </c:pt>
                <c:pt idx="5">
                  <c:v>44158</c:v>
                </c:pt>
                <c:pt idx="6">
                  <c:v>44157</c:v>
                </c:pt>
                <c:pt idx="7">
                  <c:v>44156</c:v>
                </c:pt>
                <c:pt idx="8">
                  <c:v>44155</c:v>
                </c:pt>
                <c:pt idx="9">
                  <c:v>44154</c:v>
                </c:pt>
                <c:pt idx="10">
                  <c:v>44153</c:v>
                </c:pt>
                <c:pt idx="11">
                  <c:v>44152</c:v>
                </c:pt>
                <c:pt idx="12">
                  <c:v>44151</c:v>
                </c:pt>
                <c:pt idx="13">
                  <c:v>44150</c:v>
                </c:pt>
                <c:pt idx="14">
                  <c:v>44149</c:v>
                </c:pt>
                <c:pt idx="15">
                  <c:v>44148</c:v>
                </c:pt>
                <c:pt idx="16">
                  <c:v>44147</c:v>
                </c:pt>
                <c:pt idx="17">
                  <c:v>44146</c:v>
                </c:pt>
                <c:pt idx="18">
                  <c:v>44145</c:v>
                </c:pt>
                <c:pt idx="19">
                  <c:v>44144</c:v>
                </c:pt>
                <c:pt idx="20">
                  <c:v>44143</c:v>
                </c:pt>
                <c:pt idx="21">
                  <c:v>44142</c:v>
                </c:pt>
                <c:pt idx="22">
                  <c:v>44141</c:v>
                </c:pt>
                <c:pt idx="23">
                  <c:v>44140</c:v>
                </c:pt>
                <c:pt idx="24">
                  <c:v>44139</c:v>
                </c:pt>
                <c:pt idx="25">
                  <c:v>44138</c:v>
                </c:pt>
                <c:pt idx="26">
                  <c:v>44137</c:v>
                </c:pt>
                <c:pt idx="27">
                  <c:v>44136</c:v>
                </c:pt>
                <c:pt idx="28">
                  <c:v>44135</c:v>
                </c:pt>
                <c:pt idx="29">
                  <c:v>44134</c:v>
                </c:pt>
                <c:pt idx="30">
                  <c:v>44133</c:v>
                </c:pt>
                <c:pt idx="31">
                  <c:v>44132</c:v>
                </c:pt>
                <c:pt idx="32">
                  <c:v>44131</c:v>
                </c:pt>
                <c:pt idx="33">
                  <c:v>44130</c:v>
                </c:pt>
                <c:pt idx="34">
                  <c:v>44129</c:v>
                </c:pt>
                <c:pt idx="35">
                  <c:v>44128</c:v>
                </c:pt>
                <c:pt idx="36">
                  <c:v>44127</c:v>
                </c:pt>
                <c:pt idx="37">
                  <c:v>44126</c:v>
                </c:pt>
                <c:pt idx="38">
                  <c:v>44125</c:v>
                </c:pt>
                <c:pt idx="39">
                  <c:v>44124</c:v>
                </c:pt>
                <c:pt idx="40">
                  <c:v>44123</c:v>
                </c:pt>
                <c:pt idx="41">
                  <c:v>44122</c:v>
                </c:pt>
                <c:pt idx="42">
                  <c:v>44121</c:v>
                </c:pt>
                <c:pt idx="43">
                  <c:v>44120</c:v>
                </c:pt>
                <c:pt idx="44">
                  <c:v>44119</c:v>
                </c:pt>
                <c:pt idx="45">
                  <c:v>44118</c:v>
                </c:pt>
                <c:pt idx="46">
                  <c:v>44117</c:v>
                </c:pt>
                <c:pt idx="47">
                  <c:v>44116</c:v>
                </c:pt>
                <c:pt idx="48">
                  <c:v>44115</c:v>
                </c:pt>
                <c:pt idx="49">
                  <c:v>44114</c:v>
                </c:pt>
                <c:pt idx="50">
                  <c:v>44113</c:v>
                </c:pt>
                <c:pt idx="51">
                  <c:v>44112</c:v>
                </c:pt>
                <c:pt idx="52">
                  <c:v>44111</c:v>
                </c:pt>
                <c:pt idx="53">
                  <c:v>44110</c:v>
                </c:pt>
                <c:pt idx="54">
                  <c:v>44109</c:v>
                </c:pt>
                <c:pt idx="55">
                  <c:v>44108</c:v>
                </c:pt>
                <c:pt idx="56">
                  <c:v>44107</c:v>
                </c:pt>
                <c:pt idx="57">
                  <c:v>44106</c:v>
                </c:pt>
                <c:pt idx="58">
                  <c:v>44105</c:v>
                </c:pt>
                <c:pt idx="59">
                  <c:v>44104</c:v>
                </c:pt>
                <c:pt idx="60">
                  <c:v>44103</c:v>
                </c:pt>
                <c:pt idx="61">
                  <c:v>44102</c:v>
                </c:pt>
                <c:pt idx="62">
                  <c:v>44101</c:v>
                </c:pt>
                <c:pt idx="63">
                  <c:v>44100</c:v>
                </c:pt>
                <c:pt idx="64">
                  <c:v>44099</c:v>
                </c:pt>
                <c:pt idx="65">
                  <c:v>44098</c:v>
                </c:pt>
                <c:pt idx="66">
                  <c:v>44097</c:v>
                </c:pt>
                <c:pt idx="67">
                  <c:v>44096</c:v>
                </c:pt>
                <c:pt idx="68">
                  <c:v>44095</c:v>
                </c:pt>
                <c:pt idx="69">
                  <c:v>44094</c:v>
                </c:pt>
                <c:pt idx="70">
                  <c:v>44093</c:v>
                </c:pt>
                <c:pt idx="71">
                  <c:v>44092</c:v>
                </c:pt>
                <c:pt idx="72">
                  <c:v>44091</c:v>
                </c:pt>
                <c:pt idx="73">
                  <c:v>44090</c:v>
                </c:pt>
                <c:pt idx="74">
                  <c:v>44089</c:v>
                </c:pt>
                <c:pt idx="75">
                  <c:v>44088</c:v>
                </c:pt>
                <c:pt idx="76">
                  <c:v>44087</c:v>
                </c:pt>
                <c:pt idx="77">
                  <c:v>44086</c:v>
                </c:pt>
                <c:pt idx="78">
                  <c:v>44085</c:v>
                </c:pt>
                <c:pt idx="79">
                  <c:v>44084</c:v>
                </c:pt>
                <c:pt idx="80">
                  <c:v>44083</c:v>
                </c:pt>
                <c:pt idx="81">
                  <c:v>44082</c:v>
                </c:pt>
                <c:pt idx="82">
                  <c:v>44081</c:v>
                </c:pt>
                <c:pt idx="83">
                  <c:v>44080</c:v>
                </c:pt>
                <c:pt idx="84">
                  <c:v>44079</c:v>
                </c:pt>
                <c:pt idx="85">
                  <c:v>44078</c:v>
                </c:pt>
                <c:pt idx="86">
                  <c:v>44077</c:v>
                </c:pt>
                <c:pt idx="87">
                  <c:v>44077</c:v>
                </c:pt>
                <c:pt idx="88">
                  <c:v>44077</c:v>
                </c:pt>
                <c:pt idx="89">
                  <c:v>44077</c:v>
                </c:pt>
                <c:pt idx="90">
                  <c:v>44077</c:v>
                </c:pt>
                <c:pt idx="91">
                  <c:v>44077</c:v>
                </c:pt>
                <c:pt idx="92">
                  <c:v>44077</c:v>
                </c:pt>
                <c:pt idx="93">
                  <c:v>44077</c:v>
                </c:pt>
                <c:pt idx="94">
                  <c:v>44077</c:v>
                </c:pt>
                <c:pt idx="95">
                  <c:v>44077</c:v>
                </c:pt>
              </c:numCache>
            </c:numRef>
          </c:cat>
          <c:val>
            <c:numRef>
              <c:f>Android!$C$113:$C$208</c:f>
              <c:numCache>
                <c:formatCode>General</c:formatCode>
                <c:ptCount val="96"/>
                <c:pt idx="0">
                  <c:v>1025</c:v>
                </c:pt>
                <c:pt idx="1">
                  <c:v>838</c:v>
                </c:pt>
                <c:pt idx="2">
                  <c:v>923</c:v>
                </c:pt>
                <c:pt idx="3">
                  <c:v>1098</c:v>
                </c:pt>
                <c:pt idx="4">
                  <c:v>874</c:v>
                </c:pt>
                <c:pt idx="5">
                  <c:v>383</c:v>
                </c:pt>
                <c:pt idx="6">
                  <c:v>485</c:v>
                </c:pt>
                <c:pt idx="7">
                  <c:v>626</c:v>
                </c:pt>
                <c:pt idx="8">
                  <c:v>518</c:v>
                </c:pt>
                <c:pt idx="9">
                  <c:v>537</c:v>
                </c:pt>
                <c:pt idx="10">
                  <c:v>458</c:v>
                </c:pt>
                <c:pt idx="11">
                  <c:v>389</c:v>
                </c:pt>
                <c:pt idx="12">
                  <c:v>301</c:v>
                </c:pt>
                <c:pt idx="13">
                  <c:v>321</c:v>
                </c:pt>
                <c:pt idx="14">
                  <c:v>279</c:v>
                </c:pt>
                <c:pt idx="15">
                  <c:v>280</c:v>
                </c:pt>
                <c:pt idx="16">
                  <c:v>255</c:v>
                </c:pt>
                <c:pt idx="17">
                  <c:v>248</c:v>
                </c:pt>
                <c:pt idx="18">
                  <c:v>202</c:v>
                </c:pt>
                <c:pt idx="19">
                  <c:v>171</c:v>
                </c:pt>
                <c:pt idx="20">
                  <c:v>252</c:v>
                </c:pt>
                <c:pt idx="21">
                  <c:v>365</c:v>
                </c:pt>
                <c:pt idx="22">
                  <c:v>378</c:v>
                </c:pt>
                <c:pt idx="23">
                  <c:v>309</c:v>
                </c:pt>
                <c:pt idx="24">
                  <c:v>345</c:v>
                </c:pt>
                <c:pt idx="25">
                  <c:v>252</c:v>
                </c:pt>
                <c:pt idx="26">
                  <c:v>241</c:v>
                </c:pt>
                <c:pt idx="27">
                  <c:v>240</c:v>
                </c:pt>
                <c:pt idx="28">
                  <c:v>372</c:v>
                </c:pt>
                <c:pt idx="29">
                  <c:v>367</c:v>
                </c:pt>
                <c:pt idx="30">
                  <c:v>353</c:v>
                </c:pt>
                <c:pt idx="31">
                  <c:v>367</c:v>
                </c:pt>
                <c:pt idx="32">
                  <c:v>260</c:v>
                </c:pt>
                <c:pt idx="33">
                  <c:v>309</c:v>
                </c:pt>
                <c:pt idx="34">
                  <c:v>312</c:v>
                </c:pt>
                <c:pt idx="35">
                  <c:v>329</c:v>
                </c:pt>
                <c:pt idx="36">
                  <c:v>486</c:v>
                </c:pt>
                <c:pt idx="37">
                  <c:v>372</c:v>
                </c:pt>
                <c:pt idx="38">
                  <c:v>446</c:v>
                </c:pt>
                <c:pt idx="39">
                  <c:v>386</c:v>
                </c:pt>
                <c:pt idx="40">
                  <c:v>421</c:v>
                </c:pt>
                <c:pt idx="41">
                  <c:v>535</c:v>
                </c:pt>
                <c:pt idx="42">
                  <c:v>537</c:v>
                </c:pt>
                <c:pt idx="43">
                  <c:v>639</c:v>
                </c:pt>
                <c:pt idx="44">
                  <c:v>429</c:v>
                </c:pt>
                <c:pt idx="45">
                  <c:v>559</c:v>
                </c:pt>
                <c:pt idx="46">
                  <c:v>649</c:v>
                </c:pt>
                <c:pt idx="47">
                  <c:v>691</c:v>
                </c:pt>
                <c:pt idx="48">
                  <c:v>666</c:v>
                </c:pt>
                <c:pt idx="49">
                  <c:v>720</c:v>
                </c:pt>
                <c:pt idx="50">
                  <c:v>640</c:v>
                </c:pt>
                <c:pt idx="51">
                  <c:v>445</c:v>
                </c:pt>
                <c:pt idx="52">
                  <c:v>578</c:v>
                </c:pt>
                <c:pt idx="53">
                  <c:v>655</c:v>
                </c:pt>
                <c:pt idx="54">
                  <c:v>453</c:v>
                </c:pt>
                <c:pt idx="55">
                  <c:v>294</c:v>
                </c:pt>
                <c:pt idx="56">
                  <c:v>463</c:v>
                </c:pt>
                <c:pt idx="57">
                  <c:v>169</c:v>
                </c:pt>
                <c:pt idx="58">
                  <c:v>203</c:v>
                </c:pt>
                <c:pt idx="59">
                  <c:v>318</c:v>
                </c:pt>
                <c:pt idx="60">
                  <c:v>238</c:v>
                </c:pt>
                <c:pt idx="61">
                  <c:v>199</c:v>
                </c:pt>
                <c:pt idx="62">
                  <c:v>141</c:v>
                </c:pt>
                <c:pt idx="63">
                  <c:v>242</c:v>
                </c:pt>
                <c:pt idx="64">
                  <c:v>217</c:v>
                </c:pt>
                <c:pt idx="65">
                  <c:v>211</c:v>
                </c:pt>
                <c:pt idx="66">
                  <c:v>189</c:v>
                </c:pt>
                <c:pt idx="67">
                  <c:v>311</c:v>
                </c:pt>
                <c:pt idx="68">
                  <c:v>157</c:v>
                </c:pt>
                <c:pt idx="69">
                  <c:v>202</c:v>
                </c:pt>
                <c:pt idx="70">
                  <c:v>190</c:v>
                </c:pt>
                <c:pt idx="71">
                  <c:v>82</c:v>
                </c:pt>
                <c:pt idx="72">
                  <c:v>137</c:v>
                </c:pt>
                <c:pt idx="73">
                  <c:v>125</c:v>
                </c:pt>
                <c:pt idx="74">
                  <c:v>136</c:v>
                </c:pt>
                <c:pt idx="75">
                  <c:v>67</c:v>
                </c:pt>
                <c:pt idx="76">
                  <c:v>87</c:v>
                </c:pt>
                <c:pt idx="77">
                  <c:v>46</c:v>
                </c:pt>
                <c:pt idx="78">
                  <c:v>70</c:v>
                </c:pt>
                <c:pt idx="79">
                  <c:v>75</c:v>
                </c:pt>
                <c:pt idx="80">
                  <c:v>101</c:v>
                </c:pt>
                <c:pt idx="81">
                  <c:v>56</c:v>
                </c:pt>
                <c:pt idx="82">
                  <c:v>46</c:v>
                </c:pt>
                <c:pt idx="83">
                  <c:v>10</c:v>
                </c:pt>
                <c:pt idx="84">
                  <c:v>15</c:v>
                </c:pt>
                <c:pt idx="85">
                  <c:v>19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Android!$I$113:$I$208</c15:f>
                <c15:dlblRangeCache>
                  <c:ptCount val="96"/>
                  <c:pt idx="10">
                    <c:v>19</c:v>
                  </c:pt>
                  <c:pt idx="15">
                    <c:v>101</c:v>
                  </c:pt>
                  <c:pt idx="19">
                    <c:v>87</c:v>
                  </c:pt>
                  <c:pt idx="21">
                    <c:v>136</c:v>
                  </c:pt>
                  <c:pt idx="23">
                    <c:v>137</c:v>
                  </c:pt>
                  <c:pt idx="26">
                    <c:v>202</c:v>
                  </c:pt>
                  <c:pt idx="28">
                    <c:v>311</c:v>
                  </c:pt>
                  <c:pt idx="32">
                    <c:v>242</c:v>
                  </c:pt>
                  <c:pt idx="36">
                    <c:v>318</c:v>
                  </c:pt>
                  <c:pt idx="39">
                    <c:v>463</c:v>
                  </c:pt>
                  <c:pt idx="42">
                    <c:v>655</c:v>
                  </c:pt>
                  <c:pt idx="46">
                    <c:v>720</c:v>
                  </c:pt>
                  <c:pt idx="48">
                    <c:v>691</c:v>
                  </c:pt>
                  <c:pt idx="52">
                    <c:v>639</c:v>
                  </c:pt>
                  <c:pt idx="57">
                    <c:v>446</c:v>
                  </c:pt>
                  <c:pt idx="59">
                    <c:v>486</c:v>
                  </c:pt>
                  <c:pt idx="64">
                    <c:v>367</c:v>
                  </c:pt>
                  <c:pt idx="67">
                    <c:v>372</c:v>
                  </c:pt>
                  <c:pt idx="71">
                    <c:v>345</c:v>
                  </c:pt>
                  <c:pt idx="73">
                    <c:v>378</c:v>
                  </c:pt>
                  <c:pt idx="80">
                    <c:v>280</c:v>
                  </c:pt>
                  <c:pt idx="82">
                    <c:v>321</c:v>
                  </c:pt>
                  <c:pt idx="86">
                    <c:v>537</c:v>
                  </c:pt>
                  <c:pt idx="88">
                    <c:v>626</c:v>
                  </c:pt>
                  <c:pt idx="92">
                    <c:v>1098</c:v>
                  </c:pt>
                  <c:pt idx="95">
                    <c:v>1025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D46FF08-DD08-4A99-BA62-8C23AD9FF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933818-FA8B-422F-A7EE-F8F454B2B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779C4D0-B54C-4F8C-9C26-1ABA5256C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11E457-3FB1-4843-B2E6-65EF187D9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4573212-362C-413E-BC32-FF34BA278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9C254C-9E20-42E5-B9B9-C4B9E66513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0342B0A-897E-43F4-AA1B-577B8BC5FB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E0E73E-C04A-41F2-A05F-8D26589CEB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9A04F03-4B82-4ADE-A9F3-9B508FC9F4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6CBC21C-F20C-4C0E-9422-1ED26B20B1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21A502F-420D-49AD-9125-A0D181658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24FEABB-3238-4282-80F0-529E3E42C1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7D54D84-E14B-4DCF-A12D-27984E0565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46C73A5-6E82-4FA6-B462-093AF228B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FC2EFE7-B258-4531-BE6C-571F48C4E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CFCC1A5-43A0-4510-8D2B-11B7E4D86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F7B5DFD-C8B0-46E8-A1EE-B44AC3336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5566FDC-4A07-45B3-A14C-FE6A01B458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EBFB1FE-87E0-4B6D-94D8-324C1DE18D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A6844EE-78A1-4811-BDD2-C360C84484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AAE8CAB-D766-4CE5-92B7-C693EF21F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19272C1-F1AC-4020-AC68-435B0D3DD3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C10C7FC-CA7E-47EF-B071-EA4BC0A3E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EAA74FCB-7747-4D1F-942E-A8586BC570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FF191E4-4B0E-4C4D-8F27-EE3FB9F67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59E4744-667F-4DE1-AA81-F9B1A43D6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EF137C7-59F9-491F-A19C-F30B0E2936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BA8B64C-F5AC-4F0E-84D1-47DE8FB07D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54E05B3-0E0A-4033-AEB5-64612F648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77F9EFE-0C08-4446-A233-16E4B64416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A1477B3-E938-4AC2-8B95-0ECE18420C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8D12628-DBB0-40BC-9738-979D17D1B8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3959459-848B-44F2-AE5B-7AC1AC914D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81D9D9B-077E-43D4-88D0-EDCB0A081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FC72A88-A979-46D8-B2A3-CA83EE6723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3DDB7FB-B608-4D41-AB26-D92D55AC4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08DD380-3675-4795-A623-C32C46DDE7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6756D80-3175-4D41-B054-173FEFECE2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2D8F78E-A9A6-4C62-A0EF-6BE52C69B9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B51D2AE-4C12-484B-B9F8-F464491F3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150730F-E8EA-4B55-8846-4942667CBD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6D2A9B6-BBBF-4C40-B716-5B214D7A17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8F00C67-6089-4FCE-98BF-66C60FFF9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D556504-40FE-41D6-91CC-F058283199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59C4FE0-BF00-4CD0-944F-376278746D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2E99D47-3777-489B-9D46-827923899C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81593CA-2243-4B0B-A6D1-E90326BA83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185F20F-197E-45A5-9275-E2197C297D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EB07DE7-C4C0-4009-BFF6-5F7CA24754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257A891-AD2C-4518-B8CF-74D2638584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C2E00BB-9584-4735-B2F3-D66C5001B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3A9D095-6C80-40E3-BA5A-DB8912B64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611816F-4324-45DE-8A85-25FB3E4789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975D1A4-1102-4D0E-ABF1-3D2C3DFB4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C48FC50-9B2A-49EE-8171-518C9513F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3A4489A-71B3-4B57-81EF-8B49F9DF9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18C0DCF-48FD-43C8-A507-4A31BCAACE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3CAEA6F-5B67-4C55-B28B-AEA039A5CA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9B31BA3-650C-48E2-B691-1313A425C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5757908-2149-48E6-9869-7A44B8960F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C2A2920-19D5-4B94-9E09-495B5E511C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BB78F8A-4242-46EA-90F5-74A0C1292A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651D161-79CB-4808-AFF6-1AA87D1329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C9AEC68-1DC6-45E6-A222-9FE4B3637A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9358CCC-268C-485F-8D76-CF31E16E7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9C20E13-F611-4FA5-9092-128430636C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E7527FE-1C8D-4547-AAA5-D3F37F1D94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CF3C0C11-E3BC-4AF4-A42F-4D094298E5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124E351-C1B0-4DDD-BB70-6E7FE71ED1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70943AF-6071-4F7A-91E8-68147B9E6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940E8B2-496F-48C1-8355-BC875380FF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95D65D5-57FF-4BE4-920A-8FF9CADCF8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C60FBD4-9D7D-4D94-B151-C5F056442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CC6040CE-7401-40E1-AFA2-93F1123D1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0C8087B4-53D6-4AFD-81A2-7ACAD6FD0E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22F60AED-AC7E-41B1-ACA7-C6CCB3327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3BA5B56-F120-424E-90A1-87A3372366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34B693E6-D903-4AC1-9E60-8CF0F332BE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A2693B9-C9DF-45AE-BF65-440B349904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B38B6565-F6DF-4BC7-9491-7008A3961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E5C58815-7A79-4DD5-BFE2-8CC61A9394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34014FC5-2D64-41D6-85A3-41DB9DA594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3C6079C8-5784-4F89-B6EE-1C4971389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B2CC6B95-C841-4BBD-9734-840B2AA84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8EC4EFC-480B-4225-A662-C4D5ADD16E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8E32AB36-88AD-4D86-AF68-A8AE7C971D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D85BAE8-412D-4FB3-802F-F142483D6E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A195542-9BF1-4C6B-A475-BBB7E78DA5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5CF214A8-1469-48D6-BBC6-3267740DE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3900EC9-90C1-48D1-B4A2-4BEB4349D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846AF7C9-1F5D-464E-8BF8-E3582F4666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3406A015-6FC6-4448-A475-4CEE93B63A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5ED08597-49D9-4ACE-A284-59E4A67859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90F01368-D208-4242-A201-A08FED9CB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DF849A01-4D50-471B-8F91-3097B0B92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Android!$C$113:$C$208</c:f>
              <c:numCache>
                <c:formatCode>General</c:formatCode>
                <c:ptCount val="96"/>
                <c:pt idx="0">
                  <c:v>1025</c:v>
                </c:pt>
                <c:pt idx="1">
                  <c:v>838</c:v>
                </c:pt>
                <c:pt idx="2">
                  <c:v>923</c:v>
                </c:pt>
                <c:pt idx="3">
                  <c:v>1098</c:v>
                </c:pt>
                <c:pt idx="4">
                  <c:v>874</c:v>
                </c:pt>
                <c:pt idx="5">
                  <c:v>383</c:v>
                </c:pt>
                <c:pt idx="6">
                  <c:v>485</c:v>
                </c:pt>
                <c:pt idx="7">
                  <c:v>626</c:v>
                </c:pt>
                <c:pt idx="8">
                  <c:v>518</c:v>
                </c:pt>
                <c:pt idx="9">
                  <c:v>537</c:v>
                </c:pt>
                <c:pt idx="10">
                  <c:v>458</c:v>
                </c:pt>
                <c:pt idx="11">
                  <c:v>389</c:v>
                </c:pt>
                <c:pt idx="12">
                  <c:v>301</c:v>
                </c:pt>
                <c:pt idx="13">
                  <c:v>321</c:v>
                </c:pt>
                <c:pt idx="14">
                  <c:v>279</c:v>
                </c:pt>
                <c:pt idx="15">
                  <c:v>280</c:v>
                </c:pt>
                <c:pt idx="16">
                  <c:v>255</c:v>
                </c:pt>
                <c:pt idx="17">
                  <c:v>248</c:v>
                </c:pt>
                <c:pt idx="18">
                  <c:v>202</c:v>
                </c:pt>
                <c:pt idx="19">
                  <c:v>171</c:v>
                </c:pt>
                <c:pt idx="20">
                  <c:v>252</c:v>
                </c:pt>
                <c:pt idx="21">
                  <c:v>365</c:v>
                </c:pt>
                <c:pt idx="22">
                  <c:v>378</c:v>
                </c:pt>
                <c:pt idx="23">
                  <c:v>309</c:v>
                </c:pt>
                <c:pt idx="24">
                  <c:v>345</c:v>
                </c:pt>
                <c:pt idx="25">
                  <c:v>252</c:v>
                </c:pt>
                <c:pt idx="26">
                  <c:v>241</c:v>
                </c:pt>
                <c:pt idx="27">
                  <c:v>240</c:v>
                </c:pt>
                <c:pt idx="28">
                  <c:v>372</c:v>
                </c:pt>
                <c:pt idx="29">
                  <c:v>367</c:v>
                </c:pt>
                <c:pt idx="30">
                  <c:v>353</c:v>
                </c:pt>
                <c:pt idx="31">
                  <c:v>367</c:v>
                </c:pt>
                <c:pt idx="32">
                  <c:v>260</c:v>
                </c:pt>
                <c:pt idx="33">
                  <c:v>309</c:v>
                </c:pt>
                <c:pt idx="34">
                  <c:v>312</c:v>
                </c:pt>
                <c:pt idx="35">
                  <c:v>329</c:v>
                </c:pt>
                <c:pt idx="36">
                  <c:v>486</c:v>
                </c:pt>
                <c:pt idx="37">
                  <c:v>372</c:v>
                </c:pt>
                <c:pt idx="38">
                  <c:v>446</c:v>
                </c:pt>
                <c:pt idx="39">
                  <c:v>386</c:v>
                </c:pt>
                <c:pt idx="40">
                  <c:v>421</c:v>
                </c:pt>
                <c:pt idx="41">
                  <c:v>535</c:v>
                </c:pt>
                <c:pt idx="42">
                  <c:v>537</c:v>
                </c:pt>
                <c:pt idx="43">
                  <c:v>639</c:v>
                </c:pt>
                <c:pt idx="44">
                  <c:v>429</c:v>
                </c:pt>
                <c:pt idx="45">
                  <c:v>559</c:v>
                </c:pt>
                <c:pt idx="46">
                  <c:v>649</c:v>
                </c:pt>
                <c:pt idx="47">
                  <c:v>691</c:v>
                </c:pt>
                <c:pt idx="48">
                  <c:v>666</c:v>
                </c:pt>
                <c:pt idx="49">
                  <c:v>720</c:v>
                </c:pt>
                <c:pt idx="50">
                  <c:v>640</c:v>
                </c:pt>
                <c:pt idx="51">
                  <c:v>445</c:v>
                </c:pt>
                <c:pt idx="52">
                  <c:v>578</c:v>
                </c:pt>
                <c:pt idx="53">
                  <c:v>655</c:v>
                </c:pt>
                <c:pt idx="54">
                  <c:v>453</c:v>
                </c:pt>
                <c:pt idx="55">
                  <c:v>294</c:v>
                </c:pt>
                <c:pt idx="56">
                  <c:v>463</c:v>
                </c:pt>
                <c:pt idx="57">
                  <c:v>169</c:v>
                </c:pt>
                <c:pt idx="58">
                  <c:v>203</c:v>
                </c:pt>
                <c:pt idx="59">
                  <c:v>318</c:v>
                </c:pt>
                <c:pt idx="60">
                  <c:v>238</c:v>
                </c:pt>
                <c:pt idx="61">
                  <c:v>199</c:v>
                </c:pt>
                <c:pt idx="62">
                  <c:v>141</c:v>
                </c:pt>
                <c:pt idx="63">
                  <c:v>242</c:v>
                </c:pt>
                <c:pt idx="64">
                  <c:v>217</c:v>
                </c:pt>
                <c:pt idx="65">
                  <c:v>211</c:v>
                </c:pt>
                <c:pt idx="66">
                  <c:v>189</c:v>
                </c:pt>
                <c:pt idx="67">
                  <c:v>311</c:v>
                </c:pt>
                <c:pt idx="68">
                  <c:v>157</c:v>
                </c:pt>
                <c:pt idx="69">
                  <c:v>202</c:v>
                </c:pt>
                <c:pt idx="70">
                  <c:v>190</c:v>
                </c:pt>
                <c:pt idx="71">
                  <c:v>82</c:v>
                </c:pt>
                <c:pt idx="72">
                  <c:v>137</c:v>
                </c:pt>
                <c:pt idx="73">
                  <c:v>125</c:v>
                </c:pt>
                <c:pt idx="74">
                  <c:v>136</c:v>
                </c:pt>
                <c:pt idx="75">
                  <c:v>67</c:v>
                </c:pt>
                <c:pt idx="76">
                  <c:v>87</c:v>
                </c:pt>
                <c:pt idx="77">
                  <c:v>46</c:v>
                </c:pt>
                <c:pt idx="78">
                  <c:v>70</c:v>
                </c:pt>
                <c:pt idx="79">
                  <c:v>75</c:v>
                </c:pt>
                <c:pt idx="80">
                  <c:v>101</c:v>
                </c:pt>
                <c:pt idx="81">
                  <c:v>56</c:v>
                </c:pt>
                <c:pt idx="82">
                  <c:v>46</c:v>
                </c:pt>
                <c:pt idx="83">
                  <c:v>10</c:v>
                </c:pt>
                <c:pt idx="84">
                  <c:v>15</c:v>
                </c:pt>
                <c:pt idx="85">
                  <c:v>19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Android!$J$113:$J$208</c15:f>
                <c15:dlblRangeCache>
                  <c:ptCount val="96"/>
                  <c:pt idx="12">
                    <c:v>10</c:v>
                  </c:pt>
                  <c:pt idx="18">
                    <c:v>46</c:v>
                  </c:pt>
                  <c:pt idx="20">
                    <c:v>67</c:v>
                  </c:pt>
                  <c:pt idx="22">
                    <c:v>125</c:v>
                  </c:pt>
                  <c:pt idx="24">
                    <c:v>82</c:v>
                  </c:pt>
                  <c:pt idx="27">
                    <c:v>157</c:v>
                  </c:pt>
                  <c:pt idx="29">
                    <c:v>189</c:v>
                  </c:pt>
                  <c:pt idx="33">
                    <c:v>141</c:v>
                  </c:pt>
                  <c:pt idx="38">
                    <c:v>169</c:v>
                  </c:pt>
                  <c:pt idx="40">
                    <c:v>294</c:v>
                  </c:pt>
                  <c:pt idx="44">
                    <c:v>445</c:v>
                  </c:pt>
                  <c:pt idx="47">
                    <c:v>666</c:v>
                  </c:pt>
                  <c:pt idx="51">
                    <c:v>429</c:v>
                  </c:pt>
                  <c:pt idx="56">
                    <c:v>386</c:v>
                  </c:pt>
                  <c:pt idx="58">
                    <c:v>372</c:v>
                  </c:pt>
                  <c:pt idx="63">
                    <c:v>260</c:v>
                  </c:pt>
                  <c:pt idx="65">
                    <c:v>353</c:v>
                  </c:pt>
                  <c:pt idx="68">
                    <c:v>240</c:v>
                  </c:pt>
                  <c:pt idx="72">
                    <c:v>309</c:v>
                  </c:pt>
                  <c:pt idx="76">
                    <c:v>171</c:v>
                  </c:pt>
                  <c:pt idx="81">
                    <c:v>279</c:v>
                  </c:pt>
                  <c:pt idx="83">
                    <c:v>301</c:v>
                  </c:pt>
                  <c:pt idx="87">
                    <c:v>518</c:v>
                  </c:pt>
                  <c:pt idx="90">
                    <c:v>383</c:v>
                  </c:pt>
                  <c:pt idx="94">
                    <c:v>838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Compare!$A$2:$A$261</c:f>
              <c:numCache>
                <c:formatCode>d/m/;@</c:formatCode>
                <c:ptCount val="260"/>
                <c:pt idx="0">
                  <c:v>44162</c:v>
                </c:pt>
                <c:pt idx="1">
                  <c:v>44161</c:v>
                </c:pt>
                <c:pt idx="2">
                  <c:v>44160</c:v>
                </c:pt>
                <c:pt idx="3">
                  <c:v>44159</c:v>
                </c:pt>
                <c:pt idx="4">
                  <c:v>44158</c:v>
                </c:pt>
                <c:pt idx="5">
                  <c:v>44157</c:v>
                </c:pt>
                <c:pt idx="6">
                  <c:v>44156</c:v>
                </c:pt>
                <c:pt idx="7">
                  <c:v>44155</c:v>
                </c:pt>
                <c:pt idx="8">
                  <c:v>44154</c:v>
                </c:pt>
                <c:pt idx="9">
                  <c:v>44153</c:v>
                </c:pt>
                <c:pt idx="10">
                  <c:v>44152</c:v>
                </c:pt>
                <c:pt idx="11">
                  <c:v>44151</c:v>
                </c:pt>
                <c:pt idx="12">
                  <c:v>44150</c:v>
                </c:pt>
                <c:pt idx="13">
                  <c:v>44149</c:v>
                </c:pt>
                <c:pt idx="14">
                  <c:v>44148</c:v>
                </c:pt>
                <c:pt idx="15">
                  <c:v>44147</c:v>
                </c:pt>
                <c:pt idx="16">
                  <c:v>44146</c:v>
                </c:pt>
                <c:pt idx="17">
                  <c:v>44145</c:v>
                </c:pt>
                <c:pt idx="18">
                  <c:v>44144</c:v>
                </c:pt>
                <c:pt idx="19">
                  <c:v>44143</c:v>
                </c:pt>
                <c:pt idx="20">
                  <c:v>44142</c:v>
                </c:pt>
                <c:pt idx="21">
                  <c:v>44141</c:v>
                </c:pt>
                <c:pt idx="22">
                  <c:v>44140</c:v>
                </c:pt>
                <c:pt idx="23">
                  <c:v>44139</c:v>
                </c:pt>
                <c:pt idx="24">
                  <c:v>44138</c:v>
                </c:pt>
                <c:pt idx="25">
                  <c:v>44137</c:v>
                </c:pt>
                <c:pt idx="26">
                  <c:v>44136</c:v>
                </c:pt>
                <c:pt idx="27">
                  <c:v>44135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44129</c:v>
                </c:pt>
                <c:pt idx="34">
                  <c:v>44128</c:v>
                </c:pt>
                <c:pt idx="35">
                  <c:v>44127</c:v>
                </c:pt>
                <c:pt idx="36">
                  <c:v>44126</c:v>
                </c:pt>
                <c:pt idx="37">
                  <c:v>44125</c:v>
                </c:pt>
                <c:pt idx="38">
                  <c:v>44124</c:v>
                </c:pt>
                <c:pt idx="39">
                  <c:v>44123</c:v>
                </c:pt>
                <c:pt idx="40">
                  <c:v>44122</c:v>
                </c:pt>
                <c:pt idx="41">
                  <c:v>44121</c:v>
                </c:pt>
                <c:pt idx="42">
                  <c:v>44120</c:v>
                </c:pt>
                <c:pt idx="43">
                  <c:v>44119</c:v>
                </c:pt>
                <c:pt idx="44">
                  <c:v>44118</c:v>
                </c:pt>
                <c:pt idx="45">
                  <c:v>44117</c:v>
                </c:pt>
                <c:pt idx="46">
                  <c:v>44116</c:v>
                </c:pt>
                <c:pt idx="47">
                  <c:v>44115</c:v>
                </c:pt>
                <c:pt idx="48">
                  <c:v>44114</c:v>
                </c:pt>
                <c:pt idx="49">
                  <c:v>44113</c:v>
                </c:pt>
                <c:pt idx="50">
                  <c:v>44112</c:v>
                </c:pt>
                <c:pt idx="51">
                  <c:v>44111</c:v>
                </c:pt>
                <c:pt idx="52">
                  <c:v>44110</c:v>
                </c:pt>
                <c:pt idx="53">
                  <c:v>44109</c:v>
                </c:pt>
                <c:pt idx="54">
                  <c:v>44108</c:v>
                </c:pt>
                <c:pt idx="55">
                  <c:v>44107</c:v>
                </c:pt>
              </c:numCache>
            </c:numRef>
          </c:cat>
          <c:val>
            <c:numRef>
              <c:f>Compare!$B$2:$B$261</c:f>
              <c:numCache>
                <c:formatCode>General</c:formatCode>
                <c:ptCount val="260"/>
                <c:pt idx="0">
                  <c:v>838</c:v>
                </c:pt>
                <c:pt idx="1">
                  <c:v>923</c:v>
                </c:pt>
                <c:pt idx="2">
                  <c:v>1098</c:v>
                </c:pt>
                <c:pt idx="3">
                  <c:v>874</c:v>
                </c:pt>
                <c:pt idx="4">
                  <c:v>383</c:v>
                </c:pt>
                <c:pt idx="5">
                  <c:v>485</c:v>
                </c:pt>
                <c:pt idx="6">
                  <c:v>626</c:v>
                </c:pt>
                <c:pt idx="7">
                  <c:v>518</c:v>
                </c:pt>
                <c:pt idx="8">
                  <c:v>537</c:v>
                </c:pt>
                <c:pt idx="9">
                  <c:v>458</c:v>
                </c:pt>
                <c:pt idx="10">
                  <c:v>389</c:v>
                </c:pt>
                <c:pt idx="11">
                  <c:v>301</c:v>
                </c:pt>
                <c:pt idx="12">
                  <c:v>321</c:v>
                </c:pt>
                <c:pt idx="13">
                  <c:v>279</c:v>
                </c:pt>
                <c:pt idx="14">
                  <c:v>280</c:v>
                </c:pt>
                <c:pt idx="15">
                  <c:v>255</c:v>
                </c:pt>
                <c:pt idx="16">
                  <c:v>248</c:v>
                </c:pt>
                <c:pt idx="17">
                  <c:v>202</c:v>
                </c:pt>
                <c:pt idx="18">
                  <c:v>171</c:v>
                </c:pt>
                <c:pt idx="19">
                  <c:v>252</c:v>
                </c:pt>
                <c:pt idx="20">
                  <c:v>365</c:v>
                </c:pt>
                <c:pt idx="21">
                  <c:v>378</c:v>
                </c:pt>
                <c:pt idx="22">
                  <c:v>309</c:v>
                </c:pt>
                <c:pt idx="23">
                  <c:v>345</c:v>
                </c:pt>
                <c:pt idx="24">
                  <c:v>252</c:v>
                </c:pt>
                <c:pt idx="25">
                  <c:v>241</c:v>
                </c:pt>
                <c:pt idx="26">
                  <c:v>240</c:v>
                </c:pt>
                <c:pt idx="27">
                  <c:v>372</c:v>
                </c:pt>
                <c:pt idx="28">
                  <c:v>367</c:v>
                </c:pt>
                <c:pt idx="29">
                  <c:v>353</c:v>
                </c:pt>
                <c:pt idx="30">
                  <c:v>367</c:v>
                </c:pt>
                <c:pt idx="31">
                  <c:v>260</c:v>
                </c:pt>
                <c:pt idx="32">
                  <c:v>309</c:v>
                </c:pt>
                <c:pt idx="33">
                  <c:v>312</c:v>
                </c:pt>
                <c:pt idx="34">
                  <c:v>329</c:v>
                </c:pt>
                <c:pt idx="35">
                  <c:v>486</c:v>
                </c:pt>
                <c:pt idx="36">
                  <c:v>372</c:v>
                </c:pt>
                <c:pt idx="37">
                  <c:v>446</c:v>
                </c:pt>
                <c:pt idx="38">
                  <c:v>386</c:v>
                </c:pt>
                <c:pt idx="39">
                  <c:v>421</c:v>
                </c:pt>
                <c:pt idx="40">
                  <c:v>535</c:v>
                </c:pt>
                <c:pt idx="41">
                  <c:v>537</c:v>
                </c:pt>
                <c:pt idx="42">
                  <c:v>639</c:v>
                </c:pt>
                <c:pt idx="43">
                  <c:v>429</c:v>
                </c:pt>
                <c:pt idx="44">
                  <c:v>559</c:v>
                </c:pt>
                <c:pt idx="45">
                  <c:v>649</c:v>
                </c:pt>
                <c:pt idx="46">
                  <c:v>691</c:v>
                </c:pt>
                <c:pt idx="47">
                  <c:v>666</c:v>
                </c:pt>
                <c:pt idx="48">
                  <c:v>720</c:v>
                </c:pt>
                <c:pt idx="49">
                  <c:v>640</c:v>
                </c:pt>
                <c:pt idx="50">
                  <c:v>445</c:v>
                </c:pt>
                <c:pt idx="51">
                  <c:v>578</c:v>
                </c:pt>
                <c:pt idx="52">
                  <c:v>655</c:v>
                </c:pt>
                <c:pt idx="53">
                  <c:v>453</c:v>
                </c:pt>
                <c:pt idx="54">
                  <c:v>294</c:v>
                </c:pt>
                <c:pt idx="55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8-4CB0-889A-8FDE52AF95F4}"/>
            </c:ext>
          </c:extLst>
        </c:ser>
        <c:ser>
          <c:idx val="1"/>
          <c:order val="1"/>
          <c:tx>
            <c:strRef>
              <c:f>Compare!$D$1</c:f>
              <c:strCache>
                <c:ptCount val="1"/>
                <c:pt idx="0">
                  <c:v>Ilmoitettuja 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Compare!$A$2:$A$261</c:f>
              <c:numCache>
                <c:formatCode>d/m/;@</c:formatCode>
                <c:ptCount val="260"/>
                <c:pt idx="0">
                  <c:v>44162</c:v>
                </c:pt>
                <c:pt idx="1">
                  <c:v>44161</c:v>
                </c:pt>
                <c:pt idx="2">
                  <c:v>44160</c:v>
                </c:pt>
                <c:pt idx="3">
                  <c:v>44159</c:v>
                </c:pt>
                <c:pt idx="4">
                  <c:v>44158</c:v>
                </c:pt>
                <c:pt idx="5">
                  <c:v>44157</c:v>
                </c:pt>
                <c:pt idx="6">
                  <c:v>44156</c:v>
                </c:pt>
                <c:pt idx="7">
                  <c:v>44155</c:v>
                </c:pt>
                <c:pt idx="8">
                  <c:v>44154</c:v>
                </c:pt>
                <c:pt idx="9">
                  <c:v>44153</c:v>
                </c:pt>
                <c:pt idx="10">
                  <c:v>44152</c:v>
                </c:pt>
                <c:pt idx="11">
                  <c:v>44151</c:v>
                </c:pt>
                <c:pt idx="12">
                  <c:v>44150</c:v>
                </c:pt>
                <c:pt idx="13">
                  <c:v>44149</c:v>
                </c:pt>
                <c:pt idx="14">
                  <c:v>44148</c:v>
                </c:pt>
                <c:pt idx="15">
                  <c:v>44147</c:v>
                </c:pt>
                <c:pt idx="16">
                  <c:v>44146</c:v>
                </c:pt>
                <c:pt idx="17">
                  <c:v>44145</c:v>
                </c:pt>
                <c:pt idx="18">
                  <c:v>44144</c:v>
                </c:pt>
                <c:pt idx="19">
                  <c:v>44143</c:v>
                </c:pt>
                <c:pt idx="20">
                  <c:v>44142</c:v>
                </c:pt>
                <c:pt idx="21">
                  <c:v>44141</c:v>
                </c:pt>
                <c:pt idx="22">
                  <c:v>44140</c:v>
                </c:pt>
                <c:pt idx="23">
                  <c:v>44139</c:v>
                </c:pt>
                <c:pt idx="24">
                  <c:v>44138</c:v>
                </c:pt>
                <c:pt idx="25">
                  <c:v>44137</c:v>
                </c:pt>
                <c:pt idx="26">
                  <c:v>44136</c:v>
                </c:pt>
                <c:pt idx="27">
                  <c:v>44135</c:v>
                </c:pt>
                <c:pt idx="28">
                  <c:v>44134</c:v>
                </c:pt>
                <c:pt idx="29">
                  <c:v>44133</c:v>
                </c:pt>
                <c:pt idx="30">
                  <c:v>44132</c:v>
                </c:pt>
                <c:pt idx="31">
                  <c:v>44131</c:v>
                </c:pt>
                <c:pt idx="32">
                  <c:v>44130</c:v>
                </c:pt>
                <c:pt idx="33">
                  <c:v>44129</c:v>
                </c:pt>
                <c:pt idx="34">
                  <c:v>44128</c:v>
                </c:pt>
                <c:pt idx="35">
                  <c:v>44127</c:v>
                </c:pt>
                <c:pt idx="36">
                  <c:v>44126</c:v>
                </c:pt>
                <c:pt idx="37">
                  <c:v>44125</c:v>
                </c:pt>
                <c:pt idx="38">
                  <c:v>44124</c:v>
                </c:pt>
                <c:pt idx="39">
                  <c:v>44123</c:v>
                </c:pt>
                <c:pt idx="40">
                  <c:v>44122</c:v>
                </c:pt>
                <c:pt idx="41">
                  <c:v>44121</c:v>
                </c:pt>
                <c:pt idx="42">
                  <c:v>44120</c:v>
                </c:pt>
                <c:pt idx="43">
                  <c:v>44119</c:v>
                </c:pt>
                <c:pt idx="44">
                  <c:v>44118</c:v>
                </c:pt>
                <c:pt idx="45">
                  <c:v>44117</c:v>
                </c:pt>
                <c:pt idx="46">
                  <c:v>44116</c:v>
                </c:pt>
                <c:pt idx="47">
                  <c:v>44115</c:v>
                </c:pt>
                <c:pt idx="48">
                  <c:v>44114</c:v>
                </c:pt>
                <c:pt idx="49">
                  <c:v>44113</c:v>
                </c:pt>
                <c:pt idx="50">
                  <c:v>44112</c:v>
                </c:pt>
                <c:pt idx="51">
                  <c:v>44111</c:v>
                </c:pt>
                <c:pt idx="52">
                  <c:v>44110</c:v>
                </c:pt>
                <c:pt idx="53">
                  <c:v>44109</c:v>
                </c:pt>
                <c:pt idx="54">
                  <c:v>44108</c:v>
                </c:pt>
                <c:pt idx="55">
                  <c:v>44107</c:v>
                </c:pt>
              </c:numCache>
            </c:numRef>
          </c:cat>
          <c:val>
            <c:numRef>
              <c:f>Compare!$D$2:$D$261</c:f>
              <c:numCache>
                <c:formatCode>General</c:formatCode>
                <c:ptCount val="260"/>
                <c:pt idx="1">
                  <c:v>496</c:v>
                </c:pt>
                <c:pt idx="2">
                  <c:v>363</c:v>
                </c:pt>
                <c:pt idx="3">
                  <c:v>353</c:v>
                </c:pt>
                <c:pt idx="4">
                  <c:v>297</c:v>
                </c:pt>
                <c:pt idx="5">
                  <c:v>423</c:v>
                </c:pt>
                <c:pt idx="6">
                  <c:v>469</c:v>
                </c:pt>
                <c:pt idx="7">
                  <c:v>461</c:v>
                </c:pt>
                <c:pt idx="8">
                  <c:v>351</c:v>
                </c:pt>
                <c:pt idx="9">
                  <c:v>288</c:v>
                </c:pt>
                <c:pt idx="10">
                  <c:v>228</c:v>
                </c:pt>
                <c:pt idx="11">
                  <c:v>104</c:v>
                </c:pt>
                <c:pt idx="12">
                  <c:v>213</c:v>
                </c:pt>
                <c:pt idx="13">
                  <c:v>244</c:v>
                </c:pt>
                <c:pt idx="14">
                  <c:v>316</c:v>
                </c:pt>
                <c:pt idx="15">
                  <c:v>197</c:v>
                </c:pt>
                <c:pt idx="16">
                  <c:v>238</c:v>
                </c:pt>
                <c:pt idx="17">
                  <c:v>220</c:v>
                </c:pt>
                <c:pt idx="18">
                  <c:v>90</c:v>
                </c:pt>
                <c:pt idx="19">
                  <c:v>412</c:v>
                </c:pt>
                <c:pt idx="21">
                  <c:v>266</c:v>
                </c:pt>
                <c:pt idx="22">
                  <c:v>189</c:v>
                </c:pt>
                <c:pt idx="23">
                  <c:v>293</c:v>
                </c:pt>
                <c:pt idx="24">
                  <c:v>237</c:v>
                </c:pt>
                <c:pt idx="25">
                  <c:v>109</c:v>
                </c:pt>
                <c:pt idx="26">
                  <c:v>178</c:v>
                </c:pt>
                <c:pt idx="27">
                  <c:v>203</c:v>
                </c:pt>
                <c:pt idx="28">
                  <c:v>344</c:v>
                </c:pt>
                <c:pt idx="29">
                  <c:v>188</c:v>
                </c:pt>
                <c:pt idx="30">
                  <c:v>408</c:v>
                </c:pt>
                <c:pt idx="32">
                  <c:v>122</c:v>
                </c:pt>
                <c:pt idx="33">
                  <c:v>196</c:v>
                </c:pt>
                <c:pt idx="34">
                  <c:v>178</c:v>
                </c:pt>
                <c:pt idx="35">
                  <c:v>219</c:v>
                </c:pt>
                <c:pt idx="36">
                  <c:v>184</c:v>
                </c:pt>
                <c:pt idx="37">
                  <c:v>222</c:v>
                </c:pt>
                <c:pt idx="38">
                  <c:v>294</c:v>
                </c:pt>
                <c:pt idx="39">
                  <c:v>131</c:v>
                </c:pt>
                <c:pt idx="40">
                  <c:v>131</c:v>
                </c:pt>
                <c:pt idx="41">
                  <c:v>160</c:v>
                </c:pt>
                <c:pt idx="42">
                  <c:v>189</c:v>
                </c:pt>
                <c:pt idx="43">
                  <c:v>241</c:v>
                </c:pt>
                <c:pt idx="44">
                  <c:v>204</c:v>
                </c:pt>
                <c:pt idx="45">
                  <c:v>287</c:v>
                </c:pt>
                <c:pt idx="46">
                  <c:v>214</c:v>
                </c:pt>
                <c:pt idx="47">
                  <c:v>149</c:v>
                </c:pt>
                <c:pt idx="48">
                  <c:v>269</c:v>
                </c:pt>
                <c:pt idx="49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8-4CB0-889A-8FDE52AF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657096"/>
        <c:axId val="604654144"/>
      </c:lineChart>
      <c:dateAx>
        <c:axId val="604657096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54144"/>
        <c:crosses val="autoZero"/>
        <c:auto val="1"/>
        <c:lblOffset val="100"/>
        <c:baseTimeUnit val="days"/>
      </c:dateAx>
      <c:valAx>
        <c:axId val="6046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5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60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130628</xdr:colOff>
      <xdr:row>119</xdr:row>
      <xdr:rowOff>54430</xdr:rowOff>
    </xdr:from>
    <xdr:to>
      <xdr:col>15</xdr:col>
      <xdr:colOff>571499</xdr:colOff>
      <xdr:row>140</xdr:row>
      <xdr:rowOff>168727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533398</xdr:colOff>
      <xdr:row>7</xdr:row>
      <xdr:rowOff>65314</xdr:rowOff>
    </xdr:from>
    <xdr:to>
      <xdr:col>14</xdr:col>
      <xdr:colOff>234042</xdr:colOff>
      <xdr:row>22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53032-DFB0-4B9E-88AD-D0D3EC823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M210"/>
  <sheetViews>
    <sheetView tabSelected="1" topLeftCell="A108" workbookViewId="0">
      <selection activeCell="I114" sqref="I114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16</v>
      </c>
      <c r="G2">
        <f ca="1">SUM(AllKeys)</f>
        <v>30391</v>
      </c>
      <c r="H2" s="10">
        <f ca="1">G2/5</f>
        <v>6078.2</v>
      </c>
    </row>
    <row r="4" spans="1:12" s="1" customFormat="1">
      <c r="A4" s="1" t="s">
        <v>25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28.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44163</v>
      </c>
      <c r="D9" s="2">
        <f t="shared" ref="D9:D22" si="1">VALUE(MID(Json,I9+10,J9-I9-10))</f>
        <v>1025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62</v>
      </c>
      <c r="K9">
        <f t="shared" ref="K9:K22" si="6">FIND("matchesCount",Json,J9)</f>
        <v>64</v>
      </c>
      <c r="L9">
        <f t="shared" ref="L9:L22" si="7">FIND(",""",Json,K9)</f>
        <v>79</v>
      </c>
    </row>
    <row r="10" spans="1:12">
      <c r="B10" s="2" t="str">
        <f t="shared" si="0"/>
        <v>27.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44162</v>
      </c>
      <c r="D10" s="2">
        <f t="shared" si="1"/>
        <v>838</v>
      </c>
      <c r="E10" s="2">
        <f t="shared" si="2"/>
        <v>0</v>
      </c>
      <c r="G10">
        <f>FIND("timestamp",Json,L9)</f>
        <v>162</v>
      </c>
      <c r="H10">
        <f t="shared" si="3"/>
        <v>190</v>
      </c>
      <c r="I10">
        <f t="shared" si="4"/>
        <v>206</v>
      </c>
      <c r="J10">
        <f t="shared" si="5"/>
        <v>219</v>
      </c>
      <c r="K10">
        <f t="shared" si="6"/>
        <v>221</v>
      </c>
      <c r="L10">
        <f t="shared" si="7"/>
        <v>236</v>
      </c>
    </row>
    <row r="11" spans="1:12">
      <c r="B11" s="2" t="str">
        <f t="shared" si="0"/>
        <v>26. marraskuuta</v>
      </c>
      <c r="C11" s="5">
        <f t="shared" si="8"/>
        <v>44161</v>
      </c>
      <c r="D11" s="2">
        <f t="shared" si="1"/>
        <v>923</v>
      </c>
      <c r="E11" s="2">
        <f t="shared" si="2"/>
        <v>1</v>
      </c>
      <c r="G11">
        <f t="shared" ref="G11:G22" si="9">FIND("timestamp",Json,H10)</f>
        <v>319</v>
      </c>
      <c r="H11">
        <f t="shared" si="3"/>
        <v>347</v>
      </c>
      <c r="I11">
        <f t="shared" si="4"/>
        <v>363</v>
      </c>
      <c r="J11">
        <f t="shared" si="5"/>
        <v>376</v>
      </c>
      <c r="K11">
        <f t="shared" si="6"/>
        <v>378</v>
      </c>
      <c r="L11">
        <f t="shared" si="7"/>
        <v>393</v>
      </c>
    </row>
    <row r="12" spans="1:12">
      <c r="B12" s="2" t="str">
        <f t="shared" si="0"/>
        <v>25. marraskuuta</v>
      </c>
      <c r="C12" s="5">
        <f t="shared" si="8"/>
        <v>44160</v>
      </c>
      <c r="D12" s="2">
        <f t="shared" si="1"/>
        <v>1098</v>
      </c>
      <c r="E12" s="2">
        <f t="shared" si="2"/>
        <v>0</v>
      </c>
      <c r="G12">
        <f t="shared" si="9"/>
        <v>477</v>
      </c>
      <c r="H12">
        <f t="shared" si="3"/>
        <v>505</v>
      </c>
      <c r="I12">
        <f t="shared" si="4"/>
        <v>521</v>
      </c>
      <c r="J12">
        <f t="shared" si="5"/>
        <v>535</v>
      </c>
      <c r="K12">
        <f t="shared" si="6"/>
        <v>537</v>
      </c>
      <c r="L12">
        <f t="shared" si="7"/>
        <v>552</v>
      </c>
    </row>
    <row r="13" spans="1:12">
      <c r="B13" s="2" t="str">
        <f t="shared" si="0"/>
        <v>24. marraskuuta</v>
      </c>
      <c r="C13" s="5">
        <f t="shared" si="8"/>
        <v>44159</v>
      </c>
      <c r="D13" s="2">
        <f t="shared" si="1"/>
        <v>874</v>
      </c>
      <c r="E13" s="2">
        <f t="shared" si="2"/>
        <v>0</v>
      </c>
      <c r="G13">
        <f t="shared" si="9"/>
        <v>635</v>
      </c>
      <c r="H13">
        <f t="shared" si="3"/>
        <v>663</v>
      </c>
      <c r="I13">
        <f t="shared" si="4"/>
        <v>679</v>
      </c>
      <c r="J13">
        <f t="shared" si="5"/>
        <v>692</v>
      </c>
      <c r="K13">
        <f t="shared" si="6"/>
        <v>694</v>
      </c>
      <c r="L13">
        <f t="shared" si="7"/>
        <v>709</v>
      </c>
    </row>
    <row r="14" spans="1:12">
      <c r="B14" s="2" t="str">
        <f t="shared" si="0"/>
        <v>23. marraskuuta</v>
      </c>
      <c r="C14" s="5">
        <f t="shared" si="8"/>
        <v>44158</v>
      </c>
      <c r="D14" s="2">
        <f t="shared" si="1"/>
        <v>383</v>
      </c>
      <c r="E14" s="2">
        <f t="shared" si="2"/>
        <v>0</v>
      </c>
      <c r="G14">
        <f t="shared" si="9"/>
        <v>792</v>
      </c>
      <c r="H14">
        <f t="shared" si="3"/>
        <v>820</v>
      </c>
      <c r="I14">
        <f t="shared" si="4"/>
        <v>836</v>
      </c>
      <c r="J14">
        <f t="shared" si="5"/>
        <v>849</v>
      </c>
      <c r="K14">
        <f t="shared" si="6"/>
        <v>851</v>
      </c>
      <c r="L14">
        <f t="shared" si="7"/>
        <v>866</v>
      </c>
    </row>
    <row r="15" spans="1:12">
      <c r="B15" s="2" t="str">
        <f t="shared" si="0"/>
        <v>22. marraskuuta</v>
      </c>
      <c r="C15" s="5">
        <f t="shared" si="8"/>
        <v>44157</v>
      </c>
      <c r="D15" s="2">
        <f t="shared" si="1"/>
        <v>485</v>
      </c>
      <c r="E15" s="2">
        <f t="shared" si="2"/>
        <v>0</v>
      </c>
      <c r="G15">
        <f t="shared" si="9"/>
        <v>949</v>
      </c>
      <c r="H15">
        <f t="shared" si="3"/>
        <v>977</v>
      </c>
      <c r="I15">
        <f t="shared" si="4"/>
        <v>993</v>
      </c>
      <c r="J15">
        <f t="shared" si="5"/>
        <v>1006</v>
      </c>
      <c r="K15">
        <f t="shared" si="6"/>
        <v>1008</v>
      </c>
      <c r="L15">
        <f t="shared" si="7"/>
        <v>1023</v>
      </c>
    </row>
    <row r="16" spans="1:12">
      <c r="B16" s="2" t="str">
        <f t="shared" si="0"/>
        <v>21. marraskuuta</v>
      </c>
      <c r="C16" s="5">
        <f t="shared" si="8"/>
        <v>44156</v>
      </c>
      <c r="D16" s="2">
        <f t="shared" si="1"/>
        <v>626</v>
      </c>
      <c r="E16" s="2">
        <f t="shared" si="2"/>
        <v>0</v>
      </c>
      <c r="G16">
        <f t="shared" si="9"/>
        <v>1106</v>
      </c>
      <c r="H16">
        <f t="shared" si="3"/>
        <v>1134</v>
      </c>
      <c r="I16">
        <f t="shared" si="4"/>
        <v>1150</v>
      </c>
      <c r="J16">
        <f t="shared" si="5"/>
        <v>1163</v>
      </c>
      <c r="K16">
        <f t="shared" si="6"/>
        <v>1165</v>
      </c>
      <c r="L16">
        <f t="shared" si="7"/>
        <v>1180</v>
      </c>
    </row>
    <row r="17" spans="1:12">
      <c r="B17" s="2" t="str">
        <f t="shared" si="0"/>
        <v>20. marraskuuta</v>
      </c>
      <c r="C17" s="5">
        <f t="shared" si="8"/>
        <v>44155</v>
      </c>
      <c r="D17" s="2">
        <f t="shared" si="1"/>
        <v>518</v>
      </c>
      <c r="E17" s="2">
        <f t="shared" si="2"/>
        <v>0</v>
      </c>
      <c r="G17">
        <f t="shared" si="9"/>
        <v>1263</v>
      </c>
      <c r="H17">
        <f t="shared" si="3"/>
        <v>1291</v>
      </c>
      <c r="I17">
        <f t="shared" si="4"/>
        <v>1307</v>
      </c>
      <c r="J17">
        <f t="shared" si="5"/>
        <v>1320</v>
      </c>
      <c r="K17">
        <f t="shared" si="6"/>
        <v>1322</v>
      </c>
      <c r="L17">
        <f t="shared" si="7"/>
        <v>1337</v>
      </c>
    </row>
    <row r="18" spans="1:12">
      <c r="B18" s="2" t="str">
        <f t="shared" si="0"/>
        <v>19. marraskuuta</v>
      </c>
      <c r="C18" s="5">
        <f t="shared" si="8"/>
        <v>44154</v>
      </c>
      <c r="D18" s="2">
        <f t="shared" si="1"/>
        <v>537</v>
      </c>
      <c r="E18" s="2">
        <f t="shared" si="2"/>
        <v>0</v>
      </c>
      <c r="G18">
        <f t="shared" si="9"/>
        <v>1420</v>
      </c>
      <c r="H18">
        <f t="shared" si="3"/>
        <v>1448</v>
      </c>
      <c r="I18">
        <f t="shared" si="4"/>
        <v>1464</v>
      </c>
      <c r="J18">
        <f t="shared" si="5"/>
        <v>1477</v>
      </c>
      <c r="K18">
        <f t="shared" si="6"/>
        <v>1479</v>
      </c>
      <c r="L18">
        <f t="shared" si="7"/>
        <v>1494</v>
      </c>
    </row>
    <row r="19" spans="1:12">
      <c r="B19" s="2" t="str">
        <f t="shared" si="0"/>
        <v>18. marraskuuta</v>
      </c>
      <c r="C19" s="5">
        <f t="shared" si="8"/>
        <v>44153</v>
      </c>
      <c r="D19" s="2">
        <f t="shared" si="1"/>
        <v>458</v>
      </c>
      <c r="E19" s="2">
        <f t="shared" si="2"/>
        <v>0</v>
      </c>
      <c r="G19">
        <f t="shared" si="9"/>
        <v>1577</v>
      </c>
      <c r="H19">
        <f t="shared" si="3"/>
        <v>1605</v>
      </c>
      <c r="I19">
        <f t="shared" si="4"/>
        <v>1621</v>
      </c>
      <c r="J19">
        <f t="shared" si="5"/>
        <v>1634</v>
      </c>
      <c r="K19">
        <f t="shared" si="6"/>
        <v>1636</v>
      </c>
      <c r="L19">
        <f t="shared" si="7"/>
        <v>1651</v>
      </c>
    </row>
    <row r="20" spans="1:12">
      <c r="B20" s="2" t="str">
        <f t="shared" si="0"/>
        <v>17. marraskuuta</v>
      </c>
      <c r="C20" s="5">
        <f t="shared" si="8"/>
        <v>44152</v>
      </c>
      <c r="D20" s="2">
        <f t="shared" si="1"/>
        <v>389</v>
      </c>
      <c r="E20" s="2">
        <f t="shared" si="2"/>
        <v>0</v>
      </c>
      <c r="G20">
        <f t="shared" si="9"/>
        <v>1734</v>
      </c>
      <c r="H20">
        <f t="shared" si="3"/>
        <v>1762</v>
      </c>
      <c r="I20">
        <f t="shared" si="4"/>
        <v>1778</v>
      </c>
      <c r="J20">
        <f t="shared" si="5"/>
        <v>1791</v>
      </c>
      <c r="K20">
        <f t="shared" si="6"/>
        <v>1793</v>
      </c>
      <c r="L20">
        <f t="shared" si="7"/>
        <v>1808</v>
      </c>
    </row>
    <row r="21" spans="1:12">
      <c r="B21" s="2" t="str">
        <f t="shared" si="0"/>
        <v>16. marraskuuta</v>
      </c>
      <c r="C21" s="5">
        <f t="shared" si="8"/>
        <v>44151</v>
      </c>
      <c r="D21" s="2">
        <f t="shared" si="1"/>
        <v>301</v>
      </c>
      <c r="E21" s="2">
        <f t="shared" si="2"/>
        <v>0</v>
      </c>
      <c r="G21">
        <f t="shared" si="9"/>
        <v>1892</v>
      </c>
      <c r="H21">
        <f t="shared" si="3"/>
        <v>1920</v>
      </c>
      <c r="I21">
        <f t="shared" si="4"/>
        <v>1936</v>
      </c>
      <c r="J21">
        <f t="shared" si="5"/>
        <v>1949</v>
      </c>
      <c r="K21">
        <f t="shared" si="6"/>
        <v>1951</v>
      </c>
      <c r="L21">
        <f t="shared" si="7"/>
        <v>1966</v>
      </c>
    </row>
    <row r="22" spans="1:12">
      <c r="B22" s="2" t="str">
        <f t="shared" si="0"/>
        <v>15. marraskuuta</v>
      </c>
      <c r="C22" s="5">
        <f t="shared" si="8"/>
        <v>44150</v>
      </c>
      <c r="D22" s="2">
        <f t="shared" si="1"/>
        <v>321</v>
      </c>
      <c r="E22" s="2">
        <f t="shared" si="2"/>
        <v>0</v>
      </c>
      <c r="G22">
        <f t="shared" si="9"/>
        <v>2050</v>
      </c>
      <c r="H22">
        <f t="shared" si="3"/>
        <v>2078</v>
      </c>
      <c r="I22">
        <f t="shared" si="4"/>
        <v>2094</v>
      </c>
      <c r="J22">
        <f t="shared" si="5"/>
        <v>2107</v>
      </c>
      <c r="K22">
        <f t="shared" si="6"/>
        <v>2109</v>
      </c>
      <c r="L22">
        <f t="shared" si="7"/>
        <v>2124</v>
      </c>
    </row>
    <row r="23" spans="1:12">
      <c r="A23" t="s">
        <v>5</v>
      </c>
      <c r="C23" s="13">
        <v>44156</v>
      </c>
      <c r="D23" s="12">
        <v>626</v>
      </c>
      <c r="E23" s="12">
        <v>0</v>
      </c>
    </row>
    <row r="24" spans="1:12">
      <c r="C24" s="13">
        <v>44155</v>
      </c>
      <c r="D24" s="12">
        <v>518</v>
      </c>
      <c r="E24" s="12">
        <v>0</v>
      </c>
    </row>
    <row r="25" spans="1:12">
      <c r="C25" s="13">
        <v>44154</v>
      </c>
      <c r="D25" s="12">
        <v>537</v>
      </c>
      <c r="E25" s="12">
        <v>0</v>
      </c>
    </row>
    <row r="26" spans="1:12">
      <c r="C26" s="13">
        <v>44153</v>
      </c>
      <c r="D26" s="12">
        <v>458</v>
      </c>
      <c r="E26" s="12">
        <v>0</v>
      </c>
    </row>
    <row r="27" spans="1:12">
      <c r="C27" s="13">
        <v>44152</v>
      </c>
      <c r="D27" s="12">
        <v>389</v>
      </c>
      <c r="E27" s="12">
        <v>0</v>
      </c>
    </row>
    <row r="28" spans="1:12">
      <c r="C28" s="13">
        <v>44151</v>
      </c>
      <c r="D28" s="12">
        <v>301</v>
      </c>
      <c r="E28" s="12">
        <v>0</v>
      </c>
    </row>
    <row r="29" spans="1:12">
      <c r="C29" s="13">
        <v>44150</v>
      </c>
      <c r="D29" s="12">
        <v>321</v>
      </c>
      <c r="E29" s="12">
        <v>0</v>
      </c>
    </row>
    <row r="30" spans="1:12">
      <c r="C30" s="13">
        <v>44149</v>
      </c>
      <c r="D30" s="12">
        <v>279</v>
      </c>
      <c r="E30" s="12">
        <v>0</v>
      </c>
    </row>
    <row r="31" spans="1:12">
      <c r="C31" s="13">
        <v>44148</v>
      </c>
      <c r="D31" s="12">
        <v>280</v>
      </c>
      <c r="E31" s="12">
        <v>0</v>
      </c>
    </row>
    <row r="32" spans="1:12">
      <c r="C32" s="13">
        <v>44147</v>
      </c>
      <c r="D32" s="12">
        <v>255</v>
      </c>
      <c r="E32" s="12">
        <v>1</v>
      </c>
    </row>
    <row r="33" spans="1:5">
      <c r="C33" s="13">
        <v>44146</v>
      </c>
      <c r="D33" s="12">
        <v>248</v>
      </c>
      <c r="E33" s="12">
        <v>0</v>
      </c>
    </row>
    <row r="34" spans="1:5">
      <c r="C34" s="13">
        <v>44145</v>
      </c>
      <c r="D34" s="12">
        <v>202</v>
      </c>
      <c r="E34" s="12">
        <v>0</v>
      </c>
    </row>
    <row r="35" spans="1:5">
      <c r="C35" s="13">
        <v>44144</v>
      </c>
      <c r="D35" s="12">
        <v>171</v>
      </c>
      <c r="E35" s="12">
        <v>0</v>
      </c>
    </row>
    <row r="36" spans="1:5">
      <c r="C36" s="13">
        <v>44143</v>
      </c>
      <c r="D36" s="12">
        <v>252</v>
      </c>
      <c r="E36" s="12">
        <v>0</v>
      </c>
    </row>
    <row r="37" spans="1:5">
      <c r="C37" s="13">
        <v>44144</v>
      </c>
      <c r="D37" s="12">
        <v>171</v>
      </c>
      <c r="E37" s="12">
        <v>0</v>
      </c>
    </row>
    <row r="38" spans="1:5">
      <c r="C38" s="13">
        <v>44143</v>
      </c>
      <c r="D38" s="12">
        <v>252</v>
      </c>
      <c r="E38" s="12">
        <v>0</v>
      </c>
    </row>
    <row r="39" spans="1:5">
      <c r="A39" t="s">
        <v>18</v>
      </c>
      <c r="C39" s="13">
        <v>44142</v>
      </c>
      <c r="D39" s="12">
        <v>365</v>
      </c>
      <c r="E39" s="12">
        <v>0</v>
      </c>
    </row>
    <row r="40" spans="1:5">
      <c r="A40" s="6" t="s">
        <v>6</v>
      </c>
      <c r="C40" s="13">
        <v>44141</v>
      </c>
      <c r="D40" s="12">
        <v>378</v>
      </c>
      <c r="E40" s="12">
        <v>0</v>
      </c>
    </row>
    <row r="41" spans="1:5">
      <c r="C41" s="13">
        <v>44140</v>
      </c>
      <c r="D41" s="12">
        <v>309</v>
      </c>
      <c r="E41" s="12">
        <v>0</v>
      </c>
    </row>
    <row r="42" spans="1:5">
      <c r="C42" s="13">
        <v>44139</v>
      </c>
      <c r="D42" s="12">
        <v>345</v>
      </c>
      <c r="E42" s="12">
        <v>0</v>
      </c>
    </row>
    <row r="43" spans="1:5">
      <c r="C43" s="13">
        <v>44138</v>
      </c>
      <c r="D43" s="12">
        <v>252</v>
      </c>
      <c r="E43" s="12">
        <v>0</v>
      </c>
    </row>
    <row r="44" spans="1:5">
      <c r="C44" s="13">
        <v>44137</v>
      </c>
      <c r="D44" s="12">
        <v>241</v>
      </c>
      <c r="E44" s="12">
        <v>0</v>
      </c>
    </row>
    <row r="45" spans="1:5">
      <c r="A45" t="s">
        <v>14</v>
      </c>
      <c r="C45" s="13">
        <v>44136</v>
      </c>
      <c r="D45" s="12">
        <v>240</v>
      </c>
      <c r="E45" s="12">
        <v>0</v>
      </c>
    </row>
    <row r="46" spans="1:5">
      <c r="A46" s="6" t="s">
        <v>13</v>
      </c>
      <c r="C46" s="5">
        <v>44135</v>
      </c>
      <c r="D46" s="2">
        <v>372</v>
      </c>
      <c r="E46" s="2">
        <v>0</v>
      </c>
    </row>
    <row r="47" spans="1:5">
      <c r="C47" s="5">
        <v>44134</v>
      </c>
      <c r="D47" s="2">
        <v>367</v>
      </c>
      <c r="E47" s="2">
        <v>0</v>
      </c>
    </row>
    <row r="48" spans="1:5">
      <c r="C48" s="5">
        <v>44133</v>
      </c>
      <c r="D48" s="2">
        <v>353</v>
      </c>
      <c r="E48" s="2">
        <v>0</v>
      </c>
    </row>
    <row r="49" spans="1:5">
      <c r="A49" t="s">
        <v>23</v>
      </c>
      <c r="C49" s="5">
        <v>44132</v>
      </c>
      <c r="D49" s="2">
        <v>367</v>
      </c>
      <c r="E49" s="2">
        <v>0</v>
      </c>
    </row>
    <row r="50" spans="1:5">
      <c r="C50" s="5">
        <v>44131</v>
      </c>
      <c r="D50" s="2">
        <v>260</v>
      </c>
      <c r="E50" s="2">
        <v>0</v>
      </c>
    </row>
    <row r="51" spans="1:5">
      <c r="C51" s="5">
        <v>44130</v>
      </c>
      <c r="D51" s="2">
        <v>309</v>
      </c>
      <c r="E51" s="2">
        <v>0</v>
      </c>
    </row>
    <row r="52" spans="1:5">
      <c r="C52" s="5">
        <v>44129</v>
      </c>
      <c r="D52" s="2">
        <v>312</v>
      </c>
      <c r="E52" s="2">
        <v>1</v>
      </c>
    </row>
    <row r="53" spans="1:5">
      <c r="C53" s="5">
        <v>44128</v>
      </c>
      <c r="D53" s="2">
        <v>329</v>
      </c>
      <c r="E53" s="2">
        <v>0</v>
      </c>
    </row>
    <row r="54" spans="1:5">
      <c r="C54" s="5">
        <v>44127</v>
      </c>
      <c r="D54" s="2">
        <v>486</v>
      </c>
      <c r="E54" s="2">
        <v>0</v>
      </c>
    </row>
    <row r="55" spans="1:5">
      <c r="C55" s="5">
        <v>44126</v>
      </c>
      <c r="D55" s="2">
        <v>372</v>
      </c>
      <c r="E55" s="2">
        <v>0</v>
      </c>
    </row>
    <row r="56" spans="1:5">
      <c r="C56" s="5">
        <v>44125</v>
      </c>
      <c r="D56" s="2">
        <v>446</v>
      </c>
      <c r="E56" s="2">
        <v>0</v>
      </c>
    </row>
    <row r="57" spans="1:5">
      <c r="C57" s="5">
        <v>44124</v>
      </c>
      <c r="D57" s="2">
        <v>386</v>
      </c>
      <c r="E57" s="2">
        <v>0</v>
      </c>
    </row>
    <row r="58" spans="1:5">
      <c r="C58" s="5">
        <v>44123</v>
      </c>
      <c r="D58" s="2">
        <v>421</v>
      </c>
      <c r="E58" s="2">
        <v>0</v>
      </c>
    </row>
    <row r="59" spans="1:5">
      <c r="C59" s="5">
        <v>44122</v>
      </c>
      <c r="D59" s="2">
        <v>535</v>
      </c>
      <c r="E59" s="2">
        <v>0</v>
      </c>
    </row>
    <row r="60" spans="1:5">
      <c r="C60" s="5">
        <v>44121</v>
      </c>
      <c r="D60" s="2">
        <v>537</v>
      </c>
      <c r="E60" s="2">
        <v>0</v>
      </c>
    </row>
    <row r="61" spans="1:5">
      <c r="C61" s="5">
        <v>44120</v>
      </c>
      <c r="D61" s="2">
        <v>639</v>
      </c>
      <c r="E61" s="2">
        <v>0</v>
      </c>
    </row>
    <row r="62" spans="1:5">
      <c r="C62" s="5">
        <v>44119</v>
      </c>
      <c r="D62" s="2">
        <v>429</v>
      </c>
      <c r="E62" s="2">
        <v>0</v>
      </c>
    </row>
    <row r="63" spans="1:5">
      <c r="C63" s="5">
        <v>44118</v>
      </c>
      <c r="D63" s="2">
        <v>559</v>
      </c>
      <c r="E63" s="2">
        <v>0</v>
      </c>
    </row>
    <row r="64" spans="1:5">
      <c r="C64" s="5">
        <v>44117</v>
      </c>
      <c r="D64" s="2">
        <v>649</v>
      </c>
      <c r="E64" s="2">
        <v>0</v>
      </c>
    </row>
    <row r="65" spans="3:5">
      <c r="C65" s="5">
        <v>44116</v>
      </c>
      <c r="D65" s="2">
        <v>691</v>
      </c>
      <c r="E65" s="2">
        <v>0</v>
      </c>
    </row>
    <row r="66" spans="3:5">
      <c r="C66" s="5">
        <v>44115</v>
      </c>
      <c r="D66" s="2">
        <v>666</v>
      </c>
      <c r="E66" s="2">
        <v>0</v>
      </c>
    </row>
    <row r="67" spans="3:5">
      <c r="C67" s="5">
        <v>44114</v>
      </c>
      <c r="D67" s="2">
        <v>720</v>
      </c>
      <c r="E67" s="2">
        <v>0</v>
      </c>
    </row>
    <row r="68" spans="3:5">
      <c r="C68" s="5">
        <v>44113</v>
      </c>
      <c r="D68" s="2">
        <v>640</v>
      </c>
      <c r="E68" s="2">
        <v>1</v>
      </c>
    </row>
    <row r="69" spans="3:5">
      <c r="C69" s="5">
        <v>44112</v>
      </c>
      <c r="D69" s="2">
        <v>445</v>
      </c>
      <c r="E69" s="2">
        <v>0</v>
      </c>
    </row>
    <row r="70" spans="3:5">
      <c r="C70" s="5">
        <v>44111</v>
      </c>
      <c r="D70" s="2">
        <v>578</v>
      </c>
      <c r="E70" s="2">
        <v>0</v>
      </c>
    </row>
    <row r="71" spans="3:5">
      <c r="C71" s="5">
        <v>44110</v>
      </c>
      <c r="D71" s="2">
        <v>655</v>
      </c>
      <c r="E71" s="2">
        <v>0</v>
      </c>
    </row>
    <row r="72" spans="3:5">
      <c r="C72" s="5">
        <v>44109</v>
      </c>
      <c r="D72" s="2">
        <v>453</v>
      </c>
      <c r="E72" s="2">
        <v>0</v>
      </c>
    </row>
    <row r="73" spans="3:5">
      <c r="C73" s="5">
        <v>44108</v>
      </c>
      <c r="D73" s="2">
        <v>294</v>
      </c>
      <c r="E73" s="2">
        <v>0</v>
      </c>
    </row>
    <row r="74" spans="3:5">
      <c r="C74" s="5">
        <v>44107</v>
      </c>
      <c r="D74" s="2">
        <v>463</v>
      </c>
      <c r="E74" s="2">
        <v>1</v>
      </c>
    </row>
    <row r="75" spans="3:5">
      <c r="C75" s="5">
        <v>44106</v>
      </c>
      <c r="D75" s="2">
        <v>169</v>
      </c>
      <c r="E75" s="2">
        <v>0</v>
      </c>
    </row>
    <row r="76" spans="3:5">
      <c r="C76" s="5">
        <v>44105</v>
      </c>
      <c r="D76" s="2">
        <v>203</v>
      </c>
      <c r="E76" s="2">
        <v>0</v>
      </c>
    </row>
    <row r="77" spans="3:5">
      <c r="C77" s="5">
        <v>44104</v>
      </c>
      <c r="D77" s="2">
        <v>318</v>
      </c>
      <c r="E77" s="2">
        <v>0</v>
      </c>
    </row>
    <row r="78" spans="3:5">
      <c r="C78" s="5">
        <v>44103</v>
      </c>
      <c r="D78" s="2">
        <v>238</v>
      </c>
      <c r="E78" s="2">
        <v>0</v>
      </c>
    </row>
    <row r="79" spans="3:5">
      <c r="C79" s="5">
        <v>44102</v>
      </c>
      <c r="D79" s="2">
        <v>199</v>
      </c>
      <c r="E79" s="2">
        <v>0</v>
      </c>
    </row>
    <row r="80" spans="3:5">
      <c r="C80" s="5">
        <v>44101</v>
      </c>
      <c r="D80" s="2">
        <v>141</v>
      </c>
      <c r="E80" s="2">
        <v>0</v>
      </c>
    </row>
    <row r="81" spans="3:5">
      <c r="C81" s="5">
        <v>44100</v>
      </c>
      <c r="D81" s="2">
        <v>242</v>
      </c>
      <c r="E81" s="2">
        <v>0</v>
      </c>
    </row>
    <row r="82" spans="3:5">
      <c r="C82" s="5">
        <v>44099</v>
      </c>
      <c r="D82" s="2">
        <v>217</v>
      </c>
      <c r="E82" s="2">
        <v>1</v>
      </c>
    </row>
    <row r="83" spans="3:5">
      <c r="C83" s="5">
        <v>44098</v>
      </c>
      <c r="D83" s="2">
        <v>211</v>
      </c>
      <c r="E83" s="2">
        <v>0</v>
      </c>
    </row>
    <row r="84" spans="3:5">
      <c r="C84" s="5">
        <v>44097</v>
      </c>
      <c r="D84" s="2">
        <v>189</v>
      </c>
      <c r="E84" s="2">
        <v>0</v>
      </c>
    </row>
    <row r="85" spans="3:5">
      <c r="C85" s="5">
        <v>44096</v>
      </c>
      <c r="D85" s="2">
        <v>311</v>
      </c>
      <c r="E85" s="2">
        <v>0</v>
      </c>
    </row>
    <row r="86" spans="3:5">
      <c r="C86" s="5">
        <v>44095</v>
      </c>
      <c r="D86" s="2">
        <v>157</v>
      </c>
      <c r="E86" s="2">
        <v>0</v>
      </c>
    </row>
    <row r="87" spans="3:5">
      <c r="C87" s="5">
        <v>44094</v>
      </c>
      <c r="D87" s="2">
        <v>202</v>
      </c>
      <c r="E87" s="2">
        <v>0</v>
      </c>
    </row>
    <row r="88" spans="3:5">
      <c r="C88" s="5">
        <v>44093</v>
      </c>
      <c r="D88" s="2">
        <v>190</v>
      </c>
      <c r="E88" s="2">
        <v>0</v>
      </c>
    </row>
    <row r="89" spans="3:5">
      <c r="C89" s="5">
        <v>44092</v>
      </c>
      <c r="D89" s="2">
        <v>82</v>
      </c>
      <c r="E89" s="2">
        <v>0</v>
      </c>
    </row>
    <row r="90" spans="3:5">
      <c r="C90" s="5">
        <v>44091</v>
      </c>
      <c r="D90" s="2">
        <v>137</v>
      </c>
      <c r="E90" s="2">
        <v>0</v>
      </c>
    </row>
    <row r="91" spans="3:5">
      <c r="C91" s="5">
        <v>44090</v>
      </c>
      <c r="D91" s="2">
        <v>125</v>
      </c>
      <c r="E91" s="2">
        <v>0</v>
      </c>
    </row>
    <row r="92" spans="3:5">
      <c r="C92" s="5">
        <v>44089</v>
      </c>
      <c r="D92" s="2">
        <v>136</v>
      </c>
      <c r="E92" s="2">
        <v>0</v>
      </c>
    </row>
    <row r="93" spans="3:5">
      <c r="C93" s="5">
        <v>44088</v>
      </c>
      <c r="D93" s="2">
        <v>67</v>
      </c>
      <c r="E93" s="2">
        <v>0</v>
      </c>
    </row>
    <row r="94" spans="3:5">
      <c r="C94" s="5">
        <v>44087</v>
      </c>
      <c r="D94" s="2">
        <v>87</v>
      </c>
      <c r="E94" s="2">
        <v>0</v>
      </c>
    </row>
    <row r="95" spans="3:5">
      <c r="C95" s="5">
        <v>44086</v>
      </c>
      <c r="D95" s="2">
        <v>46</v>
      </c>
      <c r="E95" s="2">
        <v>0</v>
      </c>
    </row>
    <row r="96" spans="3:5">
      <c r="C96" s="5">
        <v>44085</v>
      </c>
      <c r="D96" s="2">
        <v>70</v>
      </c>
      <c r="E96" s="2">
        <v>0</v>
      </c>
    </row>
    <row r="97" spans="1:10">
      <c r="C97" s="5">
        <v>44084</v>
      </c>
      <c r="D97" s="2">
        <v>75</v>
      </c>
      <c r="E97" s="2">
        <v>0</v>
      </c>
    </row>
    <row r="98" spans="1:10">
      <c r="C98" s="5">
        <v>44083</v>
      </c>
      <c r="D98" s="2">
        <v>101</v>
      </c>
      <c r="E98" s="2">
        <v>0</v>
      </c>
    </row>
    <row r="99" spans="1:10">
      <c r="C99" s="5">
        <v>44082</v>
      </c>
      <c r="D99" s="2">
        <v>56</v>
      </c>
      <c r="E99" s="2">
        <v>0</v>
      </c>
    </row>
    <row r="100" spans="1:10">
      <c r="C100" s="5">
        <v>44081</v>
      </c>
      <c r="D100" s="2">
        <v>46</v>
      </c>
      <c r="E100" s="2">
        <v>0</v>
      </c>
    </row>
    <row r="101" spans="1:10">
      <c r="C101" s="5">
        <v>44080</v>
      </c>
      <c r="D101" s="2">
        <v>10</v>
      </c>
      <c r="E101" s="2">
        <v>0</v>
      </c>
    </row>
    <row r="102" spans="1:10">
      <c r="A102" t="s">
        <v>17</v>
      </c>
      <c r="C102" s="5">
        <v>44079</v>
      </c>
      <c r="D102" s="2">
        <v>15</v>
      </c>
      <c r="E102" s="2">
        <v>0</v>
      </c>
    </row>
    <row r="103" spans="1:10">
      <c r="A103" s="6" t="s">
        <v>8</v>
      </c>
      <c r="C103" s="5">
        <v>44078</v>
      </c>
      <c r="D103" s="2">
        <v>19</v>
      </c>
      <c r="E103" s="2">
        <v>0</v>
      </c>
    </row>
    <row r="104" spans="1:10">
      <c r="C104" s="5">
        <v>44077</v>
      </c>
      <c r="D104" s="2">
        <v>6</v>
      </c>
      <c r="E104" s="2">
        <v>0</v>
      </c>
    </row>
    <row r="105" spans="1:10">
      <c r="A105" t="s">
        <v>10</v>
      </c>
      <c r="C105"/>
    </row>
    <row r="106" spans="1:10">
      <c r="A106" s="8" t="str">
        <f ca="1">"Uusien #koronavilkku päiväavaimien lukumäärä "&amp;TEXT(NOW(),"p.kk")&amp;" on n="&amp;C113&amp;" edelliset 7 päivää "&amp;A113&amp;" (muutos "&amp;A114&amp;"), "&amp;A120&amp;" ("&amp;A121&amp;"), "&amp;A127&amp;" ("&amp;A128&amp;"), "&amp;A134&amp;". Kumulatiivisesti N="&amp;G2&amp;" ja /5 arvioituna (*) avauskoodeja jaettu vähintään "&amp;TEXT(H2,"0")&amp;", https://github.com/jussivirkkala/excel/tree/master/all-exposure-checks"</f>
        <v>Uusien #koronavilkku päiväavaimien lukumäärä 28.11 on n=1025 edelliset 7 päivää 5626 (muutos 79 %), 3150 (87 %), 1687 (-21 %), 2130. Kumulatiivisesti N=30391 ja /5 arvioituna (*) avauskoodeja jaettu vähintään 6078, https://github.com/jussivirkkala/excel/tree/master/all-exposure-checks</v>
      </c>
      <c r="C106"/>
    </row>
    <row r="108" spans="1:10">
      <c r="A108" s="8" t="str">
        <f ca="1">TEXT(NOW(),"p.k.vvvv")&amp;" uusia #koronavilkku päiväavaimia "&amp;C113&amp;"."</f>
        <v>28.11.2020 uusia #koronavilkku päiväavaimia 1025.</v>
      </c>
    </row>
    <row r="110" spans="1:10">
      <c r="A110" t="s">
        <v>4</v>
      </c>
    </row>
    <row r="112" spans="1:10">
      <c r="B112" s="3">
        <f ca="1">_xlfn.FLOOR.MATH(NOW())+1</f>
        <v>44164</v>
      </c>
      <c r="C112" t="s">
        <v>1</v>
      </c>
      <c r="D112" t="s">
        <v>2</v>
      </c>
      <c r="F112" t="s">
        <v>22</v>
      </c>
      <c r="I112" t="s">
        <v>19</v>
      </c>
      <c r="J112" t="s">
        <v>20</v>
      </c>
    </row>
    <row r="113" spans="1:10">
      <c r="A113">
        <f ca="1">SUM(C113:C119)</f>
        <v>5626</v>
      </c>
      <c r="B113" s="3">
        <f ca="1">IF(AND(B112&gt;44077,B112&lt;&gt;""),B112-1,B112)</f>
        <v>44163</v>
      </c>
      <c r="C113">
        <f t="shared" ref="C113:C146" ca="1" si="10">VLOOKUP(B113,data,2,FALSE)</f>
        <v>1025</v>
      </c>
      <c r="D113">
        <f t="shared" ref="D113:D125" ca="1" si="11">VLOOKUP(B113,data,3,FALSE)</f>
        <v>0</v>
      </c>
      <c r="E113">
        <f ca="1">IF(C113&lt;C114,C113,0)</f>
        <v>0</v>
      </c>
      <c r="F113">
        <f ca="1">COUNTIF(E113:E208,E113)</f>
        <v>96</v>
      </c>
      <c r="G113" s="3">
        <f ca="1">IF(G114&gt;44077,G114-1,44077)</f>
        <v>44077</v>
      </c>
      <c r="H113">
        <f t="shared" ref="H113:H176" ca="1" si="12">VLOOKUP(G113,data,2,FALSE)</f>
        <v>6</v>
      </c>
    </row>
    <row r="114" spans="1:10">
      <c r="A114" s="9" t="str">
        <f ca="1">TEXT(A113/A120-1,"0 %")</f>
        <v>79 %</v>
      </c>
      <c r="B114" s="3">
        <f t="shared" ref="B114:B177" ca="1" si="13">IF(AND(B113&gt;44077,B113&lt;&gt;""),B113-1,B113)</f>
        <v>44162</v>
      </c>
      <c r="C114">
        <f t="shared" ca="1" si="10"/>
        <v>838</v>
      </c>
      <c r="D114">
        <f t="shared" ca="1" si="11"/>
        <v>0</v>
      </c>
      <c r="E114">
        <f ca="1">IF(C114&gt;=E113,E113,0)</f>
        <v>0</v>
      </c>
      <c r="G114" s="3">
        <f t="shared" ref="G113:G177" ca="1" si="14">IF(G115&gt;44077,G115-1,44077)</f>
        <v>44077</v>
      </c>
      <c r="H114">
        <f t="shared" ca="1" si="12"/>
        <v>6</v>
      </c>
      <c r="I114" t="str">
        <f t="shared" ref="I113:I177" ca="1" si="15">IF(AND(H114&gt;H113,H114&gt;H115),H114,IF(AND(H115="",H114/H113&gt;1.1),H114,""))</f>
        <v/>
      </c>
      <c r="J114" t="str">
        <f t="shared" ref="J114:J177" ca="1" si="16">IF(AND(H114&lt;H113,H114&lt;H115),H114,IF(AND(H115="",H114/H113&lt;0.9),H114,""))</f>
        <v/>
      </c>
    </row>
    <row r="115" spans="1:10">
      <c r="B115" s="3">
        <f t="shared" ca="1" si="13"/>
        <v>44161</v>
      </c>
      <c r="C115">
        <f t="shared" ca="1" si="10"/>
        <v>923</v>
      </c>
      <c r="D115">
        <f t="shared" ca="1" si="11"/>
        <v>1</v>
      </c>
      <c r="E115">
        <f t="shared" ref="E115:E159" ca="1" si="17">IF(C115&gt;E114,E114,0)</f>
        <v>0</v>
      </c>
      <c r="G115" s="3">
        <f t="shared" ca="1" si="14"/>
        <v>44077</v>
      </c>
      <c r="H115">
        <f t="shared" ca="1" si="12"/>
        <v>6</v>
      </c>
      <c r="I115" t="str">
        <f t="shared" ca="1" si="15"/>
        <v/>
      </c>
      <c r="J115" t="str">
        <f t="shared" ca="1" si="16"/>
        <v/>
      </c>
    </row>
    <row r="116" spans="1:10">
      <c r="B116" s="3">
        <f t="shared" ca="1" si="13"/>
        <v>44160</v>
      </c>
      <c r="C116">
        <f t="shared" ca="1" si="10"/>
        <v>1098</v>
      </c>
      <c r="D116">
        <f t="shared" ca="1" si="11"/>
        <v>0</v>
      </c>
      <c r="E116">
        <f t="shared" ca="1" si="17"/>
        <v>0</v>
      </c>
      <c r="G116" s="3">
        <f t="shared" ca="1" si="14"/>
        <v>44077</v>
      </c>
      <c r="H116">
        <f t="shared" ca="1" si="12"/>
        <v>6</v>
      </c>
      <c r="I116" t="str">
        <f t="shared" ca="1" si="15"/>
        <v/>
      </c>
      <c r="J116" t="str">
        <f t="shared" ca="1" si="16"/>
        <v/>
      </c>
    </row>
    <row r="117" spans="1:10">
      <c r="B117" s="3">
        <f t="shared" ca="1" si="13"/>
        <v>44159</v>
      </c>
      <c r="C117">
        <f t="shared" ca="1" si="10"/>
        <v>874</v>
      </c>
      <c r="D117">
        <f t="shared" ca="1" si="11"/>
        <v>0</v>
      </c>
      <c r="E117">
        <f t="shared" ca="1" si="17"/>
        <v>0</v>
      </c>
      <c r="G117" s="3">
        <f t="shared" ca="1" si="14"/>
        <v>44077</v>
      </c>
      <c r="H117">
        <f t="shared" ca="1" si="12"/>
        <v>6</v>
      </c>
      <c r="I117" t="str">
        <f t="shared" ca="1" si="15"/>
        <v/>
      </c>
      <c r="J117" t="str">
        <f t="shared" ca="1" si="16"/>
        <v/>
      </c>
    </row>
    <row r="118" spans="1:10">
      <c r="B118" s="3">
        <f t="shared" ca="1" si="13"/>
        <v>44158</v>
      </c>
      <c r="C118">
        <f t="shared" ca="1" si="10"/>
        <v>383</v>
      </c>
      <c r="D118">
        <f t="shared" ca="1" si="11"/>
        <v>0</v>
      </c>
      <c r="E118">
        <f t="shared" ca="1" si="17"/>
        <v>0</v>
      </c>
      <c r="G118" s="3">
        <f t="shared" ca="1" si="14"/>
        <v>44077</v>
      </c>
      <c r="H118">
        <f t="shared" ca="1" si="12"/>
        <v>6</v>
      </c>
      <c r="I118" t="str">
        <f t="shared" ca="1" si="15"/>
        <v/>
      </c>
      <c r="J118" t="str">
        <f t="shared" ca="1" si="16"/>
        <v/>
      </c>
    </row>
    <row r="119" spans="1:10">
      <c r="B119" s="3">
        <f t="shared" ca="1" si="13"/>
        <v>44157</v>
      </c>
      <c r="C119">
        <f t="shared" ca="1" si="10"/>
        <v>485</v>
      </c>
      <c r="D119">
        <f t="shared" ca="1" si="11"/>
        <v>0</v>
      </c>
      <c r="E119">
        <f t="shared" ca="1" si="17"/>
        <v>0</v>
      </c>
      <c r="G119" s="3">
        <f t="shared" ca="1" si="14"/>
        <v>44077</v>
      </c>
      <c r="H119">
        <f t="shared" ca="1" si="12"/>
        <v>6</v>
      </c>
      <c r="I119" t="str">
        <f t="shared" ca="1" si="15"/>
        <v/>
      </c>
      <c r="J119" t="str">
        <f t="shared" ca="1" si="16"/>
        <v/>
      </c>
    </row>
    <row r="120" spans="1:10">
      <c r="A120">
        <f ca="1">SUM(C120:C126)</f>
        <v>3150</v>
      </c>
      <c r="B120" s="3">
        <f t="shared" ca="1" si="13"/>
        <v>44156</v>
      </c>
      <c r="C120">
        <f t="shared" ca="1" si="10"/>
        <v>626</v>
      </c>
      <c r="D120">
        <f t="shared" ca="1" si="11"/>
        <v>0</v>
      </c>
      <c r="E120">
        <f t="shared" ca="1" si="17"/>
        <v>0</v>
      </c>
      <c r="G120" s="3">
        <f t="shared" ca="1" si="14"/>
        <v>44077</v>
      </c>
      <c r="H120">
        <f t="shared" ca="1" si="12"/>
        <v>6</v>
      </c>
      <c r="I120" t="str">
        <f t="shared" ca="1" si="15"/>
        <v/>
      </c>
      <c r="J120" t="str">
        <f t="shared" ca="1" si="16"/>
        <v/>
      </c>
    </row>
    <row r="121" spans="1:10">
      <c r="A121" s="9" t="str">
        <f ca="1">TEXT(A120/A127-1,"0 %")</f>
        <v>87 %</v>
      </c>
      <c r="B121" s="3">
        <f t="shared" ca="1" si="13"/>
        <v>44155</v>
      </c>
      <c r="C121">
        <f t="shared" ca="1" si="10"/>
        <v>518</v>
      </c>
      <c r="D121">
        <f t="shared" ca="1" si="11"/>
        <v>0</v>
      </c>
      <c r="E121">
        <f t="shared" ca="1" si="17"/>
        <v>0</v>
      </c>
      <c r="G121" s="3">
        <f t="shared" ca="1" si="14"/>
        <v>44077</v>
      </c>
      <c r="H121">
        <f t="shared" ca="1" si="12"/>
        <v>6</v>
      </c>
      <c r="I121" t="str">
        <f t="shared" ca="1" si="15"/>
        <v/>
      </c>
      <c r="J121" t="str">
        <f t="shared" ca="1" si="16"/>
        <v/>
      </c>
    </row>
    <row r="122" spans="1:10">
      <c r="B122" s="3">
        <f t="shared" ca="1" si="13"/>
        <v>44154</v>
      </c>
      <c r="C122">
        <f t="shared" ca="1" si="10"/>
        <v>537</v>
      </c>
      <c r="D122">
        <f t="shared" ca="1" si="11"/>
        <v>0</v>
      </c>
      <c r="E122">
        <f t="shared" ca="1" si="17"/>
        <v>0</v>
      </c>
      <c r="G122" s="3">
        <f t="shared" ca="1" si="14"/>
        <v>44077</v>
      </c>
      <c r="H122">
        <f t="shared" ca="1" si="12"/>
        <v>6</v>
      </c>
      <c r="I122" t="str">
        <f t="shared" ca="1" si="15"/>
        <v/>
      </c>
      <c r="J122" t="str">
        <f t="shared" ca="1" si="16"/>
        <v/>
      </c>
    </row>
    <row r="123" spans="1:10">
      <c r="B123" s="3">
        <f t="shared" ca="1" si="13"/>
        <v>44153</v>
      </c>
      <c r="C123">
        <f t="shared" ca="1" si="10"/>
        <v>458</v>
      </c>
      <c r="D123">
        <f t="shared" ca="1" si="11"/>
        <v>0</v>
      </c>
      <c r="E123">
        <f t="shared" ca="1" si="17"/>
        <v>0</v>
      </c>
      <c r="G123" s="3">
        <f t="shared" ca="1" si="14"/>
        <v>44078</v>
      </c>
      <c r="H123">
        <f t="shared" ca="1" si="12"/>
        <v>19</v>
      </c>
      <c r="I123">
        <f t="shared" ca="1" si="15"/>
        <v>19</v>
      </c>
      <c r="J123" t="str">
        <f t="shared" ca="1" si="16"/>
        <v/>
      </c>
    </row>
    <row r="124" spans="1:10">
      <c r="B124" s="3">
        <f t="shared" ca="1" si="13"/>
        <v>44152</v>
      </c>
      <c r="C124">
        <f t="shared" ca="1" si="10"/>
        <v>389</v>
      </c>
      <c r="D124">
        <f t="shared" ca="1" si="11"/>
        <v>0</v>
      </c>
      <c r="E124">
        <f t="shared" ca="1" si="17"/>
        <v>0</v>
      </c>
      <c r="G124" s="3">
        <f t="shared" ca="1" si="14"/>
        <v>44079</v>
      </c>
      <c r="H124">
        <f t="shared" ca="1" si="12"/>
        <v>15</v>
      </c>
      <c r="I124" t="str">
        <f t="shared" ca="1" si="15"/>
        <v/>
      </c>
      <c r="J124" t="str">
        <f t="shared" ca="1" si="16"/>
        <v/>
      </c>
    </row>
    <row r="125" spans="1:10">
      <c r="B125" s="3">
        <f t="shared" ca="1" si="13"/>
        <v>44151</v>
      </c>
      <c r="C125">
        <f t="shared" ca="1" si="10"/>
        <v>301</v>
      </c>
      <c r="D125">
        <f t="shared" ca="1" si="11"/>
        <v>0</v>
      </c>
      <c r="E125">
        <f t="shared" ca="1" si="17"/>
        <v>0</v>
      </c>
      <c r="G125" s="3">
        <f t="shared" ca="1" si="14"/>
        <v>44080</v>
      </c>
      <c r="H125">
        <f t="shared" ca="1" si="12"/>
        <v>10</v>
      </c>
      <c r="I125" t="str">
        <f t="shared" ca="1" si="15"/>
        <v/>
      </c>
      <c r="J125">
        <f t="shared" ca="1" si="16"/>
        <v>10</v>
      </c>
    </row>
    <row r="126" spans="1:10">
      <c r="B126" s="3">
        <f t="shared" ca="1" si="13"/>
        <v>44150</v>
      </c>
      <c r="C126">
        <f t="shared" ca="1" si="10"/>
        <v>321</v>
      </c>
      <c r="D126">
        <f ca="1">VLOOKUP(B126,data,3,FALSE)</f>
        <v>0</v>
      </c>
      <c r="E126">
        <f t="shared" ca="1" si="17"/>
        <v>0</v>
      </c>
      <c r="G126" s="3">
        <f t="shared" ca="1" si="14"/>
        <v>44081</v>
      </c>
      <c r="H126">
        <f t="shared" ca="1" si="12"/>
        <v>46</v>
      </c>
      <c r="I126" t="str">
        <f t="shared" ca="1" si="15"/>
        <v/>
      </c>
      <c r="J126" t="str">
        <f t="shared" ca="1" si="16"/>
        <v/>
      </c>
    </row>
    <row r="127" spans="1:10">
      <c r="A127">
        <f ca="1">SUM(C127:C133)</f>
        <v>1687</v>
      </c>
      <c r="B127" s="3">
        <f t="shared" ca="1" si="13"/>
        <v>44149</v>
      </c>
      <c r="C127">
        <f t="shared" ca="1" si="10"/>
        <v>279</v>
      </c>
      <c r="D127">
        <f t="shared" ref="D127:D133" ca="1" si="18">VLOOKUP(B127,data,3,FALSE)</f>
        <v>0</v>
      </c>
      <c r="E127">
        <f t="shared" ca="1" si="17"/>
        <v>0</v>
      </c>
      <c r="G127" s="3">
        <f t="shared" ca="1" si="14"/>
        <v>44082</v>
      </c>
      <c r="H127">
        <f t="shared" ca="1" si="12"/>
        <v>56</v>
      </c>
      <c r="I127" t="str">
        <f t="shared" ca="1" si="15"/>
        <v/>
      </c>
      <c r="J127" t="str">
        <f t="shared" ca="1" si="16"/>
        <v/>
      </c>
    </row>
    <row r="128" spans="1:10">
      <c r="A128" s="9" t="str">
        <f ca="1">TEXT(A127/A134-1,"0 %")</f>
        <v>-21 %</v>
      </c>
      <c r="B128" s="3">
        <f t="shared" ca="1" si="13"/>
        <v>44148</v>
      </c>
      <c r="C128">
        <f t="shared" ca="1" si="10"/>
        <v>280</v>
      </c>
      <c r="D128">
        <f t="shared" ca="1" si="18"/>
        <v>0</v>
      </c>
      <c r="E128">
        <f t="shared" ca="1" si="17"/>
        <v>0</v>
      </c>
      <c r="G128" s="3">
        <f t="shared" ca="1" si="14"/>
        <v>44083</v>
      </c>
      <c r="H128">
        <f t="shared" ca="1" si="12"/>
        <v>101</v>
      </c>
      <c r="I128">
        <f t="shared" ca="1" si="15"/>
        <v>101</v>
      </c>
      <c r="J128" t="str">
        <f t="shared" ca="1" si="16"/>
        <v/>
      </c>
    </row>
    <row r="129" spans="1:10">
      <c r="B129" s="3">
        <f t="shared" ca="1" si="13"/>
        <v>44147</v>
      </c>
      <c r="C129">
        <f t="shared" ca="1" si="10"/>
        <v>255</v>
      </c>
      <c r="D129">
        <f t="shared" ca="1" si="18"/>
        <v>1</v>
      </c>
      <c r="E129">
        <f t="shared" ca="1" si="17"/>
        <v>0</v>
      </c>
      <c r="G129" s="3">
        <f t="shared" ca="1" si="14"/>
        <v>44084</v>
      </c>
      <c r="H129">
        <f t="shared" ca="1" si="12"/>
        <v>75</v>
      </c>
      <c r="I129" t="str">
        <f t="shared" ca="1" si="15"/>
        <v/>
      </c>
      <c r="J129" t="str">
        <f t="shared" ca="1" si="16"/>
        <v/>
      </c>
    </row>
    <row r="130" spans="1:10">
      <c r="B130" s="3">
        <f t="shared" ca="1" si="13"/>
        <v>44146</v>
      </c>
      <c r="C130">
        <f t="shared" ca="1" si="10"/>
        <v>248</v>
      </c>
      <c r="D130">
        <f t="shared" ca="1" si="18"/>
        <v>0</v>
      </c>
      <c r="E130">
        <f t="shared" ca="1" si="17"/>
        <v>0</v>
      </c>
      <c r="G130" s="3">
        <f t="shared" ca="1" si="14"/>
        <v>44085</v>
      </c>
      <c r="H130">
        <f t="shared" ca="1" si="12"/>
        <v>70</v>
      </c>
      <c r="I130" t="str">
        <f t="shared" ca="1" si="15"/>
        <v/>
      </c>
      <c r="J130" t="str">
        <f t="shared" ca="1" si="16"/>
        <v/>
      </c>
    </row>
    <row r="131" spans="1:10">
      <c r="B131" s="3">
        <f t="shared" ca="1" si="13"/>
        <v>44145</v>
      </c>
      <c r="C131">
        <f t="shared" ca="1" si="10"/>
        <v>202</v>
      </c>
      <c r="D131">
        <f t="shared" ca="1" si="18"/>
        <v>0</v>
      </c>
      <c r="E131">
        <f t="shared" ca="1" si="17"/>
        <v>0</v>
      </c>
      <c r="G131" s="3">
        <f t="shared" ca="1" si="14"/>
        <v>44086</v>
      </c>
      <c r="H131">
        <f t="shared" ca="1" si="12"/>
        <v>46</v>
      </c>
      <c r="I131" t="str">
        <f t="shared" ca="1" si="15"/>
        <v/>
      </c>
      <c r="J131">
        <f t="shared" ca="1" si="16"/>
        <v>46</v>
      </c>
    </row>
    <row r="132" spans="1:10">
      <c r="B132" s="3">
        <f t="shared" ca="1" si="13"/>
        <v>44144</v>
      </c>
      <c r="C132">
        <f t="shared" ca="1" si="10"/>
        <v>171</v>
      </c>
      <c r="D132">
        <f t="shared" ca="1" si="18"/>
        <v>0</v>
      </c>
      <c r="E132">
        <f t="shared" ca="1" si="17"/>
        <v>0</v>
      </c>
      <c r="G132" s="3">
        <f t="shared" ca="1" si="14"/>
        <v>44087</v>
      </c>
      <c r="H132">
        <f t="shared" ca="1" si="12"/>
        <v>87</v>
      </c>
      <c r="I132">
        <f t="shared" ca="1" si="15"/>
        <v>87</v>
      </c>
      <c r="J132" t="str">
        <f t="shared" ca="1" si="16"/>
        <v/>
      </c>
    </row>
    <row r="133" spans="1:10">
      <c r="B133" s="3">
        <f t="shared" ca="1" si="13"/>
        <v>44143</v>
      </c>
      <c r="C133">
        <f t="shared" ca="1" si="10"/>
        <v>252</v>
      </c>
      <c r="D133">
        <f t="shared" ca="1" si="18"/>
        <v>0</v>
      </c>
      <c r="E133">
        <f t="shared" ca="1" si="17"/>
        <v>0</v>
      </c>
      <c r="G133" s="3">
        <f t="shared" ca="1" si="14"/>
        <v>44088</v>
      </c>
      <c r="H133">
        <f t="shared" ca="1" si="12"/>
        <v>67</v>
      </c>
      <c r="I133" t="str">
        <f t="shared" ca="1" si="15"/>
        <v/>
      </c>
      <c r="J133">
        <f t="shared" ca="1" si="16"/>
        <v>67</v>
      </c>
    </row>
    <row r="134" spans="1:10">
      <c r="A134">
        <f ca="1">SUM(C134:C140)</f>
        <v>2130</v>
      </c>
      <c r="B134" s="3">
        <f t="shared" ca="1" si="13"/>
        <v>44142</v>
      </c>
      <c r="C134">
        <f t="shared" ca="1" si="10"/>
        <v>365</v>
      </c>
      <c r="D134">
        <f t="shared" ref="D134:D146" ca="1" si="19">VLOOKUP(B134,data,3,FALSE)</f>
        <v>0</v>
      </c>
      <c r="E134">
        <f t="shared" ca="1" si="17"/>
        <v>0</v>
      </c>
      <c r="G134" s="3">
        <f t="shared" ca="1" si="14"/>
        <v>44089</v>
      </c>
      <c r="H134">
        <f t="shared" ca="1" si="12"/>
        <v>136</v>
      </c>
      <c r="I134">
        <f t="shared" ca="1" si="15"/>
        <v>136</v>
      </c>
      <c r="J134" t="str">
        <f t="shared" ca="1" si="16"/>
        <v/>
      </c>
    </row>
    <row r="135" spans="1:10">
      <c r="A135" s="9" t="str">
        <f ca="1">TEXT(A134/A141-1,"0 %")</f>
        <v>-9 %</v>
      </c>
      <c r="B135" s="3">
        <f t="shared" ca="1" si="13"/>
        <v>44141</v>
      </c>
      <c r="C135">
        <f t="shared" ca="1" si="10"/>
        <v>378</v>
      </c>
      <c r="D135">
        <f t="shared" ca="1" si="19"/>
        <v>0</v>
      </c>
      <c r="E135">
        <f t="shared" ca="1" si="17"/>
        <v>0</v>
      </c>
      <c r="G135" s="3">
        <f t="shared" ca="1" si="14"/>
        <v>44090</v>
      </c>
      <c r="H135">
        <f t="shared" ca="1" si="12"/>
        <v>125</v>
      </c>
      <c r="I135" t="str">
        <f t="shared" ca="1" si="15"/>
        <v/>
      </c>
      <c r="J135">
        <f t="shared" ca="1" si="16"/>
        <v>125</v>
      </c>
    </row>
    <row r="136" spans="1:10">
      <c r="B136" s="3">
        <f t="shared" ca="1" si="13"/>
        <v>44140</v>
      </c>
      <c r="C136">
        <f t="shared" ca="1" si="10"/>
        <v>309</v>
      </c>
      <c r="D136">
        <f t="shared" ca="1" si="19"/>
        <v>0</v>
      </c>
      <c r="E136">
        <f t="shared" ca="1" si="17"/>
        <v>0</v>
      </c>
      <c r="G136" s="3">
        <f t="shared" ca="1" si="14"/>
        <v>44091</v>
      </c>
      <c r="H136">
        <f t="shared" ca="1" si="12"/>
        <v>137</v>
      </c>
      <c r="I136">
        <f t="shared" ca="1" si="15"/>
        <v>137</v>
      </c>
      <c r="J136" t="str">
        <f t="shared" ca="1" si="16"/>
        <v/>
      </c>
    </row>
    <row r="137" spans="1:10">
      <c r="B137" s="3">
        <f t="shared" ca="1" si="13"/>
        <v>44139</v>
      </c>
      <c r="C137">
        <f t="shared" ca="1" si="10"/>
        <v>345</v>
      </c>
      <c r="D137">
        <f t="shared" ca="1" si="19"/>
        <v>0</v>
      </c>
      <c r="E137">
        <f t="shared" ca="1" si="17"/>
        <v>0</v>
      </c>
      <c r="G137" s="3">
        <f t="shared" ca="1" si="14"/>
        <v>44092</v>
      </c>
      <c r="H137">
        <f t="shared" ca="1" si="12"/>
        <v>82</v>
      </c>
      <c r="I137" t="str">
        <f t="shared" ca="1" si="15"/>
        <v/>
      </c>
      <c r="J137">
        <f t="shared" ca="1" si="16"/>
        <v>82</v>
      </c>
    </row>
    <row r="138" spans="1:10">
      <c r="B138" s="3">
        <f t="shared" ca="1" si="13"/>
        <v>44138</v>
      </c>
      <c r="C138">
        <f t="shared" ca="1" si="10"/>
        <v>252</v>
      </c>
      <c r="D138">
        <f t="shared" ca="1" si="19"/>
        <v>0</v>
      </c>
      <c r="E138">
        <f t="shared" ca="1" si="17"/>
        <v>0</v>
      </c>
      <c r="G138" s="3">
        <f t="shared" ca="1" si="14"/>
        <v>44093</v>
      </c>
      <c r="H138">
        <f t="shared" ca="1" si="12"/>
        <v>190</v>
      </c>
      <c r="I138" t="str">
        <f t="shared" ca="1" si="15"/>
        <v/>
      </c>
      <c r="J138" t="str">
        <f t="shared" ca="1" si="16"/>
        <v/>
      </c>
    </row>
    <row r="139" spans="1:10">
      <c r="A139" s="7"/>
      <c r="B139" s="3">
        <f t="shared" ca="1" si="13"/>
        <v>44137</v>
      </c>
      <c r="C139">
        <f t="shared" ca="1" si="10"/>
        <v>241</v>
      </c>
      <c r="D139">
        <f t="shared" ca="1" si="19"/>
        <v>0</v>
      </c>
      <c r="E139">
        <f t="shared" ca="1" si="17"/>
        <v>0</v>
      </c>
      <c r="G139" s="3">
        <f t="shared" ca="1" si="14"/>
        <v>44094</v>
      </c>
      <c r="H139">
        <f t="shared" ca="1" si="12"/>
        <v>202</v>
      </c>
      <c r="I139">
        <f t="shared" ca="1" si="15"/>
        <v>202</v>
      </c>
      <c r="J139" t="str">
        <f t="shared" ca="1" si="16"/>
        <v/>
      </c>
    </row>
    <row r="140" spans="1:10">
      <c r="A140" s="3"/>
      <c r="B140" s="3">
        <f t="shared" ca="1" si="13"/>
        <v>44136</v>
      </c>
      <c r="C140">
        <f t="shared" ca="1" si="10"/>
        <v>240</v>
      </c>
      <c r="D140">
        <f t="shared" ca="1" si="19"/>
        <v>0</v>
      </c>
      <c r="E140">
        <f t="shared" ca="1" si="17"/>
        <v>0</v>
      </c>
      <c r="G140" s="3">
        <f t="shared" ca="1" si="14"/>
        <v>44095</v>
      </c>
      <c r="H140">
        <f t="shared" ca="1" si="12"/>
        <v>157</v>
      </c>
      <c r="I140" t="str">
        <f t="shared" ca="1" si="15"/>
        <v/>
      </c>
      <c r="J140">
        <f t="shared" ca="1" si="16"/>
        <v>157</v>
      </c>
    </row>
    <row r="141" spans="1:10">
      <c r="A141">
        <f ca="1">SUM(C141:C147)</f>
        <v>2340</v>
      </c>
      <c r="B141" s="3">
        <f t="shared" ca="1" si="13"/>
        <v>44135</v>
      </c>
      <c r="C141">
        <f t="shared" ca="1" si="10"/>
        <v>372</v>
      </c>
      <c r="D141">
        <f t="shared" ca="1" si="19"/>
        <v>0</v>
      </c>
      <c r="E141">
        <f t="shared" ca="1" si="17"/>
        <v>0</v>
      </c>
      <c r="G141" s="3">
        <f t="shared" ca="1" si="14"/>
        <v>44096</v>
      </c>
      <c r="H141">
        <f t="shared" ca="1" si="12"/>
        <v>311</v>
      </c>
      <c r="I141">
        <f t="shared" ca="1" si="15"/>
        <v>311</v>
      </c>
      <c r="J141" t="str">
        <f t="shared" ca="1" si="16"/>
        <v/>
      </c>
    </row>
    <row r="142" spans="1:10">
      <c r="A142" s="9" t="str">
        <f ca="1">TEXT(A141/A148-1,"0 %")</f>
        <v>-21 %</v>
      </c>
      <c r="B142" s="3">
        <f t="shared" ca="1" si="13"/>
        <v>44134</v>
      </c>
      <c r="C142">
        <f t="shared" ca="1" si="10"/>
        <v>367</v>
      </c>
      <c r="D142">
        <f t="shared" ca="1" si="19"/>
        <v>0</v>
      </c>
      <c r="E142">
        <f t="shared" ca="1" si="17"/>
        <v>0</v>
      </c>
      <c r="G142" s="3">
        <f t="shared" ca="1" si="14"/>
        <v>44097</v>
      </c>
      <c r="H142">
        <f t="shared" ca="1" si="12"/>
        <v>189</v>
      </c>
      <c r="I142" t="str">
        <f t="shared" ca="1" si="15"/>
        <v/>
      </c>
      <c r="J142">
        <f t="shared" ca="1" si="16"/>
        <v>189</v>
      </c>
    </row>
    <row r="143" spans="1:10">
      <c r="B143" s="3">
        <f t="shared" ca="1" si="13"/>
        <v>44133</v>
      </c>
      <c r="C143">
        <f t="shared" ca="1" si="10"/>
        <v>353</v>
      </c>
      <c r="D143">
        <f t="shared" ca="1" si="19"/>
        <v>0</v>
      </c>
      <c r="E143">
        <f t="shared" ca="1" si="17"/>
        <v>0</v>
      </c>
      <c r="G143" s="3">
        <f t="shared" ca="1" si="14"/>
        <v>44098</v>
      </c>
      <c r="H143">
        <f t="shared" ca="1" si="12"/>
        <v>211</v>
      </c>
      <c r="I143" t="str">
        <f t="shared" ca="1" si="15"/>
        <v/>
      </c>
      <c r="J143" t="str">
        <f t="shared" ca="1" si="16"/>
        <v/>
      </c>
    </row>
    <row r="144" spans="1:10">
      <c r="B144" s="3">
        <f t="shared" ca="1" si="13"/>
        <v>44132</v>
      </c>
      <c r="C144">
        <f t="shared" ca="1" si="10"/>
        <v>367</v>
      </c>
      <c r="D144">
        <f t="shared" ca="1" si="19"/>
        <v>0</v>
      </c>
      <c r="E144">
        <f t="shared" ca="1" si="17"/>
        <v>0</v>
      </c>
      <c r="G144" s="3">
        <f t="shared" ca="1" si="14"/>
        <v>44099</v>
      </c>
      <c r="H144">
        <f t="shared" ca="1" si="12"/>
        <v>217</v>
      </c>
      <c r="I144" t="str">
        <f t="shared" ca="1" si="15"/>
        <v/>
      </c>
      <c r="J144" t="str">
        <f t="shared" ca="1" si="16"/>
        <v/>
      </c>
    </row>
    <row r="145" spans="1:10">
      <c r="B145" s="3">
        <f t="shared" ca="1" si="13"/>
        <v>44131</v>
      </c>
      <c r="C145">
        <f t="shared" ca="1" si="10"/>
        <v>260</v>
      </c>
      <c r="D145">
        <f t="shared" ca="1" si="19"/>
        <v>0</v>
      </c>
      <c r="E145">
        <f t="shared" ca="1" si="17"/>
        <v>0</v>
      </c>
      <c r="G145" s="3">
        <f t="shared" ca="1" si="14"/>
        <v>44100</v>
      </c>
      <c r="H145">
        <f t="shared" ca="1" si="12"/>
        <v>242</v>
      </c>
      <c r="I145">
        <f t="shared" ca="1" si="15"/>
        <v>242</v>
      </c>
      <c r="J145" t="str">
        <f t="shared" ca="1" si="16"/>
        <v/>
      </c>
    </row>
    <row r="146" spans="1:10">
      <c r="B146" s="3">
        <f t="shared" ca="1" si="13"/>
        <v>44130</v>
      </c>
      <c r="C146">
        <f t="shared" ca="1" si="10"/>
        <v>309</v>
      </c>
      <c r="D146">
        <f t="shared" ca="1" si="19"/>
        <v>0</v>
      </c>
      <c r="E146">
        <f t="shared" ca="1" si="17"/>
        <v>0</v>
      </c>
      <c r="G146" s="3">
        <f t="shared" ca="1" si="14"/>
        <v>44101</v>
      </c>
      <c r="H146">
        <f t="shared" ca="1" si="12"/>
        <v>141</v>
      </c>
      <c r="I146" t="str">
        <f t="shared" ca="1" si="15"/>
        <v/>
      </c>
      <c r="J146">
        <f t="shared" ca="1" si="16"/>
        <v>141</v>
      </c>
    </row>
    <row r="147" spans="1:10">
      <c r="B147" s="3">
        <f t="shared" ca="1" si="13"/>
        <v>44129</v>
      </c>
      <c r="C147">
        <f t="shared" ref="C147" ca="1" si="20">VLOOKUP(B147,data,2,FALSE)</f>
        <v>312</v>
      </c>
      <c r="D147">
        <f t="shared" ref="D147" ca="1" si="21">VLOOKUP(B147,data,3,FALSE)</f>
        <v>1</v>
      </c>
      <c r="E147">
        <f t="shared" ca="1" si="17"/>
        <v>0</v>
      </c>
      <c r="G147" s="3">
        <f t="shared" ca="1" si="14"/>
        <v>44102</v>
      </c>
      <c r="H147">
        <f t="shared" ca="1" si="12"/>
        <v>199</v>
      </c>
      <c r="I147" t="str">
        <f t="shared" ca="1" si="15"/>
        <v/>
      </c>
      <c r="J147" t="str">
        <f t="shared" ca="1" si="16"/>
        <v/>
      </c>
    </row>
    <row r="148" spans="1:10">
      <c r="A148">
        <f ca="1">SUM(C148:C154)</f>
        <v>2975</v>
      </c>
      <c r="B148" s="3">
        <f t="shared" ca="1" si="13"/>
        <v>44128</v>
      </c>
      <c r="C148">
        <f t="shared" ref="C148:C150" ca="1" si="22">VLOOKUP(B148,data,2,FALSE)</f>
        <v>329</v>
      </c>
      <c r="D148">
        <f t="shared" ref="D148:D150" ca="1" si="23">VLOOKUP(B148,data,3,FALSE)</f>
        <v>0</v>
      </c>
      <c r="E148">
        <f t="shared" ca="1" si="17"/>
        <v>0</v>
      </c>
      <c r="G148" s="3">
        <f t="shared" ca="1" si="14"/>
        <v>44103</v>
      </c>
      <c r="H148">
        <f t="shared" ca="1" si="12"/>
        <v>238</v>
      </c>
      <c r="I148" t="str">
        <f t="shared" ca="1" si="15"/>
        <v/>
      </c>
      <c r="J148" t="str">
        <f t="shared" ca="1" si="16"/>
        <v/>
      </c>
    </row>
    <row r="149" spans="1:10">
      <c r="A149" s="9" t="str">
        <f ca="1">TEXT(A148/A155-1,"0 %")</f>
        <v>-29 %</v>
      </c>
      <c r="B149" s="3">
        <f t="shared" ca="1" si="13"/>
        <v>44127</v>
      </c>
      <c r="C149">
        <f t="shared" ca="1" si="22"/>
        <v>486</v>
      </c>
      <c r="D149">
        <f t="shared" ca="1" si="23"/>
        <v>0</v>
      </c>
      <c r="E149">
        <f t="shared" ca="1" si="17"/>
        <v>0</v>
      </c>
      <c r="G149" s="3">
        <f t="shared" ca="1" si="14"/>
        <v>44104</v>
      </c>
      <c r="H149">
        <f t="shared" ca="1" si="12"/>
        <v>318</v>
      </c>
      <c r="I149">
        <f t="shared" ca="1" si="15"/>
        <v>318</v>
      </c>
      <c r="J149" t="str">
        <f t="shared" ca="1" si="16"/>
        <v/>
      </c>
    </row>
    <row r="150" spans="1:10">
      <c r="B150" s="3">
        <f t="shared" ca="1" si="13"/>
        <v>44126</v>
      </c>
      <c r="C150">
        <f t="shared" ca="1" si="22"/>
        <v>372</v>
      </c>
      <c r="D150">
        <f t="shared" ca="1" si="23"/>
        <v>0</v>
      </c>
      <c r="E150">
        <f t="shared" ca="1" si="17"/>
        <v>0</v>
      </c>
      <c r="G150" s="3">
        <f t="shared" ca="1" si="14"/>
        <v>44105</v>
      </c>
      <c r="H150">
        <f t="shared" ca="1" si="12"/>
        <v>203</v>
      </c>
      <c r="I150" t="str">
        <f t="shared" ca="1" si="15"/>
        <v/>
      </c>
      <c r="J150" t="str">
        <f t="shared" ca="1" si="16"/>
        <v/>
      </c>
    </row>
    <row r="151" spans="1:10">
      <c r="B151" s="3">
        <f t="shared" ca="1" si="13"/>
        <v>44125</v>
      </c>
      <c r="C151">
        <f t="shared" ref="C151:C155" ca="1" si="24">VLOOKUP(B151,data,2,FALSE)</f>
        <v>446</v>
      </c>
      <c r="D151">
        <f t="shared" ref="D151:D159" ca="1" si="25">VLOOKUP(B151,data,3,FALSE)</f>
        <v>0</v>
      </c>
      <c r="E151">
        <f t="shared" ca="1" si="17"/>
        <v>0</v>
      </c>
      <c r="G151" s="3">
        <f t="shared" ca="1" si="14"/>
        <v>44106</v>
      </c>
      <c r="H151">
        <f t="shared" ca="1" si="12"/>
        <v>169</v>
      </c>
      <c r="I151" t="str">
        <f t="shared" ca="1" si="15"/>
        <v/>
      </c>
      <c r="J151">
        <f t="shared" ca="1" si="16"/>
        <v>169</v>
      </c>
    </row>
    <row r="152" spans="1:10">
      <c r="B152" s="3">
        <f t="shared" ca="1" si="13"/>
        <v>44124</v>
      </c>
      <c r="C152">
        <f t="shared" ca="1" si="24"/>
        <v>386</v>
      </c>
      <c r="D152">
        <f t="shared" ca="1" si="25"/>
        <v>0</v>
      </c>
      <c r="E152">
        <f t="shared" ca="1" si="17"/>
        <v>0</v>
      </c>
      <c r="G152" s="3">
        <f t="shared" ca="1" si="14"/>
        <v>44107</v>
      </c>
      <c r="H152">
        <f t="shared" ca="1" si="12"/>
        <v>463</v>
      </c>
      <c r="I152">
        <f t="shared" ca="1" si="15"/>
        <v>463</v>
      </c>
      <c r="J152" t="str">
        <f t="shared" ca="1" si="16"/>
        <v/>
      </c>
    </row>
    <row r="153" spans="1:10">
      <c r="B153" s="3">
        <f t="shared" ca="1" si="13"/>
        <v>44123</v>
      </c>
      <c r="C153">
        <f t="shared" ca="1" si="24"/>
        <v>421</v>
      </c>
      <c r="D153">
        <f t="shared" ca="1" si="25"/>
        <v>0</v>
      </c>
      <c r="E153">
        <f t="shared" ca="1" si="17"/>
        <v>0</v>
      </c>
      <c r="G153" s="3">
        <f t="shared" ca="1" si="14"/>
        <v>44108</v>
      </c>
      <c r="H153">
        <f t="shared" ca="1" si="12"/>
        <v>294</v>
      </c>
      <c r="I153" t="str">
        <f t="shared" ca="1" si="15"/>
        <v/>
      </c>
      <c r="J153">
        <f t="shared" ca="1" si="16"/>
        <v>294</v>
      </c>
    </row>
    <row r="154" spans="1:10">
      <c r="B154" s="3">
        <f t="shared" ca="1" si="13"/>
        <v>44122</v>
      </c>
      <c r="C154">
        <f t="shared" ca="1" si="24"/>
        <v>535</v>
      </c>
      <c r="D154">
        <f t="shared" ca="1" si="25"/>
        <v>0</v>
      </c>
      <c r="E154">
        <f t="shared" ca="1" si="17"/>
        <v>0</v>
      </c>
      <c r="G154" s="3">
        <f t="shared" ca="1" si="14"/>
        <v>44109</v>
      </c>
      <c r="H154">
        <f t="shared" ca="1" si="12"/>
        <v>453</v>
      </c>
      <c r="I154" t="str">
        <f t="shared" ca="1" si="15"/>
        <v/>
      </c>
      <c r="J154" t="str">
        <f t="shared" ca="1" si="16"/>
        <v/>
      </c>
    </row>
    <row r="155" spans="1:10">
      <c r="A155">
        <f ca="1">SUM(C155:C161)</f>
        <v>4170</v>
      </c>
      <c r="B155" s="3">
        <f t="shared" ca="1" si="13"/>
        <v>44121</v>
      </c>
      <c r="C155">
        <f t="shared" ca="1" si="24"/>
        <v>537</v>
      </c>
      <c r="D155">
        <f t="shared" ca="1" si="25"/>
        <v>0</v>
      </c>
      <c r="E155">
        <f t="shared" ca="1" si="17"/>
        <v>0</v>
      </c>
      <c r="G155" s="3">
        <f t="shared" ca="1" si="14"/>
        <v>44110</v>
      </c>
      <c r="H155">
        <f t="shared" ca="1" si="12"/>
        <v>655</v>
      </c>
      <c r="I155">
        <f t="shared" ca="1" si="15"/>
        <v>655</v>
      </c>
      <c r="J155" t="str">
        <f t="shared" ca="1" si="16"/>
        <v/>
      </c>
    </row>
    <row r="156" spans="1:10">
      <c r="A156" s="9" t="str">
        <f ca="1">TEXT(A155/A162-1,"0 %")</f>
        <v>10 %</v>
      </c>
      <c r="B156" s="3">
        <f t="shared" ca="1" si="13"/>
        <v>44120</v>
      </c>
      <c r="C156">
        <f t="shared" ref="C156:C159" ca="1" si="26">IF(B156&lt;&gt;B155,VLOOKUP(B156,data,2,FALSE),"")</f>
        <v>639</v>
      </c>
      <c r="D156">
        <f t="shared" ca="1" si="25"/>
        <v>0</v>
      </c>
      <c r="E156">
        <f t="shared" ca="1" si="17"/>
        <v>0</v>
      </c>
      <c r="G156" s="3">
        <f t="shared" ca="1" si="14"/>
        <v>44111</v>
      </c>
      <c r="H156">
        <f t="shared" ca="1" si="12"/>
        <v>578</v>
      </c>
      <c r="I156" t="str">
        <f t="shared" ca="1" si="15"/>
        <v/>
      </c>
      <c r="J156" t="str">
        <f t="shared" ca="1" si="16"/>
        <v/>
      </c>
    </row>
    <row r="157" spans="1:10">
      <c r="B157" s="3">
        <f t="shared" ca="1" si="13"/>
        <v>44119</v>
      </c>
      <c r="C157">
        <f t="shared" ca="1" si="26"/>
        <v>429</v>
      </c>
      <c r="D157">
        <f t="shared" ca="1" si="25"/>
        <v>0</v>
      </c>
      <c r="E157">
        <f t="shared" ca="1" si="17"/>
        <v>0</v>
      </c>
      <c r="G157" s="3">
        <f t="shared" ca="1" si="14"/>
        <v>44112</v>
      </c>
      <c r="H157">
        <f t="shared" ca="1" si="12"/>
        <v>445</v>
      </c>
      <c r="I157" t="str">
        <f t="shared" ca="1" si="15"/>
        <v/>
      </c>
      <c r="J157">
        <f t="shared" ca="1" si="16"/>
        <v>445</v>
      </c>
    </row>
    <row r="158" spans="1:10">
      <c r="B158" s="3">
        <f t="shared" ca="1" si="13"/>
        <v>44118</v>
      </c>
      <c r="C158">
        <f t="shared" ca="1" si="26"/>
        <v>559</v>
      </c>
      <c r="D158">
        <f t="shared" ca="1" si="25"/>
        <v>0</v>
      </c>
      <c r="E158">
        <f t="shared" ca="1" si="17"/>
        <v>0</v>
      </c>
      <c r="G158" s="3">
        <f t="shared" ca="1" si="14"/>
        <v>44113</v>
      </c>
      <c r="H158">
        <f t="shared" ca="1" si="12"/>
        <v>640</v>
      </c>
      <c r="I158" t="str">
        <f t="shared" ca="1" si="15"/>
        <v/>
      </c>
      <c r="J158" t="str">
        <f t="shared" ca="1" si="16"/>
        <v/>
      </c>
    </row>
    <row r="159" spans="1:10">
      <c r="B159" s="3">
        <f t="shared" ca="1" si="13"/>
        <v>44117</v>
      </c>
      <c r="C159">
        <f t="shared" ca="1" si="26"/>
        <v>649</v>
      </c>
      <c r="D159">
        <f t="shared" ca="1" si="25"/>
        <v>0</v>
      </c>
      <c r="E159">
        <f t="shared" ca="1" si="17"/>
        <v>0</v>
      </c>
      <c r="G159" s="3">
        <f t="shared" ca="1" si="14"/>
        <v>44114</v>
      </c>
      <c r="H159">
        <f t="shared" ca="1" si="12"/>
        <v>720</v>
      </c>
      <c r="I159">
        <f t="shared" ca="1" si="15"/>
        <v>720</v>
      </c>
      <c r="J159" t="str">
        <f t="shared" ca="1" si="16"/>
        <v/>
      </c>
    </row>
    <row r="160" spans="1:10">
      <c r="B160" s="3">
        <f t="shared" ca="1" si="13"/>
        <v>44116</v>
      </c>
      <c r="C160">
        <f t="shared" ref="C160:C168" ca="1" si="27">IF(B160&lt;&gt;B159,VLOOKUP(B160,data,2,FALSE),"")</f>
        <v>691</v>
      </c>
      <c r="D160">
        <f t="shared" ref="D160:D168" ca="1" si="28">VLOOKUP(B160,data,3,FALSE)</f>
        <v>0</v>
      </c>
      <c r="E160">
        <f t="shared" ref="E160:E168" ca="1" si="29">IF(C160&gt;E159,E159,0)</f>
        <v>0</v>
      </c>
      <c r="G160" s="3">
        <f t="shared" ca="1" si="14"/>
        <v>44115</v>
      </c>
      <c r="H160">
        <f t="shared" ca="1" si="12"/>
        <v>666</v>
      </c>
      <c r="I160" t="str">
        <f t="shared" ca="1" si="15"/>
        <v/>
      </c>
      <c r="J160">
        <f t="shared" ca="1" si="16"/>
        <v>666</v>
      </c>
    </row>
    <row r="161" spans="1:10">
      <c r="B161" s="3">
        <f t="shared" ca="1" si="13"/>
        <v>44115</v>
      </c>
      <c r="C161">
        <f t="shared" ca="1" si="27"/>
        <v>666</v>
      </c>
      <c r="D161">
        <f t="shared" ca="1" si="28"/>
        <v>0</v>
      </c>
      <c r="E161">
        <f t="shared" ca="1" si="29"/>
        <v>0</v>
      </c>
      <c r="G161" s="3">
        <f t="shared" ca="1" si="14"/>
        <v>44116</v>
      </c>
      <c r="H161">
        <f t="shared" ca="1" si="12"/>
        <v>691</v>
      </c>
      <c r="I161">
        <f t="shared" ca="1" si="15"/>
        <v>691</v>
      </c>
      <c r="J161" t="str">
        <f t="shared" ca="1" si="16"/>
        <v/>
      </c>
    </row>
    <row r="162" spans="1:10">
      <c r="A162">
        <f ca="1">SUM(C162:C168)</f>
        <v>3785</v>
      </c>
      <c r="B162" s="3">
        <f t="shared" ca="1" si="13"/>
        <v>44114</v>
      </c>
      <c r="C162">
        <f t="shared" ca="1" si="27"/>
        <v>720</v>
      </c>
      <c r="D162">
        <f t="shared" ca="1" si="28"/>
        <v>0</v>
      </c>
      <c r="E162">
        <f t="shared" ca="1" si="29"/>
        <v>0</v>
      </c>
      <c r="G162" s="3">
        <f t="shared" ca="1" si="14"/>
        <v>44117</v>
      </c>
      <c r="H162">
        <f t="shared" ca="1" si="12"/>
        <v>649</v>
      </c>
      <c r="I162" t="str">
        <f t="shared" ca="1" si="15"/>
        <v/>
      </c>
      <c r="J162" t="str">
        <f t="shared" ca="1" si="16"/>
        <v/>
      </c>
    </row>
    <row r="163" spans="1:10">
      <c r="A163" s="9" t="str">
        <f ca="1">TEXT(A162/A169-1,"0 %")</f>
        <v>119 %</v>
      </c>
      <c r="B163" s="3">
        <f t="shared" ca="1" si="13"/>
        <v>44113</v>
      </c>
      <c r="C163">
        <f t="shared" ca="1" si="27"/>
        <v>640</v>
      </c>
      <c r="D163">
        <f t="shared" ca="1" si="28"/>
        <v>1</v>
      </c>
      <c r="E163">
        <f t="shared" ca="1" si="29"/>
        <v>0</v>
      </c>
      <c r="G163" s="3">
        <f t="shared" ca="1" si="14"/>
        <v>44118</v>
      </c>
      <c r="H163">
        <f t="shared" ca="1" si="12"/>
        <v>559</v>
      </c>
      <c r="I163" t="str">
        <f t="shared" ca="1" si="15"/>
        <v/>
      </c>
      <c r="J163" t="str">
        <f t="shared" ca="1" si="16"/>
        <v/>
      </c>
    </row>
    <row r="164" spans="1:10">
      <c r="B164" s="3">
        <f t="shared" ca="1" si="13"/>
        <v>44112</v>
      </c>
      <c r="C164">
        <f t="shared" ca="1" si="27"/>
        <v>445</v>
      </c>
      <c r="D164">
        <f t="shared" ca="1" si="28"/>
        <v>0</v>
      </c>
      <c r="E164">
        <f t="shared" ca="1" si="29"/>
        <v>0</v>
      </c>
      <c r="G164" s="3">
        <f t="shared" ca="1" si="14"/>
        <v>44119</v>
      </c>
      <c r="H164">
        <f t="shared" ca="1" si="12"/>
        <v>429</v>
      </c>
      <c r="I164" t="str">
        <f t="shared" ca="1" si="15"/>
        <v/>
      </c>
      <c r="J164">
        <f t="shared" ca="1" si="16"/>
        <v>429</v>
      </c>
    </row>
    <row r="165" spans="1:10">
      <c r="B165" s="3">
        <f t="shared" ca="1" si="13"/>
        <v>44111</v>
      </c>
      <c r="C165">
        <f t="shared" ca="1" si="27"/>
        <v>578</v>
      </c>
      <c r="D165">
        <f t="shared" ca="1" si="28"/>
        <v>0</v>
      </c>
      <c r="E165">
        <f t="shared" ca="1" si="29"/>
        <v>0</v>
      </c>
      <c r="G165" s="3">
        <f t="shared" ca="1" si="14"/>
        <v>44120</v>
      </c>
      <c r="H165">
        <f t="shared" ca="1" si="12"/>
        <v>639</v>
      </c>
      <c r="I165">
        <f t="shared" ca="1" si="15"/>
        <v>639</v>
      </c>
      <c r="J165" t="str">
        <f t="shared" ca="1" si="16"/>
        <v/>
      </c>
    </row>
    <row r="166" spans="1:10">
      <c r="B166" s="3">
        <f t="shared" ca="1" si="13"/>
        <v>44110</v>
      </c>
      <c r="C166">
        <f t="shared" ca="1" si="27"/>
        <v>655</v>
      </c>
      <c r="D166">
        <f t="shared" ca="1" si="28"/>
        <v>0</v>
      </c>
      <c r="E166">
        <f t="shared" ca="1" si="29"/>
        <v>0</v>
      </c>
      <c r="G166" s="3">
        <f t="shared" ca="1" si="14"/>
        <v>44121</v>
      </c>
      <c r="H166">
        <f t="shared" ca="1" si="12"/>
        <v>537</v>
      </c>
      <c r="I166" t="str">
        <f t="shared" ca="1" si="15"/>
        <v/>
      </c>
      <c r="J166" t="str">
        <f t="shared" ca="1" si="16"/>
        <v/>
      </c>
    </row>
    <row r="167" spans="1:10">
      <c r="B167" s="3">
        <f t="shared" ca="1" si="13"/>
        <v>44109</v>
      </c>
      <c r="C167">
        <f t="shared" ca="1" si="27"/>
        <v>453</v>
      </c>
      <c r="D167">
        <f t="shared" ca="1" si="28"/>
        <v>0</v>
      </c>
      <c r="E167">
        <f t="shared" ca="1" si="29"/>
        <v>0</v>
      </c>
      <c r="G167" s="3">
        <f t="shared" ca="1" si="14"/>
        <v>44122</v>
      </c>
      <c r="H167">
        <f t="shared" ca="1" si="12"/>
        <v>535</v>
      </c>
      <c r="I167" t="str">
        <f t="shared" ca="1" si="15"/>
        <v/>
      </c>
      <c r="J167" t="str">
        <f t="shared" ca="1" si="16"/>
        <v/>
      </c>
    </row>
    <row r="168" spans="1:10">
      <c r="B168" s="3">
        <f t="shared" ca="1" si="13"/>
        <v>44108</v>
      </c>
      <c r="C168">
        <f t="shared" ca="1" si="27"/>
        <v>294</v>
      </c>
      <c r="D168">
        <f t="shared" ca="1" si="28"/>
        <v>0</v>
      </c>
      <c r="E168">
        <f t="shared" ca="1" si="29"/>
        <v>0</v>
      </c>
      <c r="G168" s="3">
        <f t="shared" ca="1" si="14"/>
        <v>44123</v>
      </c>
      <c r="H168">
        <f t="shared" ca="1" si="12"/>
        <v>421</v>
      </c>
      <c r="I168" t="str">
        <f t="shared" ca="1" si="15"/>
        <v/>
      </c>
      <c r="J168" t="str">
        <f t="shared" ca="1" si="16"/>
        <v/>
      </c>
    </row>
    <row r="169" spans="1:10">
      <c r="A169">
        <f ca="1">SUM(C169:C175)</f>
        <v>1731</v>
      </c>
      <c r="B169" s="3">
        <f t="shared" ca="1" si="13"/>
        <v>44107</v>
      </c>
      <c r="C169">
        <f t="shared" ref="C169" ca="1" si="30">IF(B169&lt;&gt;B168,VLOOKUP(B169,data,2,FALSE),"")</f>
        <v>463</v>
      </c>
      <c r="D169">
        <f t="shared" ref="D169" ca="1" si="31">VLOOKUP(B169,data,3,FALSE)</f>
        <v>1</v>
      </c>
      <c r="E169">
        <f t="shared" ref="E169" ca="1" si="32">IF(C169&gt;E168,E168,0)</f>
        <v>0</v>
      </c>
      <c r="G169" s="3">
        <f t="shared" ca="1" si="14"/>
        <v>44124</v>
      </c>
      <c r="H169">
        <f t="shared" ca="1" si="12"/>
        <v>386</v>
      </c>
      <c r="I169" t="str">
        <f t="shared" ca="1" si="15"/>
        <v/>
      </c>
      <c r="J169">
        <f t="shared" ca="1" si="16"/>
        <v>386</v>
      </c>
    </row>
    <row r="170" spans="1:10">
      <c r="A170" s="9" t="str">
        <f ca="1">TEXT(A169/A176-1,"0 %")</f>
        <v>13 %</v>
      </c>
      <c r="B170" s="3">
        <f t="shared" ca="1" si="13"/>
        <v>44106</v>
      </c>
      <c r="C170">
        <f t="shared" ref="C170:C175" ca="1" si="33">IF(B170&lt;&gt;B169,VLOOKUP(B170,data,2,FALSE),"")</f>
        <v>169</v>
      </c>
      <c r="D170">
        <f t="shared" ref="D170:D175" ca="1" si="34">VLOOKUP(B170,data,3,FALSE)</f>
        <v>0</v>
      </c>
      <c r="E170">
        <f t="shared" ref="E170:E175" ca="1" si="35">IF(C170&gt;E169,E169,0)</f>
        <v>0</v>
      </c>
      <c r="G170" s="3">
        <f t="shared" ca="1" si="14"/>
        <v>44125</v>
      </c>
      <c r="H170">
        <f t="shared" ca="1" si="12"/>
        <v>446</v>
      </c>
      <c r="I170">
        <f t="shared" ca="1" si="15"/>
        <v>446</v>
      </c>
      <c r="J170" t="str">
        <f t="shared" ca="1" si="16"/>
        <v/>
      </c>
    </row>
    <row r="171" spans="1:10">
      <c r="B171" s="3">
        <f t="shared" ca="1" si="13"/>
        <v>44105</v>
      </c>
      <c r="C171">
        <f t="shared" ca="1" si="33"/>
        <v>203</v>
      </c>
      <c r="D171">
        <f t="shared" ca="1" si="34"/>
        <v>0</v>
      </c>
      <c r="E171">
        <f t="shared" ca="1" si="35"/>
        <v>0</v>
      </c>
      <c r="G171" s="3">
        <f t="shared" ca="1" si="14"/>
        <v>44126</v>
      </c>
      <c r="H171">
        <f t="shared" ca="1" si="12"/>
        <v>372</v>
      </c>
      <c r="I171" t="str">
        <f t="shared" ca="1" si="15"/>
        <v/>
      </c>
      <c r="J171">
        <f t="shared" ca="1" si="16"/>
        <v>372</v>
      </c>
    </row>
    <row r="172" spans="1:10">
      <c r="B172" s="3">
        <f t="shared" ca="1" si="13"/>
        <v>44104</v>
      </c>
      <c r="C172">
        <f t="shared" ca="1" si="33"/>
        <v>318</v>
      </c>
      <c r="D172">
        <f t="shared" ca="1" si="34"/>
        <v>0</v>
      </c>
      <c r="E172">
        <f t="shared" ca="1" si="35"/>
        <v>0</v>
      </c>
      <c r="G172" s="3">
        <f t="shared" ca="1" si="14"/>
        <v>44127</v>
      </c>
      <c r="H172">
        <f t="shared" ca="1" si="12"/>
        <v>486</v>
      </c>
      <c r="I172">
        <f t="shared" ca="1" si="15"/>
        <v>486</v>
      </c>
      <c r="J172" t="str">
        <f t="shared" ca="1" si="16"/>
        <v/>
      </c>
    </row>
    <row r="173" spans="1:10">
      <c r="B173" s="3">
        <f t="shared" ca="1" si="13"/>
        <v>44103</v>
      </c>
      <c r="C173">
        <f t="shared" ca="1" si="33"/>
        <v>238</v>
      </c>
      <c r="D173">
        <f t="shared" ca="1" si="34"/>
        <v>0</v>
      </c>
      <c r="E173">
        <f t="shared" ca="1" si="35"/>
        <v>0</v>
      </c>
      <c r="G173" s="3">
        <f t="shared" ca="1" si="14"/>
        <v>44128</v>
      </c>
      <c r="H173">
        <f t="shared" ca="1" si="12"/>
        <v>329</v>
      </c>
      <c r="I173" t="str">
        <f t="shared" ca="1" si="15"/>
        <v/>
      </c>
      <c r="J173" t="str">
        <f t="shared" ca="1" si="16"/>
        <v/>
      </c>
    </row>
    <row r="174" spans="1:10">
      <c r="B174" s="3">
        <f t="shared" ca="1" si="13"/>
        <v>44102</v>
      </c>
      <c r="C174">
        <f t="shared" ca="1" si="33"/>
        <v>199</v>
      </c>
      <c r="D174">
        <f t="shared" ca="1" si="34"/>
        <v>0</v>
      </c>
      <c r="E174">
        <f t="shared" ca="1" si="35"/>
        <v>0</v>
      </c>
      <c r="G174" s="3">
        <f t="shared" ca="1" si="14"/>
        <v>44129</v>
      </c>
      <c r="H174">
        <f t="shared" ca="1" si="12"/>
        <v>312</v>
      </c>
      <c r="I174" t="str">
        <f t="shared" ca="1" si="15"/>
        <v/>
      </c>
      <c r="J174" t="str">
        <f t="shared" ca="1" si="16"/>
        <v/>
      </c>
    </row>
    <row r="175" spans="1:10">
      <c r="B175" s="3">
        <f t="shared" ca="1" si="13"/>
        <v>44101</v>
      </c>
      <c r="C175">
        <f t="shared" ca="1" si="33"/>
        <v>141</v>
      </c>
      <c r="D175">
        <f t="shared" ca="1" si="34"/>
        <v>0</v>
      </c>
      <c r="E175">
        <f t="shared" ca="1" si="35"/>
        <v>0</v>
      </c>
      <c r="G175" s="3">
        <f t="shared" ca="1" si="14"/>
        <v>44130</v>
      </c>
      <c r="H175">
        <f t="shared" ca="1" si="12"/>
        <v>309</v>
      </c>
      <c r="I175" t="str">
        <f t="shared" ca="1" si="15"/>
        <v/>
      </c>
      <c r="J175" t="str">
        <f t="shared" ca="1" si="16"/>
        <v/>
      </c>
    </row>
    <row r="176" spans="1:10">
      <c r="A176">
        <f ca="1">SUM(C176:C182)</f>
        <v>1529</v>
      </c>
      <c r="B176" s="3">
        <f t="shared" ca="1" si="13"/>
        <v>44100</v>
      </c>
      <c r="C176">
        <f t="shared" ref="C176:C192" ca="1" si="36">IF(B176&lt;&gt;B175,VLOOKUP(B176,data,2,FALSE),"")</f>
        <v>242</v>
      </c>
      <c r="D176">
        <f t="shared" ref="D176:D192" ca="1" si="37">VLOOKUP(B176,data,3,FALSE)</f>
        <v>0</v>
      </c>
      <c r="E176">
        <f t="shared" ref="E176:E192" ca="1" si="38">IF(C176&gt;E175,E175,0)</f>
        <v>0</v>
      </c>
      <c r="G176" s="3">
        <f t="shared" ca="1" si="14"/>
        <v>44131</v>
      </c>
      <c r="H176">
        <f t="shared" ca="1" si="12"/>
        <v>260</v>
      </c>
      <c r="I176" t="str">
        <f t="shared" ca="1" si="15"/>
        <v/>
      </c>
      <c r="J176">
        <f t="shared" ca="1" si="16"/>
        <v>260</v>
      </c>
    </row>
    <row r="177" spans="1:10">
      <c r="A177" s="9" t="str">
        <f ca="1">TEXT(A176/A183-1,"0 %")</f>
        <v>86 %</v>
      </c>
      <c r="B177" s="3">
        <f t="shared" ca="1" si="13"/>
        <v>44099</v>
      </c>
      <c r="C177">
        <f t="shared" ca="1" si="36"/>
        <v>217</v>
      </c>
      <c r="D177">
        <f t="shared" ca="1" si="37"/>
        <v>1</v>
      </c>
      <c r="E177">
        <f t="shared" ca="1" si="38"/>
        <v>0</v>
      </c>
      <c r="G177" s="3">
        <f t="shared" ca="1" si="14"/>
        <v>44132</v>
      </c>
      <c r="H177">
        <f t="shared" ref="H177:H206" ca="1" si="39">VLOOKUP(G177,data,2,FALSE)</f>
        <v>367</v>
      </c>
      <c r="I177">
        <f t="shared" ca="1" si="15"/>
        <v>367</v>
      </c>
      <c r="J177" t="str">
        <f t="shared" ca="1" si="16"/>
        <v/>
      </c>
    </row>
    <row r="178" spans="1:10">
      <c r="B178" s="3">
        <f t="shared" ref="B178:B208" ca="1" si="40">IF(AND(B177&gt;44077,B177&lt;&gt;""),B177-1,B177)</f>
        <v>44098</v>
      </c>
      <c r="C178">
        <f t="shared" ca="1" si="36"/>
        <v>211</v>
      </c>
      <c r="D178">
        <f t="shared" ca="1" si="37"/>
        <v>0</v>
      </c>
      <c r="E178">
        <f t="shared" ca="1" si="38"/>
        <v>0</v>
      </c>
      <c r="G178" s="3">
        <f t="shared" ref="G178:G206" ca="1" si="41">IF(G179&gt;44077,G179-1,44077)</f>
        <v>44133</v>
      </c>
      <c r="H178">
        <f t="shared" ca="1" si="39"/>
        <v>353</v>
      </c>
      <c r="I178" t="str">
        <f t="shared" ref="I178:I206" ca="1" si="42">IF(AND(H178&gt;H177,H178&gt;H179),H178,IF(AND(H179="",H178/H177&gt;1.1),H178,""))</f>
        <v/>
      </c>
      <c r="J178">
        <f t="shared" ref="J178:J206" ca="1" si="43">IF(AND(H178&lt;H177,H178&lt;H179),H178,IF(AND(H179="",H178/H177&lt;0.9),H178,""))</f>
        <v>353</v>
      </c>
    </row>
    <row r="179" spans="1:10">
      <c r="B179" s="3">
        <f t="shared" ca="1" si="40"/>
        <v>44097</v>
      </c>
      <c r="C179">
        <f t="shared" ca="1" si="36"/>
        <v>189</v>
      </c>
      <c r="D179">
        <f t="shared" ca="1" si="37"/>
        <v>0</v>
      </c>
      <c r="E179">
        <f t="shared" ca="1" si="38"/>
        <v>0</v>
      </c>
      <c r="G179" s="3">
        <f t="shared" ca="1" si="41"/>
        <v>44134</v>
      </c>
      <c r="H179">
        <f t="shared" ca="1" si="39"/>
        <v>367</v>
      </c>
      <c r="I179" t="str">
        <f t="shared" ca="1" si="42"/>
        <v/>
      </c>
      <c r="J179" t="str">
        <f t="shared" ca="1" si="43"/>
        <v/>
      </c>
    </row>
    <row r="180" spans="1:10">
      <c r="B180" s="3">
        <f t="shared" ca="1" si="40"/>
        <v>44096</v>
      </c>
      <c r="C180">
        <f t="shared" ca="1" si="36"/>
        <v>311</v>
      </c>
      <c r="D180">
        <f t="shared" ca="1" si="37"/>
        <v>0</v>
      </c>
      <c r="E180">
        <f t="shared" ca="1" si="38"/>
        <v>0</v>
      </c>
      <c r="G180" s="3">
        <f t="shared" ca="1" si="41"/>
        <v>44135</v>
      </c>
      <c r="H180">
        <f t="shared" ca="1" si="39"/>
        <v>372</v>
      </c>
      <c r="I180">
        <f t="shared" ca="1" si="42"/>
        <v>372</v>
      </c>
      <c r="J180" t="str">
        <f t="shared" ca="1" si="43"/>
        <v/>
      </c>
    </row>
    <row r="181" spans="1:10">
      <c r="B181" s="3">
        <f t="shared" ca="1" si="40"/>
        <v>44095</v>
      </c>
      <c r="C181">
        <f t="shared" ca="1" si="36"/>
        <v>157</v>
      </c>
      <c r="D181">
        <f t="shared" ca="1" si="37"/>
        <v>0</v>
      </c>
      <c r="E181">
        <f t="shared" ca="1" si="38"/>
        <v>0</v>
      </c>
      <c r="G181" s="3">
        <f t="shared" ca="1" si="41"/>
        <v>44136</v>
      </c>
      <c r="H181">
        <f t="shared" ca="1" si="39"/>
        <v>240</v>
      </c>
      <c r="I181" t="str">
        <f t="shared" ca="1" si="42"/>
        <v/>
      </c>
      <c r="J181">
        <f t="shared" ca="1" si="43"/>
        <v>240</v>
      </c>
    </row>
    <row r="182" spans="1:10">
      <c r="B182" s="3">
        <f t="shared" ca="1" si="40"/>
        <v>44094</v>
      </c>
      <c r="C182">
        <f t="shared" ca="1" si="36"/>
        <v>202</v>
      </c>
      <c r="D182">
        <f t="shared" ca="1" si="37"/>
        <v>0</v>
      </c>
      <c r="E182">
        <f t="shared" ca="1" si="38"/>
        <v>0</v>
      </c>
      <c r="G182" s="3">
        <f t="shared" ca="1" si="41"/>
        <v>44137</v>
      </c>
      <c r="H182">
        <f t="shared" ca="1" si="39"/>
        <v>241</v>
      </c>
      <c r="I182" t="str">
        <f t="shared" ca="1" si="42"/>
        <v/>
      </c>
      <c r="J182" t="str">
        <f t="shared" ca="1" si="43"/>
        <v/>
      </c>
    </row>
    <row r="183" spans="1:10">
      <c r="A183">
        <f ca="1">SUM(C183:C189)</f>
        <v>824</v>
      </c>
      <c r="B183" s="3">
        <f t="shared" ca="1" si="40"/>
        <v>44093</v>
      </c>
      <c r="C183">
        <f t="shared" ca="1" si="36"/>
        <v>190</v>
      </c>
      <c r="D183">
        <f t="shared" ca="1" si="37"/>
        <v>0</v>
      </c>
      <c r="E183">
        <f t="shared" ca="1" si="38"/>
        <v>0</v>
      </c>
      <c r="G183" s="3">
        <f t="shared" ca="1" si="41"/>
        <v>44138</v>
      </c>
      <c r="H183">
        <f t="shared" ca="1" si="39"/>
        <v>252</v>
      </c>
      <c r="I183" t="str">
        <f t="shared" ca="1" si="42"/>
        <v/>
      </c>
      <c r="J183" t="str">
        <f t="shared" ca="1" si="43"/>
        <v/>
      </c>
    </row>
    <row r="184" spans="1:10">
      <c r="A184" s="9"/>
      <c r="B184" s="3">
        <f t="shared" ca="1" si="40"/>
        <v>44092</v>
      </c>
      <c r="C184">
        <f t="shared" ca="1" si="36"/>
        <v>82</v>
      </c>
      <c r="D184">
        <f t="shared" ca="1" si="37"/>
        <v>0</v>
      </c>
      <c r="E184">
        <f t="shared" ca="1" si="38"/>
        <v>0</v>
      </c>
      <c r="G184" s="3">
        <f t="shared" ca="1" si="41"/>
        <v>44139</v>
      </c>
      <c r="H184">
        <f t="shared" ca="1" si="39"/>
        <v>345</v>
      </c>
      <c r="I184">
        <f t="shared" ca="1" si="42"/>
        <v>345</v>
      </c>
      <c r="J184" t="str">
        <f t="shared" ca="1" si="43"/>
        <v/>
      </c>
    </row>
    <row r="185" spans="1:10">
      <c r="B185" s="3">
        <f t="shared" ca="1" si="40"/>
        <v>44091</v>
      </c>
      <c r="C185">
        <f t="shared" ca="1" si="36"/>
        <v>137</v>
      </c>
      <c r="D185">
        <f t="shared" ca="1" si="37"/>
        <v>0</v>
      </c>
      <c r="E185">
        <f t="shared" ca="1" si="38"/>
        <v>0</v>
      </c>
      <c r="G185" s="3">
        <f t="shared" ca="1" si="41"/>
        <v>44140</v>
      </c>
      <c r="H185">
        <f t="shared" ca="1" si="39"/>
        <v>309</v>
      </c>
      <c r="I185" t="str">
        <f t="shared" ca="1" si="42"/>
        <v/>
      </c>
      <c r="J185">
        <f t="shared" ca="1" si="43"/>
        <v>309</v>
      </c>
    </row>
    <row r="186" spans="1:10">
      <c r="B186" s="3">
        <f t="shared" ca="1" si="40"/>
        <v>44090</v>
      </c>
      <c r="C186">
        <f t="shared" ca="1" si="36"/>
        <v>125</v>
      </c>
      <c r="D186">
        <f t="shared" ca="1" si="37"/>
        <v>0</v>
      </c>
      <c r="E186">
        <f t="shared" ca="1" si="38"/>
        <v>0</v>
      </c>
      <c r="G186" s="3">
        <f t="shared" ca="1" si="41"/>
        <v>44141</v>
      </c>
      <c r="H186">
        <f t="shared" ca="1" si="39"/>
        <v>378</v>
      </c>
      <c r="I186">
        <f t="shared" ca="1" si="42"/>
        <v>378</v>
      </c>
      <c r="J186" t="str">
        <f t="shared" ca="1" si="43"/>
        <v/>
      </c>
    </row>
    <row r="187" spans="1:10">
      <c r="B187" s="3">
        <f t="shared" ca="1" si="40"/>
        <v>44089</v>
      </c>
      <c r="C187">
        <f t="shared" ca="1" si="36"/>
        <v>136</v>
      </c>
      <c r="D187">
        <f t="shared" ca="1" si="37"/>
        <v>0</v>
      </c>
      <c r="E187">
        <f t="shared" ca="1" si="38"/>
        <v>0</v>
      </c>
      <c r="G187" s="3">
        <f t="shared" ca="1" si="41"/>
        <v>44142</v>
      </c>
      <c r="H187">
        <f t="shared" ca="1" si="39"/>
        <v>365</v>
      </c>
      <c r="I187" t="str">
        <f t="shared" ca="1" si="42"/>
        <v/>
      </c>
      <c r="J187" t="str">
        <f t="shared" ca="1" si="43"/>
        <v/>
      </c>
    </row>
    <row r="188" spans="1:10">
      <c r="B188" s="3">
        <f t="shared" ca="1" si="40"/>
        <v>44088</v>
      </c>
      <c r="C188">
        <f t="shared" ca="1" si="36"/>
        <v>67</v>
      </c>
      <c r="D188">
        <f t="shared" ca="1" si="37"/>
        <v>0</v>
      </c>
      <c r="E188">
        <f t="shared" ca="1" si="38"/>
        <v>0</v>
      </c>
      <c r="G188" s="3">
        <f t="shared" ca="1" si="41"/>
        <v>44143</v>
      </c>
      <c r="H188">
        <f t="shared" ca="1" si="39"/>
        <v>252</v>
      </c>
      <c r="I188" t="str">
        <f t="shared" ca="1" si="42"/>
        <v/>
      </c>
      <c r="J188" t="str">
        <f t="shared" ca="1" si="43"/>
        <v/>
      </c>
    </row>
    <row r="189" spans="1:10">
      <c r="B189" s="3">
        <f t="shared" ca="1" si="40"/>
        <v>44087</v>
      </c>
      <c r="C189">
        <f t="shared" ca="1" si="36"/>
        <v>87</v>
      </c>
      <c r="D189">
        <f t="shared" ca="1" si="37"/>
        <v>0</v>
      </c>
      <c r="E189">
        <f t="shared" ca="1" si="38"/>
        <v>0</v>
      </c>
      <c r="G189" s="3">
        <f t="shared" ca="1" si="41"/>
        <v>44144</v>
      </c>
      <c r="H189">
        <f t="shared" ca="1" si="39"/>
        <v>171</v>
      </c>
      <c r="I189" t="str">
        <f t="shared" ca="1" si="42"/>
        <v/>
      </c>
      <c r="J189">
        <f t="shared" ca="1" si="43"/>
        <v>171</v>
      </c>
    </row>
    <row r="190" spans="1:10">
      <c r="B190" s="3">
        <f t="shared" ca="1" si="40"/>
        <v>44086</v>
      </c>
      <c r="C190">
        <f t="shared" ca="1" si="36"/>
        <v>46</v>
      </c>
      <c r="D190">
        <f t="shared" ca="1" si="37"/>
        <v>0</v>
      </c>
      <c r="E190">
        <f t="shared" ca="1" si="38"/>
        <v>0</v>
      </c>
      <c r="G190" s="3">
        <f t="shared" ca="1" si="41"/>
        <v>44145</v>
      </c>
      <c r="H190">
        <f t="shared" ca="1" si="39"/>
        <v>202</v>
      </c>
      <c r="I190" t="str">
        <f t="shared" ca="1" si="42"/>
        <v/>
      </c>
      <c r="J190" t="str">
        <f t="shared" ca="1" si="43"/>
        <v/>
      </c>
    </row>
    <row r="191" spans="1:10">
      <c r="B191" s="3">
        <f t="shared" ca="1" si="40"/>
        <v>44085</v>
      </c>
      <c r="C191">
        <f t="shared" ca="1" si="36"/>
        <v>70</v>
      </c>
      <c r="D191">
        <f t="shared" ca="1" si="37"/>
        <v>0</v>
      </c>
      <c r="E191">
        <f t="shared" ca="1" si="38"/>
        <v>0</v>
      </c>
      <c r="G191" s="3">
        <f t="shared" ca="1" si="41"/>
        <v>44146</v>
      </c>
      <c r="H191">
        <f t="shared" ca="1" si="39"/>
        <v>248</v>
      </c>
      <c r="I191" t="str">
        <f t="shared" ca="1" si="42"/>
        <v/>
      </c>
      <c r="J191" t="str">
        <f t="shared" ca="1" si="43"/>
        <v/>
      </c>
    </row>
    <row r="192" spans="1:10">
      <c r="B192" s="3">
        <f t="shared" ca="1" si="40"/>
        <v>44084</v>
      </c>
      <c r="C192">
        <f t="shared" ca="1" si="36"/>
        <v>75</v>
      </c>
      <c r="D192">
        <f t="shared" ca="1" si="37"/>
        <v>0</v>
      </c>
      <c r="E192">
        <f t="shared" ca="1" si="38"/>
        <v>0</v>
      </c>
      <c r="G192" s="3">
        <f t="shared" ca="1" si="41"/>
        <v>44147</v>
      </c>
      <c r="H192">
        <f t="shared" ca="1" si="39"/>
        <v>255</v>
      </c>
      <c r="I192" t="str">
        <f t="shared" ca="1" si="42"/>
        <v/>
      </c>
      <c r="J192" t="str">
        <f t="shared" ca="1" si="43"/>
        <v/>
      </c>
    </row>
    <row r="193" spans="1:13">
      <c r="B193" s="3">
        <f t="shared" ca="1" si="40"/>
        <v>44083</v>
      </c>
      <c r="C193">
        <f t="shared" ref="C193:C208" ca="1" si="44">IF(B193&lt;&gt;B192,VLOOKUP(B193,data,2,FALSE),"")</f>
        <v>101</v>
      </c>
      <c r="D193">
        <f t="shared" ref="D193:D208" ca="1" si="45">VLOOKUP(B193,data,3,FALSE)</f>
        <v>0</v>
      </c>
      <c r="E193">
        <f t="shared" ref="E193:E208" ca="1" si="46">IF(C193&gt;E192,E192,0)</f>
        <v>0</v>
      </c>
      <c r="G193" s="3">
        <f t="shared" ca="1" si="41"/>
        <v>44148</v>
      </c>
      <c r="H193">
        <f t="shared" ca="1" si="39"/>
        <v>280</v>
      </c>
      <c r="I193">
        <f t="shared" ca="1" si="42"/>
        <v>280</v>
      </c>
      <c r="J193" t="str">
        <f t="shared" ca="1" si="43"/>
        <v/>
      </c>
    </row>
    <row r="194" spans="1:13">
      <c r="B194" s="3">
        <f t="shared" ca="1" si="40"/>
        <v>44082</v>
      </c>
      <c r="C194">
        <f t="shared" ref="C194:C200" ca="1" si="47">IF(B194&lt;&gt;B193,VLOOKUP(B194,data,2,FALSE),"")</f>
        <v>56</v>
      </c>
      <c r="D194">
        <f t="shared" ref="D194:D200" ca="1" si="48">VLOOKUP(B194,data,3,FALSE)</f>
        <v>0</v>
      </c>
      <c r="E194">
        <f t="shared" ref="E194:E200" ca="1" si="49">IF(C194&gt;E193,E193,0)</f>
        <v>0</v>
      </c>
      <c r="G194" s="3">
        <f t="shared" ca="1" si="41"/>
        <v>44149</v>
      </c>
      <c r="H194">
        <f t="shared" ca="1" si="39"/>
        <v>279</v>
      </c>
      <c r="I194" t="str">
        <f t="shared" ca="1" si="42"/>
        <v/>
      </c>
      <c r="J194">
        <f t="shared" ca="1" si="43"/>
        <v>279</v>
      </c>
    </row>
    <row r="195" spans="1:13">
      <c r="B195" s="3">
        <f t="shared" ca="1" si="40"/>
        <v>44081</v>
      </c>
      <c r="C195">
        <f t="shared" ca="1" si="47"/>
        <v>46</v>
      </c>
      <c r="D195">
        <f t="shared" ca="1" si="48"/>
        <v>0</v>
      </c>
      <c r="E195">
        <f t="shared" ca="1" si="49"/>
        <v>0</v>
      </c>
      <c r="G195" s="3">
        <f t="shared" ca="1" si="41"/>
        <v>44150</v>
      </c>
      <c r="H195">
        <f t="shared" ca="1" si="39"/>
        <v>321</v>
      </c>
      <c r="I195">
        <f t="shared" ca="1" si="42"/>
        <v>321</v>
      </c>
      <c r="J195" t="str">
        <f t="shared" ca="1" si="43"/>
        <v/>
      </c>
    </row>
    <row r="196" spans="1:13">
      <c r="B196" s="3">
        <f t="shared" ca="1" si="40"/>
        <v>44080</v>
      </c>
      <c r="C196">
        <f t="shared" ca="1" si="47"/>
        <v>10</v>
      </c>
      <c r="D196">
        <f t="shared" ca="1" si="48"/>
        <v>0</v>
      </c>
      <c r="E196">
        <f t="shared" ca="1" si="49"/>
        <v>0</v>
      </c>
      <c r="G196" s="3">
        <f t="shared" ca="1" si="41"/>
        <v>44151</v>
      </c>
      <c r="H196">
        <f t="shared" ca="1" si="39"/>
        <v>301</v>
      </c>
      <c r="I196" t="str">
        <f t="shared" ca="1" si="42"/>
        <v/>
      </c>
      <c r="J196">
        <f t="shared" ca="1" si="43"/>
        <v>301</v>
      </c>
    </row>
    <row r="197" spans="1:13">
      <c r="B197" s="3">
        <f t="shared" ca="1" si="40"/>
        <v>44079</v>
      </c>
      <c r="C197">
        <f t="shared" ca="1" si="47"/>
        <v>15</v>
      </c>
      <c r="D197">
        <f t="shared" ca="1" si="48"/>
        <v>0</v>
      </c>
      <c r="E197">
        <f t="shared" ca="1" si="49"/>
        <v>0</v>
      </c>
      <c r="G197" s="3">
        <f t="shared" ca="1" si="41"/>
        <v>44152</v>
      </c>
      <c r="H197">
        <f t="shared" ca="1" si="39"/>
        <v>389</v>
      </c>
      <c r="I197" t="str">
        <f t="shared" ca="1" si="42"/>
        <v/>
      </c>
      <c r="J197" t="str">
        <f t="shared" ca="1" si="43"/>
        <v/>
      </c>
    </row>
    <row r="198" spans="1:13">
      <c r="B198" s="3">
        <f t="shared" ca="1" si="40"/>
        <v>44078</v>
      </c>
      <c r="C198">
        <f t="shared" ca="1" si="47"/>
        <v>19</v>
      </c>
      <c r="D198">
        <f t="shared" ca="1" si="48"/>
        <v>0</v>
      </c>
      <c r="E198">
        <f t="shared" ca="1" si="49"/>
        <v>0</v>
      </c>
      <c r="G198" s="3">
        <f t="shared" ca="1" si="41"/>
        <v>44153</v>
      </c>
      <c r="H198">
        <f t="shared" ca="1" si="39"/>
        <v>458</v>
      </c>
      <c r="I198" t="str">
        <f t="shared" ca="1" si="42"/>
        <v/>
      </c>
      <c r="J198" t="str">
        <f t="shared" ca="1" si="43"/>
        <v/>
      </c>
    </row>
    <row r="199" spans="1:13">
      <c r="B199" s="3">
        <f t="shared" ca="1" si="40"/>
        <v>44077</v>
      </c>
      <c r="C199">
        <f t="shared" ca="1" si="47"/>
        <v>6</v>
      </c>
      <c r="D199">
        <f t="shared" ca="1" si="48"/>
        <v>0</v>
      </c>
      <c r="E199">
        <f t="shared" ca="1" si="49"/>
        <v>0</v>
      </c>
      <c r="G199" s="3">
        <f t="shared" ca="1" si="41"/>
        <v>44154</v>
      </c>
      <c r="H199">
        <f t="shared" ca="1" si="39"/>
        <v>537</v>
      </c>
      <c r="I199">
        <f t="shared" ca="1" si="42"/>
        <v>537</v>
      </c>
      <c r="J199" t="str">
        <f t="shared" ca="1" si="43"/>
        <v/>
      </c>
    </row>
    <row r="200" spans="1:13">
      <c r="B200" s="3">
        <f t="shared" ca="1" si="40"/>
        <v>44077</v>
      </c>
      <c r="C200" t="str">
        <f t="shared" ca="1" si="47"/>
        <v/>
      </c>
      <c r="D200">
        <f t="shared" ca="1" si="48"/>
        <v>0</v>
      </c>
      <c r="E200">
        <f t="shared" ca="1" si="49"/>
        <v>0</v>
      </c>
      <c r="G200" s="3">
        <f t="shared" ca="1" si="41"/>
        <v>44155</v>
      </c>
      <c r="H200">
        <f t="shared" ca="1" si="39"/>
        <v>518</v>
      </c>
      <c r="I200" t="str">
        <f t="shared" ca="1" si="42"/>
        <v/>
      </c>
      <c r="J200">
        <f t="shared" ca="1" si="43"/>
        <v>518</v>
      </c>
    </row>
    <row r="201" spans="1:13">
      <c r="B201" s="3">
        <f t="shared" ca="1" si="40"/>
        <v>44077</v>
      </c>
      <c r="C201" t="str">
        <f t="shared" ref="C201:C208" ca="1" si="50">IF(B201&lt;&gt;B200,VLOOKUP(B201,data,2,FALSE),"")</f>
        <v/>
      </c>
      <c r="D201">
        <f t="shared" ref="D201:D208" ca="1" si="51">VLOOKUP(B201,data,3,FALSE)</f>
        <v>0</v>
      </c>
      <c r="E201">
        <f t="shared" ref="E201:E208" ca="1" si="52">IF(C201&gt;E200,E200,0)</f>
        <v>0</v>
      </c>
      <c r="G201" s="3">
        <f t="shared" ca="1" si="41"/>
        <v>44156</v>
      </c>
      <c r="H201">
        <f t="shared" ca="1" si="39"/>
        <v>626</v>
      </c>
      <c r="I201">
        <f t="shared" ca="1" si="42"/>
        <v>626</v>
      </c>
      <c r="J201" t="str">
        <f t="shared" ca="1" si="43"/>
        <v/>
      </c>
    </row>
    <row r="202" spans="1:13">
      <c r="A202" s="14"/>
      <c r="B202" s="3">
        <f t="shared" ca="1" si="40"/>
        <v>44077</v>
      </c>
      <c r="C202" t="str">
        <f t="shared" ca="1" si="50"/>
        <v/>
      </c>
      <c r="D202">
        <f t="shared" ca="1" si="51"/>
        <v>0</v>
      </c>
      <c r="E202">
        <f t="shared" ca="1" si="52"/>
        <v>0</v>
      </c>
      <c r="G202" s="3">
        <f t="shared" ca="1" si="41"/>
        <v>44157</v>
      </c>
      <c r="H202">
        <f t="shared" ca="1" si="39"/>
        <v>485</v>
      </c>
      <c r="I202" t="str">
        <f t="shared" ca="1" si="42"/>
        <v/>
      </c>
      <c r="J202" t="str">
        <f t="shared" ca="1" si="43"/>
        <v/>
      </c>
    </row>
    <row r="203" spans="1:13">
      <c r="B203" s="3">
        <f t="shared" ca="1" si="40"/>
        <v>44077</v>
      </c>
      <c r="C203" t="str">
        <f t="shared" ca="1" si="50"/>
        <v/>
      </c>
      <c r="D203">
        <f t="shared" ca="1" si="51"/>
        <v>0</v>
      </c>
      <c r="E203">
        <f t="shared" ca="1" si="52"/>
        <v>0</v>
      </c>
      <c r="G203" s="3">
        <f t="shared" ca="1" si="41"/>
        <v>44158</v>
      </c>
      <c r="H203">
        <f t="shared" ca="1" si="39"/>
        <v>383</v>
      </c>
      <c r="I203" t="str">
        <f t="shared" ca="1" si="42"/>
        <v/>
      </c>
      <c r="J203">
        <f t="shared" ca="1" si="43"/>
        <v>383</v>
      </c>
    </row>
    <row r="204" spans="1:13">
      <c r="B204" s="3">
        <f t="shared" ca="1" si="40"/>
        <v>44077</v>
      </c>
      <c r="C204" t="str">
        <f t="shared" ca="1" si="50"/>
        <v/>
      </c>
      <c r="D204">
        <f t="shared" ca="1" si="51"/>
        <v>0</v>
      </c>
      <c r="E204">
        <f t="shared" ca="1" si="52"/>
        <v>0</v>
      </c>
      <c r="G204" s="3">
        <f t="shared" ca="1" si="41"/>
        <v>44159</v>
      </c>
      <c r="H204">
        <f t="shared" ca="1" si="39"/>
        <v>874</v>
      </c>
      <c r="I204" t="str">
        <f t="shared" ca="1" si="42"/>
        <v/>
      </c>
      <c r="J204" t="str">
        <f t="shared" ca="1" si="43"/>
        <v/>
      </c>
    </row>
    <row r="205" spans="1:13">
      <c r="B205" s="3">
        <f t="shared" ca="1" si="40"/>
        <v>44077</v>
      </c>
      <c r="C205" t="str">
        <f t="shared" ca="1" si="50"/>
        <v/>
      </c>
      <c r="D205">
        <f t="shared" ca="1" si="51"/>
        <v>0</v>
      </c>
      <c r="E205">
        <f t="shared" ca="1" si="52"/>
        <v>0</v>
      </c>
      <c r="G205" s="3">
        <f t="shared" ca="1" si="41"/>
        <v>44160</v>
      </c>
      <c r="H205">
        <f t="shared" ca="1" si="39"/>
        <v>1098</v>
      </c>
      <c r="I205">
        <f t="shared" ca="1" si="42"/>
        <v>1098</v>
      </c>
      <c r="J205" t="str">
        <f t="shared" ca="1" si="43"/>
        <v/>
      </c>
    </row>
    <row r="206" spans="1:13">
      <c r="B206" s="3">
        <f t="shared" ca="1" si="40"/>
        <v>44077</v>
      </c>
      <c r="C206" t="str">
        <f t="shared" ca="1" si="50"/>
        <v/>
      </c>
      <c r="D206">
        <f t="shared" ca="1" si="51"/>
        <v>0</v>
      </c>
      <c r="E206">
        <f t="shared" ca="1" si="52"/>
        <v>0</v>
      </c>
      <c r="G206" s="3">
        <f t="shared" ca="1" si="41"/>
        <v>44161</v>
      </c>
      <c r="H206">
        <f t="shared" ca="1" si="39"/>
        <v>923</v>
      </c>
      <c r="I206" t="str">
        <f t="shared" ca="1" si="42"/>
        <v/>
      </c>
      <c r="J206" t="str">
        <f t="shared" ca="1" si="43"/>
        <v/>
      </c>
    </row>
    <row r="207" spans="1:13">
      <c r="B207" s="3">
        <f t="shared" ca="1" si="40"/>
        <v>44077</v>
      </c>
      <c r="C207" t="str">
        <f t="shared" ca="1" si="50"/>
        <v/>
      </c>
      <c r="D207">
        <f t="shared" ca="1" si="51"/>
        <v>0</v>
      </c>
      <c r="E207">
        <f t="shared" ca="1" si="52"/>
        <v>0</v>
      </c>
      <c r="G207" s="3">
        <f t="shared" ref="G178:G207" ca="1" si="53">IF(G208&gt;44077,G208-1,44077)</f>
        <v>44162</v>
      </c>
      <c r="H207">
        <f t="shared" ref="H177:H208" ca="1" si="54">VLOOKUP(G207,data,2,FALSE)</f>
        <v>838</v>
      </c>
      <c r="I207" t="str">
        <f t="shared" ref="I178:I207" ca="1" si="55">IF(AND(H207&gt;H206,H207&gt;H208),H207,IF(AND(H208="",H207/H206&gt;1.1),H207,""))</f>
        <v/>
      </c>
      <c r="J207">
        <f t="shared" ref="J178:J207" ca="1" si="56">IF(AND(H207&lt;H206,H207&lt;H208),H207,IF(AND(H208="",H207/H206&lt;0.9),H207,""))</f>
        <v>838</v>
      </c>
    </row>
    <row r="208" spans="1:13">
      <c r="B208" s="3">
        <f t="shared" ca="1" si="40"/>
        <v>44077</v>
      </c>
      <c r="C208" t="str">
        <f t="shared" ca="1" si="50"/>
        <v/>
      </c>
      <c r="D208">
        <f t="shared" ca="1" si="51"/>
        <v>0</v>
      </c>
      <c r="E208">
        <f t="shared" ca="1" si="52"/>
        <v>0</v>
      </c>
      <c r="G208" s="3">
        <f ca="1">B113</f>
        <v>44163</v>
      </c>
      <c r="H208">
        <f t="shared" ca="1" si="54"/>
        <v>1025</v>
      </c>
      <c r="I208">
        <f ca="1">IF(AND(H208&gt;H207,H208&gt;H209),H208,IF(AND(H209="",H208/H207&gt;1.1),H208,""))</f>
        <v>1025</v>
      </c>
      <c r="J208" t="str">
        <f ca="1">IF(AND(H208&lt;H207,H208&lt;H209),H208,IF(AND(H209="",H208/H207&lt;0.9),H208,""))</f>
        <v/>
      </c>
      <c r="M208" t="s">
        <v>21</v>
      </c>
    </row>
    <row r="209" spans="2:3">
      <c r="B209" s="3"/>
      <c r="C209"/>
    </row>
    <row r="210" spans="2:3">
      <c r="B210" s="3"/>
      <c r="C210"/>
    </row>
  </sheetData>
  <sortState xmlns:xlrd2="http://schemas.microsoft.com/office/spreadsheetml/2017/richdata2" ref="C87:D99">
    <sortCondition descending="1" ref="C87:C99"/>
  </sortState>
  <hyperlinks>
    <hyperlink ref="A40" r:id="rId1" location="Koronavilkkua" display="https://thl.fi/fi/web/hyvinvoinnin-ja-terveyden-edistamisen-johtaminen/ajankohtaista/koronan-vaikutukset-yhteiskuntaan-ja-palveluihin - Koronavilkkua" xr:uid="{F06E6CD0-5429-431D-B74B-547C41718C4B}"/>
    <hyperlink ref="A103" r:id="rId2" xr:uid="{517C9E3A-E5DB-4E26-91C6-74B95F09EC29}"/>
    <hyperlink ref="A46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sheetPr codeName="Sheet2"/>
  <dimension ref="A1:E261"/>
  <sheetViews>
    <sheetView workbookViewId="0">
      <selection activeCell="A14" sqref="A14"/>
    </sheetView>
  </sheetViews>
  <sheetFormatPr defaultRowHeight="14.6"/>
  <cols>
    <col min="1" max="1" width="9.921875" style="11" bestFit="1" customWidth="1"/>
    <col min="3" max="3" width="17.61328125" bestFit="1" customWidth="1"/>
    <col min="4" max="4" width="22.84375" bestFit="1" customWidth="1"/>
    <col min="5" max="5" width="9.921875" bestFit="1" customWidth="1"/>
  </cols>
  <sheetData>
    <row r="1" spans="1:4">
      <c r="B1" s="11" t="s">
        <v>15</v>
      </c>
      <c r="D1" t="s">
        <v>24</v>
      </c>
    </row>
    <row r="2" spans="1:4">
      <c r="A2" s="11">
        <v>44162</v>
      </c>
      <c r="B2">
        <v>838</v>
      </c>
    </row>
    <row r="3" spans="1:4">
      <c r="A3" s="11">
        <v>44161</v>
      </c>
      <c r="B3">
        <v>923</v>
      </c>
      <c r="C3" s="15">
        <v>44161</v>
      </c>
      <c r="D3">
        <v>496</v>
      </c>
    </row>
    <row r="4" spans="1:4">
      <c r="A4" s="11">
        <v>44160</v>
      </c>
      <c r="B4">
        <v>1098</v>
      </c>
      <c r="C4" s="15">
        <v>44160</v>
      </c>
      <c r="D4">
        <v>363</v>
      </c>
    </row>
    <row r="5" spans="1:4">
      <c r="A5" s="11">
        <v>44159</v>
      </c>
      <c r="B5">
        <v>874</v>
      </c>
      <c r="C5" s="15">
        <v>44159</v>
      </c>
      <c r="D5">
        <v>353</v>
      </c>
    </row>
    <row r="6" spans="1:4">
      <c r="A6" s="11">
        <v>44158</v>
      </c>
      <c r="B6">
        <v>383</v>
      </c>
      <c r="C6" s="15">
        <v>44158</v>
      </c>
      <c r="D6">
        <v>297</v>
      </c>
    </row>
    <row r="7" spans="1:4">
      <c r="A7" s="11">
        <v>44157</v>
      </c>
      <c r="B7">
        <v>485</v>
      </c>
      <c r="C7" s="15">
        <v>44157</v>
      </c>
      <c r="D7">
        <v>423</v>
      </c>
    </row>
    <row r="8" spans="1:4">
      <c r="A8" s="11">
        <v>44156</v>
      </c>
      <c r="B8">
        <v>626</v>
      </c>
      <c r="C8" s="15">
        <v>44156</v>
      </c>
      <c r="D8">
        <v>469</v>
      </c>
    </row>
    <row r="9" spans="1:4">
      <c r="A9" s="11">
        <v>44155</v>
      </c>
      <c r="B9">
        <v>518</v>
      </c>
      <c r="C9" s="15">
        <v>44155</v>
      </c>
      <c r="D9">
        <v>461</v>
      </c>
    </row>
    <row r="10" spans="1:4">
      <c r="A10" s="11">
        <v>44154</v>
      </c>
      <c r="B10">
        <v>537</v>
      </c>
      <c r="C10" s="15">
        <v>44154</v>
      </c>
      <c r="D10">
        <v>351</v>
      </c>
    </row>
    <row r="11" spans="1:4">
      <c r="A11" s="11">
        <v>44153</v>
      </c>
      <c r="B11">
        <v>458</v>
      </c>
      <c r="C11" s="15">
        <v>44153</v>
      </c>
      <c r="D11">
        <v>288</v>
      </c>
    </row>
    <row r="12" spans="1:4">
      <c r="A12" s="11">
        <v>44152</v>
      </c>
      <c r="B12">
        <v>389</v>
      </c>
      <c r="C12" s="15">
        <v>44152</v>
      </c>
      <c r="D12">
        <v>228</v>
      </c>
    </row>
    <row r="13" spans="1:4">
      <c r="A13" s="11">
        <v>44151</v>
      </c>
      <c r="B13">
        <v>301</v>
      </c>
      <c r="C13" s="15">
        <v>44151</v>
      </c>
      <c r="D13">
        <v>104</v>
      </c>
    </row>
    <row r="14" spans="1:4">
      <c r="A14" s="11">
        <v>44150</v>
      </c>
      <c r="B14">
        <v>321</v>
      </c>
      <c r="C14" s="15">
        <v>44150</v>
      </c>
      <c r="D14">
        <v>213</v>
      </c>
    </row>
    <row r="15" spans="1:4">
      <c r="A15" s="11">
        <v>44149</v>
      </c>
      <c r="B15">
        <v>279</v>
      </c>
      <c r="C15" s="15">
        <v>44149</v>
      </c>
      <c r="D15">
        <v>244</v>
      </c>
    </row>
    <row r="16" spans="1:4">
      <c r="A16" s="11">
        <v>44148</v>
      </c>
      <c r="B16">
        <v>280</v>
      </c>
      <c r="C16" s="15">
        <v>44148</v>
      </c>
      <c r="D16">
        <v>316</v>
      </c>
    </row>
    <row r="17" spans="1:4">
      <c r="A17" s="11">
        <v>44147</v>
      </c>
      <c r="B17">
        <v>255</v>
      </c>
      <c r="C17" s="15">
        <v>44147</v>
      </c>
      <c r="D17">
        <v>197</v>
      </c>
    </row>
    <row r="18" spans="1:4">
      <c r="A18" s="11">
        <v>44146</v>
      </c>
      <c r="B18">
        <v>248</v>
      </c>
      <c r="C18" s="15">
        <v>44146</v>
      </c>
      <c r="D18">
        <v>238</v>
      </c>
    </row>
    <row r="19" spans="1:4">
      <c r="A19" s="11">
        <v>44145</v>
      </c>
      <c r="B19">
        <v>202</v>
      </c>
      <c r="C19" s="15">
        <v>44145</v>
      </c>
      <c r="D19">
        <v>220</v>
      </c>
    </row>
    <row r="20" spans="1:4">
      <c r="A20" s="11">
        <v>44144</v>
      </c>
      <c r="B20">
        <v>171</v>
      </c>
      <c r="C20" s="15">
        <v>44144</v>
      </c>
      <c r="D20">
        <v>90</v>
      </c>
    </row>
    <row r="21" spans="1:4">
      <c r="A21" s="11">
        <v>44143</v>
      </c>
      <c r="B21">
        <v>252</v>
      </c>
      <c r="C21" s="15">
        <v>44143</v>
      </c>
      <c r="D21">
        <v>412</v>
      </c>
    </row>
    <row r="22" spans="1:4">
      <c r="A22" s="11">
        <v>44142</v>
      </c>
      <c r="B22">
        <v>365</v>
      </c>
    </row>
    <row r="23" spans="1:4">
      <c r="A23" s="11">
        <v>44141</v>
      </c>
      <c r="B23">
        <v>378</v>
      </c>
      <c r="C23" s="15">
        <v>44141</v>
      </c>
      <c r="D23">
        <v>266</v>
      </c>
    </row>
    <row r="24" spans="1:4">
      <c r="A24" s="11">
        <v>44140</v>
      </c>
      <c r="B24">
        <v>309</v>
      </c>
      <c r="C24" s="15">
        <v>44140</v>
      </c>
      <c r="D24">
        <v>189</v>
      </c>
    </row>
    <row r="25" spans="1:4">
      <c r="A25" s="11">
        <v>44139</v>
      </c>
      <c r="B25">
        <v>345</v>
      </c>
      <c r="C25" s="15">
        <v>44139</v>
      </c>
      <c r="D25">
        <v>293</v>
      </c>
    </row>
    <row r="26" spans="1:4">
      <c r="A26" s="11">
        <v>44138</v>
      </c>
      <c r="B26">
        <v>252</v>
      </c>
      <c r="C26" s="15">
        <v>44138</v>
      </c>
      <c r="D26">
        <v>237</v>
      </c>
    </row>
    <row r="27" spans="1:4">
      <c r="A27" s="11">
        <v>44137</v>
      </c>
      <c r="B27">
        <v>241</v>
      </c>
      <c r="C27" s="15">
        <v>44137</v>
      </c>
      <c r="D27">
        <v>109</v>
      </c>
    </row>
    <row r="28" spans="1:4">
      <c r="A28" s="11">
        <v>44136</v>
      </c>
      <c r="B28">
        <v>240</v>
      </c>
      <c r="C28" s="15">
        <v>44136</v>
      </c>
      <c r="D28">
        <v>178</v>
      </c>
    </row>
    <row r="29" spans="1:4">
      <c r="A29" s="11">
        <v>44135</v>
      </c>
      <c r="B29">
        <v>372</v>
      </c>
      <c r="C29" s="15">
        <v>44135</v>
      </c>
      <c r="D29">
        <v>203</v>
      </c>
    </row>
    <row r="30" spans="1:4">
      <c r="A30" s="11">
        <v>44134</v>
      </c>
      <c r="B30">
        <v>367</v>
      </c>
      <c r="C30" s="15">
        <v>44134</v>
      </c>
      <c r="D30">
        <v>344</v>
      </c>
    </row>
    <row r="31" spans="1:4">
      <c r="A31" s="11">
        <v>44133</v>
      </c>
      <c r="B31">
        <v>353</v>
      </c>
      <c r="C31" s="15">
        <v>44133</v>
      </c>
      <c r="D31">
        <v>188</v>
      </c>
    </row>
    <row r="32" spans="1:4">
      <c r="A32" s="11">
        <v>44132</v>
      </c>
      <c r="B32">
        <v>367</v>
      </c>
      <c r="C32" s="15">
        <v>44132</v>
      </c>
      <c r="D32">
        <v>408</v>
      </c>
    </row>
    <row r="33" spans="1:4">
      <c r="A33" s="11">
        <v>44131</v>
      </c>
      <c r="B33">
        <v>260</v>
      </c>
    </row>
    <row r="34" spans="1:4">
      <c r="A34" s="11">
        <v>44130</v>
      </c>
      <c r="B34">
        <v>309</v>
      </c>
      <c r="C34" s="15">
        <v>44130</v>
      </c>
      <c r="D34">
        <v>122</v>
      </c>
    </row>
    <row r="35" spans="1:4">
      <c r="A35" s="11">
        <v>44129</v>
      </c>
      <c r="B35">
        <v>312</v>
      </c>
      <c r="C35" s="15">
        <v>44129</v>
      </c>
      <c r="D35">
        <v>196</v>
      </c>
    </row>
    <row r="36" spans="1:4">
      <c r="A36" s="11">
        <v>44128</v>
      </c>
      <c r="B36">
        <v>329</v>
      </c>
      <c r="C36" s="15">
        <v>44128</v>
      </c>
      <c r="D36">
        <v>178</v>
      </c>
    </row>
    <row r="37" spans="1:4">
      <c r="A37" s="11">
        <v>44127</v>
      </c>
      <c r="B37">
        <v>486</v>
      </c>
      <c r="C37" s="15">
        <v>44127</v>
      </c>
      <c r="D37">
        <v>219</v>
      </c>
    </row>
    <row r="38" spans="1:4">
      <c r="A38" s="11">
        <v>44126</v>
      </c>
      <c r="B38">
        <v>372</v>
      </c>
      <c r="C38" s="15">
        <v>44126</v>
      </c>
      <c r="D38">
        <v>184</v>
      </c>
    </row>
    <row r="39" spans="1:4">
      <c r="A39" s="11">
        <v>44125</v>
      </c>
      <c r="B39">
        <v>446</v>
      </c>
      <c r="C39" s="15">
        <v>44125</v>
      </c>
      <c r="D39">
        <v>222</v>
      </c>
    </row>
    <row r="40" spans="1:4">
      <c r="A40" s="11">
        <v>44124</v>
      </c>
      <c r="B40">
        <v>386</v>
      </c>
      <c r="C40" s="15">
        <v>44124</v>
      </c>
      <c r="D40">
        <v>294</v>
      </c>
    </row>
    <row r="41" spans="1:4">
      <c r="A41" s="11">
        <v>44123</v>
      </c>
      <c r="B41">
        <v>421</v>
      </c>
      <c r="C41" s="15">
        <v>44123</v>
      </c>
      <c r="D41">
        <v>131</v>
      </c>
    </row>
    <row r="42" spans="1:4">
      <c r="A42" s="11">
        <v>44122</v>
      </c>
      <c r="B42">
        <v>535</v>
      </c>
      <c r="C42" s="15">
        <v>44122</v>
      </c>
      <c r="D42">
        <v>131</v>
      </c>
    </row>
    <row r="43" spans="1:4">
      <c r="A43" s="11">
        <v>44121</v>
      </c>
      <c r="B43">
        <v>537</v>
      </c>
      <c r="C43" s="15">
        <v>44121</v>
      </c>
      <c r="D43">
        <v>160</v>
      </c>
    </row>
    <row r="44" spans="1:4">
      <c r="A44" s="11">
        <v>44120</v>
      </c>
      <c r="B44">
        <v>639</v>
      </c>
      <c r="C44" s="15">
        <v>44120</v>
      </c>
      <c r="D44">
        <v>189</v>
      </c>
    </row>
    <row r="45" spans="1:4">
      <c r="A45" s="11">
        <v>44119</v>
      </c>
      <c r="B45">
        <v>429</v>
      </c>
      <c r="C45" s="15">
        <v>44119</v>
      </c>
      <c r="D45">
        <v>241</v>
      </c>
    </row>
    <row r="46" spans="1:4">
      <c r="A46" s="11">
        <v>44118</v>
      </c>
      <c r="B46">
        <v>559</v>
      </c>
      <c r="C46" s="15">
        <v>44118</v>
      </c>
      <c r="D46">
        <v>204</v>
      </c>
    </row>
    <row r="47" spans="1:4">
      <c r="A47" s="11">
        <v>44117</v>
      </c>
      <c r="B47">
        <v>649</v>
      </c>
      <c r="C47" s="15">
        <v>44117</v>
      </c>
      <c r="D47">
        <v>287</v>
      </c>
    </row>
    <row r="48" spans="1:4">
      <c r="A48" s="11">
        <v>44116</v>
      </c>
      <c r="B48">
        <v>691</v>
      </c>
      <c r="C48" s="15">
        <v>44116</v>
      </c>
      <c r="D48">
        <v>214</v>
      </c>
    </row>
    <row r="49" spans="1:4">
      <c r="A49" s="11">
        <v>44115</v>
      </c>
      <c r="B49">
        <v>666</v>
      </c>
      <c r="C49" s="15">
        <v>44115</v>
      </c>
      <c r="D49">
        <v>149</v>
      </c>
    </row>
    <row r="50" spans="1:4">
      <c r="A50" s="11">
        <v>44114</v>
      </c>
      <c r="B50">
        <v>720</v>
      </c>
      <c r="C50" s="15">
        <v>44114</v>
      </c>
      <c r="D50">
        <v>269</v>
      </c>
    </row>
    <row r="51" spans="1:4">
      <c r="A51" s="11">
        <v>44113</v>
      </c>
      <c r="B51">
        <v>640</v>
      </c>
      <c r="C51" s="15">
        <v>44113</v>
      </c>
      <c r="D51">
        <v>235</v>
      </c>
    </row>
    <row r="52" spans="1:4">
      <c r="A52" s="11">
        <v>44112</v>
      </c>
      <c r="B52">
        <v>445</v>
      </c>
    </row>
    <row r="53" spans="1:4">
      <c r="A53" s="11">
        <v>44111</v>
      </c>
      <c r="B53">
        <v>578</v>
      </c>
    </row>
    <row r="54" spans="1:4">
      <c r="A54" s="11">
        <v>44110</v>
      </c>
      <c r="B54">
        <v>655</v>
      </c>
    </row>
    <row r="55" spans="1:4">
      <c r="A55" s="11">
        <v>44109</v>
      </c>
      <c r="B55">
        <v>453</v>
      </c>
    </row>
    <row r="56" spans="1:4">
      <c r="A56" s="11">
        <v>44108</v>
      </c>
      <c r="B56">
        <v>294</v>
      </c>
    </row>
    <row r="57" spans="1:4">
      <c r="A57" s="11">
        <v>44107</v>
      </c>
      <c r="B57">
        <v>463</v>
      </c>
    </row>
    <row r="88" spans="1:2">
      <c r="A88" s="16"/>
      <c r="B88" s="12"/>
    </row>
    <row r="89" spans="1:2">
      <c r="A89" s="16"/>
      <c r="B89" s="12"/>
    </row>
    <row r="231" spans="5:5">
      <c r="E231">
        <v>44161</v>
      </c>
    </row>
    <row r="234" spans="5:5">
      <c r="E234">
        <v>0</v>
      </c>
    </row>
    <row r="237" spans="5:5">
      <c r="E237">
        <v>0</v>
      </c>
    </row>
    <row r="240" spans="5:5">
      <c r="E240">
        <v>0</v>
      </c>
    </row>
    <row r="243" spans="5:5">
      <c r="E243">
        <v>0</v>
      </c>
    </row>
    <row r="246" spans="5:5">
      <c r="E246">
        <v>0</v>
      </c>
    </row>
    <row r="249" spans="5:5">
      <c r="E249">
        <v>0</v>
      </c>
    </row>
    <row r="252" spans="5:5">
      <c r="E252">
        <v>0</v>
      </c>
    </row>
    <row r="255" spans="5:5">
      <c r="E255">
        <v>0</v>
      </c>
    </row>
    <row r="258" spans="5:5">
      <c r="E258">
        <v>0</v>
      </c>
    </row>
    <row r="261" spans="5:5">
      <c r="E261">
        <v>0</v>
      </c>
    </row>
  </sheetData>
  <sortState xmlns:xlrd2="http://schemas.microsoft.com/office/spreadsheetml/2017/richdata2" ref="D90:E228">
    <sortCondition descending="1" ref="E90:E2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2020-11-28T07:29:29Z</dcterms:modified>
</cp:coreProperties>
</file>