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4091242A-8E2E-4E88-B02D-0A4E8454F139}" xr6:coauthVersionLast="45" xr6:coauthVersionMax="45" xr10:uidLastSave="{00000000-0000-0000-0000-000000000000}"/>
  <bookViews>
    <workbookView xWindow="951" yWindow="17" windowWidth="20992" windowHeight="12326" xr2:uid="{C8451757-F61A-4204-92A2-683EE66AFF0A}"/>
  </bookViews>
  <sheets>
    <sheet name="Android" sheetId="1" r:id="rId1"/>
  </sheets>
  <definedNames>
    <definedName name="data">Android!$C$9:$E$54</definedName>
    <definedName name="Json">Android!$A$4</definedName>
    <definedName name="time">Android!$C$9:$C$54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59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60" i="1" s="1"/>
  <c r="J21" i="1"/>
  <c r="K21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D21" i="1"/>
  <c r="D9" i="1"/>
  <c r="I22" i="1"/>
  <c r="L21" i="1"/>
  <c r="E20" i="1" s="1"/>
  <c r="D20" i="1"/>
  <c r="B75" i="1" l="1"/>
  <c r="C61" i="1"/>
  <c r="E21" i="1"/>
  <c r="E9" i="1"/>
  <c r="J22" i="1"/>
  <c r="K22" i="1" s="1"/>
  <c r="D11" i="1"/>
  <c r="D61" i="1" l="1"/>
  <c r="C75" i="1"/>
  <c r="D75" i="1"/>
  <c r="B76" i="1"/>
  <c r="C62" i="1"/>
  <c r="L22" i="1"/>
  <c r="E11" i="1" s="1"/>
  <c r="D62" i="1" s="1"/>
  <c r="D22" i="1"/>
  <c r="C74" i="1" s="1"/>
  <c r="D76" i="1" l="1"/>
  <c r="B77" i="1"/>
  <c r="C76" i="1"/>
  <c r="C60" i="1"/>
  <c r="F58" i="1" s="1"/>
  <c r="C73" i="1"/>
  <c r="C63" i="1"/>
  <c r="D63" i="1"/>
  <c r="E22" i="1"/>
  <c r="D74" i="1" l="1"/>
  <c r="B78" i="1"/>
  <c r="C77" i="1"/>
  <c r="D77" i="1"/>
  <c r="D60" i="1"/>
  <c r="D73" i="1"/>
  <c r="D64" i="1"/>
  <c r="C64" i="1"/>
  <c r="C78" i="1" l="1"/>
  <c r="D78" i="1"/>
  <c r="B79" i="1"/>
  <c r="D65" i="1"/>
  <c r="C65" i="1"/>
  <c r="C79" i="1" l="1"/>
  <c r="D79" i="1"/>
  <c r="B80" i="1"/>
  <c r="B81" i="1" s="1"/>
  <c r="B82" i="1" s="1"/>
  <c r="B83" i="1" s="1"/>
  <c r="D66" i="1"/>
  <c r="C66" i="1"/>
  <c r="F60" i="1" s="1"/>
  <c r="B84" i="1" l="1"/>
  <c r="D83" i="1"/>
  <c r="C83" i="1"/>
  <c r="C81" i="1"/>
  <c r="D81" i="1"/>
  <c r="D80" i="1"/>
  <c r="C80" i="1"/>
  <c r="F74" i="1" s="1"/>
  <c r="C67" i="1"/>
  <c r="D67" i="1"/>
  <c r="B85" i="1" l="1"/>
  <c r="D84" i="1"/>
  <c r="C84" i="1"/>
  <c r="D82" i="1"/>
  <c r="C82" i="1"/>
  <c r="D68" i="1"/>
  <c r="C68" i="1"/>
  <c r="B86" i="1" l="1"/>
  <c r="D85" i="1"/>
  <c r="C85" i="1"/>
  <c r="D69" i="1"/>
  <c r="C69" i="1"/>
  <c r="B87" i="1" l="1"/>
  <c r="D86" i="1"/>
  <c r="C86" i="1"/>
  <c r="D70" i="1"/>
  <c r="C70" i="1"/>
  <c r="B88" i="1" l="1"/>
  <c r="D87" i="1"/>
  <c r="C87" i="1"/>
  <c r="F81" i="1" s="1"/>
  <c r="C71" i="1"/>
  <c r="D71" i="1"/>
  <c r="G74" i="1" l="1"/>
  <c r="B89" i="1"/>
  <c r="D88" i="1"/>
  <c r="C88" i="1"/>
  <c r="C72" i="1"/>
  <c r="F67" i="1" s="1"/>
  <c r="D72" i="1"/>
  <c r="G60" i="1" l="1"/>
  <c r="G67" i="1"/>
  <c r="B90" i="1"/>
  <c r="C90" i="1" s="1"/>
  <c r="D89" i="1"/>
  <c r="C89" i="1"/>
  <c r="A56" i="1" l="1"/>
  <c r="B91" i="1"/>
  <c r="C91" i="1" s="1"/>
  <c r="D90" i="1"/>
  <c r="B92" i="1" l="1"/>
  <c r="C92" i="1" s="1"/>
  <c r="D91" i="1"/>
  <c r="B93" i="1" l="1"/>
  <c r="B94" i="1" s="1"/>
  <c r="B95" i="1" s="1"/>
  <c r="B96" i="1" s="1"/>
  <c r="D96" i="1" s="1"/>
  <c r="D92" i="1"/>
  <c r="B97" i="1" l="1"/>
  <c r="C96" i="1"/>
  <c r="D95" i="1"/>
  <c r="C95" i="1"/>
  <c r="D94" i="1"/>
  <c r="C94" i="1"/>
  <c r="C93" i="1"/>
  <c r="D93" i="1"/>
  <c r="D97" i="1" l="1"/>
  <c r="B98" i="1"/>
  <c r="D98" i="1" s="1"/>
  <c r="B101" i="1"/>
  <c r="D101" i="1" s="1"/>
  <c r="C97" i="1"/>
  <c r="F88" i="1"/>
  <c r="G81" i="1" s="1"/>
  <c r="B99" i="1" l="1"/>
  <c r="D99" i="1" s="1"/>
  <c r="C98" i="1"/>
  <c r="B102" i="1"/>
  <c r="D102" i="1" s="1"/>
  <c r="C101" i="1"/>
  <c r="B100" i="1" l="1"/>
  <c r="C99" i="1"/>
  <c r="C102" i="1"/>
  <c r="C100" i="1" l="1"/>
  <c r="D100" i="1"/>
</calcChain>
</file>

<file path=xl/sharedStrings.xml><?xml version="1.0" encoding="utf-8"?>
<sst xmlns="http://schemas.openxmlformats.org/spreadsheetml/2006/main" count="15" uniqueCount="13">
  <si>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</si>
  <si>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</si>
  <si>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</si>
  <si>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</si>
  <si>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</si>
  <si>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</si>
  <si>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</si>
  <si>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</si>
  <si>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</si>
  <si>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</si>
  <si>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</si>
  <si>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</si>
  <si>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[{"timestamp":"12 October 2020, 8.28","keyCount":691,"matchesCount":0,"appName":"Koronavilkku","hash":"qoURebnRYLz4UWPjy6sHVr61ISkiXHIBnOj4FXNrV7U="},{"timestamp":"11 October 2020, 8.24","keyCount":666,"matchesCount":0,"appName":"Koronavilkku","hash":"slXfa3ePSYi5FhtAzfpCeAHx8Yp2h7W6YiyKXVZH9Io="},{"timestamp":"10 October 2020, 9.41","keyCount":720,"matchesCount":0,"appName":"Koronavilkku","hash":"ai6ll2UsOGUGF3FkMqQzpSklXPlQAQZordsGWRB3jrk="},{"timestamp":"9 October 2020, 9.37","keyCount":640,"matchesCount":1,"appName":"Koronavilkku","hash":"DPtU2zd7ruh3+pprAmVkssRIipXQLzHG8Yy7I59TSrE="},{"timestamp":"8 October 2020, 9.33","keyCount":445,"matchesCount":0,"appName":"Koronavilkku","hash":"7uxLPs1U4l9Xax\/0SsxKy7LS6lu4CJG6ijGiHFHVnU4="},{"timestamp":"7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</si>
</sst>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12 October</c:v>
                </c:pt>
                <c:pt idx="1">
                  <c:v>11 October</c:v>
                </c:pt>
                <c:pt idx="2">
                  <c:v>10 October</c:v>
                </c:pt>
                <c:pt idx="3">
                  <c:v>9 October</c:v>
                </c:pt>
                <c:pt idx="4">
                  <c:v>8 October</c:v>
                </c:pt>
                <c:pt idx="5">
                  <c:v>7 October</c:v>
                </c:pt>
                <c:pt idx="6">
                  <c:v>6 October</c:v>
                </c:pt>
                <c:pt idx="7">
                  <c:v>5 October</c:v>
                </c:pt>
                <c:pt idx="8">
                  <c:v>4 October</c:v>
                </c:pt>
                <c:pt idx="9">
                  <c:v>3 October</c:v>
                </c:pt>
                <c:pt idx="10">
                  <c:v>2 October</c:v>
                </c:pt>
                <c:pt idx="11">
                  <c:v>1 October</c:v>
                </c:pt>
                <c:pt idx="12">
                  <c:v>30 September</c:v>
                </c:pt>
                <c:pt idx="13">
                  <c:v>29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691</c:v>
                </c:pt>
                <c:pt idx="1">
                  <c:v>666</c:v>
                </c:pt>
                <c:pt idx="2">
                  <c:v>720</c:v>
                </c:pt>
                <c:pt idx="3">
                  <c:v>640</c:v>
                </c:pt>
                <c:pt idx="4">
                  <c:v>445</c:v>
                </c:pt>
                <c:pt idx="5">
                  <c:v>578</c:v>
                </c:pt>
                <c:pt idx="6">
                  <c:v>655</c:v>
                </c:pt>
                <c:pt idx="7">
                  <c:v>453</c:v>
                </c:pt>
                <c:pt idx="8">
                  <c:v>294</c:v>
                </c:pt>
                <c:pt idx="9">
                  <c:v>463</c:v>
                </c:pt>
                <c:pt idx="10">
                  <c:v>169</c:v>
                </c:pt>
                <c:pt idx="11">
                  <c:v>203</c:v>
                </c:pt>
                <c:pt idx="12">
                  <c:v>318</c:v>
                </c:pt>
                <c:pt idx="1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Android!$F$58</c:f>
          <c:strCache>
            <c:ptCount val="1"/>
            <c:pt idx="0">
              <c:v>Uusia #koronavilkku päiväavaimia 691.</c:v>
            </c:pt>
          </c:strCache>
        </c:strRef>
      </c:tx>
      <c:layout>
        <c:manualLayout>
          <c:xMode val="edge"/>
          <c:yMode val="edge"/>
          <c:x val="5.8203256535314496E-2"/>
          <c:y val="8.504693291858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5.2053032410722969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7-492A-BC0E-1F5E118CF0A6}"/>
                </c:ext>
              </c:extLst>
            </c:dLbl>
            <c:dLbl>
              <c:idx val="19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29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7-492A-BC0E-1F5E118CF0A6}"/>
                </c:ext>
              </c:extLst>
            </c:dLbl>
            <c:dLbl>
              <c:idx val="38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C7-492A-BC0E-1F5E118CF0A6}"/>
                </c:ext>
              </c:extLst>
            </c:dLbl>
            <c:dLbl>
              <c:idx val="42"/>
              <c:layout>
                <c:manualLayout>
                  <c:x val="-6.867231543527935E-3"/>
                  <c:y val="7.5784833734408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C7-492A-BC0E-1F5E118CF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Android!$B$60:$B$102</c:f>
              <c:numCache>
                <c:formatCode>m/d/yyyy</c:formatCode>
                <c:ptCount val="43"/>
                <c:pt idx="0">
                  <c:v>44116</c:v>
                </c:pt>
                <c:pt idx="1">
                  <c:v>44115</c:v>
                </c:pt>
                <c:pt idx="2">
                  <c:v>44114</c:v>
                </c:pt>
                <c:pt idx="3">
                  <c:v>44113</c:v>
                </c:pt>
                <c:pt idx="4">
                  <c:v>44112</c:v>
                </c:pt>
                <c:pt idx="5">
                  <c:v>44111</c:v>
                </c:pt>
                <c:pt idx="6">
                  <c:v>44110</c:v>
                </c:pt>
                <c:pt idx="7">
                  <c:v>44109</c:v>
                </c:pt>
                <c:pt idx="8">
                  <c:v>44108</c:v>
                </c:pt>
                <c:pt idx="9">
                  <c:v>44107</c:v>
                </c:pt>
                <c:pt idx="10">
                  <c:v>44106</c:v>
                </c:pt>
                <c:pt idx="11">
                  <c:v>44105</c:v>
                </c:pt>
                <c:pt idx="12">
                  <c:v>44104</c:v>
                </c:pt>
                <c:pt idx="13">
                  <c:v>44103</c:v>
                </c:pt>
                <c:pt idx="14">
                  <c:v>44102</c:v>
                </c:pt>
                <c:pt idx="15">
                  <c:v>44101</c:v>
                </c:pt>
                <c:pt idx="16">
                  <c:v>44100</c:v>
                </c:pt>
                <c:pt idx="17">
                  <c:v>44099</c:v>
                </c:pt>
                <c:pt idx="18">
                  <c:v>44098</c:v>
                </c:pt>
                <c:pt idx="19">
                  <c:v>44097</c:v>
                </c:pt>
                <c:pt idx="20">
                  <c:v>44096</c:v>
                </c:pt>
                <c:pt idx="21">
                  <c:v>44095</c:v>
                </c:pt>
                <c:pt idx="22">
                  <c:v>44094</c:v>
                </c:pt>
                <c:pt idx="23">
                  <c:v>44093</c:v>
                </c:pt>
                <c:pt idx="24">
                  <c:v>44092</c:v>
                </c:pt>
                <c:pt idx="25">
                  <c:v>44091</c:v>
                </c:pt>
                <c:pt idx="26">
                  <c:v>44090</c:v>
                </c:pt>
                <c:pt idx="27">
                  <c:v>44089</c:v>
                </c:pt>
                <c:pt idx="28">
                  <c:v>44088</c:v>
                </c:pt>
                <c:pt idx="29">
                  <c:v>44087</c:v>
                </c:pt>
                <c:pt idx="30">
                  <c:v>44086</c:v>
                </c:pt>
                <c:pt idx="31">
                  <c:v>44085</c:v>
                </c:pt>
                <c:pt idx="32">
                  <c:v>44084</c:v>
                </c:pt>
                <c:pt idx="33">
                  <c:v>44083</c:v>
                </c:pt>
                <c:pt idx="34">
                  <c:v>44082</c:v>
                </c:pt>
                <c:pt idx="35">
                  <c:v>44081</c:v>
                </c:pt>
                <c:pt idx="36">
                  <c:v>44080</c:v>
                </c:pt>
                <c:pt idx="37">
                  <c:v>44079</c:v>
                </c:pt>
                <c:pt idx="38">
                  <c:v>44078</c:v>
                </c:pt>
                <c:pt idx="39">
                  <c:v>44077</c:v>
                </c:pt>
                <c:pt idx="40">
                  <c:v>44077</c:v>
                </c:pt>
                <c:pt idx="41">
                  <c:v>44078</c:v>
                </c:pt>
                <c:pt idx="42">
                  <c:v>44077</c:v>
                </c:pt>
              </c:numCache>
            </c:numRef>
          </c:cat>
          <c:val>
            <c:numRef>
              <c:f>Android!$C$60:$C$102</c:f>
              <c:numCache>
                <c:formatCode>General</c:formatCode>
                <c:ptCount val="43"/>
                <c:pt idx="0">
                  <c:v>691</c:v>
                </c:pt>
                <c:pt idx="1">
                  <c:v>666</c:v>
                </c:pt>
                <c:pt idx="2">
                  <c:v>720</c:v>
                </c:pt>
                <c:pt idx="3">
                  <c:v>640</c:v>
                </c:pt>
                <c:pt idx="4">
                  <c:v>445</c:v>
                </c:pt>
                <c:pt idx="5">
                  <c:v>578</c:v>
                </c:pt>
                <c:pt idx="6">
                  <c:v>655</c:v>
                </c:pt>
                <c:pt idx="7">
                  <c:v>453</c:v>
                </c:pt>
                <c:pt idx="8">
                  <c:v>294</c:v>
                </c:pt>
                <c:pt idx="9">
                  <c:v>463</c:v>
                </c:pt>
                <c:pt idx="10">
                  <c:v>169</c:v>
                </c:pt>
                <c:pt idx="11">
                  <c:v>203</c:v>
                </c:pt>
                <c:pt idx="12">
                  <c:v>318</c:v>
                </c:pt>
                <c:pt idx="13">
                  <c:v>238</c:v>
                </c:pt>
                <c:pt idx="14">
                  <c:v>199</c:v>
                </c:pt>
                <c:pt idx="15">
                  <c:v>141</c:v>
                </c:pt>
                <c:pt idx="16">
                  <c:v>242</c:v>
                </c:pt>
                <c:pt idx="17">
                  <c:v>217</c:v>
                </c:pt>
                <c:pt idx="18">
                  <c:v>211</c:v>
                </c:pt>
                <c:pt idx="19">
                  <c:v>189</c:v>
                </c:pt>
                <c:pt idx="20">
                  <c:v>311</c:v>
                </c:pt>
                <c:pt idx="21">
                  <c:v>157</c:v>
                </c:pt>
                <c:pt idx="22">
                  <c:v>202</c:v>
                </c:pt>
                <c:pt idx="23">
                  <c:v>190</c:v>
                </c:pt>
                <c:pt idx="24">
                  <c:v>82</c:v>
                </c:pt>
                <c:pt idx="25">
                  <c:v>137</c:v>
                </c:pt>
                <c:pt idx="26">
                  <c:v>125</c:v>
                </c:pt>
                <c:pt idx="27">
                  <c:v>136</c:v>
                </c:pt>
                <c:pt idx="28">
                  <c:v>67</c:v>
                </c:pt>
                <c:pt idx="29">
                  <c:v>87</c:v>
                </c:pt>
                <c:pt idx="30">
                  <c:v>46</c:v>
                </c:pt>
                <c:pt idx="31">
                  <c:v>70</c:v>
                </c:pt>
                <c:pt idx="32">
                  <c:v>75</c:v>
                </c:pt>
                <c:pt idx="33">
                  <c:v>101</c:v>
                </c:pt>
                <c:pt idx="34">
                  <c:v>56</c:v>
                </c:pt>
                <c:pt idx="35">
                  <c:v>46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6</c:v>
                </c:pt>
                <c:pt idx="40">
                  <c:v>6</c:v>
                </c:pt>
                <c:pt idx="41">
                  <c:v>19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45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163284</xdr:colOff>
      <xdr:row>62</xdr:row>
      <xdr:rowOff>5445</xdr:rowOff>
    </xdr:from>
    <xdr:to>
      <xdr:col>12</xdr:col>
      <xdr:colOff>250372</xdr:colOff>
      <xdr:row>83</xdr:row>
      <xdr:rowOff>119742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02"/>
  <sheetViews>
    <sheetView tabSelected="1" topLeftCell="A49" workbookViewId="0">
      <selection activeCell="A60" sqref="A60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12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12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44116</v>
      </c>
      <c r="D9" s="2">
        <f t="shared" ref="D9:D22" si="1">VALUE(MID(Json,I9+10,J9-I9-10))</f>
        <v>691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27</v>
      </c>
      <c r="I9">
        <f t="shared" ref="I9:I22" si="4">FIND("keyCount",Json,H9)</f>
        <v>40</v>
      </c>
      <c r="J9">
        <f t="shared" ref="J9:J22" si="5">FIND(",""",Json,I9)</f>
        <v>53</v>
      </c>
      <c r="K9">
        <f t="shared" ref="K9:K22" si="6">FIND("matchesCount",Json,J9)</f>
        <v>55</v>
      </c>
      <c r="L9">
        <f t="shared" ref="L9:L22" si="7">FIND(",""",Json,K9)</f>
        <v>70</v>
      </c>
    </row>
    <row r="10" spans="1:12">
      <c r="B10" s="2" t="str">
        <f t="shared" si="0"/>
        <v>11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44115</v>
      </c>
      <c r="D10" s="2">
        <f t="shared" si="1"/>
        <v>666</v>
      </c>
      <c r="E10" s="2">
        <f t="shared" si="2"/>
        <v>0</v>
      </c>
      <c r="G10">
        <f>FIND("timestamp",Json,L9)</f>
        <v>153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10 October</v>
      </c>
      <c r="C11" s="5">
        <f t="shared" si="8"/>
        <v>44114</v>
      </c>
      <c r="D11" s="2">
        <f t="shared" si="1"/>
        <v>720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325</v>
      </c>
      <c r="I11">
        <f t="shared" si="4"/>
        <v>338</v>
      </c>
      <c r="J11">
        <f t="shared" si="5"/>
        <v>351</v>
      </c>
      <c r="K11">
        <f t="shared" si="6"/>
        <v>353</v>
      </c>
      <c r="L11">
        <f t="shared" si="7"/>
        <v>368</v>
      </c>
    </row>
    <row r="12" spans="1:12">
      <c r="B12" s="2" t="str">
        <f t="shared" si="0"/>
        <v>9 October</v>
      </c>
      <c r="C12" s="5">
        <f t="shared" si="8"/>
        <v>44113</v>
      </c>
      <c r="D12" s="2">
        <f t="shared" si="1"/>
        <v>640</v>
      </c>
      <c r="E12" s="2">
        <f t="shared" si="2"/>
        <v>1</v>
      </c>
      <c r="G12">
        <f t="shared" si="9"/>
        <v>451</v>
      </c>
      <c r="H12">
        <f t="shared" si="3"/>
        <v>473</v>
      </c>
      <c r="I12">
        <f t="shared" si="4"/>
        <v>486</v>
      </c>
      <c r="J12">
        <f t="shared" si="5"/>
        <v>499</v>
      </c>
      <c r="K12">
        <f t="shared" si="6"/>
        <v>501</v>
      </c>
      <c r="L12">
        <f t="shared" si="7"/>
        <v>516</v>
      </c>
    </row>
    <row r="13" spans="1:12">
      <c r="B13" s="2" t="str">
        <f t="shared" si="0"/>
        <v>8 October</v>
      </c>
      <c r="C13" s="5">
        <f t="shared" si="8"/>
        <v>44112</v>
      </c>
      <c r="D13" s="2">
        <f t="shared" si="1"/>
        <v>445</v>
      </c>
      <c r="E13" s="2">
        <f t="shared" si="2"/>
        <v>0</v>
      </c>
      <c r="G13">
        <f t="shared" si="9"/>
        <v>599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7 October</v>
      </c>
      <c r="C14" s="5">
        <f t="shared" si="8"/>
        <v>44111</v>
      </c>
      <c r="D14" s="2">
        <f t="shared" si="1"/>
        <v>578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783</v>
      </c>
      <c r="J14">
        <f t="shared" si="5"/>
        <v>796</v>
      </c>
      <c r="K14">
        <f t="shared" si="6"/>
        <v>798</v>
      </c>
      <c r="L14">
        <f t="shared" si="7"/>
        <v>813</v>
      </c>
    </row>
    <row r="15" spans="1:12">
      <c r="B15" s="2" t="str">
        <f t="shared" si="0"/>
        <v>6 October</v>
      </c>
      <c r="C15" s="5">
        <f t="shared" si="8"/>
        <v>44110</v>
      </c>
      <c r="D15" s="2">
        <f t="shared" si="1"/>
        <v>655</v>
      </c>
      <c r="E15" s="2">
        <f t="shared" si="2"/>
        <v>0</v>
      </c>
      <c r="G15">
        <f t="shared" si="9"/>
        <v>897</v>
      </c>
      <c r="H15">
        <f t="shared" si="3"/>
        <v>919</v>
      </c>
      <c r="I15">
        <f t="shared" si="4"/>
        <v>933</v>
      </c>
      <c r="J15">
        <f t="shared" si="5"/>
        <v>946</v>
      </c>
      <c r="K15">
        <f t="shared" si="6"/>
        <v>948</v>
      </c>
      <c r="L15">
        <f t="shared" si="7"/>
        <v>963</v>
      </c>
    </row>
    <row r="16" spans="1:12">
      <c r="B16" s="2" t="str">
        <f t="shared" si="0"/>
        <v>5 October</v>
      </c>
      <c r="C16" s="5">
        <f t="shared" si="8"/>
        <v>44109</v>
      </c>
      <c r="D16" s="2">
        <f t="shared" si="1"/>
        <v>453</v>
      </c>
      <c r="E16" s="2">
        <f t="shared" si="2"/>
        <v>0</v>
      </c>
      <c r="G16">
        <f t="shared" si="9"/>
        <v>1046</v>
      </c>
      <c r="H16">
        <f t="shared" si="3"/>
        <v>1068</v>
      </c>
      <c r="I16">
        <f t="shared" si="4"/>
        <v>1081</v>
      </c>
      <c r="J16">
        <f t="shared" si="5"/>
        <v>1094</v>
      </c>
      <c r="K16">
        <f t="shared" si="6"/>
        <v>1096</v>
      </c>
      <c r="L16">
        <f t="shared" si="7"/>
        <v>1111</v>
      </c>
    </row>
    <row r="17" spans="1:12">
      <c r="B17" s="2" t="str">
        <f t="shared" si="0"/>
        <v>4 October</v>
      </c>
      <c r="C17" s="5">
        <f t="shared" si="8"/>
        <v>44108</v>
      </c>
      <c r="D17" s="2">
        <f t="shared" si="1"/>
        <v>294</v>
      </c>
      <c r="E17" s="2">
        <f t="shared" si="2"/>
        <v>0</v>
      </c>
      <c r="G17">
        <f t="shared" si="9"/>
        <v>1196</v>
      </c>
      <c r="H17">
        <f t="shared" si="3"/>
        <v>1218</v>
      </c>
      <c r="I17">
        <f t="shared" si="4"/>
        <v>1231</v>
      </c>
      <c r="J17">
        <f t="shared" si="5"/>
        <v>1244</v>
      </c>
      <c r="K17">
        <f t="shared" si="6"/>
        <v>1246</v>
      </c>
      <c r="L17">
        <f t="shared" si="7"/>
        <v>1261</v>
      </c>
    </row>
    <row r="18" spans="1:12">
      <c r="B18" s="2" t="str">
        <f t="shared" si="0"/>
        <v>3 October</v>
      </c>
      <c r="C18" s="5">
        <f t="shared" si="8"/>
        <v>44107</v>
      </c>
      <c r="D18" s="2">
        <f t="shared" si="1"/>
        <v>463</v>
      </c>
      <c r="E18" s="2">
        <f t="shared" si="2"/>
        <v>1</v>
      </c>
      <c r="G18">
        <f t="shared" si="9"/>
        <v>1344</v>
      </c>
      <c r="H18">
        <f t="shared" si="3"/>
        <v>1366</v>
      </c>
      <c r="I18">
        <f t="shared" si="4"/>
        <v>1379</v>
      </c>
      <c r="J18">
        <f t="shared" si="5"/>
        <v>1392</v>
      </c>
      <c r="K18">
        <f t="shared" si="6"/>
        <v>1394</v>
      </c>
      <c r="L18">
        <f t="shared" si="7"/>
        <v>1409</v>
      </c>
    </row>
    <row r="19" spans="1:12">
      <c r="B19" s="2" t="str">
        <f t="shared" si="0"/>
        <v>2 October</v>
      </c>
      <c r="C19" s="5">
        <f t="shared" si="8"/>
        <v>44106</v>
      </c>
      <c r="D19" s="2">
        <f t="shared" si="1"/>
        <v>169</v>
      </c>
      <c r="E19" s="2">
        <f t="shared" si="2"/>
        <v>0</v>
      </c>
      <c r="G19">
        <f t="shared" si="9"/>
        <v>1492</v>
      </c>
      <c r="H19">
        <f t="shared" si="3"/>
        <v>1514</v>
      </c>
      <c r="I19">
        <f t="shared" si="4"/>
        <v>1527</v>
      </c>
      <c r="J19">
        <f t="shared" si="5"/>
        <v>1540</v>
      </c>
      <c r="K19">
        <f t="shared" si="6"/>
        <v>1542</v>
      </c>
      <c r="L19">
        <f t="shared" si="7"/>
        <v>1557</v>
      </c>
    </row>
    <row r="20" spans="1:12">
      <c r="B20" s="2" t="str">
        <f t="shared" si="0"/>
        <v>1 October</v>
      </c>
      <c r="C20" s="5">
        <f t="shared" si="8"/>
        <v>44105</v>
      </c>
      <c r="D20" s="2">
        <f t="shared" si="1"/>
        <v>203</v>
      </c>
      <c r="E20" s="2">
        <f t="shared" si="2"/>
        <v>0</v>
      </c>
      <c r="G20">
        <f t="shared" si="9"/>
        <v>1640</v>
      </c>
      <c r="H20">
        <f t="shared" si="3"/>
        <v>1662</v>
      </c>
      <c r="I20">
        <f t="shared" si="4"/>
        <v>1675</v>
      </c>
      <c r="J20">
        <f t="shared" si="5"/>
        <v>1688</v>
      </c>
      <c r="K20">
        <f t="shared" si="6"/>
        <v>1690</v>
      </c>
      <c r="L20">
        <f t="shared" si="7"/>
        <v>1705</v>
      </c>
    </row>
    <row r="21" spans="1:12">
      <c r="B21" s="2" t="str">
        <f t="shared" si="0"/>
        <v>30 September</v>
      </c>
      <c r="C21" s="5">
        <f t="shared" si="8"/>
        <v>44104</v>
      </c>
      <c r="D21" s="2">
        <f t="shared" si="1"/>
        <v>318</v>
      </c>
      <c r="E21" s="2">
        <f t="shared" si="2"/>
        <v>0</v>
      </c>
      <c r="G21">
        <f t="shared" si="9"/>
        <v>1788</v>
      </c>
      <c r="H21">
        <f t="shared" si="3"/>
        <v>1813</v>
      </c>
      <c r="I21">
        <f t="shared" si="4"/>
        <v>1826</v>
      </c>
      <c r="J21">
        <f t="shared" si="5"/>
        <v>1839</v>
      </c>
      <c r="K21">
        <f t="shared" si="6"/>
        <v>1841</v>
      </c>
      <c r="L21">
        <f t="shared" si="7"/>
        <v>1856</v>
      </c>
    </row>
    <row r="22" spans="1:12">
      <c r="B22" s="2" t="str">
        <f t="shared" si="0"/>
        <v>29 September</v>
      </c>
      <c r="C22" s="5">
        <f t="shared" si="8"/>
        <v>44103</v>
      </c>
      <c r="D22" s="2">
        <f t="shared" si="1"/>
        <v>238</v>
      </c>
      <c r="E22" s="2">
        <f t="shared" si="2"/>
        <v>0</v>
      </c>
      <c r="G22">
        <f t="shared" si="9"/>
        <v>1941</v>
      </c>
      <c r="H22">
        <f t="shared" si="3"/>
        <v>1966</v>
      </c>
      <c r="I22">
        <f t="shared" si="4"/>
        <v>1979</v>
      </c>
      <c r="J22">
        <f t="shared" si="5"/>
        <v>1992</v>
      </c>
      <c r="K22">
        <f t="shared" si="6"/>
        <v>1994</v>
      </c>
      <c r="L22">
        <f t="shared" si="7"/>
        <v>2009</v>
      </c>
    </row>
    <row r="23" spans="1:12">
      <c r="A23" t="s">
        <v>5</v>
      </c>
      <c r="C23" s="5">
        <v>44108</v>
      </c>
      <c r="D23" s="2">
        <v>294</v>
      </c>
      <c r="E23" s="2">
        <v>0</v>
      </c>
    </row>
    <row r="24" spans="1:12">
      <c r="C24" s="5">
        <v>44107</v>
      </c>
      <c r="D24" s="2">
        <v>463</v>
      </c>
      <c r="E24" s="2">
        <v>1</v>
      </c>
    </row>
    <row r="25" spans="1:12">
      <c r="C25" s="5">
        <v>44106</v>
      </c>
      <c r="D25" s="2">
        <v>169</v>
      </c>
      <c r="E25" s="2">
        <v>0</v>
      </c>
    </row>
    <row r="26" spans="1:12">
      <c r="C26" s="5">
        <v>44105</v>
      </c>
      <c r="D26" s="2">
        <v>203</v>
      </c>
      <c r="E26" s="2">
        <v>0</v>
      </c>
    </row>
    <row r="27" spans="1:12">
      <c r="C27" s="5">
        <v>44104</v>
      </c>
      <c r="D27" s="2">
        <v>318</v>
      </c>
      <c r="E27" s="2">
        <v>0</v>
      </c>
    </row>
    <row r="28" spans="1:12">
      <c r="C28" s="5">
        <v>44103</v>
      </c>
      <c r="D28" s="2">
        <v>238</v>
      </c>
      <c r="E28" s="2">
        <v>0</v>
      </c>
    </row>
    <row r="29" spans="1:12">
      <c r="C29" s="5">
        <v>44102</v>
      </c>
      <c r="D29" s="2">
        <v>199</v>
      </c>
      <c r="E29" s="2">
        <v>0</v>
      </c>
    </row>
    <row r="30" spans="1:12">
      <c r="C30" s="5">
        <v>44101</v>
      </c>
      <c r="D30" s="2">
        <v>141</v>
      </c>
      <c r="E30" s="2">
        <v>0</v>
      </c>
    </row>
    <row r="31" spans="1:12">
      <c r="C31" s="5">
        <v>44100</v>
      </c>
      <c r="D31" s="2">
        <v>242</v>
      </c>
      <c r="E31" s="2"/>
    </row>
    <row r="32" spans="1:12">
      <c r="C32" s="5">
        <v>44099</v>
      </c>
      <c r="D32" s="2">
        <v>217</v>
      </c>
      <c r="E32" s="2">
        <v>1</v>
      </c>
    </row>
    <row r="33" spans="1:5">
      <c r="C33" s="5">
        <v>44098</v>
      </c>
      <c r="D33" s="2">
        <v>211</v>
      </c>
      <c r="E33" s="2"/>
    </row>
    <row r="34" spans="1:5">
      <c r="C34" s="5">
        <v>44097</v>
      </c>
      <c r="D34" s="2">
        <v>189</v>
      </c>
      <c r="E34" s="2"/>
    </row>
    <row r="35" spans="1:5">
      <c r="C35" s="5">
        <v>44096</v>
      </c>
      <c r="D35" s="2">
        <v>311</v>
      </c>
      <c r="E35" s="2"/>
    </row>
    <row r="36" spans="1:5">
      <c r="C36" s="5">
        <v>44095</v>
      </c>
      <c r="D36" s="2">
        <v>157</v>
      </c>
      <c r="E36" s="2"/>
    </row>
    <row r="37" spans="1:5">
      <c r="C37" s="5">
        <v>44094</v>
      </c>
      <c r="D37" s="2">
        <v>202</v>
      </c>
      <c r="E37" s="2"/>
    </row>
    <row r="38" spans="1:5">
      <c r="C38" s="5">
        <v>44093</v>
      </c>
      <c r="D38" s="2">
        <v>190</v>
      </c>
      <c r="E38" s="2"/>
    </row>
    <row r="39" spans="1:5">
      <c r="A39" s="6" t="s">
        <v>6</v>
      </c>
      <c r="C39" s="5">
        <v>44092</v>
      </c>
      <c r="D39" s="2">
        <v>82</v>
      </c>
      <c r="E39" s="2"/>
    </row>
    <row r="40" spans="1:5">
      <c r="C40" s="5">
        <v>44091</v>
      </c>
      <c r="D40" s="2">
        <v>137</v>
      </c>
      <c r="E40" s="2"/>
    </row>
    <row r="41" spans="1:5">
      <c r="C41" s="5">
        <v>44090</v>
      </c>
      <c r="D41" s="2">
        <v>125</v>
      </c>
      <c r="E41" s="2"/>
    </row>
    <row r="42" spans="1:5">
      <c r="C42" s="5">
        <v>44089</v>
      </c>
      <c r="D42" s="2">
        <v>136</v>
      </c>
      <c r="E42" s="2"/>
    </row>
    <row r="43" spans="1:5">
      <c r="C43" s="5">
        <v>44088</v>
      </c>
      <c r="D43" s="2">
        <v>67</v>
      </c>
      <c r="E43" s="2"/>
    </row>
    <row r="44" spans="1:5">
      <c r="C44" s="5">
        <v>44087</v>
      </c>
      <c r="D44" s="2">
        <v>87</v>
      </c>
      <c r="E44" s="2"/>
    </row>
    <row r="45" spans="1:5">
      <c r="C45" s="5">
        <v>44086</v>
      </c>
      <c r="D45" s="2">
        <v>46</v>
      </c>
      <c r="E45" s="2"/>
    </row>
    <row r="46" spans="1:5">
      <c r="C46" s="5">
        <v>44085</v>
      </c>
      <c r="D46" s="2">
        <v>70</v>
      </c>
      <c r="E46" s="2"/>
    </row>
    <row r="47" spans="1:5">
      <c r="C47" s="5">
        <v>44084</v>
      </c>
      <c r="D47" s="2">
        <v>75</v>
      </c>
      <c r="E47" s="2"/>
    </row>
    <row r="48" spans="1:5">
      <c r="C48" s="5">
        <v>44083</v>
      </c>
      <c r="D48" s="2">
        <v>101</v>
      </c>
      <c r="E48" s="2"/>
    </row>
    <row r="49" spans="1:7">
      <c r="C49" s="5">
        <v>44082</v>
      </c>
      <c r="D49" s="2">
        <v>56</v>
      </c>
      <c r="E49" s="2"/>
    </row>
    <row r="50" spans="1:7">
      <c r="A50" s="6" t="s">
        <v>9</v>
      </c>
      <c r="C50" s="5">
        <v>44081</v>
      </c>
      <c r="D50" s="2">
        <v>46</v>
      </c>
      <c r="E50" s="2"/>
    </row>
    <row r="51" spans="1:7">
      <c r="C51" s="5">
        <v>44080</v>
      </c>
      <c r="D51" s="2">
        <v>10</v>
      </c>
      <c r="E51" s="2"/>
    </row>
    <row r="52" spans="1:7">
      <c r="C52" s="5">
        <v>44079</v>
      </c>
      <c r="D52" s="2">
        <v>15</v>
      </c>
      <c r="E52" s="2"/>
    </row>
    <row r="53" spans="1:7">
      <c r="C53" s="5">
        <v>44078</v>
      </c>
      <c r="D53" s="2">
        <v>19</v>
      </c>
      <c r="E53" s="2"/>
    </row>
    <row r="54" spans="1:7">
      <c r="A54" t="s">
        <v>11</v>
      </c>
      <c r="C54" s="5">
        <v>44077</v>
      </c>
      <c r="D54" s="2">
        <v>6</v>
      </c>
      <c r="E54" s="2"/>
    </row>
    <row r="55" spans="1:7">
      <c r="C55"/>
    </row>
    <row r="56" spans="1:7">
      <c r="A56" s="8" t="str">
        <f ca="1">"Uusien #koronavilkku päiväavaimien lukumäärä "&amp;TEXT(NOW(),"p.kk")&amp;" on "&amp;C60&amp;" edelliset 7 päivää "&amp;F60&amp;" (muutos "&amp;G60&amp;"), "&amp;F67&amp;" ("&amp;G67&amp;"), "&amp;F74&amp;" ("&amp;G74&amp;"), "&amp;F81&amp;" https://github.com/jussivirkkala/excel"</f>
        <v>Uusien #koronavilkku päiväavaimien lukumäärä 12.10 on 691 edelliset 7 päivää 4395 (muutos 106 %), 2138 (42 %), 1510 (47 %), 1029 https://github.com/jussivirkkala/excel</v>
      </c>
      <c r="C56"/>
    </row>
    <row r="58" spans="1:7">
      <c r="A58" t="s">
        <v>4</v>
      </c>
      <c r="F58" s="8" t="str">
        <f ca="1">"Uusia #koronavilkku päiväavaimia "&amp;C60&amp;"."</f>
        <v>Uusia #koronavilkku päiväavaimia 691.</v>
      </c>
    </row>
    <row r="59" spans="1:7">
      <c r="B59" s="3">
        <f ca="1">NOW()+1</f>
        <v>44117.366649189818</v>
      </c>
      <c r="C59" t="s">
        <v>1</v>
      </c>
      <c r="D59" t="s">
        <v>2</v>
      </c>
    </row>
    <row r="60" spans="1:7">
      <c r="B60" s="3">
        <f ca="1">_xlfn.MAXIFS(time,time,"&lt;"&amp;B59)</f>
        <v>44116</v>
      </c>
      <c r="C60">
        <f t="shared" ref="C60:C93" ca="1" si="10">VLOOKUP(B60,data,2,FALSE)</f>
        <v>691</v>
      </c>
      <c r="D60">
        <f t="shared" ref="D60:D72" ca="1" si="11">VLOOKUP(B60,data,3,FALSE)</f>
        <v>0</v>
      </c>
      <c r="F60">
        <f ca="1">SUM(C60:C66)</f>
        <v>4395</v>
      </c>
      <c r="G60" s="9" t="str">
        <f ca="1">TEXT(F60/F67-1,"0 %")</f>
        <v>106 %</v>
      </c>
    </row>
    <row r="61" spans="1:7">
      <c r="B61" s="3">
        <f t="shared" ref="B61:B81" ca="1" si="12">_xlfn.MAXIFS(time,time,"&lt;"&amp;B60)</f>
        <v>44115</v>
      </c>
      <c r="C61">
        <f t="shared" ca="1" si="10"/>
        <v>666</v>
      </c>
      <c r="D61">
        <f t="shared" ca="1" si="11"/>
        <v>0</v>
      </c>
    </row>
    <row r="62" spans="1:7">
      <c r="B62" s="3">
        <f t="shared" ca="1" si="12"/>
        <v>44114</v>
      </c>
      <c r="C62">
        <f t="shared" ca="1" si="10"/>
        <v>720</v>
      </c>
      <c r="D62">
        <f t="shared" ca="1" si="11"/>
        <v>0</v>
      </c>
    </row>
    <row r="63" spans="1:7">
      <c r="B63" s="3">
        <f t="shared" ca="1" si="12"/>
        <v>44113</v>
      </c>
      <c r="C63">
        <f t="shared" ca="1" si="10"/>
        <v>640</v>
      </c>
      <c r="D63">
        <f t="shared" ca="1" si="11"/>
        <v>1</v>
      </c>
    </row>
    <row r="64" spans="1:7">
      <c r="B64" s="3">
        <f t="shared" ca="1" si="12"/>
        <v>44112</v>
      </c>
      <c r="C64">
        <f t="shared" ca="1" si="10"/>
        <v>445</v>
      </c>
      <c r="D64">
        <f t="shared" ca="1" si="11"/>
        <v>0</v>
      </c>
    </row>
    <row r="65" spans="2:7">
      <c r="B65" s="3">
        <f t="shared" ca="1" si="12"/>
        <v>44111</v>
      </c>
      <c r="C65">
        <f t="shared" ca="1" si="10"/>
        <v>578</v>
      </c>
      <c r="D65">
        <f t="shared" ca="1" si="11"/>
        <v>0</v>
      </c>
    </row>
    <row r="66" spans="2:7">
      <c r="B66" s="3">
        <f t="shared" ca="1" si="12"/>
        <v>44110</v>
      </c>
      <c r="C66">
        <f t="shared" ca="1" si="10"/>
        <v>655</v>
      </c>
      <c r="D66">
        <f t="shared" ca="1" si="11"/>
        <v>0</v>
      </c>
    </row>
    <row r="67" spans="2:7">
      <c r="B67" s="3">
        <f t="shared" ca="1" si="12"/>
        <v>44109</v>
      </c>
      <c r="C67">
        <f t="shared" ca="1" si="10"/>
        <v>453</v>
      </c>
      <c r="D67">
        <f t="shared" ca="1" si="11"/>
        <v>0</v>
      </c>
      <c r="F67">
        <f ca="1">SUM(C67:C73)</f>
        <v>2138</v>
      </c>
      <c r="G67" s="9" t="str">
        <f ca="1">TEXT(F67/F74-1,"0 %")</f>
        <v>42 %</v>
      </c>
    </row>
    <row r="68" spans="2:7">
      <c r="B68" s="3">
        <f t="shared" ca="1" si="12"/>
        <v>44108</v>
      </c>
      <c r="C68">
        <f t="shared" ca="1" si="10"/>
        <v>294</v>
      </c>
      <c r="D68">
        <f t="shared" ca="1" si="11"/>
        <v>0</v>
      </c>
    </row>
    <row r="69" spans="2:7">
      <c r="B69" s="3">
        <f t="shared" ca="1" si="12"/>
        <v>44107</v>
      </c>
      <c r="C69">
        <f t="shared" ca="1" si="10"/>
        <v>463</v>
      </c>
      <c r="D69">
        <f t="shared" ca="1" si="11"/>
        <v>1</v>
      </c>
    </row>
    <row r="70" spans="2:7">
      <c r="B70" s="3">
        <f t="shared" ca="1" si="12"/>
        <v>44106</v>
      </c>
      <c r="C70">
        <f t="shared" ca="1" si="10"/>
        <v>169</v>
      </c>
      <c r="D70">
        <f t="shared" ca="1" si="11"/>
        <v>0</v>
      </c>
    </row>
    <row r="71" spans="2:7">
      <c r="B71" s="3">
        <f t="shared" ca="1" si="12"/>
        <v>44105</v>
      </c>
      <c r="C71">
        <f t="shared" ca="1" si="10"/>
        <v>203</v>
      </c>
      <c r="D71">
        <f t="shared" ca="1" si="11"/>
        <v>0</v>
      </c>
    </row>
    <row r="72" spans="2:7">
      <c r="B72" s="3">
        <f t="shared" ca="1" si="12"/>
        <v>44104</v>
      </c>
      <c r="C72">
        <f t="shared" ca="1" si="10"/>
        <v>318</v>
      </c>
      <c r="D72">
        <f t="shared" ca="1" si="11"/>
        <v>0</v>
      </c>
    </row>
    <row r="73" spans="2:7">
      <c r="B73" s="3">
        <f t="shared" ca="1" si="12"/>
        <v>44103</v>
      </c>
      <c r="C73">
        <f t="shared" ca="1" si="10"/>
        <v>238</v>
      </c>
      <c r="D73">
        <f ca="1">VLOOKUP(B73,data,3,FALSE)</f>
        <v>0</v>
      </c>
    </row>
    <row r="74" spans="2:7">
      <c r="B74" s="3">
        <f t="shared" ca="1" si="12"/>
        <v>44102</v>
      </c>
      <c r="C74">
        <f t="shared" ca="1" si="10"/>
        <v>199</v>
      </c>
      <c r="D74">
        <f t="shared" ref="D74:D80" ca="1" si="13">VLOOKUP(B74,data,3,FALSE)</f>
        <v>0</v>
      </c>
      <c r="F74">
        <f ca="1">SUM(C74:C80)</f>
        <v>1510</v>
      </c>
      <c r="G74" s="9" t="str">
        <f ca="1">TEXT(F74/F81-1,"0 %")</f>
        <v>47 %</v>
      </c>
    </row>
    <row r="75" spans="2:7">
      <c r="B75" s="3">
        <f t="shared" ca="1" si="12"/>
        <v>44101</v>
      </c>
      <c r="C75">
        <f t="shared" ca="1" si="10"/>
        <v>141</v>
      </c>
      <c r="D75">
        <f t="shared" ca="1" si="13"/>
        <v>0</v>
      </c>
    </row>
    <row r="76" spans="2:7">
      <c r="B76" s="3">
        <f t="shared" ca="1" si="12"/>
        <v>44100</v>
      </c>
      <c r="C76">
        <f t="shared" ca="1" si="10"/>
        <v>242</v>
      </c>
      <c r="D76">
        <f t="shared" ca="1" si="13"/>
        <v>0</v>
      </c>
    </row>
    <row r="77" spans="2:7">
      <c r="B77" s="3">
        <f t="shared" ca="1" si="12"/>
        <v>44099</v>
      </c>
      <c r="C77">
        <f t="shared" ca="1" si="10"/>
        <v>217</v>
      </c>
      <c r="D77">
        <f t="shared" ca="1" si="13"/>
        <v>1</v>
      </c>
    </row>
    <row r="78" spans="2:7">
      <c r="B78" s="3">
        <f t="shared" ca="1" si="12"/>
        <v>44098</v>
      </c>
      <c r="C78">
        <f t="shared" ca="1" si="10"/>
        <v>211</v>
      </c>
      <c r="D78">
        <f t="shared" ca="1" si="13"/>
        <v>0</v>
      </c>
    </row>
    <row r="79" spans="2:7">
      <c r="B79" s="3">
        <f t="shared" ca="1" si="12"/>
        <v>44097</v>
      </c>
      <c r="C79">
        <f t="shared" ca="1" si="10"/>
        <v>189</v>
      </c>
      <c r="D79">
        <f t="shared" ca="1" si="13"/>
        <v>0</v>
      </c>
    </row>
    <row r="80" spans="2:7">
      <c r="B80" s="3">
        <f t="shared" ca="1" si="12"/>
        <v>44096</v>
      </c>
      <c r="C80">
        <f t="shared" ca="1" si="10"/>
        <v>311</v>
      </c>
      <c r="D80">
        <f t="shared" ca="1" si="13"/>
        <v>0</v>
      </c>
    </row>
    <row r="81" spans="1:7">
      <c r="B81" s="3">
        <f t="shared" ca="1" si="12"/>
        <v>44095</v>
      </c>
      <c r="C81">
        <f t="shared" ca="1" si="10"/>
        <v>157</v>
      </c>
      <c r="D81">
        <f t="shared" ref="D81:D93" ca="1" si="14">VLOOKUP(B81,data,3,FALSE)</f>
        <v>0</v>
      </c>
      <c r="F81">
        <f ca="1">SUM(C81:C87)</f>
        <v>1029</v>
      </c>
      <c r="G81" s="9" t="str">
        <f ca="1">TEXT(F81/F88-1,"0 %")</f>
        <v>105 %</v>
      </c>
    </row>
    <row r="82" spans="1:7">
      <c r="B82" s="3">
        <f ca="1">MAX(_xlfn.MAXIFS(time,time,"&lt;"&amp;B81),1.8202)</f>
        <v>44094</v>
      </c>
      <c r="C82">
        <f t="shared" ca="1" si="10"/>
        <v>202</v>
      </c>
      <c r="D82">
        <f t="shared" ca="1" si="14"/>
        <v>0</v>
      </c>
    </row>
    <row r="83" spans="1:7">
      <c r="B83" s="3">
        <f t="shared" ref="B83:B102" ca="1" si="15">MAX(_xlfn.MAXIFS(time,time,"&lt;"&amp;B82),44077)</f>
        <v>44093</v>
      </c>
      <c r="C83">
        <f t="shared" ca="1" si="10"/>
        <v>190</v>
      </c>
      <c r="D83">
        <f t="shared" ca="1" si="14"/>
        <v>0</v>
      </c>
    </row>
    <row r="84" spans="1:7">
      <c r="B84" s="3">
        <f t="shared" ca="1" si="15"/>
        <v>44092</v>
      </c>
      <c r="C84">
        <f t="shared" ca="1" si="10"/>
        <v>82</v>
      </c>
      <c r="D84">
        <f t="shared" ca="1" si="14"/>
        <v>0</v>
      </c>
    </row>
    <row r="85" spans="1:7">
      <c r="B85" s="3">
        <f t="shared" ca="1" si="15"/>
        <v>44091</v>
      </c>
      <c r="C85">
        <f t="shared" ca="1" si="10"/>
        <v>137</v>
      </c>
      <c r="D85">
        <f t="shared" ca="1" si="14"/>
        <v>0</v>
      </c>
    </row>
    <row r="86" spans="1:7">
      <c r="A86" s="7"/>
      <c r="B86" s="3">
        <f t="shared" ca="1" si="15"/>
        <v>44090</v>
      </c>
      <c r="C86">
        <f t="shared" ca="1" si="10"/>
        <v>125</v>
      </c>
      <c r="D86">
        <f t="shared" ca="1" si="14"/>
        <v>0</v>
      </c>
    </row>
    <row r="87" spans="1:7">
      <c r="A87" s="3"/>
      <c r="B87" s="3">
        <f t="shared" ca="1" si="15"/>
        <v>44089</v>
      </c>
      <c r="C87">
        <f t="shared" ca="1" si="10"/>
        <v>136</v>
      </c>
      <c r="D87">
        <f t="shared" ca="1" si="14"/>
        <v>0</v>
      </c>
    </row>
    <row r="88" spans="1:7">
      <c r="B88" s="3">
        <f t="shared" ca="1" si="15"/>
        <v>44088</v>
      </c>
      <c r="C88">
        <f t="shared" ca="1" si="10"/>
        <v>67</v>
      </c>
      <c r="D88">
        <f t="shared" ca="1" si="14"/>
        <v>0</v>
      </c>
      <c r="F88">
        <f ca="1">SUM(C88:C94)</f>
        <v>502</v>
      </c>
    </row>
    <row r="89" spans="1:7">
      <c r="B89" s="3">
        <f t="shared" ca="1" si="15"/>
        <v>44087</v>
      </c>
      <c r="C89">
        <f t="shared" ca="1" si="10"/>
        <v>87</v>
      </c>
      <c r="D89">
        <f t="shared" ca="1" si="14"/>
        <v>0</v>
      </c>
    </row>
    <row r="90" spans="1:7">
      <c r="B90" s="3">
        <f t="shared" ca="1" si="15"/>
        <v>44086</v>
      </c>
      <c r="C90">
        <f t="shared" ca="1" si="10"/>
        <v>46</v>
      </c>
      <c r="D90">
        <f t="shared" ca="1" si="14"/>
        <v>0</v>
      </c>
    </row>
    <row r="91" spans="1:7">
      <c r="B91" s="3">
        <f t="shared" ca="1" si="15"/>
        <v>44085</v>
      </c>
      <c r="C91">
        <f t="shared" ca="1" si="10"/>
        <v>70</v>
      </c>
      <c r="D91">
        <f t="shared" ca="1" si="14"/>
        <v>0</v>
      </c>
    </row>
    <row r="92" spans="1:7">
      <c r="B92" s="3">
        <f t="shared" ca="1" si="15"/>
        <v>44084</v>
      </c>
      <c r="C92">
        <f t="shared" ca="1" si="10"/>
        <v>75</v>
      </c>
      <c r="D92">
        <f t="shared" ca="1" si="14"/>
        <v>0</v>
      </c>
    </row>
    <row r="93" spans="1:7">
      <c r="B93" s="3">
        <f t="shared" ca="1" si="15"/>
        <v>44083</v>
      </c>
      <c r="C93">
        <f t="shared" ca="1" si="10"/>
        <v>101</v>
      </c>
      <c r="D93">
        <f t="shared" ca="1" si="14"/>
        <v>0</v>
      </c>
    </row>
    <row r="94" spans="1:7">
      <c r="B94" s="3">
        <f t="shared" ca="1" si="15"/>
        <v>44082</v>
      </c>
      <c r="C94">
        <f t="shared" ref="C94" ca="1" si="16">VLOOKUP(B94,data,2,FALSE)</f>
        <v>56</v>
      </c>
      <c r="D94">
        <f t="shared" ref="D94" ca="1" si="17">VLOOKUP(B94,data,3,FALSE)</f>
        <v>0</v>
      </c>
    </row>
    <row r="95" spans="1:7">
      <c r="B95" s="3">
        <f t="shared" ca="1" si="15"/>
        <v>44081</v>
      </c>
      <c r="C95">
        <f t="shared" ref="C95:C102" ca="1" si="18">VLOOKUP(B95,data,2,FALSE)</f>
        <v>46</v>
      </c>
      <c r="D95">
        <f t="shared" ref="D95:D102" ca="1" si="19">VLOOKUP(B95,data,3,FALSE)</f>
        <v>0</v>
      </c>
    </row>
    <row r="96" spans="1:7">
      <c r="B96" s="3">
        <f t="shared" ca="1" si="15"/>
        <v>44080</v>
      </c>
      <c r="C96">
        <f t="shared" ca="1" si="18"/>
        <v>10</v>
      </c>
      <c r="D96">
        <f t="shared" ca="1" si="19"/>
        <v>0</v>
      </c>
    </row>
    <row r="97" spans="2:4">
      <c r="B97" s="3">
        <f t="shared" ca="1" si="15"/>
        <v>44079</v>
      </c>
      <c r="C97">
        <f t="shared" ca="1" si="18"/>
        <v>15</v>
      </c>
      <c r="D97">
        <f t="shared" ca="1" si="19"/>
        <v>0</v>
      </c>
    </row>
    <row r="98" spans="2:4">
      <c r="B98" s="3">
        <f t="shared" ca="1" si="15"/>
        <v>44078</v>
      </c>
      <c r="C98">
        <f t="shared" ca="1" si="18"/>
        <v>19</v>
      </c>
      <c r="D98">
        <f t="shared" ca="1" si="19"/>
        <v>0</v>
      </c>
    </row>
    <row r="99" spans="2:4">
      <c r="B99" s="3">
        <f t="shared" ca="1" si="15"/>
        <v>44077</v>
      </c>
      <c r="C99">
        <f t="shared" ca="1" si="18"/>
        <v>6</v>
      </c>
      <c r="D99">
        <f t="shared" ca="1" si="19"/>
        <v>0</v>
      </c>
    </row>
    <row r="100" spans="2:4">
      <c r="B100" s="3">
        <f t="shared" ca="1" si="15"/>
        <v>44077</v>
      </c>
      <c r="C100">
        <f t="shared" ca="1" si="18"/>
        <v>6</v>
      </c>
      <c r="D100">
        <f t="shared" ca="1" si="19"/>
        <v>0</v>
      </c>
    </row>
    <row r="101" spans="2:4">
      <c r="B101" s="3">
        <f ca="1">MAX(_xlfn.MAXIFS(time,time,"&lt;"&amp;B97),44077)</f>
        <v>44078</v>
      </c>
      <c r="C101">
        <f t="shared" ca="1" si="18"/>
        <v>19</v>
      </c>
      <c r="D101">
        <f t="shared" ca="1" si="19"/>
        <v>0</v>
      </c>
    </row>
    <row r="102" spans="2:4">
      <c r="B102" s="3">
        <f t="shared" ca="1" si="15"/>
        <v>44077</v>
      </c>
      <c r="C102">
        <f t="shared" ca="1" si="18"/>
        <v>6</v>
      </c>
      <c r="D102">
        <f t="shared" ca="1" si="19"/>
        <v>0</v>
      </c>
    </row>
  </sheetData>
  <sortState xmlns:xlrd2="http://schemas.microsoft.com/office/spreadsheetml/2017/richdata2" ref="C37:D49">
    <sortCondition descending="1" ref="C37:C49"/>
  </sortState>
  <hyperlinks>
    <hyperlink ref="A39" r:id="rId1" location="Koronavilkkua" display="https://thl.fi/fi/web/hyvinvoinnin-ja-terveyden-edistamisen-johtaminen/ajankohtaista/koronan-vaikutukset-yhteiskuntaan-ja-palveluihin - Koronavilkkua" xr:uid="{F06E6CD0-5429-431D-B74B-547C41718C4B}"/>
    <hyperlink ref="A50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2020-10-12T05:47:58Z</dcterms:modified>
</cp:coreProperties>
</file>