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6C8533CA-699C-430D-B469-FB61858E8C0B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Android!$C$74:$C$130</definedName>
    <definedName name="data">Android!$C$9:$E$68</definedName>
    <definedName name="Json">Android!$A$4</definedName>
    <definedName name="time">Android!$C$9:$C$68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B73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74" i="1" s="1"/>
  <c r="J21" i="1"/>
  <c r="K21" i="1" s="1"/>
  <c r="B75" i="1" l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D21" i="1"/>
  <c r="D9" i="1"/>
  <c r="I22" i="1"/>
  <c r="L21" i="1"/>
  <c r="E20" i="1" s="1"/>
  <c r="D20" i="1"/>
  <c r="B89" i="1" l="1"/>
  <c r="C75" i="1"/>
  <c r="E21" i="1"/>
  <c r="E9" i="1"/>
  <c r="J22" i="1"/>
  <c r="K22" i="1" s="1"/>
  <c r="D11" i="1"/>
  <c r="D75" i="1" l="1"/>
  <c r="C89" i="1"/>
  <c r="D89" i="1"/>
  <c r="B90" i="1"/>
  <c r="C76" i="1"/>
  <c r="L22" i="1"/>
  <c r="E11" i="1" s="1"/>
  <c r="D76" i="1" s="1"/>
  <c r="D22" i="1"/>
  <c r="C88" i="1" s="1"/>
  <c r="D90" i="1" l="1"/>
  <c r="B91" i="1"/>
  <c r="C90" i="1"/>
  <c r="C74" i="1"/>
  <c r="C87" i="1"/>
  <c r="C77" i="1"/>
  <c r="D77" i="1"/>
  <c r="E22" i="1"/>
  <c r="E2" i="1" s="1"/>
  <c r="E74" i="1" l="1"/>
  <c r="E75" i="1" s="1"/>
  <c r="E76" i="1" s="1"/>
  <c r="E77" i="1" s="1"/>
  <c r="F72" i="1"/>
  <c r="D88" i="1"/>
  <c r="B92" i="1"/>
  <c r="C91" i="1"/>
  <c r="D91" i="1"/>
  <c r="D74" i="1"/>
  <c r="D87" i="1"/>
  <c r="D78" i="1"/>
  <c r="C78" i="1"/>
  <c r="E78" i="1" l="1"/>
  <c r="C92" i="1"/>
  <c r="D92" i="1"/>
  <c r="B93" i="1"/>
  <c r="D79" i="1"/>
  <c r="C79" i="1"/>
  <c r="E79" i="1" l="1"/>
  <c r="C93" i="1"/>
  <c r="D93" i="1"/>
  <c r="B94" i="1"/>
  <c r="B95" i="1" s="1"/>
  <c r="B96" i="1" s="1"/>
  <c r="B97" i="1" s="1"/>
  <c r="D80" i="1"/>
  <c r="C80" i="1"/>
  <c r="E80" i="1" l="1"/>
  <c r="A74" i="1"/>
  <c r="B98" i="1"/>
  <c r="D97" i="1"/>
  <c r="C97" i="1"/>
  <c r="C95" i="1"/>
  <c r="D95" i="1"/>
  <c r="D94" i="1"/>
  <c r="C94" i="1"/>
  <c r="C81" i="1"/>
  <c r="D81" i="1"/>
  <c r="E81" i="1" l="1"/>
  <c r="A88" i="1"/>
  <c r="B99" i="1"/>
  <c r="D98" i="1"/>
  <c r="C98" i="1"/>
  <c r="D96" i="1"/>
  <c r="C96" i="1"/>
  <c r="D82" i="1"/>
  <c r="C82" i="1"/>
  <c r="E82" i="1" s="1"/>
  <c r="B100" i="1" l="1"/>
  <c r="D99" i="1"/>
  <c r="C99" i="1"/>
  <c r="D83" i="1"/>
  <c r="C83" i="1"/>
  <c r="E83" i="1" s="1"/>
  <c r="B101" i="1" l="1"/>
  <c r="D100" i="1"/>
  <c r="C100" i="1"/>
  <c r="D84" i="1"/>
  <c r="C84" i="1"/>
  <c r="E84" i="1" s="1"/>
  <c r="B102" i="1" l="1"/>
  <c r="D101" i="1"/>
  <c r="C101" i="1"/>
  <c r="C85" i="1"/>
  <c r="E85" i="1" s="1"/>
  <c r="D85" i="1"/>
  <c r="A95" i="1" l="1"/>
  <c r="A89" i="1" s="1"/>
  <c r="B103" i="1"/>
  <c r="D102" i="1"/>
  <c r="C102" i="1"/>
  <c r="C86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86" i="1"/>
  <c r="E102" i="1" l="1"/>
  <c r="A81" i="1"/>
  <c r="A75" i="1" s="1"/>
  <c r="B104" i="1"/>
  <c r="C104" i="1" s="1"/>
  <c r="D103" i="1"/>
  <c r="C103" i="1"/>
  <c r="E103" i="1" s="1"/>
  <c r="E104" i="1" l="1"/>
  <c r="A82" i="1"/>
  <c r="B105" i="1"/>
  <c r="C105" i="1" s="1"/>
  <c r="E105" i="1" s="1"/>
  <c r="D104" i="1"/>
  <c r="B106" i="1" l="1"/>
  <c r="C106" i="1" s="1"/>
  <c r="E106" i="1" s="1"/>
  <c r="D105" i="1"/>
  <c r="B107" i="1" l="1"/>
  <c r="B108" i="1" s="1"/>
  <c r="B109" i="1" s="1"/>
  <c r="B110" i="1" s="1"/>
  <c r="D110" i="1" s="1"/>
  <c r="D106" i="1"/>
  <c r="B111" i="1" l="1"/>
  <c r="B112" i="1" s="1"/>
  <c r="C110" i="1"/>
  <c r="D109" i="1"/>
  <c r="C109" i="1"/>
  <c r="D108" i="1"/>
  <c r="C108" i="1"/>
  <c r="C107" i="1"/>
  <c r="E107" i="1" s="1"/>
  <c r="D107" i="1"/>
  <c r="E108" i="1" l="1"/>
  <c r="E109" i="1" s="1"/>
  <c r="E110" i="1" s="1"/>
  <c r="B113" i="1"/>
  <c r="C112" i="1"/>
  <c r="D112" i="1"/>
  <c r="A102" i="1"/>
  <c r="A96" i="1" s="1"/>
  <c r="D111" i="1"/>
  <c r="C111" i="1"/>
  <c r="E111" i="1" l="1"/>
  <c r="E112" i="1" s="1"/>
  <c r="C113" i="1"/>
  <c r="B114" i="1"/>
  <c r="D113" i="1"/>
  <c r="E113" i="1" l="1"/>
  <c r="D114" i="1"/>
  <c r="B115" i="1"/>
  <c r="C114" i="1"/>
  <c r="E114" i="1" l="1"/>
  <c r="B116" i="1"/>
  <c r="D115" i="1"/>
  <c r="C115" i="1"/>
  <c r="E115" i="1" l="1"/>
  <c r="A109" i="1"/>
  <c r="C116" i="1"/>
  <c r="D116" i="1"/>
  <c r="B117" i="1"/>
  <c r="C117" i="1" s="1"/>
  <c r="A103" i="1" l="1"/>
  <c r="E116" i="1"/>
  <c r="E117" i="1" s="1"/>
  <c r="B118" i="1"/>
  <c r="C118" i="1" s="1"/>
  <c r="D117" i="1"/>
  <c r="E118" i="1" l="1"/>
  <c r="D118" i="1"/>
  <c r="B119" i="1"/>
  <c r="C119" i="1" s="1"/>
  <c r="E119" i="1" l="1"/>
  <c r="B120" i="1"/>
  <c r="D119" i="1"/>
  <c r="C120" i="1" l="1"/>
  <c r="E120" i="1" s="1"/>
  <c r="B121" i="1"/>
  <c r="D120" i="1"/>
  <c r="B122" i="1" l="1"/>
  <c r="C121" i="1"/>
  <c r="E121" i="1" s="1"/>
  <c r="D121" i="1"/>
  <c r="B123" i="1" l="1"/>
  <c r="C122" i="1"/>
  <c r="A116" i="1" s="1"/>
  <c r="A110" i="1" s="1"/>
  <c r="D122" i="1"/>
  <c r="B124" i="1" l="1"/>
  <c r="C123" i="1"/>
  <c r="D123" i="1"/>
  <c r="E122" i="1"/>
  <c r="E123" i="1" l="1"/>
  <c r="B125" i="1"/>
  <c r="C124" i="1"/>
  <c r="D124" i="1"/>
  <c r="E124" i="1" l="1"/>
  <c r="B126" i="1"/>
  <c r="C125" i="1"/>
  <c r="D125" i="1"/>
  <c r="E125" i="1" l="1"/>
  <c r="B127" i="1"/>
  <c r="C126" i="1"/>
  <c r="D126" i="1"/>
  <c r="E126" i="1" l="1"/>
  <c r="B128" i="1"/>
  <c r="C127" i="1"/>
  <c r="D127" i="1"/>
  <c r="E127" i="1" l="1"/>
  <c r="B129" i="1"/>
  <c r="C128" i="1"/>
  <c r="D128" i="1"/>
  <c r="E128" i="1" l="1"/>
  <c r="B130" i="1"/>
  <c r="C129" i="1"/>
  <c r="E129" i="1" s="1"/>
  <c r="D129" i="1"/>
  <c r="C130" i="1" l="1"/>
  <c r="D130" i="1"/>
  <c r="E130" i="1" l="1"/>
  <c r="F74" i="1" s="1"/>
  <c r="G2" i="1"/>
  <c r="H2" i="1" l="1"/>
  <c r="A70" i="1"/>
</calcChain>
</file>

<file path=xl/sharedStrings.xml><?xml version="1.0" encoding="utf-8"?>
<sst xmlns="http://schemas.openxmlformats.org/spreadsheetml/2006/main" count="19" uniqueCount="17">
  <si>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</si>
  <si>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</si>
  <si>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</si>
  <si>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</si>
  <si>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</si>
  <si>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</si>
  <si>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</si>
  <si>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</si>
  <si>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</si>
  <si>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</si>
  <si>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</si>
  <si>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</si>
  <si>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</si>
  <si>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</si>
  <si>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</si>
  <si>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</si>
  <si>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[{"timestamp":"25 October 2020, 7.49","keyCount":312,"matchesCount":1,"appName":"Koronavilkku","hash":"GUUoDaUnvZO6IxVI0IuSmtpSE3+EwuYNqEXaO3UenoI="},{"timestamp":"24 October 2020, 8.43","keyCount":329,"matchesCount":0,"appName":"Koronavilkku","hash":"4uzgIxW5cNm\/JcDaONtRs\/mz7LrN+ZfLG9GorTyWnCo="},{"timestamp":"23 October 2020, 8.39","keyCount":486,"matchesCount":0,"appName":"Koronavilkku","hash":"FG6whfiUykRhyZcw\/b7oWQ892JakonInzmJ6IqXjtrI="},{"timestamp":"22 October 2020, 8.35","keyCount":372,"matchesCount":0,"appName":"Koronavilkku","hash":"2GDDsye3s1WgxcGhmfTzdq\/45ZCWZR6yL39j72uzYyY="},{"timestamp":"21 October 2020, 8.20","keyCount":446,"matchesCount":0,"appName":"Koronavilkku","hash":"q1zpJVTVB439LY2vZRRGKtgNS52GqM5LLPAyPyaIXzg="},{"timestamp":"20 October 2020, 8.05","keyCount":386,"matchesCount":0,"appName":"Koronavilkku","hash":"PFSjFacJU4O8C2ZDn8\/7W3eowqohyoy6AE6jRXGi86k="},{"timestamp":"19 October 2020, 9.37","keyCount":421,"matchesCount":0,"appName":"Koronavilkku","hash":"jslX\/qrkUHp0DgI3UBBg99Jopckq\/CjkShI5hGk7K5s="},{"timestamp":"18 October 2020, 9.31","keyCount":535,"matchesCount":0,"appName":"Koronavilkku","hash":"EIpuRV\/e9fpKzd23tPt3\/o3Tr9kQO7MOf9C5cY\/EHzM="},{"timestamp":"17 October 2020, 8.52","keyCount":537,"matchesCount":0,"appName":"Koronavilkku","hash":"JD\/pTFrILgHXr0IJkOUBqntAFS\/q38Kkp80yWr+A12g="},{"timestamp":"16 October 2020, 8.53","keyCount":639,"matchesCount":0,"appName":"Koronavilkku","hash":"E1obwr3PITP+C1Y7XeCf7PEe4L7Q5CpPM4k8W05frtg="},{"timestamp":"15 October 2020, 8.51","keyCount":429,"matchesCount":0,"appName":"Koronavilkku","hash":"KZb9ftqqpKHJy4PknRep+ueL0dXu0vEGkk8Ktk5ADKs="},{"timestamp":"14 October 2020, 8.49","keyCount":559,"matchesCount":0,"appName":"Koronavilkku","hash":"cTNUkqKfz5DNv4XCB1l\/2EcOCQ74uhIJCgeaqm2uk5I="},{"timestamp":"13 October 2020, 8.30","keyCount":649,"matchesCount":0,"appName":"Koronavilkku","hash":"VKxeks2QgrD64aFrou+ZbHIeLK3HK4ZcN\/J0Wyu8RLA="},{"timestamp":"12 October 2020, 8.28","keyCount":691,"matchesCount":0,"appName":"Koronavilkku","hash":"qoURebnRYLz4UWPjy6sHVr61ISkiXHIBnOj4FXNrV7U="},{"timestamp":"11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</si>
</sst>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25 October</c:v>
                </c:pt>
                <c:pt idx="1">
                  <c:v>24 October</c:v>
                </c:pt>
                <c:pt idx="2">
                  <c:v>23 October</c:v>
                </c:pt>
                <c:pt idx="3">
                  <c:v>22 October</c:v>
                </c:pt>
                <c:pt idx="4">
                  <c:v>21 October</c:v>
                </c:pt>
                <c:pt idx="5">
                  <c:v>20 October</c:v>
                </c:pt>
                <c:pt idx="6">
                  <c:v>19 October</c:v>
                </c:pt>
                <c:pt idx="7">
                  <c:v>18 October</c:v>
                </c:pt>
                <c:pt idx="8">
                  <c:v>17 October</c:v>
                </c:pt>
                <c:pt idx="9">
                  <c:v>16 October</c:v>
                </c:pt>
                <c:pt idx="10">
                  <c:v>15 October</c:v>
                </c:pt>
                <c:pt idx="11">
                  <c:v>14 October</c:v>
                </c:pt>
                <c:pt idx="12">
                  <c:v>13 October</c:v>
                </c:pt>
                <c:pt idx="13">
                  <c:v>12 October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312</c:v>
                </c:pt>
                <c:pt idx="1">
                  <c:v>329</c:v>
                </c:pt>
                <c:pt idx="2">
                  <c:v>486</c:v>
                </c:pt>
                <c:pt idx="3">
                  <c:v>372</c:v>
                </c:pt>
                <c:pt idx="4">
                  <c:v>446</c:v>
                </c:pt>
                <c:pt idx="5">
                  <c:v>386</c:v>
                </c:pt>
                <c:pt idx="6">
                  <c:v>421</c:v>
                </c:pt>
                <c:pt idx="7">
                  <c:v>535</c:v>
                </c:pt>
                <c:pt idx="8">
                  <c:v>537</c:v>
                </c:pt>
                <c:pt idx="9">
                  <c:v>639</c:v>
                </c:pt>
                <c:pt idx="10">
                  <c:v>429</c:v>
                </c:pt>
                <c:pt idx="11">
                  <c:v>559</c:v>
                </c:pt>
                <c:pt idx="12">
                  <c:v>649</c:v>
                </c:pt>
                <c:pt idx="13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Android!$F$72</c:f>
          <c:strCache>
            <c:ptCount val="1"/>
            <c:pt idx="0">
              <c:v>25.10.2020 uusia #koronavilkku päiväavaimia 312.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AE-4A4E-BEE0-01C87E68808F}"/>
                </c:ext>
              </c:extLst>
            </c:dLbl>
            <c:dLbl>
              <c:idx val="33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CAE-4A4E-BEE0-01C87E68808F}"/>
                </c:ext>
              </c:extLst>
            </c:dLbl>
            <c:dLbl>
              <c:idx val="38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AE-4A4E-BEE0-01C87E68808F}"/>
                </c:ext>
              </c:extLst>
            </c:dLbl>
            <c:dLbl>
              <c:idx val="43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AE-4A4E-BEE0-01C87E68808F}"/>
                </c:ext>
              </c:extLst>
            </c:dLbl>
            <c:dLbl>
              <c:idx val="52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3"/>
              <c:layout>
                <c:manualLayout>
                  <c:x val="-1.5607577171480983E-2"/>
                  <c:y val="-6.3492111105195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AE-4A4E-BEE0-01C87E68808F}"/>
                </c:ext>
              </c:extLst>
            </c:dLbl>
            <c:dLbl>
              <c:idx val="54"/>
              <c:layout>
                <c:manualLayout>
                  <c:x val="-2.4711997188178222E-2"/>
                  <c:y val="-7.9365138881493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AE-4A4E-BEE0-01C87E68808F}"/>
                </c:ext>
              </c:extLst>
            </c:dLbl>
            <c:dLbl>
              <c:idx val="56"/>
              <c:layout>
                <c:manualLayout>
                  <c:x val="-1.3370388698311869E-2"/>
                  <c:y val="9.32451642883371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0.13011133366679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CAE-4A4E-BEE0-01C87E688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Android!$B$74:$B$130</c:f>
              <c:numCache>
                <c:formatCode>m/d/yyyy</c:formatCode>
                <c:ptCount val="57"/>
                <c:pt idx="0">
                  <c:v>44129</c:v>
                </c:pt>
                <c:pt idx="1">
                  <c:v>44128</c:v>
                </c:pt>
                <c:pt idx="2">
                  <c:v>44127</c:v>
                </c:pt>
                <c:pt idx="3">
                  <c:v>44126</c:v>
                </c:pt>
                <c:pt idx="4">
                  <c:v>44125</c:v>
                </c:pt>
                <c:pt idx="5">
                  <c:v>44124</c:v>
                </c:pt>
                <c:pt idx="6">
                  <c:v>44123</c:v>
                </c:pt>
                <c:pt idx="7">
                  <c:v>44122</c:v>
                </c:pt>
                <c:pt idx="8">
                  <c:v>44121</c:v>
                </c:pt>
                <c:pt idx="9">
                  <c:v>44120</c:v>
                </c:pt>
                <c:pt idx="10">
                  <c:v>44119</c:v>
                </c:pt>
                <c:pt idx="11">
                  <c:v>44118</c:v>
                </c:pt>
                <c:pt idx="12">
                  <c:v>44117</c:v>
                </c:pt>
                <c:pt idx="13">
                  <c:v>44116</c:v>
                </c:pt>
                <c:pt idx="14">
                  <c:v>44115</c:v>
                </c:pt>
                <c:pt idx="15">
                  <c:v>44114</c:v>
                </c:pt>
                <c:pt idx="16">
                  <c:v>44113</c:v>
                </c:pt>
                <c:pt idx="17">
                  <c:v>44112</c:v>
                </c:pt>
                <c:pt idx="18">
                  <c:v>44111</c:v>
                </c:pt>
                <c:pt idx="19">
                  <c:v>44110</c:v>
                </c:pt>
                <c:pt idx="20">
                  <c:v>44109</c:v>
                </c:pt>
                <c:pt idx="21">
                  <c:v>44108</c:v>
                </c:pt>
                <c:pt idx="22">
                  <c:v>44107</c:v>
                </c:pt>
                <c:pt idx="23">
                  <c:v>44106</c:v>
                </c:pt>
                <c:pt idx="24">
                  <c:v>44105</c:v>
                </c:pt>
                <c:pt idx="25">
                  <c:v>44104</c:v>
                </c:pt>
                <c:pt idx="26">
                  <c:v>44103</c:v>
                </c:pt>
                <c:pt idx="27">
                  <c:v>44102</c:v>
                </c:pt>
                <c:pt idx="28">
                  <c:v>44101</c:v>
                </c:pt>
                <c:pt idx="29">
                  <c:v>44100</c:v>
                </c:pt>
                <c:pt idx="30">
                  <c:v>44099</c:v>
                </c:pt>
                <c:pt idx="31">
                  <c:v>44098</c:v>
                </c:pt>
                <c:pt idx="32">
                  <c:v>44097</c:v>
                </c:pt>
                <c:pt idx="33">
                  <c:v>44096</c:v>
                </c:pt>
                <c:pt idx="34">
                  <c:v>44095</c:v>
                </c:pt>
                <c:pt idx="35">
                  <c:v>44094</c:v>
                </c:pt>
                <c:pt idx="36">
                  <c:v>44093</c:v>
                </c:pt>
                <c:pt idx="37">
                  <c:v>44092</c:v>
                </c:pt>
                <c:pt idx="38">
                  <c:v>44091</c:v>
                </c:pt>
                <c:pt idx="39">
                  <c:v>44090</c:v>
                </c:pt>
                <c:pt idx="40">
                  <c:v>44089</c:v>
                </c:pt>
                <c:pt idx="41">
                  <c:v>44088</c:v>
                </c:pt>
                <c:pt idx="42">
                  <c:v>44087</c:v>
                </c:pt>
                <c:pt idx="43">
                  <c:v>44086</c:v>
                </c:pt>
                <c:pt idx="44">
                  <c:v>44085</c:v>
                </c:pt>
                <c:pt idx="45">
                  <c:v>44084</c:v>
                </c:pt>
                <c:pt idx="46">
                  <c:v>44083</c:v>
                </c:pt>
                <c:pt idx="47">
                  <c:v>44082</c:v>
                </c:pt>
                <c:pt idx="48">
                  <c:v>44081</c:v>
                </c:pt>
                <c:pt idx="49">
                  <c:v>44080</c:v>
                </c:pt>
                <c:pt idx="50">
                  <c:v>44079</c:v>
                </c:pt>
                <c:pt idx="51">
                  <c:v>44078</c:v>
                </c:pt>
                <c:pt idx="52">
                  <c:v>44077</c:v>
                </c:pt>
                <c:pt idx="53">
                  <c:v>44077</c:v>
                </c:pt>
                <c:pt idx="54">
                  <c:v>44077</c:v>
                </c:pt>
                <c:pt idx="55">
                  <c:v>44077</c:v>
                </c:pt>
                <c:pt idx="56">
                  <c:v>44077</c:v>
                </c:pt>
              </c:numCache>
            </c:numRef>
          </c:cat>
          <c:val>
            <c:numRef>
              <c:f>Android!$C$74:$C$130</c:f>
              <c:numCache>
                <c:formatCode>General</c:formatCode>
                <c:ptCount val="57"/>
                <c:pt idx="0">
                  <c:v>312</c:v>
                </c:pt>
                <c:pt idx="1">
                  <c:v>329</c:v>
                </c:pt>
                <c:pt idx="2">
                  <c:v>486</c:v>
                </c:pt>
                <c:pt idx="3">
                  <c:v>372</c:v>
                </c:pt>
                <c:pt idx="4">
                  <c:v>446</c:v>
                </c:pt>
                <c:pt idx="5">
                  <c:v>386</c:v>
                </c:pt>
                <c:pt idx="6">
                  <c:v>421</c:v>
                </c:pt>
                <c:pt idx="7">
                  <c:v>535</c:v>
                </c:pt>
                <c:pt idx="8">
                  <c:v>537</c:v>
                </c:pt>
                <c:pt idx="9">
                  <c:v>639</c:v>
                </c:pt>
                <c:pt idx="10">
                  <c:v>429</c:v>
                </c:pt>
                <c:pt idx="11">
                  <c:v>559</c:v>
                </c:pt>
                <c:pt idx="12">
                  <c:v>649</c:v>
                </c:pt>
                <c:pt idx="13">
                  <c:v>691</c:v>
                </c:pt>
                <c:pt idx="14">
                  <c:v>666</c:v>
                </c:pt>
                <c:pt idx="15">
                  <c:v>720</c:v>
                </c:pt>
                <c:pt idx="16">
                  <c:v>640</c:v>
                </c:pt>
                <c:pt idx="17">
                  <c:v>445</c:v>
                </c:pt>
                <c:pt idx="18">
                  <c:v>578</c:v>
                </c:pt>
                <c:pt idx="19">
                  <c:v>655</c:v>
                </c:pt>
                <c:pt idx="20">
                  <c:v>453</c:v>
                </c:pt>
                <c:pt idx="21">
                  <c:v>294</c:v>
                </c:pt>
                <c:pt idx="22">
                  <c:v>463</c:v>
                </c:pt>
                <c:pt idx="23">
                  <c:v>169</c:v>
                </c:pt>
                <c:pt idx="24">
                  <c:v>203</c:v>
                </c:pt>
                <c:pt idx="25">
                  <c:v>318</c:v>
                </c:pt>
                <c:pt idx="26">
                  <c:v>238</c:v>
                </c:pt>
                <c:pt idx="27">
                  <c:v>199</c:v>
                </c:pt>
                <c:pt idx="28">
                  <c:v>141</c:v>
                </c:pt>
                <c:pt idx="29">
                  <c:v>242</c:v>
                </c:pt>
                <c:pt idx="30">
                  <c:v>217</c:v>
                </c:pt>
                <c:pt idx="31">
                  <c:v>211</c:v>
                </c:pt>
                <c:pt idx="32">
                  <c:v>189</c:v>
                </c:pt>
                <c:pt idx="33">
                  <c:v>311</c:v>
                </c:pt>
                <c:pt idx="34">
                  <c:v>157</c:v>
                </c:pt>
                <c:pt idx="35">
                  <c:v>202</c:v>
                </c:pt>
                <c:pt idx="36">
                  <c:v>190</c:v>
                </c:pt>
                <c:pt idx="37">
                  <c:v>82</c:v>
                </c:pt>
                <c:pt idx="38">
                  <c:v>137</c:v>
                </c:pt>
                <c:pt idx="39">
                  <c:v>125</c:v>
                </c:pt>
                <c:pt idx="40">
                  <c:v>136</c:v>
                </c:pt>
                <c:pt idx="41">
                  <c:v>67</c:v>
                </c:pt>
                <c:pt idx="42">
                  <c:v>87</c:v>
                </c:pt>
                <c:pt idx="43">
                  <c:v>46</c:v>
                </c:pt>
                <c:pt idx="44">
                  <c:v>70</c:v>
                </c:pt>
                <c:pt idx="45">
                  <c:v>75</c:v>
                </c:pt>
                <c:pt idx="46">
                  <c:v>101</c:v>
                </c:pt>
                <c:pt idx="47">
                  <c:v>56</c:v>
                </c:pt>
                <c:pt idx="48">
                  <c:v>46</c:v>
                </c:pt>
                <c:pt idx="49">
                  <c:v>10</c:v>
                </c:pt>
                <c:pt idx="50">
                  <c:v>15</c:v>
                </c:pt>
                <c:pt idx="51">
                  <c:v>19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59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511629</xdr:colOff>
      <xdr:row>77</xdr:row>
      <xdr:rowOff>103416</xdr:rowOff>
    </xdr:from>
    <xdr:to>
      <xdr:col>13</xdr:col>
      <xdr:colOff>598717</xdr:colOff>
      <xdr:row>99</xdr:row>
      <xdr:rowOff>32656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32"/>
  <sheetViews>
    <sheetView tabSelected="1" topLeftCell="A67" workbookViewId="0">
      <selection activeCell="H76" sqref="H7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15770</v>
      </c>
      <c r="H2" s="10">
        <f ca="1">G2/7</f>
        <v>2252.8571428571427</v>
      </c>
    </row>
    <row r="4" spans="1:12" s="1" customFormat="1">
      <c r="A4" s="1" t="s">
        <v>16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25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44129</v>
      </c>
      <c r="D9" s="2">
        <f t="shared" ref="D9:D22" si="1">VALUE(MID(Json,I9+10,J9-I9-10))</f>
        <v>312</v>
      </c>
      <c r="E9" s="2">
        <f t="shared" ref="E9:E22" si="2">VALUE(MID(Json,K9+14,L9-J9-16))</f>
        <v>1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24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44128</v>
      </c>
      <c r="D10" s="2">
        <f t="shared" si="1"/>
        <v>329</v>
      </c>
      <c r="E10" s="2">
        <f t="shared" si="2"/>
        <v>0</v>
      </c>
      <c r="G10">
        <f>FIND("timestamp",Json,L9)</f>
        <v>153</v>
      </c>
      <c r="H10">
        <f t="shared" si="3"/>
        <v>176</v>
      </c>
      <c r="I10">
        <f t="shared" si="4"/>
        <v>189</v>
      </c>
      <c r="J10">
        <f t="shared" si="5"/>
        <v>202</v>
      </c>
      <c r="K10">
        <f t="shared" si="6"/>
        <v>204</v>
      </c>
      <c r="L10">
        <f t="shared" si="7"/>
        <v>219</v>
      </c>
    </row>
    <row r="11" spans="1:12">
      <c r="B11" s="2" t="str">
        <f t="shared" si="0"/>
        <v>23 October</v>
      </c>
      <c r="C11" s="5">
        <f t="shared" si="8"/>
        <v>44127</v>
      </c>
      <c r="D11" s="2">
        <f t="shared" si="1"/>
        <v>486</v>
      </c>
      <c r="E11" s="2">
        <f t="shared" si="2"/>
        <v>0</v>
      </c>
      <c r="G11">
        <f t="shared" ref="G11:G22" si="9">FIND("timestamp",Json,H10)</f>
        <v>304</v>
      </c>
      <c r="H11">
        <f t="shared" si="3"/>
        <v>327</v>
      </c>
      <c r="I11">
        <f t="shared" si="4"/>
        <v>340</v>
      </c>
      <c r="J11">
        <f t="shared" si="5"/>
        <v>353</v>
      </c>
      <c r="K11">
        <f t="shared" si="6"/>
        <v>355</v>
      </c>
      <c r="L11">
        <f t="shared" si="7"/>
        <v>370</v>
      </c>
    </row>
    <row r="12" spans="1:12">
      <c r="B12" s="2" t="str">
        <f t="shared" si="0"/>
        <v>22 October</v>
      </c>
      <c r="C12" s="5">
        <f t="shared" si="8"/>
        <v>44126</v>
      </c>
      <c r="D12" s="2">
        <f t="shared" si="1"/>
        <v>372</v>
      </c>
      <c r="E12" s="2">
        <f t="shared" si="2"/>
        <v>0</v>
      </c>
      <c r="G12">
        <f t="shared" si="9"/>
        <v>454</v>
      </c>
      <c r="H12">
        <f t="shared" si="3"/>
        <v>477</v>
      </c>
      <c r="I12">
        <f t="shared" si="4"/>
        <v>490</v>
      </c>
      <c r="J12">
        <f t="shared" si="5"/>
        <v>503</v>
      </c>
      <c r="K12">
        <f t="shared" si="6"/>
        <v>505</v>
      </c>
      <c r="L12">
        <f t="shared" si="7"/>
        <v>520</v>
      </c>
    </row>
    <row r="13" spans="1:12">
      <c r="B13" s="2" t="str">
        <f t="shared" si="0"/>
        <v>21 October</v>
      </c>
      <c r="C13" s="5">
        <f t="shared" si="8"/>
        <v>44125</v>
      </c>
      <c r="D13" s="2">
        <f t="shared" si="1"/>
        <v>446</v>
      </c>
      <c r="E13" s="2">
        <f t="shared" si="2"/>
        <v>0</v>
      </c>
      <c r="G13">
        <f t="shared" si="9"/>
        <v>604</v>
      </c>
      <c r="H13">
        <f t="shared" si="3"/>
        <v>627</v>
      </c>
      <c r="I13">
        <f t="shared" si="4"/>
        <v>640</v>
      </c>
      <c r="J13">
        <f t="shared" si="5"/>
        <v>653</v>
      </c>
      <c r="K13">
        <f t="shared" si="6"/>
        <v>655</v>
      </c>
      <c r="L13">
        <f t="shared" si="7"/>
        <v>670</v>
      </c>
    </row>
    <row r="14" spans="1:12">
      <c r="B14" s="2" t="str">
        <f t="shared" si="0"/>
        <v>20 October</v>
      </c>
      <c r="C14" s="5">
        <f t="shared" si="8"/>
        <v>44124</v>
      </c>
      <c r="D14" s="2">
        <f t="shared" si="1"/>
        <v>386</v>
      </c>
      <c r="E14" s="2">
        <f t="shared" si="2"/>
        <v>0</v>
      </c>
      <c r="G14">
        <f t="shared" si="9"/>
        <v>753</v>
      </c>
      <c r="H14">
        <f t="shared" si="3"/>
        <v>776</v>
      </c>
      <c r="I14">
        <f t="shared" si="4"/>
        <v>789</v>
      </c>
      <c r="J14">
        <f t="shared" si="5"/>
        <v>802</v>
      </c>
      <c r="K14">
        <f t="shared" si="6"/>
        <v>804</v>
      </c>
      <c r="L14">
        <f t="shared" si="7"/>
        <v>819</v>
      </c>
    </row>
    <row r="15" spans="1:12">
      <c r="B15" s="2" t="str">
        <f t="shared" si="0"/>
        <v>19 October</v>
      </c>
      <c r="C15" s="5">
        <f t="shared" si="8"/>
        <v>44123</v>
      </c>
      <c r="D15" s="2">
        <f t="shared" si="1"/>
        <v>421</v>
      </c>
      <c r="E15" s="2">
        <f t="shared" si="2"/>
        <v>0</v>
      </c>
      <c r="G15">
        <f t="shared" si="9"/>
        <v>903</v>
      </c>
      <c r="H15">
        <f t="shared" si="3"/>
        <v>926</v>
      </c>
      <c r="I15">
        <f t="shared" si="4"/>
        <v>939</v>
      </c>
      <c r="J15">
        <f t="shared" si="5"/>
        <v>952</v>
      </c>
      <c r="K15">
        <f t="shared" si="6"/>
        <v>954</v>
      </c>
      <c r="L15">
        <f t="shared" si="7"/>
        <v>969</v>
      </c>
    </row>
    <row r="16" spans="1:12">
      <c r="B16" s="2" t="str">
        <f t="shared" si="0"/>
        <v>18 October</v>
      </c>
      <c r="C16" s="5">
        <f t="shared" si="8"/>
        <v>44122</v>
      </c>
      <c r="D16" s="2">
        <f t="shared" si="1"/>
        <v>535</v>
      </c>
      <c r="E16" s="2">
        <f t="shared" si="2"/>
        <v>0</v>
      </c>
      <c r="G16">
        <f t="shared" si="9"/>
        <v>1054</v>
      </c>
      <c r="H16">
        <f t="shared" si="3"/>
        <v>1077</v>
      </c>
      <c r="I16">
        <f t="shared" si="4"/>
        <v>1090</v>
      </c>
      <c r="J16">
        <f t="shared" si="5"/>
        <v>1103</v>
      </c>
      <c r="K16">
        <f t="shared" si="6"/>
        <v>1105</v>
      </c>
      <c r="L16">
        <f t="shared" si="7"/>
        <v>1120</v>
      </c>
    </row>
    <row r="17" spans="1:12">
      <c r="B17" s="2" t="str">
        <f t="shared" si="0"/>
        <v>17 October</v>
      </c>
      <c r="C17" s="5">
        <f t="shared" si="8"/>
        <v>44121</v>
      </c>
      <c r="D17" s="2">
        <f t="shared" si="1"/>
        <v>537</v>
      </c>
      <c r="E17" s="2">
        <f t="shared" si="2"/>
        <v>0</v>
      </c>
      <c r="G17">
        <f t="shared" si="9"/>
        <v>1206</v>
      </c>
      <c r="H17">
        <f t="shared" si="3"/>
        <v>1229</v>
      </c>
      <c r="I17">
        <f t="shared" si="4"/>
        <v>1242</v>
      </c>
      <c r="J17">
        <f t="shared" si="5"/>
        <v>1255</v>
      </c>
      <c r="K17">
        <f t="shared" si="6"/>
        <v>1257</v>
      </c>
      <c r="L17">
        <f t="shared" si="7"/>
        <v>1272</v>
      </c>
    </row>
    <row r="18" spans="1:12">
      <c r="B18" s="2" t="str">
        <f t="shared" si="0"/>
        <v>16 October</v>
      </c>
      <c r="C18" s="5">
        <f t="shared" si="8"/>
        <v>44120</v>
      </c>
      <c r="D18" s="2">
        <f t="shared" si="1"/>
        <v>639</v>
      </c>
      <c r="E18" s="2">
        <f t="shared" si="2"/>
        <v>0</v>
      </c>
      <c r="G18">
        <f t="shared" si="9"/>
        <v>1357</v>
      </c>
      <c r="H18">
        <f t="shared" si="3"/>
        <v>1380</v>
      </c>
      <c r="I18">
        <f t="shared" si="4"/>
        <v>1393</v>
      </c>
      <c r="J18">
        <f t="shared" si="5"/>
        <v>1406</v>
      </c>
      <c r="K18">
        <f t="shared" si="6"/>
        <v>1408</v>
      </c>
      <c r="L18">
        <f t="shared" si="7"/>
        <v>1423</v>
      </c>
    </row>
    <row r="19" spans="1:12">
      <c r="B19" s="2" t="str">
        <f t="shared" si="0"/>
        <v>15 October</v>
      </c>
      <c r="C19" s="5">
        <f t="shared" si="8"/>
        <v>44119</v>
      </c>
      <c r="D19" s="2">
        <f t="shared" si="1"/>
        <v>429</v>
      </c>
      <c r="E19" s="2">
        <f t="shared" si="2"/>
        <v>0</v>
      </c>
      <c r="G19">
        <f t="shared" si="9"/>
        <v>1506</v>
      </c>
      <c r="H19">
        <f t="shared" si="3"/>
        <v>1529</v>
      </c>
      <c r="I19">
        <f t="shared" si="4"/>
        <v>1542</v>
      </c>
      <c r="J19">
        <f t="shared" si="5"/>
        <v>1555</v>
      </c>
      <c r="K19">
        <f t="shared" si="6"/>
        <v>1557</v>
      </c>
      <c r="L19">
        <f t="shared" si="7"/>
        <v>1572</v>
      </c>
    </row>
    <row r="20" spans="1:12">
      <c r="B20" s="2" t="str">
        <f t="shared" si="0"/>
        <v>14 October</v>
      </c>
      <c r="C20" s="5">
        <f t="shared" si="8"/>
        <v>44118</v>
      </c>
      <c r="D20" s="2">
        <f t="shared" si="1"/>
        <v>559</v>
      </c>
      <c r="E20" s="2">
        <f t="shared" si="2"/>
        <v>0</v>
      </c>
      <c r="G20">
        <f t="shared" si="9"/>
        <v>1655</v>
      </c>
      <c r="H20">
        <f t="shared" si="3"/>
        <v>1678</v>
      </c>
      <c r="I20">
        <f t="shared" si="4"/>
        <v>1691</v>
      </c>
      <c r="J20">
        <f t="shared" si="5"/>
        <v>1704</v>
      </c>
      <c r="K20">
        <f t="shared" si="6"/>
        <v>1706</v>
      </c>
      <c r="L20">
        <f t="shared" si="7"/>
        <v>1721</v>
      </c>
    </row>
    <row r="21" spans="1:12">
      <c r="B21" s="2" t="str">
        <f t="shared" si="0"/>
        <v>13 October</v>
      </c>
      <c r="C21" s="5">
        <f t="shared" si="8"/>
        <v>44117</v>
      </c>
      <c r="D21" s="2">
        <f t="shared" si="1"/>
        <v>649</v>
      </c>
      <c r="E21" s="2">
        <f t="shared" si="2"/>
        <v>0</v>
      </c>
      <c r="G21">
        <f t="shared" si="9"/>
        <v>1805</v>
      </c>
      <c r="H21">
        <f t="shared" si="3"/>
        <v>1828</v>
      </c>
      <c r="I21">
        <f t="shared" si="4"/>
        <v>1841</v>
      </c>
      <c r="J21">
        <f t="shared" si="5"/>
        <v>1854</v>
      </c>
      <c r="K21">
        <f t="shared" si="6"/>
        <v>1856</v>
      </c>
      <c r="L21">
        <f t="shared" si="7"/>
        <v>1871</v>
      </c>
    </row>
    <row r="22" spans="1:12">
      <c r="B22" s="2" t="str">
        <f t="shared" si="0"/>
        <v>12 October</v>
      </c>
      <c r="C22" s="5">
        <f t="shared" si="8"/>
        <v>44116</v>
      </c>
      <c r="D22" s="2">
        <f t="shared" si="1"/>
        <v>691</v>
      </c>
      <c r="E22" s="2">
        <f t="shared" si="2"/>
        <v>0</v>
      </c>
      <c r="G22">
        <f t="shared" si="9"/>
        <v>1955</v>
      </c>
      <c r="H22">
        <f t="shared" si="3"/>
        <v>1978</v>
      </c>
      <c r="I22">
        <f t="shared" si="4"/>
        <v>1991</v>
      </c>
      <c r="J22">
        <f t="shared" si="5"/>
        <v>2004</v>
      </c>
      <c r="K22">
        <f t="shared" si="6"/>
        <v>2006</v>
      </c>
      <c r="L22">
        <f t="shared" si="7"/>
        <v>2021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44121</v>
      </c>
      <c r="D24" s="2">
        <v>537</v>
      </c>
      <c r="E24" s="2">
        <v>0</v>
      </c>
    </row>
    <row r="25" spans="1:12">
      <c r="C25" s="5">
        <v>44120</v>
      </c>
      <c r="D25" s="2">
        <v>639</v>
      </c>
      <c r="E25" s="2">
        <v>0</v>
      </c>
    </row>
    <row r="26" spans="1:12">
      <c r="C26" s="5">
        <v>44119</v>
      </c>
      <c r="D26" s="2">
        <v>429</v>
      </c>
      <c r="E26" s="2">
        <v>0</v>
      </c>
    </row>
    <row r="27" spans="1:12">
      <c r="C27" s="5">
        <v>44118</v>
      </c>
      <c r="D27" s="2">
        <v>559</v>
      </c>
      <c r="E27" s="2">
        <v>0</v>
      </c>
    </row>
    <row r="28" spans="1:12">
      <c r="C28" s="5">
        <v>44117</v>
      </c>
      <c r="D28" s="2">
        <v>649</v>
      </c>
      <c r="E28" s="2">
        <v>0</v>
      </c>
    </row>
    <row r="29" spans="1:12">
      <c r="C29" s="5">
        <v>44116</v>
      </c>
      <c r="D29" s="2">
        <v>691</v>
      </c>
      <c r="E29" s="2">
        <v>0</v>
      </c>
    </row>
    <row r="30" spans="1:12">
      <c r="C30" s="5">
        <v>44115</v>
      </c>
      <c r="D30" s="2">
        <v>666</v>
      </c>
      <c r="E30" s="2">
        <v>0</v>
      </c>
    </row>
    <row r="31" spans="1:12">
      <c r="C31" s="5">
        <v>44114</v>
      </c>
      <c r="D31" s="2">
        <v>720</v>
      </c>
      <c r="E31" s="2">
        <v>0</v>
      </c>
    </row>
    <row r="32" spans="1:12">
      <c r="C32" s="5">
        <v>44113</v>
      </c>
      <c r="D32" s="2">
        <v>640</v>
      </c>
      <c r="E32" s="2">
        <v>1</v>
      </c>
    </row>
    <row r="33" spans="3:5">
      <c r="C33" s="5">
        <v>44112</v>
      </c>
      <c r="D33" s="2">
        <v>445</v>
      </c>
      <c r="E33" s="2">
        <v>0</v>
      </c>
    </row>
    <row r="34" spans="3:5">
      <c r="C34" s="5">
        <v>44111</v>
      </c>
      <c r="D34" s="2">
        <v>578</v>
      </c>
      <c r="E34" s="2">
        <v>0</v>
      </c>
    </row>
    <row r="35" spans="3:5">
      <c r="C35" s="5">
        <v>44110</v>
      </c>
      <c r="D35" s="2">
        <v>655</v>
      </c>
      <c r="E35" s="2">
        <v>0</v>
      </c>
    </row>
    <row r="36" spans="3:5">
      <c r="C36" s="5">
        <v>44109</v>
      </c>
      <c r="D36" s="2">
        <v>453</v>
      </c>
      <c r="E36" s="2">
        <v>0</v>
      </c>
    </row>
    <row r="37" spans="3:5">
      <c r="C37" s="5">
        <v>44108</v>
      </c>
      <c r="D37" s="2">
        <v>294</v>
      </c>
      <c r="E37" s="2">
        <v>0</v>
      </c>
    </row>
    <row r="38" spans="3:5">
      <c r="C38" s="5">
        <v>44107</v>
      </c>
      <c r="D38" s="2">
        <v>463</v>
      </c>
      <c r="E38" s="2">
        <v>1</v>
      </c>
    </row>
    <row r="39" spans="3:5">
      <c r="C39" s="5">
        <v>44106</v>
      </c>
      <c r="D39" s="2">
        <v>169</v>
      </c>
      <c r="E39" s="2">
        <v>0</v>
      </c>
    </row>
    <row r="40" spans="3:5">
      <c r="C40" s="5">
        <v>44105</v>
      </c>
      <c r="D40" s="2">
        <v>203</v>
      </c>
      <c r="E40" s="2">
        <v>0</v>
      </c>
    </row>
    <row r="41" spans="3:5">
      <c r="C41" s="5">
        <v>44104</v>
      </c>
      <c r="D41" s="2">
        <v>318</v>
      </c>
      <c r="E41" s="2">
        <v>0</v>
      </c>
    </row>
    <row r="42" spans="3:5">
      <c r="C42" s="5">
        <v>44103</v>
      </c>
      <c r="D42" s="2">
        <v>238</v>
      </c>
      <c r="E42" s="2">
        <v>0</v>
      </c>
    </row>
    <row r="43" spans="3:5">
      <c r="C43" s="5">
        <v>44102</v>
      </c>
      <c r="D43" s="2">
        <v>199</v>
      </c>
      <c r="E43" s="2">
        <v>0</v>
      </c>
    </row>
    <row r="44" spans="3:5">
      <c r="C44" s="5">
        <v>44101</v>
      </c>
      <c r="D44" s="2">
        <v>141</v>
      </c>
      <c r="E44" s="2">
        <v>0</v>
      </c>
    </row>
    <row r="45" spans="3:5">
      <c r="C45" s="5">
        <v>44100</v>
      </c>
      <c r="D45" s="2">
        <v>242</v>
      </c>
      <c r="E45" s="2">
        <v>0</v>
      </c>
    </row>
    <row r="46" spans="3:5">
      <c r="C46" s="5">
        <v>44099</v>
      </c>
      <c r="D46" s="2">
        <v>217</v>
      </c>
      <c r="E46" s="2">
        <v>1</v>
      </c>
    </row>
    <row r="47" spans="3:5">
      <c r="C47" s="5">
        <v>44098</v>
      </c>
      <c r="D47" s="2">
        <v>211</v>
      </c>
      <c r="E47" s="2">
        <v>0</v>
      </c>
    </row>
    <row r="48" spans="3:5">
      <c r="C48" s="5">
        <v>44097</v>
      </c>
      <c r="D48" s="2">
        <v>189</v>
      </c>
      <c r="E48" s="2">
        <v>0</v>
      </c>
    </row>
    <row r="49" spans="1:7">
      <c r="C49" s="5">
        <v>44096</v>
      </c>
      <c r="D49" s="2">
        <v>311</v>
      </c>
      <c r="E49" s="2">
        <v>0</v>
      </c>
    </row>
    <row r="50" spans="1:7">
      <c r="C50" s="5">
        <v>44095</v>
      </c>
      <c r="D50" s="2">
        <v>157</v>
      </c>
      <c r="E50" s="2">
        <v>0</v>
      </c>
    </row>
    <row r="51" spans="1:7">
      <c r="C51" s="5">
        <v>44094</v>
      </c>
      <c r="D51" s="2">
        <v>202</v>
      </c>
      <c r="E51" s="2">
        <v>0</v>
      </c>
    </row>
    <row r="52" spans="1:7">
      <c r="C52" s="5">
        <v>44093</v>
      </c>
      <c r="D52" s="2">
        <v>190</v>
      </c>
      <c r="E52" s="2">
        <v>0</v>
      </c>
    </row>
    <row r="53" spans="1:7">
      <c r="C53" s="5">
        <v>44092</v>
      </c>
      <c r="D53" s="2">
        <v>82</v>
      </c>
      <c r="E53" s="2">
        <v>0</v>
      </c>
    </row>
    <row r="54" spans="1:7">
      <c r="C54" s="5">
        <v>44091</v>
      </c>
      <c r="D54" s="2">
        <v>137</v>
      </c>
      <c r="E54" s="2">
        <v>0</v>
      </c>
    </row>
    <row r="55" spans="1:7">
      <c r="C55" s="5">
        <v>44090</v>
      </c>
      <c r="D55" s="2">
        <v>125</v>
      </c>
      <c r="E55" s="2">
        <v>0</v>
      </c>
    </row>
    <row r="56" spans="1:7">
      <c r="C56" s="5">
        <v>44089</v>
      </c>
      <c r="D56" s="2">
        <v>136</v>
      </c>
      <c r="E56" s="2">
        <v>0</v>
      </c>
    </row>
    <row r="57" spans="1:7">
      <c r="C57" s="5">
        <v>44088</v>
      </c>
      <c r="D57" s="2">
        <v>67</v>
      </c>
      <c r="E57" s="2">
        <v>0</v>
      </c>
    </row>
    <row r="58" spans="1:7">
      <c r="C58" s="5">
        <v>44087</v>
      </c>
      <c r="D58" s="2">
        <v>87</v>
      </c>
      <c r="E58" s="2">
        <v>0</v>
      </c>
    </row>
    <row r="59" spans="1:7">
      <c r="C59" s="5">
        <v>44086</v>
      </c>
      <c r="D59" s="2">
        <v>46</v>
      </c>
      <c r="E59" s="2">
        <v>0</v>
      </c>
    </row>
    <row r="60" spans="1:7">
      <c r="C60" s="5">
        <v>44085</v>
      </c>
      <c r="D60" s="2">
        <v>70</v>
      </c>
      <c r="E60" s="2">
        <v>0</v>
      </c>
    </row>
    <row r="61" spans="1:7">
      <c r="C61" s="5">
        <v>44084</v>
      </c>
      <c r="D61" s="2">
        <v>75</v>
      </c>
      <c r="E61" s="2">
        <v>0</v>
      </c>
    </row>
    <row r="62" spans="1:7">
      <c r="C62" s="5">
        <v>44083</v>
      </c>
      <c r="D62" s="2">
        <v>101</v>
      </c>
      <c r="E62" s="2">
        <v>0</v>
      </c>
    </row>
    <row r="63" spans="1:7">
      <c r="C63" s="5">
        <v>44082</v>
      </c>
      <c r="D63" s="2">
        <v>56</v>
      </c>
      <c r="E63" s="2">
        <v>0</v>
      </c>
    </row>
    <row r="64" spans="1:7">
      <c r="A64" s="6" t="s">
        <v>8</v>
      </c>
      <c r="C64" s="5">
        <v>44081</v>
      </c>
      <c r="D64" s="2">
        <v>46</v>
      </c>
      <c r="E64" s="2">
        <v>0</v>
      </c>
      <c r="G64" s="6" t="s">
        <v>6</v>
      </c>
    </row>
    <row r="65" spans="1:7">
      <c r="C65" s="5">
        <v>44080</v>
      </c>
      <c r="D65" s="2">
        <v>10</v>
      </c>
      <c r="E65" s="2">
        <v>0</v>
      </c>
    </row>
    <row r="66" spans="1:7">
      <c r="C66" s="5">
        <v>44079</v>
      </c>
      <c r="D66" s="2">
        <v>15</v>
      </c>
      <c r="E66" s="2">
        <v>0</v>
      </c>
      <c r="G66" t="s">
        <v>15</v>
      </c>
    </row>
    <row r="67" spans="1:7">
      <c r="A67">
        <f>4363/14</f>
        <v>311.64285714285717</v>
      </c>
      <c r="C67" s="5">
        <v>44078</v>
      </c>
      <c r="D67" s="2">
        <v>19</v>
      </c>
      <c r="E67" s="2">
        <v>0</v>
      </c>
      <c r="G67" s="6" t="s">
        <v>14</v>
      </c>
    </row>
    <row r="68" spans="1:7">
      <c r="C68" s="5">
        <v>44077</v>
      </c>
      <c r="D68" s="2">
        <v>6</v>
      </c>
      <c r="E68" s="2">
        <v>0</v>
      </c>
    </row>
    <row r="69" spans="1:7">
      <c r="A69" t="s">
        <v>10</v>
      </c>
      <c r="C69"/>
    </row>
    <row r="70" spans="1:7">
      <c r="A70" s="8" t="str">
        <f ca="1">"Uusien #koronavilkku päiväavaimien lukumäärä "&amp;TEXT(NOW(),"p.kk")&amp;" on n="&amp;C74&amp;" edelliset 7 päivää "&amp;A74&amp;" (muutos "&amp;A75&amp;"), "&amp;A81&amp;" ("&amp;A82&amp;"), "&amp;A88&amp;" ("&amp;A89&amp;"), "&amp;A95&amp;". Kumulatiivisesti N="&amp;G2&amp;" ja /7 arvioituna (*) avauskoodeja jaettu vähintään "&amp;TEXT(H2,"0")&amp;", https://github.com/jussivirkkala/excel/tree/master/all-exposure-checks"</f>
        <v>Uusien #koronavilkku päiväavaimien lukumäärä 25.10 on n=312 edelliset 7 päivää 2752 (muutos -32 %), 4039 (-3 %), 4157 (121 %), 1884. Kumulatiivisesti N=15770 ja /7 arvioituna (*) avauskoodeja jaettu vähintään 2253, https://github.com/jussivirkkala/excel/tree/master/all-exposure-checks</v>
      </c>
      <c r="C70"/>
    </row>
    <row r="72" spans="1:7">
      <c r="A72" t="s">
        <v>4</v>
      </c>
      <c r="F72" s="8" t="str">
        <f ca="1">TEXT(NOW(),"p.k.vvvv")&amp;" uusia #koronavilkku päiväavaimia "&amp;C74&amp;"."</f>
        <v>25.10.2020 uusia #koronavilkku päiväavaimia 312.</v>
      </c>
    </row>
    <row r="73" spans="1:7">
      <c r="B73" s="3">
        <f ca="1">NOW()+1</f>
        <v>44130.371728587961</v>
      </c>
      <c r="C73" t="s">
        <v>1</v>
      </c>
      <c r="D73" t="s">
        <v>2</v>
      </c>
    </row>
    <row r="74" spans="1:7">
      <c r="A74">
        <f ca="1">SUM(C74:C80)</f>
        <v>2752</v>
      </c>
      <c r="B74" s="3">
        <f ca="1">_xlfn.MAXIFS(time,time,"&lt;"&amp;B73)</f>
        <v>44129</v>
      </c>
      <c r="C74">
        <f t="shared" ref="C74:C107" ca="1" si="10">VLOOKUP(B74,data,2,FALSE)</f>
        <v>312</v>
      </c>
      <c r="D74">
        <f t="shared" ref="D74:D86" ca="1" si="11">VLOOKUP(B74,data,3,FALSE)</f>
        <v>1</v>
      </c>
      <c r="E74">
        <f ca="1">IF(C74&lt;C75,C74,0)</f>
        <v>312</v>
      </c>
      <c r="F74">
        <f ca="1">COUNTIF(E74:E130,E74)</f>
        <v>21</v>
      </c>
    </row>
    <row r="75" spans="1:7">
      <c r="A75" s="9" t="str">
        <f ca="1">TEXT(A74/A81-1,"0 %")</f>
        <v>-32 %</v>
      </c>
      <c r="B75" s="3">
        <f t="shared" ref="B75:B95" ca="1" si="12">_xlfn.MAXIFS(time,time,"&lt;"&amp;B74)</f>
        <v>44128</v>
      </c>
      <c r="C75">
        <f t="shared" ca="1" si="10"/>
        <v>329</v>
      </c>
      <c r="D75">
        <f t="shared" ca="1" si="11"/>
        <v>0</v>
      </c>
      <c r="E75">
        <f ca="1">IF(C75&gt;=E74,E74,0)</f>
        <v>312</v>
      </c>
    </row>
    <row r="76" spans="1:7">
      <c r="B76" s="3">
        <f t="shared" ca="1" si="12"/>
        <v>44127</v>
      </c>
      <c r="C76">
        <f t="shared" ca="1" si="10"/>
        <v>486</v>
      </c>
      <c r="D76">
        <f t="shared" ca="1" si="11"/>
        <v>0</v>
      </c>
      <c r="E76">
        <f t="shared" ref="E76:E120" ca="1" si="13">IF(C76&gt;E75,E75,0)</f>
        <v>312</v>
      </c>
    </row>
    <row r="77" spans="1:7">
      <c r="B77" s="3">
        <f t="shared" ca="1" si="12"/>
        <v>44126</v>
      </c>
      <c r="C77">
        <f t="shared" ca="1" si="10"/>
        <v>372</v>
      </c>
      <c r="D77">
        <f t="shared" ca="1" si="11"/>
        <v>0</v>
      </c>
      <c r="E77">
        <f t="shared" ca="1" si="13"/>
        <v>312</v>
      </c>
    </row>
    <row r="78" spans="1:7">
      <c r="B78" s="3">
        <f t="shared" ca="1" si="12"/>
        <v>44125</v>
      </c>
      <c r="C78">
        <f t="shared" ca="1" si="10"/>
        <v>446</v>
      </c>
      <c r="D78">
        <f t="shared" ca="1" si="11"/>
        <v>0</v>
      </c>
      <c r="E78">
        <f t="shared" ca="1" si="13"/>
        <v>312</v>
      </c>
    </row>
    <row r="79" spans="1:7">
      <c r="B79" s="3">
        <f t="shared" ca="1" si="12"/>
        <v>44124</v>
      </c>
      <c r="C79">
        <f t="shared" ca="1" si="10"/>
        <v>386</v>
      </c>
      <c r="D79">
        <f t="shared" ca="1" si="11"/>
        <v>0</v>
      </c>
      <c r="E79">
        <f t="shared" ca="1" si="13"/>
        <v>312</v>
      </c>
    </row>
    <row r="80" spans="1:7">
      <c r="B80" s="3">
        <f t="shared" ca="1" si="12"/>
        <v>44123</v>
      </c>
      <c r="C80">
        <f t="shared" ca="1" si="10"/>
        <v>421</v>
      </c>
      <c r="D80">
        <f t="shared" ca="1" si="11"/>
        <v>0</v>
      </c>
      <c r="E80">
        <f t="shared" ca="1" si="13"/>
        <v>312</v>
      </c>
    </row>
    <row r="81" spans="1:5">
      <c r="A81">
        <f ca="1">SUM(C81:C87)</f>
        <v>4039</v>
      </c>
      <c r="B81" s="3">
        <f t="shared" ca="1" si="12"/>
        <v>44122</v>
      </c>
      <c r="C81">
        <f t="shared" ca="1" si="10"/>
        <v>535</v>
      </c>
      <c r="D81">
        <f t="shared" ca="1" si="11"/>
        <v>0</v>
      </c>
      <c r="E81">
        <f t="shared" ca="1" si="13"/>
        <v>312</v>
      </c>
    </row>
    <row r="82" spans="1:5">
      <c r="A82" s="9" t="str">
        <f ca="1">TEXT(A81/A88-1,"0 %")</f>
        <v>-3 %</v>
      </c>
      <c r="B82" s="3">
        <f t="shared" ca="1" si="12"/>
        <v>44121</v>
      </c>
      <c r="C82">
        <f t="shared" ca="1" si="10"/>
        <v>537</v>
      </c>
      <c r="D82">
        <f t="shared" ca="1" si="11"/>
        <v>0</v>
      </c>
      <c r="E82">
        <f t="shared" ca="1" si="13"/>
        <v>312</v>
      </c>
    </row>
    <row r="83" spans="1:5">
      <c r="B83" s="3">
        <f t="shared" ca="1" si="12"/>
        <v>44120</v>
      </c>
      <c r="C83">
        <f t="shared" ca="1" si="10"/>
        <v>639</v>
      </c>
      <c r="D83">
        <f t="shared" ca="1" si="11"/>
        <v>0</v>
      </c>
      <c r="E83">
        <f t="shared" ca="1" si="13"/>
        <v>312</v>
      </c>
    </row>
    <row r="84" spans="1:5">
      <c r="B84" s="3">
        <f t="shared" ca="1" si="12"/>
        <v>44119</v>
      </c>
      <c r="C84">
        <f t="shared" ca="1" si="10"/>
        <v>429</v>
      </c>
      <c r="D84">
        <f t="shared" ca="1" si="11"/>
        <v>0</v>
      </c>
      <c r="E84">
        <f t="shared" ca="1" si="13"/>
        <v>312</v>
      </c>
    </row>
    <row r="85" spans="1:5">
      <c r="B85" s="3">
        <f t="shared" ca="1" si="12"/>
        <v>44118</v>
      </c>
      <c r="C85">
        <f t="shared" ca="1" si="10"/>
        <v>559</v>
      </c>
      <c r="D85">
        <f t="shared" ca="1" si="11"/>
        <v>0</v>
      </c>
      <c r="E85">
        <f t="shared" ca="1" si="13"/>
        <v>312</v>
      </c>
    </row>
    <row r="86" spans="1:5">
      <c r="B86" s="3">
        <f t="shared" ca="1" si="12"/>
        <v>44117</v>
      </c>
      <c r="C86">
        <f t="shared" ca="1" si="10"/>
        <v>649</v>
      </c>
      <c r="D86">
        <f t="shared" ca="1" si="11"/>
        <v>0</v>
      </c>
      <c r="E86">
        <f t="shared" ca="1" si="13"/>
        <v>312</v>
      </c>
    </row>
    <row r="87" spans="1:5">
      <c r="B87" s="3">
        <f t="shared" ca="1" si="12"/>
        <v>44116</v>
      </c>
      <c r="C87">
        <f t="shared" ca="1" si="10"/>
        <v>691</v>
      </c>
      <c r="D87">
        <f ca="1">VLOOKUP(B87,data,3,FALSE)</f>
        <v>0</v>
      </c>
      <c r="E87">
        <f t="shared" ca="1" si="13"/>
        <v>312</v>
      </c>
    </row>
    <row r="88" spans="1:5">
      <c r="A88">
        <f ca="1">SUM(C88:C94)</f>
        <v>4157</v>
      </c>
      <c r="B88" s="3">
        <f t="shared" ca="1" si="12"/>
        <v>44115</v>
      </c>
      <c r="C88">
        <f t="shared" ca="1" si="10"/>
        <v>666</v>
      </c>
      <c r="D88">
        <f t="shared" ref="D88:D94" ca="1" si="14">VLOOKUP(B88,data,3,FALSE)</f>
        <v>0</v>
      </c>
      <c r="E88">
        <f t="shared" ca="1" si="13"/>
        <v>312</v>
      </c>
    </row>
    <row r="89" spans="1:5">
      <c r="A89" s="9" t="str">
        <f ca="1">TEXT(A88/A95-1,"0 %")</f>
        <v>121 %</v>
      </c>
      <c r="B89" s="3">
        <f t="shared" ca="1" si="12"/>
        <v>44114</v>
      </c>
      <c r="C89">
        <f t="shared" ca="1" si="10"/>
        <v>720</v>
      </c>
      <c r="D89">
        <f t="shared" ca="1" si="14"/>
        <v>0</v>
      </c>
      <c r="E89">
        <f t="shared" ca="1" si="13"/>
        <v>312</v>
      </c>
    </row>
    <row r="90" spans="1:5">
      <c r="B90" s="3">
        <f t="shared" ca="1" si="12"/>
        <v>44113</v>
      </c>
      <c r="C90">
        <f t="shared" ca="1" si="10"/>
        <v>640</v>
      </c>
      <c r="D90">
        <f t="shared" ca="1" si="14"/>
        <v>1</v>
      </c>
      <c r="E90">
        <f t="shared" ca="1" si="13"/>
        <v>312</v>
      </c>
    </row>
    <row r="91" spans="1:5">
      <c r="B91" s="3">
        <f t="shared" ca="1" si="12"/>
        <v>44112</v>
      </c>
      <c r="C91">
        <f t="shared" ca="1" si="10"/>
        <v>445</v>
      </c>
      <c r="D91">
        <f t="shared" ca="1" si="14"/>
        <v>0</v>
      </c>
      <c r="E91">
        <f t="shared" ca="1" si="13"/>
        <v>312</v>
      </c>
    </row>
    <row r="92" spans="1:5">
      <c r="B92" s="3">
        <f t="shared" ca="1" si="12"/>
        <v>44111</v>
      </c>
      <c r="C92">
        <f t="shared" ca="1" si="10"/>
        <v>578</v>
      </c>
      <c r="D92">
        <f t="shared" ca="1" si="14"/>
        <v>0</v>
      </c>
      <c r="E92">
        <f t="shared" ca="1" si="13"/>
        <v>312</v>
      </c>
    </row>
    <row r="93" spans="1:5">
      <c r="B93" s="3">
        <f t="shared" ca="1" si="12"/>
        <v>44110</v>
      </c>
      <c r="C93">
        <f t="shared" ca="1" si="10"/>
        <v>655</v>
      </c>
      <c r="D93">
        <f t="shared" ca="1" si="14"/>
        <v>0</v>
      </c>
      <c r="E93">
        <f t="shared" ca="1" si="13"/>
        <v>312</v>
      </c>
    </row>
    <row r="94" spans="1:5">
      <c r="B94" s="3">
        <f t="shared" ca="1" si="12"/>
        <v>44109</v>
      </c>
      <c r="C94">
        <f t="shared" ca="1" si="10"/>
        <v>453</v>
      </c>
      <c r="D94">
        <f t="shared" ca="1" si="14"/>
        <v>0</v>
      </c>
      <c r="E94">
        <f t="shared" ca="1" si="13"/>
        <v>312</v>
      </c>
    </row>
    <row r="95" spans="1:5">
      <c r="A95">
        <f ca="1">SUM(C95:C101)</f>
        <v>1884</v>
      </c>
      <c r="B95" s="3">
        <f t="shared" ca="1" si="12"/>
        <v>44108</v>
      </c>
      <c r="C95">
        <f t="shared" ca="1" si="10"/>
        <v>294</v>
      </c>
      <c r="D95">
        <f t="shared" ref="D95:D107" ca="1" si="15">VLOOKUP(B95,data,3,FALSE)</f>
        <v>0</v>
      </c>
      <c r="E95">
        <f t="shared" ca="1" si="13"/>
        <v>0</v>
      </c>
    </row>
    <row r="96" spans="1:5">
      <c r="A96" s="9" t="str">
        <f ca="1">TEXT(A95/A102-1,"0 %")</f>
        <v>28 %</v>
      </c>
      <c r="B96" s="3">
        <f ca="1">MAX(_xlfn.MAXIFS(time,time,"&lt;"&amp;B95),1.8202)</f>
        <v>44107</v>
      </c>
      <c r="C96">
        <f t="shared" ca="1" si="10"/>
        <v>463</v>
      </c>
      <c r="D96">
        <f t="shared" ca="1" si="15"/>
        <v>1</v>
      </c>
      <c r="E96">
        <f t="shared" ca="1" si="13"/>
        <v>0</v>
      </c>
    </row>
    <row r="97" spans="1:5">
      <c r="B97" s="3">
        <f t="shared" ref="B97:B130" ca="1" si="16">MAX(_xlfn.MAXIFS(time,time,"&lt;"&amp;B96),44077)</f>
        <v>44106</v>
      </c>
      <c r="C97">
        <f t="shared" ca="1" si="10"/>
        <v>169</v>
      </c>
      <c r="D97">
        <f t="shared" ca="1" si="15"/>
        <v>0</v>
      </c>
      <c r="E97">
        <f t="shared" ca="1" si="13"/>
        <v>0</v>
      </c>
    </row>
    <row r="98" spans="1:5">
      <c r="B98" s="3">
        <f t="shared" ca="1" si="16"/>
        <v>44105</v>
      </c>
      <c r="C98">
        <f t="shared" ca="1" si="10"/>
        <v>203</v>
      </c>
      <c r="D98">
        <f t="shared" ca="1" si="15"/>
        <v>0</v>
      </c>
      <c r="E98">
        <f t="shared" ca="1" si="13"/>
        <v>0</v>
      </c>
    </row>
    <row r="99" spans="1:5">
      <c r="B99" s="3">
        <f t="shared" ca="1" si="16"/>
        <v>44104</v>
      </c>
      <c r="C99">
        <f t="shared" ca="1" si="10"/>
        <v>318</v>
      </c>
      <c r="D99">
        <f t="shared" ca="1" si="15"/>
        <v>0</v>
      </c>
      <c r="E99">
        <f t="shared" ca="1" si="13"/>
        <v>0</v>
      </c>
    </row>
    <row r="100" spans="1:5">
      <c r="A100" s="7"/>
      <c r="B100" s="3">
        <f t="shared" ca="1" si="16"/>
        <v>44103</v>
      </c>
      <c r="C100">
        <f t="shared" ca="1" si="10"/>
        <v>238</v>
      </c>
      <c r="D100">
        <f t="shared" ca="1" si="15"/>
        <v>0</v>
      </c>
      <c r="E100">
        <f t="shared" ca="1" si="13"/>
        <v>0</v>
      </c>
    </row>
    <row r="101" spans="1:5">
      <c r="A101" s="3"/>
      <c r="B101" s="3">
        <f t="shared" ca="1" si="16"/>
        <v>44102</v>
      </c>
      <c r="C101">
        <f t="shared" ca="1" si="10"/>
        <v>199</v>
      </c>
      <c r="D101">
        <f t="shared" ca="1" si="15"/>
        <v>0</v>
      </c>
      <c r="E101">
        <f t="shared" ca="1" si="13"/>
        <v>0</v>
      </c>
    </row>
    <row r="102" spans="1:5">
      <c r="A102">
        <f ca="1">SUM(C102:C108)</f>
        <v>1468</v>
      </c>
      <c r="B102" s="3">
        <f t="shared" ca="1" si="16"/>
        <v>44101</v>
      </c>
      <c r="C102">
        <f t="shared" ca="1" si="10"/>
        <v>141</v>
      </c>
      <c r="D102">
        <f t="shared" ca="1" si="15"/>
        <v>0</v>
      </c>
      <c r="E102">
        <f t="shared" ca="1" si="13"/>
        <v>0</v>
      </c>
    </row>
    <row r="103" spans="1:5">
      <c r="A103" s="9" t="str">
        <f ca="1">TEXT(A102/A109-1,"0 %")</f>
        <v>56 %</v>
      </c>
      <c r="B103" s="3">
        <f t="shared" ca="1" si="16"/>
        <v>44100</v>
      </c>
      <c r="C103">
        <f t="shared" ca="1" si="10"/>
        <v>242</v>
      </c>
      <c r="D103">
        <f t="shared" ca="1" si="15"/>
        <v>0</v>
      </c>
      <c r="E103">
        <f t="shared" ca="1" si="13"/>
        <v>0</v>
      </c>
    </row>
    <row r="104" spans="1:5">
      <c r="B104" s="3">
        <f t="shared" ca="1" si="16"/>
        <v>44099</v>
      </c>
      <c r="C104">
        <f t="shared" ca="1" si="10"/>
        <v>217</v>
      </c>
      <c r="D104">
        <f t="shared" ca="1" si="15"/>
        <v>1</v>
      </c>
      <c r="E104">
        <f t="shared" ca="1" si="13"/>
        <v>0</v>
      </c>
    </row>
    <row r="105" spans="1:5">
      <c r="B105" s="3">
        <f t="shared" ca="1" si="16"/>
        <v>44098</v>
      </c>
      <c r="C105">
        <f t="shared" ca="1" si="10"/>
        <v>211</v>
      </c>
      <c r="D105">
        <f t="shared" ca="1" si="15"/>
        <v>0</v>
      </c>
      <c r="E105">
        <f t="shared" ca="1" si="13"/>
        <v>0</v>
      </c>
    </row>
    <row r="106" spans="1:5">
      <c r="B106" s="3">
        <f t="shared" ca="1" si="16"/>
        <v>44097</v>
      </c>
      <c r="C106">
        <f t="shared" ca="1" si="10"/>
        <v>189</v>
      </c>
      <c r="D106">
        <f t="shared" ca="1" si="15"/>
        <v>0</v>
      </c>
      <c r="E106">
        <f t="shared" ca="1" si="13"/>
        <v>0</v>
      </c>
    </row>
    <row r="107" spans="1:5">
      <c r="B107" s="3">
        <f t="shared" ca="1" si="16"/>
        <v>44096</v>
      </c>
      <c r="C107">
        <f t="shared" ca="1" si="10"/>
        <v>311</v>
      </c>
      <c r="D107">
        <f t="shared" ca="1" si="15"/>
        <v>0</v>
      </c>
      <c r="E107">
        <f t="shared" ca="1" si="13"/>
        <v>0</v>
      </c>
    </row>
    <row r="108" spans="1:5">
      <c r="B108" s="3">
        <f t="shared" ca="1" si="16"/>
        <v>44095</v>
      </c>
      <c r="C108">
        <f t="shared" ref="C108" ca="1" si="17">VLOOKUP(B108,data,2,FALSE)</f>
        <v>157</v>
      </c>
      <c r="D108">
        <f t="shared" ref="D108" ca="1" si="18">VLOOKUP(B108,data,3,FALSE)</f>
        <v>0</v>
      </c>
      <c r="E108">
        <f t="shared" ca="1" si="13"/>
        <v>0</v>
      </c>
    </row>
    <row r="109" spans="1:5">
      <c r="A109">
        <f ca="1">SUM(C109:C115)</f>
        <v>939</v>
      </c>
      <c r="B109" s="3">
        <f t="shared" ca="1" si="16"/>
        <v>44094</v>
      </c>
      <c r="C109">
        <f t="shared" ref="C109:C111" ca="1" si="19">VLOOKUP(B109,data,2,FALSE)</f>
        <v>202</v>
      </c>
      <c r="D109">
        <f t="shared" ref="D109:D111" ca="1" si="20">VLOOKUP(B109,data,3,FALSE)</f>
        <v>0</v>
      </c>
      <c r="E109">
        <f t="shared" ca="1" si="13"/>
        <v>0</v>
      </c>
    </row>
    <row r="110" spans="1:5">
      <c r="A110" s="9" t="str">
        <f ca="1">TEXT(A109/A116-1,"0 %")</f>
        <v>95 %</v>
      </c>
      <c r="B110" s="3">
        <f t="shared" ca="1" si="16"/>
        <v>44093</v>
      </c>
      <c r="C110">
        <f t="shared" ca="1" si="19"/>
        <v>190</v>
      </c>
      <c r="D110">
        <f t="shared" ca="1" si="20"/>
        <v>0</v>
      </c>
      <c r="E110">
        <f t="shared" ca="1" si="13"/>
        <v>0</v>
      </c>
    </row>
    <row r="111" spans="1:5">
      <c r="B111" s="3">
        <f t="shared" ca="1" si="16"/>
        <v>44092</v>
      </c>
      <c r="C111">
        <f t="shared" ca="1" si="19"/>
        <v>82</v>
      </c>
      <c r="D111">
        <f t="shared" ca="1" si="20"/>
        <v>0</v>
      </c>
      <c r="E111">
        <f t="shared" ca="1" si="13"/>
        <v>0</v>
      </c>
    </row>
    <row r="112" spans="1:5">
      <c r="B112" s="3">
        <f t="shared" ca="1" si="16"/>
        <v>44091</v>
      </c>
      <c r="C112">
        <f t="shared" ref="C112:C116" ca="1" si="21">VLOOKUP(B112,data,2,FALSE)</f>
        <v>137</v>
      </c>
      <c r="D112">
        <f t="shared" ref="D112:D120" ca="1" si="22">VLOOKUP(B112,data,3,FALSE)</f>
        <v>0</v>
      </c>
      <c r="E112">
        <f t="shared" ca="1" si="13"/>
        <v>0</v>
      </c>
    </row>
    <row r="113" spans="1:5">
      <c r="B113" s="3">
        <f t="shared" ca="1" si="16"/>
        <v>44090</v>
      </c>
      <c r="C113">
        <f t="shared" ca="1" si="21"/>
        <v>125</v>
      </c>
      <c r="D113">
        <f t="shared" ca="1" si="22"/>
        <v>0</v>
      </c>
      <c r="E113">
        <f t="shared" ca="1" si="13"/>
        <v>0</v>
      </c>
    </row>
    <row r="114" spans="1:5">
      <c r="B114" s="3">
        <f t="shared" ca="1" si="16"/>
        <v>44089</v>
      </c>
      <c r="C114">
        <f t="shared" ca="1" si="21"/>
        <v>136</v>
      </c>
      <c r="D114">
        <f t="shared" ca="1" si="22"/>
        <v>0</v>
      </c>
      <c r="E114">
        <f t="shared" ca="1" si="13"/>
        <v>0</v>
      </c>
    </row>
    <row r="115" spans="1:5">
      <c r="B115" s="3">
        <f t="shared" ca="1" si="16"/>
        <v>44088</v>
      </c>
      <c r="C115">
        <f t="shared" ca="1" si="21"/>
        <v>67</v>
      </c>
      <c r="D115">
        <f t="shared" ca="1" si="22"/>
        <v>0</v>
      </c>
      <c r="E115">
        <f t="shared" ca="1" si="13"/>
        <v>0</v>
      </c>
    </row>
    <row r="116" spans="1:5">
      <c r="A116">
        <f ca="1">SUM(C116:C122)</f>
        <v>481</v>
      </c>
      <c r="B116" s="3">
        <f t="shared" ca="1" si="16"/>
        <v>44087</v>
      </c>
      <c r="C116">
        <f t="shared" ca="1" si="21"/>
        <v>87</v>
      </c>
      <c r="D116">
        <f t="shared" ca="1" si="22"/>
        <v>0</v>
      </c>
      <c r="E116">
        <f t="shared" ca="1" si="13"/>
        <v>0</v>
      </c>
    </row>
    <row r="117" spans="1:5">
      <c r="B117" s="3">
        <f t="shared" ca="1" si="16"/>
        <v>44086</v>
      </c>
      <c r="C117">
        <f t="shared" ref="C117:C120" ca="1" si="23">IF(B117&lt;&gt;B116,VLOOKUP(B117,data,2,FALSE),"")</f>
        <v>46</v>
      </c>
      <c r="D117">
        <f t="shared" ca="1" si="22"/>
        <v>0</v>
      </c>
      <c r="E117">
        <f t="shared" ca="1" si="13"/>
        <v>0</v>
      </c>
    </row>
    <row r="118" spans="1:5">
      <c r="B118" s="3">
        <f t="shared" ca="1" si="16"/>
        <v>44085</v>
      </c>
      <c r="C118">
        <f t="shared" ca="1" si="23"/>
        <v>70</v>
      </c>
      <c r="D118">
        <f t="shared" ca="1" si="22"/>
        <v>0</v>
      </c>
      <c r="E118">
        <f t="shared" ca="1" si="13"/>
        <v>0</v>
      </c>
    </row>
    <row r="119" spans="1:5">
      <c r="B119" s="3">
        <f t="shared" ca="1" si="16"/>
        <v>44084</v>
      </c>
      <c r="C119">
        <f t="shared" ca="1" si="23"/>
        <v>75</v>
      </c>
      <c r="D119">
        <f t="shared" ca="1" si="22"/>
        <v>0</v>
      </c>
      <c r="E119">
        <f t="shared" ca="1" si="13"/>
        <v>0</v>
      </c>
    </row>
    <row r="120" spans="1:5">
      <c r="B120" s="3">
        <f t="shared" ca="1" si="16"/>
        <v>44083</v>
      </c>
      <c r="C120">
        <f t="shared" ca="1" si="23"/>
        <v>101</v>
      </c>
      <c r="D120">
        <f t="shared" ca="1" si="22"/>
        <v>0</v>
      </c>
      <c r="E120">
        <f t="shared" ca="1" si="13"/>
        <v>0</v>
      </c>
    </row>
    <row r="121" spans="1:5">
      <c r="B121" s="3">
        <f t="shared" ca="1" si="16"/>
        <v>44082</v>
      </c>
      <c r="C121">
        <f t="shared" ref="C121:C130" ca="1" si="24">IF(B121&lt;&gt;B120,VLOOKUP(B121,data,2,FALSE),"")</f>
        <v>56</v>
      </c>
      <c r="D121">
        <f t="shared" ref="D121:D130" ca="1" si="25">VLOOKUP(B121,data,3,FALSE)</f>
        <v>0</v>
      </c>
      <c r="E121">
        <f t="shared" ref="E121:E130" ca="1" si="26">IF(C121&gt;E120,E120,0)</f>
        <v>0</v>
      </c>
    </row>
    <row r="122" spans="1:5">
      <c r="B122" s="3">
        <f t="shared" ca="1" si="16"/>
        <v>44081</v>
      </c>
      <c r="C122">
        <f t="shared" ca="1" si="24"/>
        <v>46</v>
      </c>
      <c r="D122">
        <f t="shared" ca="1" si="25"/>
        <v>0</v>
      </c>
      <c r="E122">
        <f t="shared" ca="1" si="26"/>
        <v>0</v>
      </c>
    </row>
    <row r="123" spans="1:5">
      <c r="B123" s="3">
        <f t="shared" ca="1" si="16"/>
        <v>44080</v>
      </c>
      <c r="C123">
        <f t="shared" ca="1" si="24"/>
        <v>10</v>
      </c>
      <c r="D123">
        <f t="shared" ca="1" si="25"/>
        <v>0</v>
      </c>
      <c r="E123">
        <f t="shared" ca="1" si="26"/>
        <v>0</v>
      </c>
    </row>
    <row r="124" spans="1:5">
      <c r="B124" s="3">
        <f t="shared" ca="1" si="16"/>
        <v>44079</v>
      </c>
      <c r="C124">
        <f t="shared" ca="1" si="24"/>
        <v>15</v>
      </c>
      <c r="D124">
        <f t="shared" ca="1" si="25"/>
        <v>0</v>
      </c>
      <c r="E124">
        <f t="shared" ca="1" si="26"/>
        <v>0</v>
      </c>
    </row>
    <row r="125" spans="1:5">
      <c r="B125" s="3">
        <f t="shared" ca="1" si="16"/>
        <v>44078</v>
      </c>
      <c r="C125">
        <f t="shared" ca="1" si="24"/>
        <v>19</v>
      </c>
      <c r="D125">
        <f t="shared" ca="1" si="25"/>
        <v>0</v>
      </c>
      <c r="E125">
        <f t="shared" ca="1" si="26"/>
        <v>0</v>
      </c>
    </row>
    <row r="126" spans="1:5">
      <c r="B126" s="3">
        <f t="shared" ca="1" si="16"/>
        <v>44077</v>
      </c>
      <c r="C126">
        <f t="shared" ca="1" si="24"/>
        <v>6</v>
      </c>
      <c r="D126">
        <f t="shared" ca="1" si="25"/>
        <v>0</v>
      </c>
      <c r="E126">
        <f t="shared" ca="1" si="26"/>
        <v>0</v>
      </c>
    </row>
    <row r="127" spans="1:5">
      <c r="B127" s="3">
        <f t="shared" ca="1" si="16"/>
        <v>44077</v>
      </c>
      <c r="C127" t="str">
        <f t="shared" ca="1" si="24"/>
        <v/>
      </c>
      <c r="D127">
        <f t="shared" ca="1" si="25"/>
        <v>0</v>
      </c>
      <c r="E127">
        <f t="shared" ca="1" si="26"/>
        <v>0</v>
      </c>
    </row>
    <row r="128" spans="1:5">
      <c r="B128" s="3">
        <f t="shared" ca="1" si="16"/>
        <v>44077</v>
      </c>
      <c r="C128" t="str">
        <f t="shared" ca="1" si="24"/>
        <v/>
      </c>
      <c r="D128">
        <f t="shared" ca="1" si="25"/>
        <v>0</v>
      </c>
      <c r="E128">
        <f t="shared" ca="1" si="26"/>
        <v>0</v>
      </c>
    </row>
    <row r="129" spans="2:5">
      <c r="B129" s="3">
        <f t="shared" ca="1" si="16"/>
        <v>44077</v>
      </c>
      <c r="C129" t="str">
        <f t="shared" ca="1" si="24"/>
        <v/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44077</v>
      </c>
      <c r="C130" t="str">
        <f t="shared" ca="1" si="24"/>
        <v/>
      </c>
      <c r="D130">
        <f t="shared" ca="1" si="25"/>
        <v>0</v>
      </c>
      <c r="E130">
        <f t="shared" ca="1" si="26"/>
        <v>0</v>
      </c>
    </row>
    <row r="131" spans="2:5">
      <c r="B131" s="3"/>
      <c r="C131"/>
    </row>
    <row r="132" spans="2:5">
      <c r="B132" s="3"/>
      <c r="C132"/>
    </row>
  </sheetData>
  <sortState xmlns:xlrd2="http://schemas.microsoft.com/office/spreadsheetml/2017/richdata2" ref="C51:D63">
    <sortCondition descending="1" ref="C51:C63"/>
  </sortState>
  <hyperlinks>
    <hyperlink ref="G64" r:id="rId1" location="Koronavilkkua" display="https://thl.fi/fi/web/hyvinvoinnin-ja-terveyden-edistamisen-johtaminen/ajankohtaista/koronan-vaikutukset-yhteiskuntaan-ja-palveluihin - Koronavilkkua" xr:uid="{F06E6CD0-5429-431D-B74B-547C41718C4B}"/>
    <hyperlink ref="A64" r:id="rId2" xr:uid="{517C9E3A-E5DB-4E26-91C6-74B95F09EC29}"/>
    <hyperlink ref="G67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2020-10-25T06:55:17Z</dcterms:modified>
</cp:coreProperties>
</file>