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417F0DD7-2711-4A9E-94AE-4A059019E42B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Android!$C$106:$C$194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06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J21" i="1"/>
  <c r="K21" i="1" s="1"/>
  <c r="G106" i="1" l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D21" i="1"/>
  <c r="D9" i="1"/>
  <c r="I22" i="1"/>
  <c r="L21" i="1"/>
  <c r="E20" i="1" s="1"/>
  <c r="D20" i="1"/>
  <c r="B121" i="1" l="1"/>
  <c r="C107" i="1"/>
  <c r="E21" i="1"/>
  <c r="E9" i="1"/>
  <c r="J22" i="1"/>
  <c r="K22" i="1" s="1"/>
  <c r="D11" i="1"/>
  <c r="D107" i="1" l="1"/>
  <c r="C121" i="1"/>
  <c r="D121" i="1"/>
  <c r="B122" i="1"/>
  <c r="C108" i="1"/>
  <c r="L22" i="1"/>
  <c r="E11" i="1" s="1"/>
  <c r="D108" i="1" s="1"/>
  <c r="D22" i="1"/>
  <c r="C120" i="1" s="1"/>
  <c r="D122" i="1" l="1"/>
  <c r="B123" i="1"/>
  <c r="C122" i="1"/>
  <c r="C106" i="1"/>
  <c r="C119" i="1"/>
  <c r="C109" i="1"/>
  <c r="D109" i="1"/>
  <c r="E22" i="1"/>
  <c r="E2" i="1" s="1"/>
  <c r="E106" i="1" l="1"/>
  <c r="E107" i="1" s="1"/>
  <c r="E108" i="1" s="1"/>
  <c r="E109" i="1" s="1"/>
  <c r="A101" i="1"/>
  <c r="D120" i="1"/>
  <c r="B124" i="1"/>
  <c r="C123" i="1"/>
  <c r="D123" i="1"/>
  <c r="D106" i="1"/>
  <c r="D119" i="1"/>
  <c r="D110" i="1"/>
  <c r="C110" i="1"/>
  <c r="E110" i="1" l="1"/>
  <c r="C124" i="1"/>
  <c r="D124" i="1"/>
  <c r="B125" i="1"/>
  <c r="D111" i="1"/>
  <c r="C111" i="1"/>
  <c r="E111" i="1" l="1"/>
  <c r="C125" i="1"/>
  <c r="D125" i="1"/>
  <c r="B126" i="1"/>
  <c r="B127" i="1" s="1"/>
  <c r="B128" i="1" s="1"/>
  <c r="B129" i="1" s="1"/>
  <c r="D112" i="1"/>
  <c r="C112" i="1"/>
  <c r="A106" i="1" s="1"/>
  <c r="E112" i="1" l="1"/>
  <c r="B130" i="1"/>
  <c r="D129" i="1"/>
  <c r="C129" i="1"/>
  <c r="C127" i="1"/>
  <c r="D127" i="1"/>
  <c r="D126" i="1"/>
  <c r="C126" i="1"/>
  <c r="C113" i="1"/>
  <c r="D113" i="1"/>
  <c r="E113" i="1" l="1"/>
  <c r="A120" i="1"/>
  <c r="B131" i="1"/>
  <c r="D130" i="1"/>
  <c r="C130" i="1"/>
  <c r="D128" i="1"/>
  <c r="C128" i="1"/>
  <c r="D114" i="1"/>
  <c r="C114" i="1"/>
  <c r="E114" i="1" l="1"/>
  <c r="B132" i="1"/>
  <c r="D131" i="1"/>
  <c r="C131" i="1"/>
  <c r="D115" i="1"/>
  <c r="C115" i="1"/>
  <c r="E115" i="1" l="1"/>
  <c r="B133" i="1"/>
  <c r="D132" i="1"/>
  <c r="C132" i="1"/>
  <c r="D116" i="1"/>
  <c r="C116" i="1"/>
  <c r="E116" i="1" l="1"/>
  <c r="B134" i="1"/>
  <c r="D133" i="1"/>
  <c r="C133" i="1"/>
  <c r="C117" i="1"/>
  <c r="D117" i="1"/>
  <c r="E117" i="1" l="1"/>
  <c r="A127" i="1"/>
  <c r="A121" i="1" s="1"/>
  <c r="B135" i="1"/>
  <c r="D134" i="1"/>
  <c r="C134" i="1"/>
  <c r="C118" i="1"/>
  <c r="A113" i="1" s="1"/>
  <c r="D118" i="1"/>
  <c r="E118" i="1" l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A107" i="1"/>
  <c r="B136" i="1"/>
  <c r="C136" i="1" s="1"/>
  <c r="D135" i="1"/>
  <c r="C135" i="1"/>
  <c r="E135" i="1" l="1"/>
  <c r="E136" i="1" s="1"/>
  <c r="A114" i="1"/>
  <c r="B137" i="1"/>
  <c r="C137" i="1" s="1"/>
  <c r="D136" i="1"/>
  <c r="E137" i="1" l="1"/>
  <c r="B138" i="1"/>
  <c r="C138" i="1" s="1"/>
  <c r="D137" i="1"/>
  <c r="E138" i="1" l="1"/>
  <c r="B139" i="1"/>
  <c r="B140" i="1" s="1"/>
  <c r="B141" i="1" s="1"/>
  <c r="B142" i="1" s="1"/>
  <c r="D142" i="1" s="1"/>
  <c r="D138" i="1"/>
  <c r="B143" i="1" l="1"/>
  <c r="B144" i="1" s="1"/>
  <c r="C142" i="1"/>
  <c r="D141" i="1"/>
  <c r="C141" i="1"/>
  <c r="D140" i="1"/>
  <c r="C140" i="1"/>
  <c r="C139" i="1"/>
  <c r="E139" i="1" s="1"/>
  <c r="D139" i="1"/>
  <c r="E140" i="1" l="1"/>
  <c r="E141" i="1" s="1"/>
  <c r="E142" i="1" s="1"/>
  <c r="B145" i="1"/>
  <c r="C144" i="1"/>
  <c r="D144" i="1"/>
  <c r="A134" i="1"/>
  <c r="A128" i="1" s="1"/>
  <c r="D143" i="1"/>
  <c r="C143" i="1"/>
  <c r="E143" i="1" l="1"/>
  <c r="E144" i="1" s="1"/>
  <c r="C145" i="1"/>
  <c r="B146" i="1"/>
  <c r="D145" i="1"/>
  <c r="E145" i="1" l="1"/>
  <c r="D146" i="1"/>
  <c r="B147" i="1"/>
  <c r="C146" i="1"/>
  <c r="E146" i="1" l="1"/>
  <c r="B148" i="1"/>
  <c r="D147" i="1"/>
  <c r="C147" i="1"/>
  <c r="A141" i="1" s="1"/>
  <c r="E147" i="1" l="1"/>
  <c r="C148" i="1"/>
  <c r="D148" i="1"/>
  <c r="B149" i="1"/>
  <c r="C149" i="1" s="1"/>
  <c r="E148" i="1" l="1"/>
  <c r="E149" i="1" s="1"/>
  <c r="A135" i="1"/>
  <c r="B150" i="1"/>
  <c r="C150" i="1" s="1"/>
  <c r="D149" i="1"/>
  <c r="E150" i="1" l="1"/>
  <c r="D150" i="1"/>
  <c r="B151" i="1"/>
  <c r="C151" i="1" s="1"/>
  <c r="E151" i="1" l="1"/>
  <c r="B152" i="1"/>
  <c r="D151" i="1"/>
  <c r="C152" i="1" l="1"/>
  <c r="E152" i="1" s="1"/>
  <c r="B153" i="1"/>
  <c r="D152" i="1"/>
  <c r="B154" i="1" l="1"/>
  <c r="C153" i="1"/>
  <c r="E153" i="1" s="1"/>
  <c r="D153" i="1"/>
  <c r="B155" i="1" l="1"/>
  <c r="C154" i="1"/>
  <c r="E154" i="1" s="1"/>
  <c r="D154" i="1"/>
  <c r="A148" i="1" l="1"/>
  <c r="B156" i="1"/>
  <c r="C155" i="1"/>
  <c r="D155" i="1"/>
  <c r="A142" i="1" l="1"/>
  <c r="E155" i="1"/>
  <c r="B157" i="1"/>
  <c r="C156" i="1"/>
  <c r="D156" i="1"/>
  <c r="E156" i="1" l="1"/>
  <c r="B158" i="1"/>
  <c r="C157" i="1"/>
  <c r="D157" i="1"/>
  <c r="E157" i="1" l="1"/>
  <c r="B159" i="1"/>
  <c r="C158" i="1"/>
  <c r="D158" i="1"/>
  <c r="E158" i="1" l="1"/>
  <c r="B160" i="1"/>
  <c r="C159" i="1"/>
  <c r="D159" i="1"/>
  <c r="E159" i="1" l="1"/>
  <c r="B161" i="1"/>
  <c r="B162" i="1" s="1"/>
  <c r="B163" i="1" s="1"/>
  <c r="C160" i="1"/>
  <c r="D160" i="1"/>
  <c r="E160" i="1" l="1"/>
  <c r="B164" i="1"/>
  <c r="C163" i="1"/>
  <c r="D163" i="1"/>
  <c r="C162" i="1"/>
  <c r="D162" i="1"/>
  <c r="C161" i="1"/>
  <c r="A155" i="1" s="1"/>
  <c r="D161" i="1"/>
  <c r="A149" i="1" l="1"/>
  <c r="E161" i="1"/>
  <c r="B165" i="1"/>
  <c r="D164" i="1"/>
  <c r="C164" i="1"/>
  <c r="E162" i="1"/>
  <c r="E163" i="1" s="1"/>
  <c r="E164" i="1" l="1"/>
  <c r="B166" i="1"/>
  <c r="C165" i="1"/>
  <c r="D165" i="1"/>
  <c r="E165" i="1" l="1"/>
  <c r="B167" i="1"/>
  <c r="D166" i="1"/>
  <c r="C166" i="1"/>
  <c r="E166" i="1" l="1"/>
  <c r="B168" i="1"/>
  <c r="B169" i="1" s="1"/>
  <c r="C167" i="1"/>
  <c r="D167" i="1"/>
  <c r="B170" i="1" l="1"/>
  <c r="C169" i="1"/>
  <c r="D169" i="1"/>
  <c r="E167" i="1"/>
  <c r="D168" i="1"/>
  <c r="C168" i="1"/>
  <c r="A162" i="1" s="1"/>
  <c r="A156" i="1" l="1"/>
  <c r="B171" i="1"/>
  <c r="C170" i="1"/>
  <c r="D170" i="1"/>
  <c r="E168" i="1"/>
  <c r="E169" i="1" s="1"/>
  <c r="E170" i="1" l="1"/>
  <c r="B172" i="1"/>
  <c r="C171" i="1"/>
  <c r="D171" i="1"/>
  <c r="E171" i="1" l="1"/>
  <c r="B173" i="1"/>
  <c r="C172" i="1"/>
  <c r="D172" i="1"/>
  <c r="E172" i="1" l="1"/>
  <c r="B174" i="1"/>
  <c r="C173" i="1"/>
  <c r="D173" i="1"/>
  <c r="E173" i="1" l="1"/>
  <c r="B175" i="1"/>
  <c r="C174" i="1"/>
  <c r="D174" i="1"/>
  <c r="E174" i="1" l="1"/>
  <c r="B176" i="1"/>
  <c r="C175" i="1"/>
  <c r="A169" i="1" s="1"/>
  <c r="D175" i="1"/>
  <c r="A163" i="1" l="1"/>
  <c r="E175" i="1"/>
  <c r="B177" i="1"/>
  <c r="D176" i="1"/>
  <c r="C176" i="1"/>
  <c r="E176" i="1" l="1"/>
  <c r="B178" i="1"/>
  <c r="C177" i="1"/>
  <c r="D177" i="1"/>
  <c r="E177" i="1" l="1"/>
  <c r="B179" i="1"/>
  <c r="C178" i="1"/>
  <c r="D178" i="1"/>
  <c r="E178" i="1" l="1"/>
  <c r="B180" i="1"/>
  <c r="D179" i="1"/>
  <c r="C179" i="1"/>
  <c r="E179" i="1" l="1"/>
  <c r="B181" i="1"/>
  <c r="C180" i="1"/>
  <c r="D180" i="1"/>
  <c r="E180" i="1" l="1"/>
  <c r="B182" i="1"/>
  <c r="C181" i="1"/>
  <c r="D181" i="1"/>
  <c r="E181" i="1" l="1"/>
  <c r="B183" i="1"/>
  <c r="D182" i="1"/>
  <c r="C182" i="1"/>
  <c r="E182" i="1" l="1"/>
  <c r="A176" i="1"/>
  <c r="B184" i="1"/>
  <c r="C183" i="1"/>
  <c r="D183" i="1"/>
  <c r="E183" i="1" l="1"/>
  <c r="A170" i="1"/>
  <c r="B185" i="1"/>
  <c r="B186" i="1" s="1"/>
  <c r="D184" i="1"/>
  <c r="C184" i="1"/>
  <c r="E184" i="1" s="1"/>
  <c r="B187" i="1" l="1"/>
  <c r="C186" i="1"/>
  <c r="D186" i="1"/>
  <c r="C185" i="1"/>
  <c r="E185" i="1" s="1"/>
  <c r="D185" i="1"/>
  <c r="E186" i="1" l="1"/>
  <c r="B188" i="1"/>
  <c r="C187" i="1"/>
  <c r="D187" i="1"/>
  <c r="E187" i="1" l="1"/>
  <c r="B189" i="1"/>
  <c r="C188" i="1"/>
  <c r="D188" i="1"/>
  <c r="E188" i="1" l="1"/>
  <c r="B190" i="1"/>
  <c r="C189" i="1"/>
  <c r="D189" i="1"/>
  <c r="E189" i="1" l="1"/>
  <c r="B191" i="1"/>
  <c r="D190" i="1"/>
  <c r="C190" i="1"/>
  <c r="E190" i="1" l="1"/>
  <c r="B192" i="1"/>
  <c r="C191" i="1"/>
  <c r="D191" i="1"/>
  <c r="E191" i="1" l="1"/>
  <c r="B193" i="1"/>
  <c r="C192" i="1"/>
  <c r="D192" i="1"/>
  <c r="E192" i="1" l="1"/>
  <c r="B194" i="1"/>
  <c r="C193" i="1"/>
  <c r="E193" i="1" s="1"/>
  <c r="D193" i="1"/>
  <c r="H194" i="1" l="1"/>
  <c r="C194" i="1"/>
  <c r="D194" i="1"/>
  <c r="H193" i="1" l="1"/>
  <c r="I194" i="1" s="1"/>
  <c r="E194" i="1"/>
  <c r="F106" i="1" s="1"/>
  <c r="G2" i="1"/>
  <c r="H2" i="1" s="1"/>
  <c r="A99" i="1" s="1"/>
  <c r="J194" i="1" l="1"/>
  <c r="H192" i="1"/>
  <c r="J193" i="1" l="1"/>
  <c r="I193" i="1"/>
  <c r="H191" i="1"/>
  <c r="J192" i="1" l="1"/>
  <c r="I192" i="1"/>
  <c r="H190" i="1"/>
  <c r="J191" i="1" l="1"/>
  <c r="I191" i="1"/>
  <c r="H189" i="1"/>
  <c r="J190" i="1" l="1"/>
  <c r="I190" i="1"/>
  <c r="H188" i="1"/>
  <c r="J189" i="1" l="1"/>
  <c r="I189" i="1"/>
  <c r="H187" i="1"/>
  <c r="J188" i="1" l="1"/>
  <c r="I188" i="1"/>
  <c r="H186" i="1"/>
  <c r="J187" i="1" l="1"/>
  <c r="I187" i="1"/>
  <c r="H185" i="1"/>
  <c r="J186" i="1" l="1"/>
  <c r="I186" i="1"/>
  <c r="H184" i="1"/>
  <c r="J185" i="1" l="1"/>
  <c r="I185" i="1"/>
  <c r="H183" i="1"/>
  <c r="J184" i="1" l="1"/>
  <c r="I184" i="1"/>
  <c r="H182" i="1"/>
  <c r="J183" i="1" l="1"/>
  <c r="I183" i="1"/>
  <c r="H181" i="1"/>
  <c r="J182" i="1" l="1"/>
  <c r="I182" i="1"/>
  <c r="H180" i="1"/>
  <c r="J181" i="1" l="1"/>
  <c r="I181" i="1"/>
  <c r="H179" i="1"/>
  <c r="J180" i="1" l="1"/>
  <c r="I180" i="1"/>
  <c r="H178" i="1"/>
  <c r="J179" i="1" l="1"/>
  <c r="I179" i="1"/>
  <c r="H177" i="1"/>
  <c r="J178" i="1" s="1"/>
  <c r="I178" i="1" l="1"/>
  <c r="H176" i="1"/>
  <c r="J177" i="1" s="1"/>
  <c r="I177" i="1" l="1"/>
  <c r="H175" i="1"/>
  <c r="J176" i="1" l="1"/>
  <c r="I176" i="1"/>
  <c r="H174" i="1"/>
  <c r="J175" i="1" l="1"/>
  <c r="I175" i="1"/>
  <c r="H173" i="1"/>
  <c r="J174" i="1" l="1"/>
  <c r="I174" i="1"/>
  <c r="H172" i="1"/>
  <c r="J173" i="1" l="1"/>
  <c r="I173" i="1"/>
  <c r="H171" i="1"/>
  <c r="J172" i="1" l="1"/>
  <c r="I172" i="1"/>
  <c r="H170" i="1"/>
  <c r="J171" i="1" l="1"/>
  <c r="I171" i="1"/>
  <c r="H169" i="1"/>
  <c r="J170" i="1" l="1"/>
  <c r="I170" i="1"/>
  <c r="H168" i="1"/>
  <c r="J169" i="1" l="1"/>
  <c r="I169" i="1"/>
  <c r="H167" i="1"/>
  <c r="J168" i="1" l="1"/>
  <c r="I168" i="1"/>
  <c r="H166" i="1"/>
  <c r="J167" i="1" l="1"/>
  <c r="I167" i="1"/>
  <c r="H165" i="1"/>
  <c r="J166" i="1" l="1"/>
  <c r="I166" i="1"/>
  <c r="H164" i="1"/>
  <c r="J165" i="1" l="1"/>
  <c r="I165" i="1"/>
  <c r="H163" i="1"/>
  <c r="J164" i="1" l="1"/>
  <c r="I164" i="1"/>
  <c r="H162" i="1"/>
  <c r="J163" i="1" l="1"/>
  <c r="I163" i="1"/>
  <c r="H161" i="1"/>
  <c r="J162" i="1" s="1"/>
  <c r="I162" i="1" l="1"/>
  <c r="H160" i="1"/>
  <c r="J161" i="1" s="1"/>
  <c r="I161" i="1" l="1"/>
  <c r="H159" i="1"/>
  <c r="J160" i="1" s="1"/>
  <c r="I160" i="1" l="1"/>
  <c r="H158" i="1"/>
  <c r="J159" i="1" l="1"/>
  <c r="I159" i="1"/>
  <c r="H157" i="1"/>
  <c r="J158" i="1" l="1"/>
  <c r="I158" i="1"/>
  <c r="H156" i="1"/>
  <c r="J157" i="1" l="1"/>
  <c r="I157" i="1"/>
  <c r="H155" i="1"/>
  <c r="J156" i="1" l="1"/>
  <c r="I156" i="1"/>
  <c r="H154" i="1"/>
  <c r="J155" i="1" l="1"/>
  <c r="I155" i="1"/>
  <c r="H153" i="1"/>
  <c r="J154" i="1" l="1"/>
  <c r="I154" i="1"/>
  <c r="H152" i="1"/>
  <c r="J153" i="1" l="1"/>
  <c r="I153" i="1"/>
  <c r="H151" i="1"/>
  <c r="J152" i="1" l="1"/>
  <c r="I152" i="1"/>
  <c r="H150" i="1"/>
  <c r="J151" i="1" l="1"/>
  <c r="I151" i="1"/>
  <c r="H149" i="1"/>
  <c r="J150" i="1" l="1"/>
  <c r="I150" i="1"/>
  <c r="H148" i="1"/>
  <c r="J149" i="1" l="1"/>
  <c r="I149" i="1"/>
  <c r="H147" i="1"/>
  <c r="J148" i="1" l="1"/>
  <c r="I148" i="1"/>
  <c r="H146" i="1"/>
  <c r="J147" i="1" l="1"/>
  <c r="I147" i="1"/>
  <c r="H145" i="1"/>
  <c r="J146" i="1" l="1"/>
  <c r="I146" i="1"/>
  <c r="H144" i="1"/>
  <c r="J145" i="1" l="1"/>
  <c r="I145" i="1"/>
  <c r="H143" i="1"/>
  <c r="J144" i="1" l="1"/>
  <c r="I144" i="1"/>
  <c r="H142" i="1"/>
  <c r="J143" i="1" l="1"/>
  <c r="I143" i="1"/>
  <c r="H141" i="1"/>
  <c r="J142" i="1" l="1"/>
  <c r="I142" i="1"/>
  <c r="H140" i="1"/>
  <c r="J141" i="1" l="1"/>
  <c r="I141" i="1"/>
  <c r="H139" i="1"/>
  <c r="J140" i="1" l="1"/>
  <c r="I140" i="1"/>
  <c r="H138" i="1"/>
  <c r="J139" i="1" l="1"/>
  <c r="I139" i="1"/>
  <c r="H137" i="1"/>
  <c r="J138" i="1" l="1"/>
  <c r="I138" i="1"/>
  <c r="H136" i="1"/>
  <c r="J137" i="1" l="1"/>
  <c r="I137" i="1"/>
  <c r="H135" i="1"/>
  <c r="J136" i="1" l="1"/>
  <c r="I136" i="1"/>
  <c r="H134" i="1"/>
  <c r="J135" i="1" l="1"/>
  <c r="I135" i="1"/>
  <c r="H133" i="1"/>
  <c r="J134" i="1" l="1"/>
  <c r="I134" i="1"/>
  <c r="H132" i="1"/>
  <c r="J133" i="1" l="1"/>
  <c r="I133" i="1"/>
  <c r="H131" i="1"/>
  <c r="J132" i="1" l="1"/>
  <c r="I132" i="1"/>
  <c r="H130" i="1"/>
  <c r="J131" i="1" l="1"/>
  <c r="I131" i="1"/>
  <c r="H129" i="1"/>
  <c r="J130" i="1" l="1"/>
  <c r="I130" i="1"/>
  <c r="H128" i="1"/>
  <c r="I129" i="1" l="1"/>
  <c r="J129" i="1"/>
  <c r="H127" i="1"/>
  <c r="J128" i="1" l="1"/>
  <c r="I128" i="1"/>
  <c r="H126" i="1"/>
  <c r="J127" i="1" l="1"/>
  <c r="I127" i="1"/>
  <c r="H125" i="1"/>
  <c r="J126" i="1" l="1"/>
  <c r="I126" i="1"/>
  <c r="H124" i="1"/>
  <c r="J125" i="1" l="1"/>
  <c r="I125" i="1"/>
  <c r="H123" i="1"/>
  <c r="J124" i="1" s="1"/>
  <c r="I124" i="1" l="1"/>
  <c r="H122" i="1"/>
  <c r="I123" i="1" l="1"/>
  <c r="J123" i="1"/>
  <c r="H121" i="1"/>
  <c r="J122" i="1" s="1"/>
  <c r="I122" i="1" l="1"/>
  <c r="H120" i="1"/>
  <c r="J121" i="1" l="1"/>
  <c r="I121" i="1"/>
  <c r="H119" i="1"/>
  <c r="J120" i="1" l="1"/>
  <c r="I120" i="1"/>
  <c r="H118" i="1"/>
  <c r="J119" i="1" l="1"/>
  <c r="I119" i="1"/>
  <c r="H117" i="1"/>
  <c r="J118" i="1" l="1"/>
  <c r="I118" i="1"/>
  <c r="H116" i="1"/>
  <c r="J117" i="1" l="1"/>
  <c r="I117" i="1"/>
  <c r="H115" i="1"/>
  <c r="J116" i="1" l="1"/>
  <c r="I116" i="1"/>
  <c r="H114" i="1"/>
  <c r="J115" i="1" l="1"/>
  <c r="I115" i="1"/>
  <c r="H113" i="1"/>
  <c r="J114" i="1" l="1"/>
  <c r="I114" i="1"/>
  <c r="H112" i="1"/>
  <c r="J113" i="1" l="1"/>
  <c r="I113" i="1"/>
  <c r="H111" i="1"/>
  <c r="J112" i="1" l="1"/>
  <c r="I112" i="1"/>
  <c r="H110" i="1"/>
  <c r="J111" i="1" l="1"/>
  <c r="I111" i="1"/>
  <c r="H109" i="1"/>
  <c r="I110" i="1" l="1"/>
  <c r="J110" i="1"/>
  <c r="H108" i="1"/>
  <c r="J109" i="1" s="1"/>
  <c r="I109" i="1" l="1"/>
  <c r="H106" i="1"/>
  <c r="H107" i="1"/>
  <c r="J108" i="1" s="1"/>
  <c r="I108" i="1" l="1"/>
  <c r="J107" i="1"/>
  <c r="I107" i="1"/>
</calcChain>
</file>

<file path=xl/sharedStrings.xml><?xml version="1.0" encoding="utf-8"?>
<sst xmlns="http://schemas.openxmlformats.org/spreadsheetml/2006/main" count="86" uniqueCount="84">
  <si>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</si>
  <si>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</si>
  <si>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</si>
  <si>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</si>
  <si>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</si>
  <si>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</si>
  <si>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</si>
  <si>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</si>
  <si>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</si>
  <si>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</si>
  <si>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</si>
  <si>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</si>
  <si>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</si>
  <si>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</si>
  <si>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</si>
  <si>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</si>
  <si>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</si>
  <si>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</si>
  <si>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</si>
  <si>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</si>
  <si>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</si>
  <si>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</si>
  <si>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</si>
  <si>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</si>
  <si>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</si>
  <si>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</si>
  <si>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</si>
  <si>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</si>
  <si>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</si>
  <si>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</si>
  <si>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</si>
  <si>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</si>
  <si>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</si>
  <si>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</si>
  <si>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</si>
  <si>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</si>
  <si>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</si>
  <si>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</si>
  <si>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</si>
  <si>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</si>
  <si>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</si>
  <si>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</si>
  <si>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</si>
  <si>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</si>
  <si>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</si>
  <si>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</si>
  <si>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</si>
  <si>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</si>
  <si>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</si>
  <si>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</si>
  <si>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</si>
  <si>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</si>
  <si>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</si>
  <si>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</si>
  <si>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</si>
  <si>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</si>
  <si>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</si>
  <si>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</si>
  <si>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</si>
  <si>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</si>
  <si>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</si>
  <si>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</si>
  <si>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</si>
  <si>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</si>
  <si>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</si>
  <si>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</si>
  <si>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</si>
  <si>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</si>
  <si>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</si>
  <si>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</si>
  <si>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</si>
  <si>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</si>
  <si>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</si>
  <si>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</si>
  <si>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</si>
  <si>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</si>
  <si>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</si>
  <si>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Vanhimmat luvut</t>
  </si>
  <si>
    <t>Koronavilkku</t>
  </si>
  <si>
    <t>LocalMax</t>
  </si>
  <si>
    <t>LocalMin</t>
  </si>
  <si>
    <t>Testing</t>
  </si>
  <si>
    <t>[{"timestamp":"23.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9.48","keyCount":252,"matchesCount":0,"appName":"Koronavilkku","hash":"V7NNqLjCPfq0H\/i2nEr9H\/kGkaq+6\/xJV6YXoBrJTRI="}]</t>
  </si>
  <si>
    <t>LowestIn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</si>
</sst>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23. marraskuuta</c:v>
                </c:pt>
                <c:pt idx="1">
                  <c:v>22. marraskuuta</c:v>
                </c:pt>
                <c:pt idx="2">
                  <c:v>21. marraskuuta</c:v>
                </c:pt>
                <c:pt idx="3">
                  <c:v>20. marraskuuta</c:v>
                </c:pt>
                <c:pt idx="4">
                  <c:v>19. marraskuuta</c:v>
                </c:pt>
                <c:pt idx="5">
                  <c:v>18. marraskuuta</c:v>
                </c:pt>
                <c:pt idx="6">
                  <c:v>17. marraskuuta</c:v>
                </c:pt>
                <c:pt idx="7">
                  <c:v>16. marraskuuta</c:v>
                </c:pt>
                <c:pt idx="8">
                  <c:v>15. marraskuuta</c:v>
                </c:pt>
                <c:pt idx="9">
                  <c:v>14. marraskuuta</c:v>
                </c:pt>
                <c:pt idx="10">
                  <c:v>13. marraskuuta</c:v>
                </c:pt>
                <c:pt idx="11">
                  <c:v>12. marraskuuta</c:v>
                </c:pt>
                <c:pt idx="12">
                  <c:v>11. marraskuuta</c:v>
                </c:pt>
                <c:pt idx="13">
                  <c:v>10.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383</c:v>
                </c:pt>
                <c:pt idx="1">
                  <c:v>485</c:v>
                </c:pt>
                <c:pt idx="2">
                  <c:v>626</c:v>
                </c:pt>
                <c:pt idx="3">
                  <c:v>518</c:v>
                </c:pt>
                <c:pt idx="4">
                  <c:v>537</c:v>
                </c:pt>
                <c:pt idx="5">
                  <c:v>458</c:v>
                </c:pt>
                <c:pt idx="6">
                  <c:v>389</c:v>
                </c:pt>
                <c:pt idx="7">
                  <c:v>301</c:v>
                </c:pt>
                <c:pt idx="8">
                  <c:v>321</c:v>
                </c:pt>
                <c:pt idx="9">
                  <c:v>279</c:v>
                </c:pt>
                <c:pt idx="10">
                  <c:v>280</c:v>
                </c:pt>
                <c:pt idx="11">
                  <c:v>255</c:v>
                </c:pt>
                <c:pt idx="12">
                  <c:v>248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Android!$A$101</c:f>
          <c:strCache>
            <c:ptCount val="1"/>
            <c:pt idx="0">
              <c:v>23.11.2020 uusia #koronavilkku päiväavaimia 383.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FFBD3E-2149-407C-B5FA-C21A93187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58B42F-AD01-471E-83A1-969067CB8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DF07C3-1261-4471-BE0A-AB5A0F51A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432D11-945C-4D54-9C98-D9267DAF9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6278F4-D3FC-422A-8A70-3EA56C4C4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742B03-1D15-4143-91A4-8B1DFC562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4D21CD-18D5-400C-8EE9-6200F2FDF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7A8524-7641-48EF-AD01-BC1DAE31F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C229C8-A1ED-4D01-A465-FC4777DA0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1C5660-D9A9-4618-9306-311581FF7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DDF525-C38B-4F07-9ECC-8F53BEFBE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1C1E57-E312-4B5A-B665-57D0E2A21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423025-4B0F-4315-BF7D-A49675843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DDEA51-57C5-416F-8F7D-7BBA2864A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1E234F-D78C-4A25-8421-F76B152FA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614F81-6513-4856-B24E-46148B43E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114642-B30D-480E-AA82-B88E8EEE4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E7980CE-793A-4DDD-A22E-A8A58DB5D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C8FD50-2289-4507-BDAE-AD1D00507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88A71A-9E28-4D5B-AE26-13014599B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6F681A8-27C6-44D7-A669-544575D7D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22F919C-69B8-42FE-8707-ECCF30FB0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81A861F-F236-4179-AB1F-03F73FCF5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7B032B1-0C69-4D09-89CC-E5F0EEE8D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06A0B23-96DD-4345-96FA-E34256DAF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E86AAE-47F0-4140-9C08-EC6E57876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A4FE933-DC16-4FFF-9909-5CF8A08F4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A05D89D-0070-40C6-BE52-44F35B6F7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1423F12-5EC4-40A0-9408-8A28D038A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B90024F-07C7-46A3-8323-E4E0137EB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BC3EE52-F747-4ED0-8419-5CE122AFF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005F7C1-0D66-4D67-B1AB-3AB7067EF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79BA17B-7925-4AB5-A500-6FB98651A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326AEA7-6BCF-4E5C-80ED-664374F36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ED8CD6E-D53E-4A60-B218-4D03E62F1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E0AB59D-4182-4610-9D21-F283027FB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4DF3DAB-2D75-4D2C-9B54-B31596932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41B294F-3922-4C3E-80B7-20E528F43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ADCCFCB-46C3-4A65-9B26-C10185C50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C3F6775-9418-4802-B147-CF6566F38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7B44859-CAEC-4398-B05E-9080B26E6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C12D610-F325-44E2-8D39-9D5180655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56C7ECB-0000-4E97-B2C1-BAC4E7A38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C652598-E9AB-4C72-806B-8DE026167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8AEAB48-08B6-46AC-8A82-965E3920C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F71DBD6-992A-4D97-AD6F-A2EC95CA9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DC66F4F-512B-42A9-9E0B-E732B002F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9C427BF-6D72-4A15-8202-A8197983D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178215A-23EE-400D-B3FC-E58C4CA0E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2B3294C-EF3F-449A-8A0F-D47E3D638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52F5D66-AEC5-42AF-91F0-F2D3986D3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13B8A6C-4745-4AC2-876D-886F4E87C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1AC9076-B368-47C4-BEC8-8FF048AF8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DB606A7-F7F6-40E8-8B45-6DB04AC13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D134C45-6D31-4E0B-87E5-C92B3F2A6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0482160-C424-47FC-B93F-F36E41AE3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6F1C7B8-402F-42E7-BBF7-DB9651766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B9EB81D-7976-41F5-AE71-E3E95AED9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C31F5E1-78AA-4A64-BCA5-EC0E5F85D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FC89669-C30B-4D32-9BC7-6B87B63A1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738A830-51E6-4F52-87B0-07B468144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F8A3C73-A975-4F09-AB02-A0A9F0F66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BE0E30F-0CC3-48A7-A1BD-4ABBAE953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9807707-330C-4A83-9160-62412E4DF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ED5D6BE-D90A-4A05-8223-AEC7B011F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A5C499B-7737-4C5D-9773-BE69F99FC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BDBC71E-DCC0-4292-B365-D452B61F2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F0466F7-99F4-4073-9DFA-978C7C878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1D02155-E7E0-4752-855E-460A824D2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6C3B4B5-CDCE-461B-9014-58C6F1554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A2839A3-4ADB-4986-8625-E94833E03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76CC677-876B-4C1F-868A-3ECCCE7D4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4D43CA7-08A6-4A82-A483-856ADD929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B7B5EBA-BD3F-4133-BA4A-F75304124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C25E073-FAA3-4E59-A697-1D1A7C308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EBEF6CE-B00C-49A1-B3A7-A45EE316A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9C61703-E35F-4559-A9CC-B780FE439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0E60B61-1CED-4C84-9771-35A147356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12EB096-4750-47F9-AE70-3CF2ABF4E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7FE8044-2A5C-41CE-8AD0-F0E998516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70EF7FE-9DCF-402B-B1B9-68472C767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471E3AF-26A3-4F87-9D7D-B612B6441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879D02A-862A-40B6-AB10-915797F77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D26FD3D-F52C-40BB-9890-C48B5567A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2AC2BAB-C067-42D8-88ED-3BAFD6FCE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58ED577-988E-4A71-8F3E-F70F1AA55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947F4F4-5109-4530-8BB2-D92C96DBD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58268DB-F9B4-46D7-BA05-17D9C0CE9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089446-6C44-4E4F-B7F5-7955AD9373D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Android!$B$106:$B$194</c:f>
              <c:numCache>
                <c:formatCode>m/d/yyyy</c:formatCode>
                <c:ptCount val="89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44077</c:v>
                </c:pt>
                <c:pt idx="83">
                  <c:v>44077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Android!$C$106:$C$194</c:f>
              <c:numCache>
                <c:formatCode>General</c:formatCode>
                <c:ptCount val="89"/>
                <c:pt idx="0">
                  <c:v>383</c:v>
                </c:pt>
                <c:pt idx="1">
                  <c:v>485</c:v>
                </c:pt>
                <c:pt idx="2">
                  <c:v>626</c:v>
                </c:pt>
                <c:pt idx="3">
                  <c:v>518</c:v>
                </c:pt>
                <c:pt idx="4">
                  <c:v>537</c:v>
                </c:pt>
                <c:pt idx="5">
                  <c:v>458</c:v>
                </c:pt>
                <c:pt idx="6">
                  <c:v>389</c:v>
                </c:pt>
                <c:pt idx="7">
                  <c:v>301</c:v>
                </c:pt>
                <c:pt idx="8">
                  <c:v>321</c:v>
                </c:pt>
                <c:pt idx="9">
                  <c:v>279</c:v>
                </c:pt>
                <c:pt idx="10">
                  <c:v>280</c:v>
                </c:pt>
                <c:pt idx="11">
                  <c:v>255</c:v>
                </c:pt>
                <c:pt idx="12">
                  <c:v>248</c:v>
                </c:pt>
                <c:pt idx="13">
                  <c:v>202</c:v>
                </c:pt>
                <c:pt idx="14">
                  <c:v>171</c:v>
                </c:pt>
                <c:pt idx="15">
                  <c:v>252</c:v>
                </c:pt>
                <c:pt idx="16">
                  <c:v>365</c:v>
                </c:pt>
                <c:pt idx="17">
                  <c:v>378</c:v>
                </c:pt>
                <c:pt idx="18">
                  <c:v>309</c:v>
                </c:pt>
                <c:pt idx="19">
                  <c:v>345</c:v>
                </c:pt>
                <c:pt idx="20">
                  <c:v>252</c:v>
                </c:pt>
                <c:pt idx="21">
                  <c:v>241</c:v>
                </c:pt>
                <c:pt idx="22">
                  <c:v>240</c:v>
                </c:pt>
                <c:pt idx="23">
                  <c:v>372</c:v>
                </c:pt>
                <c:pt idx="24">
                  <c:v>367</c:v>
                </c:pt>
                <c:pt idx="25">
                  <c:v>353</c:v>
                </c:pt>
                <c:pt idx="26">
                  <c:v>367</c:v>
                </c:pt>
                <c:pt idx="27">
                  <c:v>260</c:v>
                </c:pt>
                <c:pt idx="28">
                  <c:v>309</c:v>
                </c:pt>
                <c:pt idx="29">
                  <c:v>312</c:v>
                </c:pt>
                <c:pt idx="30">
                  <c:v>329</c:v>
                </c:pt>
                <c:pt idx="31">
                  <c:v>486</c:v>
                </c:pt>
                <c:pt idx="32">
                  <c:v>372</c:v>
                </c:pt>
                <c:pt idx="33">
                  <c:v>446</c:v>
                </c:pt>
                <c:pt idx="34">
                  <c:v>386</c:v>
                </c:pt>
                <c:pt idx="35">
                  <c:v>421</c:v>
                </c:pt>
                <c:pt idx="36">
                  <c:v>535</c:v>
                </c:pt>
                <c:pt idx="37">
                  <c:v>537</c:v>
                </c:pt>
                <c:pt idx="38">
                  <c:v>639</c:v>
                </c:pt>
                <c:pt idx="39">
                  <c:v>429</c:v>
                </c:pt>
                <c:pt idx="40">
                  <c:v>559</c:v>
                </c:pt>
                <c:pt idx="41">
                  <c:v>649</c:v>
                </c:pt>
                <c:pt idx="42">
                  <c:v>691</c:v>
                </c:pt>
                <c:pt idx="43">
                  <c:v>666</c:v>
                </c:pt>
                <c:pt idx="44">
                  <c:v>720</c:v>
                </c:pt>
                <c:pt idx="45">
                  <c:v>640</c:v>
                </c:pt>
                <c:pt idx="46">
                  <c:v>445</c:v>
                </c:pt>
                <c:pt idx="47">
                  <c:v>578</c:v>
                </c:pt>
                <c:pt idx="48">
                  <c:v>655</c:v>
                </c:pt>
                <c:pt idx="49">
                  <c:v>453</c:v>
                </c:pt>
                <c:pt idx="50">
                  <c:v>294</c:v>
                </c:pt>
                <c:pt idx="51">
                  <c:v>463</c:v>
                </c:pt>
                <c:pt idx="52">
                  <c:v>169</c:v>
                </c:pt>
                <c:pt idx="53">
                  <c:v>203</c:v>
                </c:pt>
                <c:pt idx="54">
                  <c:v>318</c:v>
                </c:pt>
                <c:pt idx="55">
                  <c:v>238</c:v>
                </c:pt>
                <c:pt idx="56">
                  <c:v>199</c:v>
                </c:pt>
                <c:pt idx="57">
                  <c:v>141</c:v>
                </c:pt>
                <c:pt idx="58">
                  <c:v>242</c:v>
                </c:pt>
                <c:pt idx="59">
                  <c:v>217</c:v>
                </c:pt>
                <c:pt idx="60">
                  <c:v>211</c:v>
                </c:pt>
                <c:pt idx="61">
                  <c:v>189</c:v>
                </c:pt>
                <c:pt idx="62">
                  <c:v>311</c:v>
                </c:pt>
                <c:pt idx="63">
                  <c:v>157</c:v>
                </c:pt>
                <c:pt idx="64">
                  <c:v>202</c:v>
                </c:pt>
                <c:pt idx="65">
                  <c:v>190</c:v>
                </c:pt>
                <c:pt idx="66">
                  <c:v>82</c:v>
                </c:pt>
                <c:pt idx="67">
                  <c:v>137</c:v>
                </c:pt>
                <c:pt idx="68">
                  <c:v>125</c:v>
                </c:pt>
                <c:pt idx="69">
                  <c:v>136</c:v>
                </c:pt>
                <c:pt idx="70">
                  <c:v>67</c:v>
                </c:pt>
                <c:pt idx="71">
                  <c:v>87</c:v>
                </c:pt>
                <c:pt idx="72">
                  <c:v>46</c:v>
                </c:pt>
                <c:pt idx="73">
                  <c:v>70</c:v>
                </c:pt>
                <c:pt idx="74">
                  <c:v>75</c:v>
                </c:pt>
                <c:pt idx="75">
                  <c:v>101</c:v>
                </c:pt>
                <c:pt idx="76">
                  <c:v>56</c:v>
                </c:pt>
                <c:pt idx="77">
                  <c:v>46</c:v>
                </c:pt>
                <c:pt idx="78">
                  <c:v>10</c:v>
                </c:pt>
                <c:pt idx="79">
                  <c:v>15</c:v>
                </c:pt>
                <c:pt idx="80">
                  <c:v>19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Android!$I$106:$I$194</c15:f>
                <c15:dlblRangeCache>
                  <c:ptCount val="89"/>
                  <c:pt idx="8">
                    <c:v>19</c:v>
                  </c:pt>
                  <c:pt idx="13">
                    <c:v>101</c:v>
                  </c:pt>
                  <c:pt idx="17">
                    <c:v>87</c:v>
                  </c:pt>
                  <c:pt idx="19">
                    <c:v>136</c:v>
                  </c:pt>
                  <c:pt idx="21">
                    <c:v>137</c:v>
                  </c:pt>
                  <c:pt idx="24">
                    <c:v>202</c:v>
                  </c:pt>
                  <c:pt idx="26">
                    <c:v>311</c:v>
                  </c:pt>
                  <c:pt idx="30">
                    <c:v>242</c:v>
                  </c:pt>
                  <c:pt idx="34">
                    <c:v>318</c:v>
                  </c:pt>
                  <c:pt idx="37">
                    <c:v>463</c:v>
                  </c:pt>
                  <c:pt idx="40">
                    <c:v>655</c:v>
                  </c:pt>
                  <c:pt idx="44">
                    <c:v>720</c:v>
                  </c:pt>
                  <c:pt idx="46">
                    <c:v>691</c:v>
                  </c:pt>
                  <c:pt idx="50">
                    <c:v>639</c:v>
                  </c:pt>
                  <c:pt idx="55">
                    <c:v>446</c:v>
                  </c:pt>
                  <c:pt idx="57">
                    <c:v>486</c:v>
                  </c:pt>
                  <c:pt idx="62">
                    <c:v>367</c:v>
                  </c:pt>
                  <c:pt idx="65">
                    <c:v>372</c:v>
                  </c:pt>
                  <c:pt idx="69">
                    <c:v>345</c:v>
                  </c:pt>
                  <c:pt idx="71">
                    <c:v>378</c:v>
                  </c:pt>
                  <c:pt idx="78">
                    <c:v>280</c:v>
                  </c:pt>
                  <c:pt idx="80">
                    <c:v>321</c:v>
                  </c:pt>
                  <c:pt idx="84">
                    <c:v>537</c:v>
                  </c:pt>
                  <c:pt idx="86">
                    <c:v>626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A7215AC-998C-4737-B8D7-17EEEC50F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65F738-DC2A-40E7-850F-8AEE42736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C02F41-BC9D-4748-9A28-0500151C0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008A82-EF18-4937-AE10-A3A3AFA12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FD11C6-3EF0-49EE-BA90-E0FA0640E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59CD4A-886F-4A65-BDDD-4C6C6AAE1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921D38-E4D3-47CE-A7C2-98EB56A74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8F8C14-2FED-4DED-B098-59D61539F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CF3A1E-8D99-4B6B-957A-F779FB803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DB1250E-2CE5-427A-B2D2-EB8632A9F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FA5E21-3937-4942-9AFF-30CF71EA1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B27C60-5727-421C-823D-4BD12F3CB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95A4DC7-BB90-4A8E-9627-79452D0CC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8F380A1-D68B-44A9-9286-A76F571C4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76FFA1-CF58-4353-8CE2-25D2B3E2C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DEDFB55-A593-4A58-8D0F-182F67D21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A1C2898-6885-4F82-B8C8-350C58720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0C6419-9618-47B8-9848-29AC1BE93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D2D994D-2BD9-40DA-B2AC-CB6E299D8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975950-774E-46B4-8FCD-964804C84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362F571-0E6C-489D-9BFC-7E8A589BA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58F68F4-FAED-47A6-B890-F79F3F717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A51453A-D791-4E4F-900C-6EE69A3C0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FEF13C6-95FA-4D76-B63E-E2DE37A26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D60B0AA-8485-4CC9-A7CC-2C66C8FFF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8DA0B7D-3445-4D4C-A55C-39C8CB0D3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2473D5C-3017-449B-B4D6-C6DA3E6DE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40C67F2-A5C6-46BD-9F2E-19BD69D93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26A3078-CF27-4227-92A6-1CF8215D7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F9510F1-F73C-46C3-9C9D-EF363200B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9755310-0A02-418F-9D02-04F4DB97D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AA10458-3727-4CDB-AE80-BBB2EBF35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9F6916A-2D6F-4392-8A4E-A299013CD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8A5DE50-C7C2-48B9-ABC8-68F26F1C0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491E426-C4B0-434F-8868-75F085A07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F46F780-2894-4289-BF30-C205FFD37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4FA5173-F663-41F2-8F22-0DB55CE22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81F6BF1-0492-4004-87B2-5A98289F1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F5F374E-4DC1-4B7C-BB4B-66B6AB5A1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546927B-C70A-43C7-8AA1-C5E9413BE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1B7597B-C1BB-4AD5-AD6B-E6CB1CB2E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7361016-274C-40DA-9D55-60837091F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787B349-C748-454F-B9F5-7E26EFF0E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9B29BA8-2B90-4DC7-B5A0-97660DB76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E55CC3C-AFD2-4231-8ABA-031A8E9CC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03648C0-46AB-4C32-ABD8-2364ADE69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786D7F3-9EAE-4B56-A9C7-FCD366DF7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F0E594C-6BB2-4761-8B9A-F821E40FC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1996820-1A37-4396-A3CF-B098C7422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EBA2311-C9CF-45C5-BAF5-21ECA44C9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30FEF3A-8F9C-440A-86D8-682A7E83D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5870796-7834-407A-A2AC-F34FCDCB7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43F2024-2026-4CDE-A938-09381B503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3DF275D-4A1F-46CE-BA77-7FFB7E54F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0EB79FB-8ED7-4467-A639-343DE2182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FB09576-86E7-4B2B-9657-061819972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032D365-3C33-409C-B3A2-D1CBBC189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BEA5864-AA4B-4762-81BF-04E4F9D66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510C8E9-44CE-41EA-B21D-8AA075F1A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5372C16-19C5-4903-A62A-354805816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AE2CD0F-94F1-4E6A-88CF-183F9A425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55137D3-FECA-4D5C-9FED-C09DD870C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FD9655A-5BC7-4DF0-9C78-2D6F1DF14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B3B0308-AF73-4DE7-B9D7-D6D22EAE7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651CDB4-1052-4095-A5EA-25ED2D02B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740C106-1D9F-4EAB-961B-104EDE47A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D747077-76C9-4C66-BB6A-811DFF788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1F2865A-7D4E-4802-8A30-B0ECDF2D4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714B2D4-6911-4079-9676-6E31CBBCF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2C96048-3C6D-4513-812C-B5E56D8B2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F03BF50-D35B-4C12-909E-4E4B94514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07CB9C5-046F-4FBB-B542-489D18D7D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A59A72C-2BD1-4E86-AC37-2BA9F8B13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44A2D28-6D33-45BC-9C0F-6636C168A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648EE66-E040-4B7B-8665-C2A0A8E8F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8242911-2346-42B7-8D3E-FB26968E1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C9A5D21-2AA0-4C61-ACBA-AC16E0D6A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0CD89FA-D7E0-4FA4-BC33-CAE8863E7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49A0340-2ED2-4DA8-81BC-CCDE20DC8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71F34B7-D925-4FBE-ADAB-904359EC2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DD1BAFC-CE0B-4C44-BB39-4145CC0BD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1018C13-8082-4C77-9F17-779031AEE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D521EA6-3A75-4300-ABB4-8C7437746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9EB780D-39D9-4548-BCED-8D2C27FCA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C2A8E26-748C-45C7-BC01-493017EA7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873BF35-A539-4D14-A909-D210D2021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1A8C715-8B10-4854-A9BF-10D88452B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AFB5DBA-2349-4CF3-B042-B1C801CF9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Android!$C$106:$C$194</c:f>
              <c:numCache>
                <c:formatCode>General</c:formatCode>
                <c:ptCount val="89"/>
                <c:pt idx="0">
                  <c:v>383</c:v>
                </c:pt>
                <c:pt idx="1">
                  <c:v>485</c:v>
                </c:pt>
                <c:pt idx="2">
                  <c:v>626</c:v>
                </c:pt>
                <c:pt idx="3">
                  <c:v>518</c:v>
                </c:pt>
                <c:pt idx="4">
                  <c:v>537</c:v>
                </c:pt>
                <c:pt idx="5">
                  <c:v>458</c:v>
                </c:pt>
                <c:pt idx="6">
                  <c:v>389</c:v>
                </c:pt>
                <c:pt idx="7">
                  <c:v>301</c:v>
                </c:pt>
                <c:pt idx="8">
                  <c:v>321</c:v>
                </c:pt>
                <c:pt idx="9">
                  <c:v>279</c:v>
                </c:pt>
                <c:pt idx="10">
                  <c:v>280</c:v>
                </c:pt>
                <c:pt idx="11">
                  <c:v>255</c:v>
                </c:pt>
                <c:pt idx="12">
                  <c:v>248</c:v>
                </c:pt>
                <c:pt idx="13">
                  <c:v>202</c:v>
                </c:pt>
                <c:pt idx="14">
                  <c:v>171</c:v>
                </c:pt>
                <c:pt idx="15">
                  <c:v>252</c:v>
                </c:pt>
                <c:pt idx="16">
                  <c:v>365</c:v>
                </c:pt>
                <c:pt idx="17">
                  <c:v>378</c:v>
                </c:pt>
                <c:pt idx="18">
                  <c:v>309</c:v>
                </c:pt>
                <c:pt idx="19">
                  <c:v>345</c:v>
                </c:pt>
                <c:pt idx="20">
                  <c:v>252</c:v>
                </c:pt>
                <c:pt idx="21">
                  <c:v>241</c:v>
                </c:pt>
                <c:pt idx="22">
                  <c:v>240</c:v>
                </c:pt>
                <c:pt idx="23">
                  <c:v>372</c:v>
                </c:pt>
                <c:pt idx="24">
                  <c:v>367</c:v>
                </c:pt>
                <c:pt idx="25">
                  <c:v>353</c:v>
                </c:pt>
                <c:pt idx="26">
                  <c:v>367</c:v>
                </c:pt>
                <c:pt idx="27">
                  <c:v>260</c:v>
                </c:pt>
                <c:pt idx="28">
                  <c:v>309</c:v>
                </c:pt>
                <c:pt idx="29">
                  <c:v>312</c:v>
                </c:pt>
                <c:pt idx="30">
                  <c:v>329</c:v>
                </c:pt>
                <c:pt idx="31">
                  <c:v>486</c:v>
                </c:pt>
                <c:pt idx="32">
                  <c:v>372</c:v>
                </c:pt>
                <c:pt idx="33">
                  <c:v>446</c:v>
                </c:pt>
                <c:pt idx="34">
                  <c:v>386</c:v>
                </c:pt>
                <c:pt idx="35">
                  <c:v>421</c:v>
                </c:pt>
                <c:pt idx="36">
                  <c:v>535</c:v>
                </c:pt>
                <c:pt idx="37">
                  <c:v>537</c:v>
                </c:pt>
                <c:pt idx="38">
                  <c:v>639</c:v>
                </c:pt>
                <c:pt idx="39">
                  <c:v>429</c:v>
                </c:pt>
                <c:pt idx="40">
                  <c:v>559</c:v>
                </c:pt>
                <c:pt idx="41">
                  <c:v>649</c:v>
                </c:pt>
                <c:pt idx="42">
                  <c:v>691</c:v>
                </c:pt>
                <c:pt idx="43">
                  <c:v>666</c:v>
                </c:pt>
                <c:pt idx="44">
                  <c:v>720</c:v>
                </c:pt>
                <c:pt idx="45">
                  <c:v>640</c:v>
                </c:pt>
                <c:pt idx="46">
                  <c:v>445</c:v>
                </c:pt>
                <c:pt idx="47">
                  <c:v>578</c:v>
                </c:pt>
                <c:pt idx="48">
                  <c:v>655</c:v>
                </c:pt>
                <c:pt idx="49">
                  <c:v>453</c:v>
                </c:pt>
                <c:pt idx="50">
                  <c:v>294</c:v>
                </c:pt>
                <c:pt idx="51">
                  <c:v>463</c:v>
                </c:pt>
                <c:pt idx="52">
                  <c:v>169</c:v>
                </c:pt>
                <c:pt idx="53">
                  <c:v>203</c:v>
                </c:pt>
                <c:pt idx="54">
                  <c:v>318</c:v>
                </c:pt>
                <c:pt idx="55">
                  <c:v>238</c:v>
                </c:pt>
                <c:pt idx="56">
                  <c:v>199</c:v>
                </c:pt>
                <c:pt idx="57">
                  <c:v>141</c:v>
                </c:pt>
                <c:pt idx="58">
                  <c:v>242</c:v>
                </c:pt>
                <c:pt idx="59">
                  <c:v>217</c:v>
                </c:pt>
                <c:pt idx="60">
                  <c:v>211</c:v>
                </c:pt>
                <c:pt idx="61">
                  <c:v>189</c:v>
                </c:pt>
                <c:pt idx="62">
                  <c:v>311</c:v>
                </c:pt>
                <c:pt idx="63">
                  <c:v>157</c:v>
                </c:pt>
                <c:pt idx="64">
                  <c:v>202</c:v>
                </c:pt>
                <c:pt idx="65">
                  <c:v>190</c:v>
                </c:pt>
                <c:pt idx="66">
                  <c:v>82</c:v>
                </c:pt>
                <c:pt idx="67">
                  <c:v>137</c:v>
                </c:pt>
                <c:pt idx="68">
                  <c:v>125</c:v>
                </c:pt>
                <c:pt idx="69">
                  <c:v>136</c:v>
                </c:pt>
                <c:pt idx="70">
                  <c:v>67</c:v>
                </c:pt>
                <c:pt idx="71">
                  <c:v>87</c:v>
                </c:pt>
                <c:pt idx="72">
                  <c:v>46</c:v>
                </c:pt>
                <c:pt idx="73">
                  <c:v>70</c:v>
                </c:pt>
                <c:pt idx="74">
                  <c:v>75</c:v>
                </c:pt>
                <c:pt idx="75">
                  <c:v>101</c:v>
                </c:pt>
                <c:pt idx="76">
                  <c:v>56</c:v>
                </c:pt>
                <c:pt idx="77">
                  <c:v>46</c:v>
                </c:pt>
                <c:pt idx="78">
                  <c:v>10</c:v>
                </c:pt>
                <c:pt idx="79">
                  <c:v>15</c:v>
                </c:pt>
                <c:pt idx="80">
                  <c:v>19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Android!$J$106:$J$194</c15:f>
                <c15:dlblRangeCache>
                  <c:ptCount val="89"/>
                  <c:pt idx="10">
                    <c:v>10</c:v>
                  </c:pt>
                  <c:pt idx="16">
                    <c:v>46</c:v>
                  </c:pt>
                  <c:pt idx="18">
                    <c:v>67</c:v>
                  </c:pt>
                  <c:pt idx="20">
                    <c:v>125</c:v>
                  </c:pt>
                  <c:pt idx="22">
                    <c:v>82</c:v>
                  </c:pt>
                  <c:pt idx="25">
                    <c:v>157</c:v>
                  </c:pt>
                  <c:pt idx="27">
                    <c:v>189</c:v>
                  </c:pt>
                  <c:pt idx="31">
                    <c:v>141</c:v>
                  </c:pt>
                  <c:pt idx="36">
                    <c:v>169</c:v>
                  </c:pt>
                  <c:pt idx="38">
                    <c:v>294</c:v>
                  </c:pt>
                  <c:pt idx="42">
                    <c:v>445</c:v>
                  </c:pt>
                  <c:pt idx="45">
                    <c:v>666</c:v>
                  </c:pt>
                  <c:pt idx="49">
                    <c:v>429</c:v>
                  </c:pt>
                  <c:pt idx="54">
                    <c:v>386</c:v>
                  </c:pt>
                  <c:pt idx="56">
                    <c:v>372</c:v>
                  </c:pt>
                  <c:pt idx="61">
                    <c:v>260</c:v>
                  </c:pt>
                  <c:pt idx="63">
                    <c:v>353</c:v>
                  </c:pt>
                  <c:pt idx="66">
                    <c:v>240</c:v>
                  </c:pt>
                  <c:pt idx="70">
                    <c:v>309</c:v>
                  </c:pt>
                  <c:pt idx="74">
                    <c:v>171</c:v>
                  </c:pt>
                  <c:pt idx="79">
                    <c:v>279</c:v>
                  </c:pt>
                  <c:pt idx="81">
                    <c:v>301</c:v>
                  </c:pt>
                  <c:pt idx="85">
                    <c:v>518</c:v>
                  </c:pt>
                  <c:pt idx="88">
                    <c:v>383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53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114</xdr:row>
      <xdr:rowOff>70759</xdr:rowOff>
    </xdr:from>
    <xdr:to>
      <xdr:col>14</xdr:col>
      <xdr:colOff>261256</xdr:colOff>
      <xdr:row>135</xdr:row>
      <xdr:rowOff>185056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M196"/>
  <sheetViews>
    <sheetView tabSelected="1" topLeftCell="A109" workbookViewId="0">
      <selection activeCell="J113" sqref="J113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25633</v>
      </c>
      <c r="H2" s="10">
        <f ca="1">G2/5</f>
        <v>5126.6000000000004</v>
      </c>
    </row>
    <row r="4" spans="1:12" s="1" customFormat="1">
      <c r="A4" s="1" t="s">
        <v>82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23.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44158</v>
      </c>
      <c r="D9" s="2">
        <f t="shared" ref="D9:D22" si="1">VALUE(MID(Json,I9+10,J9-I9-10))</f>
        <v>383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22.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44157</v>
      </c>
      <c r="D10" s="2">
        <f t="shared" si="1"/>
        <v>485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21. marraskuuta</v>
      </c>
      <c r="C11" s="5">
        <f t="shared" si="8"/>
        <v>44156</v>
      </c>
      <c r="D11" s="2">
        <f t="shared" si="1"/>
        <v>626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20. marraskuuta</v>
      </c>
      <c r="C12" s="5">
        <f t="shared" si="8"/>
        <v>44155</v>
      </c>
      <c r="D12" s="2">
        <f t="shared" si="1"/>
        <v>518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</row>
    <row r="13" spans="1:12">
      <c r="B13" s="2" t="str">
        <f t="shared" si="0"/>
        <v>19. marraskuuta</v>
      </c>
      <c r="C13" s="5">
        <f t="shared" si="8"/>
        <v>44154</v>
      </c>
      <c r="D13" s="2">
        <f t="shared" si="1"/>
        <v>537</v>
      </c>
      <c r="E13" s="2">
        <f t="shared" si="2"/>
        <v>0</v>
      </c>
      <c r="G13">
        <f t="shared" si="9"/>
        <v>632</v>
      </c>
      <c r="H13">
        <f t="shared" si="3"/>
        <v>660</v>
      </c>
      <c r="I13">
        <f t="shared" si="4"/>
        <v>676</v>
      </c>
      <c r="J13">
        <f t="shared" si="5"/>
        <v>689</v>
      </c>
      <c r="K13">
        <f t="shared" si="6"/>
        <v>691</v>
      </c>
      <c r="L13">
        <f t="shared" si="7"/>
        <v>706</v>
      </c>
    </row>
    <row r="14" spans="1:12">
      <c r="B14" s="2" t="str">
        <f t="shared" si="0"/>
        <v>18. marraskuuta</v>
      </c>
      <c r="C14" s="5">
        <f t="shared" si="8"/>
        <v>44153</v>
      </c>
      <c r="D14" s="2">
        <f t="shared" si="1"/>
        <v>458</v>
      </c>
      <c r="E14" s="2">
        <f t="shared" si="2"/>
        <v>0</v>
      </c>
      <c r="G14">
        <f t="shared" si="9"/>
        <v>789</v>
      </c>
      <c r="H14">
        <f t="shared" si="3"/>
        <v>817</v>
      </c>
      <c r="I14">
        <f t="shared" si="4"/>
        <v>833</v>
      </c>
      <c r="J14">
        <f t="shared" si="5"/>
        <v>846</v>
      </c>
      <c r="K14">
        <f t="shared" si="6"/>
        <v>848</v>
      </c>
      <c r="L14">
        <f t="shared" si="7"/>
        <v>863</v>
      </c>
    </row>
    <row r="15" spans="1:12">
      <c r="B15" s="2" t="str">
        <f t="shared" si="0"/>
        <v>17. marraskuuta</v>
      </c>
      <c r="C15" s="5">
        <f t="shared" si="8"/>
        <v>44152</v>
      </c>
      <c r="D15" s="2">
        <f t="shared" si="1"/>
        <v>389</v>
      </c>
      <c r="E15" s="2">
        <f t="shared" si="2"/>
        <v>0</v>
      </c>
      <c r="G15">
        <f t="shared" si="9"/>
        <v>946</v>
      </c>
      <c r="H15">
        <f t="shared" si="3"/>
        <v>974</v>
      </c>
      <c r="I15">
        <f t="shared" si="4"/>
        <v>990</v>
      </c>
      <c r="J15">
        <f t="shared" si="5"/>
        <v>1003</v>
      </c>
      <c r="K15">
        <f t="shared" si="6"/>
        <v>1005</v>
      </c>
      <c r="L15">
        <f t="shared" si="7"/>
        <v>1020</v>
      </c>
    </row>
    <row r="16" spans="1:12">
      <c r="B16" s="2" t="str">
        <f t="shared" si="0"/>
        <v>16. marraskuuta</v>
      </c>
      <c r="C16" s="5">
        <f t="shared" si="8"/>
        <v>44151</v>
      </c>
      <c r="D16" s="2">
        <f t="shared" si="1"/>
        <v>301</v>
      </c>
      <c r="E16" s="2">
        <f t="shared" si="2"/>
        <v>0</v>
      </c>
      <c r="G16">
        <f t="shared" si="9"/>
        <v>1104</v>
      </c>
      <c r="H16">
        <f t="shared" si="3"/>
        <v>1132</v>
      </c>
      <c r="I16">
        <f t="shared" si="4"/>
        <v>1148</v>
      </c>
      <c r="J16">
        <f t="shared" si="5"/>
        <v>1161</v>
      </c>
      <c r="K16">
        <f t="shared" si="6"/>
        <v>1163</v>
      </c>
      <c r="L16">
        <f t="shared" si="7"/>
        <v>1178</v>
      </c>
    </row>
    <row r="17" spans="1:12">
      <c r="B17" s="2" t="str">
        <f t="shared" si="0"/>
        <v>15. marraskuuta</v>
      </c>
      <c r="C17" s="5">
        <f t="shared" si="8"/>
        <v>44150</v>
      </c>
      <c r="D17" s="2">
        <f t="shared" si="1"/>
        <v>321</v>
      </c>
      <c r="E17" s="2">
        <f t="shared" si="2"/>
        <v>0</v>
      </c>
      <c r="G17">
        <f t="shared" si="9"/>
        <v>1262</v>
      </c>
      <c r="H17">
        <f t="shared" si="3"/>
        <v>1290</v>
      </c>
      <c r="I17">
        <f t="shared" si="4"/>
        <v>1306</v>
      </c>
      <c r="J17">
        <f t="shared" si="5"/>
        <v>1319</v>
      </c>
      <c r="K17">
        <f t="shared" si="6"/>
        <v>1321</v>
      </c>
      <c r="L17">
        <f t="shared" si="7"/>
        <v>1336</v>
      </c>
    </row>
    <row r="18" spans="1:12">
      <c r="B18" s="2" t="str">
        <f t="shared" si="0"/>
        <v>14. marraskuuta</v>
      </c>
      <c r="C18" s="5">
        <f t="shared" si="8"/>
        <v>44149</v>
      </c>
      <c r="D18" s="2">
        <f t="shared" si="1"/>
        <v>279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1464</v>
      </c>
      <c r="J18">
        <f t="shared" si="5"/>
        <v>1477</v>
      </c>
      <c r="K18">
        <f t="shared" si="6"/>
        <v>1479</v>
      </c>
      <c r="L18">
        <f t="shared" si="7"/>
        <v>1494</v>
      </c>
    </row>
    <row r="19" spans="1:12">
      <c r="B19" s="2" t="str">
        <f t="shared" si="0"/>
        <v>13. marraskuuta</v>
      </c>
      <c r="C19" s="5">
        <f t="shared" si="8"/>
        <v>44148</v>
      </c>
      <c r="D19" s="2">
        <f t="shared" si="1"/>
        <v>280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12. marraskuuta</v>
      </c>
      <c r="C20" s="5">
        <f t="shared" si="8"/>
        <v>44147</v>
      </c>
      <c r="D20" s="2">
        <f t="shared" si="1"/>
        <v>255</v>
      </c>
      <c r="E20" s="2">
        <f t="shared" si="2"/>
        <v>1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2">
      <c r="B21" s="2" t="str">
        <f t="shared" si="0"/>
        <v>11. marraskuuta</v>
      </c>
      <c r="C21" s="5">
        <f t="shared" si="8"/>
        <v>44146</v>
      </c>
      <c r="D21" s="2">
        <f t="shared" si="1"/>
        <v>248</v>
      </c>
      <c r="E21" s="2">
        <f t="shared" si="2"/>
        <v>0</v>
      </c>
      <c r="G21">
        <f t="shared" si="9"/>
        <v>1892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10. marraskuuta</v>
      </c>
      <c r="C22" s="5">
        <f t="shared" si="8"/>
        <v>44145</v>
      </c>
      <c r="D22" s="2">
        <f t="shared" si="1"/>
        <v>202</v>
      </c>
      <c r="E22" s="2">
        <f t="shared" si="2"/>
        <v>0</v>
      </c>
      <c r="G22">
        <f t="shared" si="9"/>
        <v>2049</v>
      </c>
      <c r="H22">
        <f t="shared" si="3"/>
        <v>2077</v>
      </c>
      <c r="I22">
        <f t="shared" si="4"/>
        <v>2093</v>
      </c>
      <c r="J22">
        <f t="shared" si="5"/>
        <v>2106</v>
      </c>
      <c r="K22">
        <f t="shared" si="6"/>
        <v>2108</v>
      </c>
      <c r="L22">
        <f t="shared" si="7"/>
        <v>2123</v>
      </c>
    </row>
    <row r="23" spans="1:12">
      <c r="A23" t="s">
        <v>5</v>
      </c>
      <c r="C23" s="13">
        <v>44144</v>
      </c>
      <c r="D23" s="12">
        <v>171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78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77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10">
      <c r="C97" s="5">
        <v>44077</v>
      </c>
      <c r="D97" s="2">
        <v>6</v>
      </c>
      <c r="E97" s="2">
        <v>0</v>
      </c>
    </row>
    <row r="98" spans="1:10">
      <c r="A98" t="s">
        <v>10</v>
      </c>
      <c r="C98"/>
    </row>
    <row r="99" spans="1:10">
      <c r="A99" s="8" t="str">
        <f ca="1">"Uusien #koronavilkku päiväavaimien lukumäärä "&amp;TEXT(NOW(),"p.kk")&amp;" on n="&amp;C106&amp;" edelliset 7 päivää "&amp;A106&amp;" (muutos "&amp;A107&amp;"), "&amp;A113&amp;" ("&amp;A114&amp;"), "&amp;A120&amp;" ("&amp;A121&amp;"), "&amp;A127&amp;". Kumulatiivisesti N="&amp;G2&amp;" ja /5 arvioituna (*) avauskoodeja jaettu vähintään "&amp;TEXT(H2,"0")&amp;", https://github.com/jussivirkkala/excel/tree/master/all-exposure-checks"</f>
        <v>Uusien #koronavilkku päiväavaimien lukumäärä 23.11 on n=383 edelliset 7 päivää 3396 (muutos 80 %), 1886 (-9 %), 2072 (-6 %), 2200. Kumulatiivisesti N=25633 ja /5 arvioituna (*) avauskoodeja jaettu vähintään 5127, https://github.com/jussivirkkala/excel/tree/master/all-exposure-checks</v>
      </c>
      <c r="C99"/>
    </row>
    <row r="101" spans="1:10">
      <c r="A101" s="8" t="str">
        <f ca="1">TEXT(NOW(),"p.k.vvvv")&amp;" uusia #koronavilkku päiväavaimia "&amp;C106&amp;"."</f>
        <v>23.11.2020 uusia #koronavilkku päiväavaimia 383.</v>
      </c>
    </row>
    <row r="103" spans="1:10">
      <c r="A103" t="s">
        <v>4</v>
      </c>
    </row>
    <row r="105" spans="1:10">
      <c r="B105" s="3">
        <f ca="1">NOW()+1</f>
        <v>44159.317496296295</v>
      </c>
      <c r="C105" t="s">
        <v>1</v>
      </c>
      <c r="D105" t="s">
        <v>2</v>
      </c>
      <c r="F105" t="s">
        <v>83</v>
      </c>
      <c r="I105" t="s">
        <v>79</v>
      </c>
      <c r="J105" t="s">
        <v>80</v>
      </c>
    </row>
    <row r="106" spans="1:10">
      <c r="A106">
        <f ca="1">SUM(C106:C112)</f>
        <v>3396</v>
      </c>
      <c r="B106" s="3">
        <f ca="1">_xlfn.MAXIFS(time,time,"&lt;"&amp;B105)</f>
        <v>44158</v>
      </c>
      <c r="C106">
        <f t="shared" ref="C106:C139" ca="1" si="10">VLOOKUP(B106,data,2,FALSE)</f>
        <v>383</v>
      </c>
      <c r="D106">
        <f t="shared" ref="D106:D118" ca="1" si="11">VLOOKUP(B106,data,3,FALSE)</f>
        <v>0</v>
      </c>
      <c r="E106">
        <f ca="1">IF(C106&lt;C107,C106,0)</f>
        <v>383</v>
      </c>
      <c r="F106">
        <f ca="1">COUNTIF(E106:E194,E106)</f>
        <v>7</v>
      </c>
      <c r="G106" s="3">
        <f ca="1">IF(G107&gt;44077,G107-1,44077)</f>
        <v>44077</v>
      </c>
      <c r="H106">
        <f t="shared" ref="H106:H169" ca="1" si="12">VLOOKUP(G106,data,2,FALSE)</f>
        <v>6</v>
      </c>
    </row>
    <row r="107" spans="1:10">
      <c r="A107" s="9" t="str">
        <f ca="1">TEXT(A106/A113-1,"0 %")</f>
        <v>80 %</v>
      </c>
      <c r="B107" s="3">
        <f t="shared" ref="B107:B127" ca="1" si="13">_xlfn.MAXIFS(time,time,"&lt;"&amp;B106)</f>
        <v>44157</v>
      </c>
      <c r="C107">
        <f t="shared" ca="1" si="10"/>
        <v>485</v>
      </c>
      <c r="D107">
        <f t="shared" ca="1" si="11"/>
        <v>0</v>
      </c>
      <c r="E107">
        <f ca="1">IF(C107&gt;=E106,E106,0)</f>
        <v>383</v>
      </c>
      <c r="G107" s="3">
        <f t="shared" ref="G107:G170" ca="1" si="14">IF(G108&gt;44077,G108-1,44077)</f>
        <v>44077</v>
      </c>
      <c r="H107">
        <f t="shared" ca="1" si="12"/>
        <v>6</v>
      </c>
      <c r="I107" t="str">
        <f ca="1">IF(AND(H107&gt;H106,H107&gt;H108),H107,"")</f>
        <v/>
      </c>
      <c r="J107" t="str">
        <f ca="1">IF(AND(H107&lt;H106,H107&lt;H108),H107,"")</f>
        <v/>
      </c>
    </row>
    <row r="108" spans="1:10">
      <c r="B108" s="3">
        <f t="shared" ca="1" si="13"/>
        <v>44156</v>
      </c>
      <c r="C108">
        <f t="shared" ca="1" si="10"/>
        <v>626</v>
      </c>
      <c r="D108">
        <f t="shared" ca="1" si="11"/>
        <v>0</v>
      </c>
      <c r="E108">
        <f t="shared" ref="E108:E152" ca="1" si="15">IF(C108&gt;E107,E107,0)</f>
        <v>383</v>
      </c>
      <c r="G108" s="3">
        <f t="shared" ca="1" si="14"/>
        <v>44077</v>
      </c>
      <c r="H108">
        <f t="shared" ca="1" si="12"/>
        <v>6</v>
      </c>
      <c r="I108" t="str">
        <f ca="1">IF(AND(H108&gt;H107,H108&gt;H109),H108,"")</f>
        <v/>
      </c>
      <c r="J108" t="str">
        <f ca="1">IF(AND(H108&lt;H107,H108&lt;H109),H108,"")</f>
        <v/>
      </c>
    </row>
    <row r="109" spans="1:10">
      <c r="B109" s="3">
        <f t="shared" ca="1" si="13"/>
        <v>44155</v>
      </c>
      <c r="C109">
        <f t="shared" ca="1" si="10"/>
        <v>518</v>
      </c>
      <c r="D109">
        <f t="shared" ca="1" si="11"/>
        <v>0</v>
      </c>
      <c r="E109">
        <f t="shared" ca="1" si="15"/>
        <v>383</v>
      </c>
      <c r="G109" s="3">
        <f t="shared" ca="1" si="14"/>
        <v>44077</v>
      </c>
      <c r="H109">
        <f t="shared" ca="1" si="12"/>
        <v>6</v>
      </c>
      <c r="I109" t="str">
        <f t="shared" ref="I109:I171" ca="1" si="16">IF(AND(H109&gt;H108,H109&gt;H110),H109,"")</f>
        <v/>
      </c>
      <c r="J109" t="str">
        <f t="shared" ref="J109:J172" ca="1" si="17">IF(AND(H109&lt;H108,H109&lt;H110),H109,"")</f>
        <v/>
      </c>
    </row>
    <row r="110" spans="1:10">
      <c r="B110" s="3">
        <f t="shared" ca="1" si="13"/>
        <v>44154</v>
      </c>
      <c r="C110">
        <f t="shared" ca="1" si="10"/>
        <v>537</v>
      </c>
      <c r="D110">
        <f t="shared" ca="1" si="11"/>
        <v>0</v>
      </c>
      <c r="E110">
        <f t="shared" ca="1" si="15"/>
        <v>383</v>
      </c>
      <c r="G110" s="3">
        <f t="shared" ca="1" si="14"/>
        <v>44077</v>
      </c>
      <c r="H110">
        <f t="shared" ca="1" si="12"/>
        <v>6</v>
      </c>
      <c r="I110" t="str">
        <f t="shared" ca="1" si="16"/>
        <v/>
      </c>
      <c r="J110" t="str">
        <f t="shared" ca="1" si="17"/>
        <v/>
      </c>
    </row>
    <row r="111" spans="1:10">
      <c r="B111" s="3">
        <f t="shared" ca="1" si="13"/>
        <v>44153</v>
      </c>
      <c r="C111">
        <f t="shared" ca="1" si="10"/>
        <v>458</v>
      </c>
      <c r="D111">
        <f t="shared" ca="1" si="11"/>
        <v>0</v>
      </c>
      <c r="E111">
        <f t="shared" ca="1" si="15"/>
        <v>383</v>
      </c>
      <c r="G111" s="3">
        <f t="shared" ca="1" si="14"/>
        <v>44077</v>
      </c>
      <c r="H111">
        <f t="shared" ca="1" si="12"/>
        <v>6</v>
      </c>
      <c r="I111" t="str">
        <f t="shared" ca="1" si="16"/>
        <v/>
      </c>
      <c r="J111" t="str">
        <f t="shared" ca="1" si="17"/>
        <v/>
      </c>
    </row>
    <row r="112" spans="1:10">
      <c r="B112" s="3">
        <f t="shared" ca="1" si="13"/>
        <v>44152</v>
      </c>
      <c r="C112">
        <f t="shared" ca="1" si="10"/>
        <v>389</v>
      </c>
      <c r="D112">
        <f t="shared" ca="1" si="11"/>
        <v>0</v>
      </c>
      <c r="E112">
        <f t="shared" ca="1" si="15"/>
        <v>383</v>
      </c>
      <c r="G112" s="3">
        <f t="shared" ca="1" si="14"/>
        <v>44077</v>
      </c>
      <c r="H112">
        <f t="shared" ca="1" si="12"/>
        <v>6</v>
      </c>
      <c r="I112" t="str">
        <f t="shared" ca="1" si="16"/>
        <v/>
      </c>
      <c r="J112" t="str">
        <f t="shared" ca="1" si="17"/>
        <v/>
      </c>
    </row>
    <row r="113" spans="1:10">
      <c r="A113">
        <f ca="1">SUM(C113:C119)</f>
        <v>1886</v>
      </c>
      <c r="B113" s="3">
        <f t="shared" ca="1" si="13"/>
        <v>44151</v>
      </c>
      <c r="C113">
        <f t="shared" ca="1" si="10"/>
        <v>301</v>
      </c>
      <c r="D113">
        <f t="shared" ca="1" si="11"/>
        <v>0</v>
      </c>
      <c r="E113">
        <f t="shared" ca="1" si="15"/>
        <v>0</v>
      </c>
      <c r="G113" s="3">
        <f t="shared" ca="1" si="14"/>
        <v>44077</v>
      </c>
      <c r="H113">
        <f t="shared" ca="1" si="12"/>
        <v>6</v>
      </c>
      <c r="I113" t="str">
        <f t="shared" ca="1" si="16"/>
        <v/>
      </c>
      <c r="J113" t="str">
        <f t="shared" ca="1" si="17"/>
        <v/>
      </c>
    </row>
    <row r="114" spans="1:10">
      <c r="A114" s="9" t="str">
        <f ca="1">TEXT(A113/A120-1,"0 %")</f>
        <v>-9 %</v>
      </c>
      <c r="B114" s="3">
        <f t="shared" ca="1" si="13"/>
        <v>44150</v>
      </c>
      <c r="C114">
        <f t="shared" ca="1" si="10"/>
        <v>321</v>
      </c>
      <c r="D114">
        <f t="shared" ca="1" si="11"/>
        <v>0</v>
      </c>
      <c r="E114">
        <f t="shared" ca="1" si="15"/>
        <v>0</v>
      </c>
      <c r="G114" s="3">
        <f t="shared" ca="1" si="14"/>
        <v>44078</v>
      </c>
      <c r="H114">
        <f t="shared" ca="1" si="12"/>
        <v>19</v>
      </c>
      <c r="I114">
        <f t="shared" ca="1" si="16"/>
        <v>19</v>
      </c>
      <c r="J114" t="str">
        <f t="shared" ca="1" si="17"/>
        <v/>
      </c>
    </row>
    <row r="115" spans="1:10">
      <c r="B115" s="3">
        <f t="shared" ca="1" si="13"/>
        <v>44149</v>
      </c>
      <c r="C115">
        <f t="shared" ca="1" si="10"/>
        <v>279</v>
      </c>
      <c r="D115">
        <f t="shared" ca="1" si="11"/>
        <v>0</v>
      </c>
      <c r="E115">
        <f t="shared" ca="1" si="15"/>
        <v>0</v>
      </c>
      <c r="G115" s="3">
        <f t="shared" ca="1" si="14"/>
        <v>44079</v>
      </c>
      <c r="H115">
        <f t="shared" ca="1" si="12"/>
        <v>15</v>
      </c>
      <c r="I115" t="str">
        <f t="shared" ca="1" si="16"/>
        <v/>
      </c>
      <c r="J115" t="str">
        <f t="shared" ca="1" si="17"/>
        <v/>
      </c>
    </row>
    <row r="116" spans="1:10">
      <c r="B116" s="3">
        <f t="shared" ca="1" si="13"/>
        <v>44148</v>
      </c>
      <c r="C116">
        <f t="shared" ca="1" si="10"/>
        <v>280</v>
      </c>
      <c r="D116">
        <f t="shared" ca="1" si="11"/>
        <v>0</v>
      </c>
      <c r="E116">
        <f t="shared" ca="1" si="15"/>
        <v>0</v>
      </c>
      <c r="G116" s="3">
        <f t="shared" ca="1" si="14"/>
        <v>44080</v>
      </c>
      <c r="H116">
        <f t="shared" ca="1" si="12"/>
        <v>10</v>
      </c>
      <c r="I116" t="str">
        <f t="shared" ca="1" si="16"/>
        <v/>
      </c>
      <c r="J116">
        <f t="shared" ca="1" si="17"/>
        <v>10</v>
      </c>
    </row>
    <row r="117" spans="1:10">
      <c r="B117" s="3">
        <f t="shared" ca="1" si="13"/>
        <v>44147</v>
      </c>
      <c r="C117">
        <f t="shared" ca="1" si="10"/>
        <v>255</v>
      </c>
      <c r="D117">
        <f t="shared" ca="1" si="11"/>
        <v>1</v>
      </c>
      <c r="E117">
        <f t="shared" ca="1" si="15"/>
        <v>0</v>
      </c>
      <c r="G117" s="3">
        <f t="shared" ca="1" si="14"/>
        <v>44081</v>
      </c>
      <c r="H117">
        <f t="shared" ca="1" si="12"/>
        <v>46</v>
      </c>
      <c r="I117" t="str">
        <f t="shared" ca="1" si="16"/>
        <v/>
      </c>
      <c r="J117" t="str">
        <f t="shared" ca="1" si="17"/>
        <v/>
      </c>
    </row>
    <row r="118" spans="1:10">
      <c r="B118" s="3">
        <f t="shared" ca="1" si="13"/>
        <v>44146</v>
      </c>
      <c r="C118">
        <f t="shared" ca="1" si="10"/>
        <v>248</v>
      </c>
      <c r="D118">
        <f t="shared" ca="1" si="11"/>
        <v>0</v>
      </c>
      <c r="E118">
        <f t="shared" ca="1" si="15"/>
        <v>0</v>
      </c>
      <c r="G118" s="3">
        <f t="shared" ca="1" si="14"/>
        <v>44082</v>
      </c>
      <c r="H118">
        <f t="shared" ca="1" si="12"/>
        <v>56</v>
      </c>
      <c r="I118" t="str">
        <f t="shared" ca="1" si="16"/>
        <v/>
      </c>
      <c r="J118" t="str">
        <f t="shared" ca="1" si="17"/>
        <v/>
      </c>
    </row>
    <row r="119" spans="1:10">
      <c r="B119" s="3">
        <f t="shared" ca="1" si="13"/>
        <v>44145</v>
      </c>
      <c r="C119">
        <f t="shared" ca="1" si="10"/>
        <v>202</v>
      </c>
      <c r="D119">
        <f ca="1">VLOOKUP(B119,data,3,FALSE)</f>
        <v>0</v>
      </c>
      <c r="E119">
        <f t="shared" ca="1" si="15"/>
        <v>0</v>
      </c>
      <c r="G119" s="3">
        <f t="shared" ca="1" si="14"/>
        <v>44083</v>
      </c>
      <c r="H119">
        <f t="shared" ca="1" si="12"/>
        <v>101</v>
      </c>
      <c r="I119">
        <f t="shared" ca="1" si="16"/>
        <v>101</v>
      </c>
      <c r="J119" t="str">
        <f t="shared" ca="1" si="17"/>
        <v/>
      </c>
    </row>
    <row r="120" spans="1:10">
      <c r="A120">
        <f ca="1">SUM(C120:C126)</f>
        <v>2072</v>
      </c>
      <c r="B120" s="3">
        <f t="shared" ca="1" si="13"/>
        <v>44144</v>
      </c>
      <c r="C120">
        <f t="shared" ca="1" si="10"/>
        <v>171</v>
      </c>
      <c r="D120">
        <f t="shared" ref="D120:D126" ca="1" si="18">VLOOKUP(B120,data,3,FALSE)</f>
        <v>0</v>
      </c>
      <c r="E120">
        <f t="shared" ca="1" si="15"/>
        <v>0</v>
      </c>
      <c r="G120" s="3">
        <f t="shared" ca="1" si="14"/>
        <v>44084</v>
      </c>
      <c r="H120">
        <f t="shared" ca="1" si="12"/>
        <v>75</v>
      </c>
      <c r="I120" t="str">
        <f t="shared" ca="1" si="16"/>
        <v/>
      </c>
      <c r="J120" t="str">
        <f t="shared" ca="1" si="17"/>
        <v/>
      </c>
    </row>
    <row r="121" spans="1:10">
      <c r="A121" s="9" t="str">
        <f ca="1">TEXT(A120/A127-1,"0 %")</f>
        <v>-6 %</v>
      </c>
      <c r="B121" s="3">
        <f t="shared" ca="1" si="13"/>
        <v>44143</v>
      </c>
      <c r="C121">
        <f t="shared" ca="1" si="10"/>
        <v>252</v>
      </c>
      <c r="D121">
        <f t="shared" ca="1" si="18"/>
        <v>0</v>
      </c>
      <c r="E121">
        <f t="shared" ca="1" si="15"/>
        <v>0</v>
      </c>
      <c r="G121" s="3">
        <f t="shared" ca="1" si="14"/>
        <v>44085</v>
      </c>
      <c r="H121">
        <f t="shared" ca="1" si="12"/>
        <v>70</v>
      </c>
      <c r="I121" t="str">
        <f t="shared" ca="1" si="16"/>
        <v/>
      </c>
      <c r="J121" t="str">
        <f t="shared" ca="1" si="17"/>
        <v/>
      </c>
    </row>
    <row r="122" spans="1:10">
      <c r="B122" s="3">
        <f t="shared" ca="1" si="13"/>
        <v>44142</v>
      </c>
      <c r="C122">
        <f t="shared" ca="1" si="10"/>
        <v>365</v>
      </c>
      <c r="D122">
        <f t="shared" ca="1" si="18"/>
        <v>0</v>
      </c>
      <c r="E122">
        <f t="shared" ca="1" si="15"/>
        <v>0</v>
      </c>
      <c r="G122" s="3">
        <f t="shared" ca="1" si="14"/>
        <v>44086</v>
      </c>
      <c r="H122">
        <f t="shared" ca="1" si="12"/>
        <v>46</v>
      </c>
      <c r="I122" t="str">
        <f t="shared" ca="1" si="16"/>
        <v/>
      </c>
      <c r="J122">
        <f t="shared" ca="1" si="17"/>
        <v>46</v>
      </c>
    </row>
    <row r="123" spans="1:10">
      <c r="B123" s="3">
        <f t="shared" ca="1" si="13"/>
        <v>44141</v>
      </c>
      <c r="C123">
        <f t="shared" ca="1" si="10"/>
        <v>378</v>
      </c>
      <c r="D123">
        <f t="shared" ca="1" si="18"/>
        <v>0</v>
      </c>
      <c r="E123">
        <f t="shared" ca="1" si="15"/>
        <v>0</v>
      </c>
      <c r="G123" s="3">
        <f t="shared" ca="1" si="14"/>
        <v>44087</v>
      </c>
      <c r="H123">
        <f t="shared" ca="1" si="12"/>
        <v>87</v>
      </c>
      <c r="I123">
        <f t="shared" ca="1" si="16"/>
        <v>87</v>
      </c>
      <c r="J123" t="str">
        <f t="shared" ca="1" si="17"/>
        <v/>
      </c>
    </row>
    <row r="124" spans="1:10">
      <c r="B124" s="3">
        <f t="shared" ca="1" si="13"/>
        <v>44140</v>
      </c>
      <c r="C124">
        <f t="shared" ca="1" si="10"/>
        <v>309</v>
      </c>
      <c r="D124">
        <f t="shared" ca="1" si="18"/>
        <v>0</v>
      </c>
      <c r="E124">
        <f t="shared" ca="1" si="15"/>
        <v>0</v>
      </c>
      <c r="G124" s="3">
        <f t="shared" ca="1" si="14"/>
        <v>44088</v>
      </c>
      <c r="H124">
        <f t="shared" ca="1" si="12"/>
        <v>67</v>
      </c>
      <c r="I124" t="str">
        <f t="shared" ca="1" si="16"/>
        <v/>
      </c>
      <c r="J124">
        <f t="shared" ca="1" si="17"/>
        <v>67</v>
      </c>
    </row>
    <row r="125" spans="1:10">
      <c r="B125" s="3">
        <f t="shared" ca="1" si="13"/>
        <v>44139</v>
      </c>
      <c r="C125">
        <f t="shared" ca="1" si="10"/>
        <v>345</v>
      </c>
      <c r="D125">
        <f t="shared" ca="1" si="18"/>
        <v>0</v>
      </c>
      <c r="E125">
        <f t="shared" ca="1" si="15"/>
        <v>0</v>
      </c>
      <c r="G125" s="3">
        <f t="shared" ca="1" si="14"/>
        <v>44089</v>
      </c>
      <c r="H125">
        <f t="shared" ca="1" si="12"/>
        <v>136</v>
      </c>
      <c r="I125">
        <f t="shared" ca="1" si="16"/>
        <v>136</v>
      </c>
      <c r="J125" t="str">
        <f t="shared" ca="1" si="17"/>
        <v/>
      </c>
    </row>
    <row r="126" spans="1:10">
      <c r="B126" s="3">
        <f t="shared" ca="1" si="13"/>
        <v>44138</v>
      </c>
      <c r="C126">
        <f t="shared" ca="1" si="10"/>
        <v>252</v>
      </c>
      <c r="D126">
        <f t="shared" ca="1" si="18"/>
        <v>0</v>
      </c>
      <c r="E126">
        <f t="shared" ca="1" si="15"/>
        <v>0</v>
      </c>
      <c r="G126" s="3">
        <f t="shared" ca="1" si="14"/>
        <v>44090</v>
      </c>
      <c r="H126">
        <f t="shared" ca="1" si="12"/>
        <v>125</v>
      </c>
      <c r="I126" t="str">
        <f t="shared" ca="1" si="16"/>
        <v/>
      </c>
      <c r="J126">
        <f t="shared" ca="1" si="17"/>
        <v>125</v>
      </c>
    </row>
    <row r="127" spans="1:10">
      <c r="A127">
        <f ca="1">SUM(C127:C133)</f>
        <v>2200</v>
      </c>
      <c r="B127" s="3">
        <f t="shared" ca="1" si="13"/>
        <v>44137</v>
      </c>
      <c r="C127">
        <f t="shared" ca="1" si="10"/>
        <v>241</v>
      </c>
      <c r="D127">
        <f t="shared" ref="D127:D139" ca="1" si="19">VLOOKUP(B127,data,3,FALSE)</f>
        <v>0</v>
      </c>
      <c r="E127">
        <f t="shared" ca="1" si="15"/>
        <v>0</v>
      </c>
      <c r="G127" s="3">
        <f t="shared" ca="1" si="14"/>
        <v>44091</v>
      </c>
      <c r="H127">
        <f t="shared" ca="1" si="12"/>
        <v>137</v>
      </c>
      <c r="I127">
        <f t="shared" ca="1" si="16"/>
        <v>137</v>
      </c>
      <c r="J127" t="str">
        <f t="shared" ca="1" si="17"/>
        <v/>
      </c>
    </row>
    <row r="128" spans="1:10">
      <c r="A128" s="9" t="str">
        <f ca="1">TEXT(A127/A134-1,"0 %")</f>
        <v>-17 %</v>
      </c>
      <c r="B128" s="3">
        <f ca="1">MAX(_xlfn.MAXIFS(time,time,"&lt;"&amp;B127),1.8202)</f>
        <v>44136</v>
      </c>
      <c r="C128">
        <f t="shared" ca="1" si="10"/>
        <v>240</v>
      </c>
      <c r="D128">
        <f t="shared" ca="1" si="19"/>
        <v>0</v>
      </c>
      <c r="E128">
        <f t="shared" ca="1" si="15"/>
        <v>0</v>
      </c>
      <c r="G128" s="3">
        <f t="shared" ca="1" si="14"/>
        <v>44092</v>
      </c>
      <c r="H128">
        <f t="shared" ca="1" si="12"/>
        <v>82</v>
      </c>
      <c r="I128" t="str">
        <f t="shared" ca="1" si="16"/>
        <v/>
      </c>
      <c r="J128">
        <f t="shared" ca="1" si="17"/>
        <v>82</v>
      </c>
    </row>
    <row r="129" spans="1:10">
      <c r="B129" s="3">
        <f t="shared" ref="B129:B192" ca="1" si="20">MAX(_xlfn.MAXIFS(time,time,"&lt;"&amp;B128),44077)</f>
        <v>44135</v>
      </c>
      <c r="C129">
        <f t="shared" ca="1" si="10"/>
        <v>372</v>
      </c>
      <c r="D129">
        <f t="shared" ca="1" si="19"/>
        <v>0</v>
      </c>
      <c r="E129">
        <f t="shared" ca="1" si="15"/>
        <v>0</v>
      </c>
      <c r="G129" s="3">
        <f t="shared" ca="1" si="14"/>
        <v>44093</v>
      </c>
      <c r="H129">
        <f t="shared" ca="1" si="12"/>
        <v>190</v>
      </c>
      <c r="I129" t="str">
        <f t="shared" ca="1" si="16"/>
        <v/>
      </c>
      <c r="J129" t="str">
        <f t="shared" ca="1" si="17"/>
        <v/>
      </c>
    </row>
    <row r="130" spans="1:10">
      <c r="B130" s="3">
        <f t="shared" ca="1" si="20"/>
        <v>44134</v>
      </c>
      <c r="C130">
        <f t="shared" ca="1" si="10"/>
        <v>367</v>
      </c>
      <c r="D130">
        <f t="shared" ca="1" si="19"/>
        <v>0</v>
      </c>
      <c r="E130">
        <f t="shared" ca="1" si="15"/>
        <v>0</v>
      </c>
      <c r="G130" s="3">
        <f t="shared" ca="1" si="14"/>
        <v>44094</v>
      </c>
      <c r="H130">
        <f t="shared" ca="1" si="12"/>
        <v>202</v>
      </c>
      <c r="I130">
        <f t="shared" ca="1" si="16"/>
        <v>202</v>
      </c>
      <c r="J130" t="str">
        <f t="shared" ca="1" si="17"/>
        <v/>
      </c>
    </row>
    <row r="131" spans="1:10">
      <c r="B131" s="3">
        <f t="shared" ca="1" si="20"/>
        <v>44133</v>
      </c>
      <c r="C131">
        <f t="shared" ca="1" si="10"/>
        <v>353</v>
      </c>
      <c r="D131">
        <f t="shared" ca="1" si="19"/>
        <v>0</v>
      </c>
      <c r="E131">
        <f t="shared" ca="1" si="15"/>
        <v>0</v>
      </c>
      <c r="G131" s="3">
        <f t="shared" ca="1" si="14"/>
        <v>44095</v>
      </c>
      <c r="H131">
        <f t="shared" ca="1" si="12"/>
        <v>157</v>
      </c>
      <c r="I131" t="str">
        <f t="shared" ca="1" si="16"/>
        <v/>
      </c>
      <c r="J131">
        <f t="shared" ca="1" si="17"/>
        <v>157</v>
      </c>
    </row>
    <row r="132" spans="1:10">
      <c r="A132" s="7"/>
      <c r="B132" s="3">
        <f t="shared" ca="1" si="20"/>
        <v>44132</v>
      </c>
      <c r="C132">
        <f t="shared" ca="1" si="10"/>
        <v>367</v>
      </c>
      <c r="D132">
        <f t="shared" ca="1" si="19"/>
        <v>0</v>
      </c>
      <c r="E132">
        <f t="shared" ca="1" si="15"/>
        <v>0</v>
      </c>
      <c r="G132" s="3">
        <f t="shared" ca="1" si="14"/>
        <v>44096</v>
      </c>
      <c r="H132">
        <f t="shared" ca="1" si="12"/>
        <v>311</v>
      </c>
      <c r="I132">
        <f t="shared" ca="1" si="16"/>
        <v>311</v>
      </c>
      <c r="J132" t="str">
        <f t="shared" ca="1" si="17"/>
        <v/>
      </c>
    </row>
    <row r="133" spans="1:10">
      <c r="A133" s="3"/>
      <c r="B133" s="3">
        <f t="shared" ca="1" si="20"/>
        <v>44131</v>
      </c>
      <c r="C133">
        <f t="shared" ca="1" si="10"/>
        <v>260</v>
      </c>
      <c r="D133">
        <f t="shared" ca="1" si="19"/>
        <v>0</v>
      </c>
      <c r="E133">
        <f t="shared" ca="1" si="15"/>
        <v>0</v>
      </c>
      <c r="G133" s="3">
        <f t="shared" ca="1" si="14"/>
        <v>44097</v>
      </c>
      <c r="H133">
        <f t="shared" ca="1" si="12"/>
        <v>189</v>
      </c>
      <c r="I133" t="str">
        <f t="shared" ca="1" si="16"/>
        <v/>
      </c>
      <c r="J133">
        <f t="shared" ca="1" si="17"/>
        <v>189</v>
      </c>
    </row>
    <row r="134" spans="1:10">
      <c r="A134">
        <f ca="1">SUM(C134:C140)</f>
        <v>2640</v>
      </c>
      <c r="B134" s="3">
        <f t="shared" ca="1" si="20"/>
        <v>44130</v>
      </c>
      <c r="C134">
        <f t="shared" ca="1" si="10"/>
        <v>309</v>
      </c>
      <c r="D134">
        <f t="shared" ca="1" si="19"/>
        <v>0</v>
      </c>
      <c r="E134">
        <f t="shared" ca="1" si="15"/>
        <v>0</v>
      </c>
      <c r="G134" s="3">
        <f t="shared" ca="1" si="14"/>
        <v>44098</v>
      </c>
      <c r="H134">
        <f t="shared" ca="1" si="12"/>
        <v>211</v>
      </c>
      <c r="I134" t="str">
        <f t="shared" ca="1" si="16"/>
        <v/>
      </c>
      <c r="J134" t="str">
        <f t="shared" ca="1" si="17"/>
        <v/>
      </c>
    </row>
    <row r="135" spans="1:10">
      <c r="A135" s="9" t="str">
        <f ca="1">TEXT(A134/A141-1,"0 %")</f>
        <v>-30 %</v>
      </c>
      <c r="B135" s="3">
        <f t="shared" ca="1" si="20"/>
        <v>44129</v>
      </c>
      <c r="C135">
        <f t="shared" ca="1" si="10"/>
        <v>312</v>
      </c>
      <c r="D135">
        <f t="shared" ca="1" si="19"/>
        <v>1</v>
      </c>
      <c r="E135">
        <f t="shared" ca="1" si="15"/>
        <v>0</v>
      </c>
      <c r="G135" s="3">
        <f t="shared" ca="1" si="14"/>
        <v>44099</v>
      </c>
      <c r="H135">
        <f t="shared" ca="1" si="12"/>
        <v>217</v>
      </c>
      <c r="I135" t="str">
        <f t="shared" ca="1" si="16"/>
        <v/>
      </c>
      <c r="J135" t="str">
        <f t="shared" ca="1" si="17"/>
        <v/>
      </c>
    </row>
    <row r="136" spans="1:10">
      <c r="B136" s="3">
        <f t="shared" ca="1" si="20"/>
        <v>44128</v>
      </c>
      <c r="C136">
        <f t="shared" ca="1" si="10"/>
        <v>329</v>
      </c>
      <c r="D136">
        <f t="shared" ca="1" si="19"/>
        <v>0</v>
      </c>
      <c r="E136">
        <f t="shared" ca="1" si="15"/>
        <v>0</v>
      </c>
      <c r="G136" s="3">
        <f t="shared" ca="1" si="14"/>
        <v>44100</v>
      </c>
      <c r="H136">
        <f t="shared" ca="1" si="12"/>
        <v>242</v>
      </c>
      <c r="I136">
        <f t="shared" ca="1" si="16"/>
        <v>242</v>
      </c>
      <c r="J136" t="str">
        <f t="shared" ca="1" si="17"/>
        <v/>
      </c>
    </row>
    <row r="137" spans="1:10">
      <c r="B137" s="3">
        <f t="shared" ca="1" si="20"/>
        <v>44127</v>
      </c>
      <c r="C137">
        <f t="shared" ca="1" si="10"/>
        <v>486</v>
      </c>
      <c r="D137">
        <f t="shared" ca="1" si="19"/>
        <v>0</v>
      </c>
      <c r="E137">
        <f t="shared" ca="1" si="15"/>
        <v>0</v>
      </c>
      <c r="G137" s="3">
        <f t="shared" ca="1" si="14"/>
        <v>44101</v>
      </c>
      <c r="H137">
        <f t="shared" ca="1" si="12"/>
        <v>141</v>
      </c>
      <c r="I137" t="str">
        <f t="shared" ca="1" si="16"/>
        <v/>
      </c>
      <c r="J137">
        <f t="shared" ca="1" si="17"/>
        <v>141</v>
      </c>
    </row>
    <row r="138" spans="1:10">
      <c r="B138" s="3">
        <f t="shared" ca="1" si="20"/>
        <v>44126</v>
      </c>
      <c r="C138">
        <f t="shared" ca="1" si="10"/>
        <v>372</v>
      </c>
      <c r="D138">
        <f t="shared" ca="1" si="19"/>
        <v>0</v>
      </c>
      <c r="E138">
        <f t="shared" ca="1" si="15"/>
        <v>0</v>
      </c>
      <c r="G138" s="3">
        <f t="shared" ca="1" si="14"/>
        <v>44102</v>
      </c>
      <c r="H138">
        <f t="shared" ca="1" si="12"/>
        <v>199</v>
      </c>
      <c r="I138" t="str">
        <f t="shared" ca="1" si="16"/>
        <v/>
      </c>
      <c r="J138" t="str">
        <f t="shared" ca="1" si="17"/>
        <v/>
      </c>
    </row>
    <row r="139" spans="1:10">
      <c r="B139" s="3">
        <f t="shared" ca="1" si="20"/>
        <v>44125</v>
      </c>
      <c r="C139">
        <f t="shared" ca="1" si="10"/>
        <v>446</v>
      </c>
      <c r="D139">
        <f t="shared" ca="1" si="19"/>
        <v>0</v>
      </c>
      <c r="E139">
        <f t="shared" ca="1" si="15"/>
        <v>0</v>
      </c>
      <c r="G139" s="3">
        <f t="shared" ca="1" si="14"/>
        <v>44103</v>
      </c>
      <c r="H139">
        <f t="shared" ca="1" si="12"/>
        <v>238</v>
      </c>
      <c r="I139" t="str">
        <f t="shared" ca="1" si="16"/>
        <v/>
      </c>
      <c r="J139" t="str">
        <f t="shared" ca="1" si="17"/>
        <v/>
      </c>
    </row>
    <row r="140" spans="1:10">
      <c r="B140" s="3">
        <f t="shared" ca="1" si="20"/>
        <v>44124</v>
      </c>
      <c r="C140">
        <f t="shared" ref="C140" ca="1" si="21">VLOOKUP(B140,data,2,FALSE)</f>
        <v>386</v>
      </c>
      <c r="D140">
        <f t="shared" ref="D140" ca="1" si="22">VLOOKUP(B140,data,3,FALSE)</f>
        <v>0</v>
      </c>
      <c r="E140">
        <f t="shared" ca="1" si="15"/>
        <v>0</v>
      </c>
      <c r="G140" s="3">
        <f t="shared" ca="1" si="14"/>
        <v>44104</v>
      </c>
      <c r="H140">
        <f t="shared" ca="1" si="12"/>
        <v>318</v>
      </c>
      <c r="I140">
        <f t="shared" ca="1" si="16"/>
        <v>318</v>
      </c>
      <c r="J140" t="str">
        <f t="shared" ca="1" si="17"/>
        <v/>
      </c>
    </row>
    <row r="141" spans="1:10">
      <c r="A141">
        <f ca="1">SUM(C141:C147)</f>
        <v>3769</v>
      </c>
      <c r="B141" s="3">
        <f t="shared" ca="1" si="20"/>
        <v>44123</v>
      </c>
      <c r="C141">
        <f t="shared" ref="C141:C143" ca="1" si="23">VLOOKUP(B141,data,2,FALSE)</f>
        <v>421</v>
      </c>
      <c r="D141">
        <f t="shared" ref="D141:D143" ca="1" si="24">VLOOKUP(B141,data,3,FALSE)</f>
        <v>0</v>
      </c>
      <c r="E141">
        <f t="shared" ca="1" si="15"/>
        <v>0</v>
      </c>
      <c r="G141" s="3">
        <f t="shared" ca="1" si="14"/>
        <v>44105</v>
      </c>
      <c r="H141">
        <f t="shared" ca="1" si="12"/>
        <v>203</v>
      </c>
      <c r="I141" t="str">
        <f t="shared" ca="1" si="16"/>
        <v/>
      </c>
      <c r="J141" t="str">
        <f t="shared" ca="1" si="17"/>
        <v/>
      </c>
    </row>
    <row r="142" spans="1:10">
      <c r="A142" s="9" t="str">
        <f ca="1">TEXT(A141/A148-1,"0 %")</f>
        <v>-14 %</v>
      </c>
      <c r="B142" s="3">
        <f t="shared" ca="1" si="20"/>
        <v>44122</v>
      </c>
      <c r="C142">
        <f t="shared" ca="1" si="23"/>
        <v>535</v>
      </c>
      <c r="D142">
        <f t="shared" ca="1" si="24"/>
        <v>0</v>
      </c>
      <c r="E142">
        <f t="shared" ca="1" si="15"/>
        <v>0</v>
      </c>
      <c r="G142" s="3">
        <f t="shared" ca="1" si="14"/>
        <v>44106</v>
      </c>
      <c r="H142">
        <f t="shared" ca="1" si="12"/>
        <v>169</v>
      </c>
      <c r="I142" t="str">
        <f t="shared" ca="1" si="16"/>
        <v/>
      </c>
      <c r="J142">
        <f t="shared" ca="1" si="17"/>
        <v>169</v>
      </c>
    </row>
    <row r="143" spans="1:10">
      <c r="B143" s="3">
        <f t="shared" ca="1" si="20"/>
        <v>44121</v>
      </c>
      <c r="C143">
        <f t="shared" ca="1" si="23"/>
        <v>537</v>
      </c>
      <c r="D143">
        <f t="shared" ca="1" si="24"/>
        <v>0</v>
      </c>
      <c r="E143">
        <f t="shared" ca="1" si="15"/>
        <v>0</v>
      </c>
      <c r="G143" s="3">
        <f t="shared" ca="1" si="14"/>
        <v>44107</v>
      </c>
      <c r="H143">
        <f t="shared" ca="1" si="12"/>
        <v>463</v>
      </c>
      <c r="I143">
        <f t="shared" ca="1" si="16"/>
        <v>463</v>
      </c>
      <c r="J143" t="str">
        <f t="shared" ca="1" si="17"/>
        <v/>
      </c>
    </row>
    <row r="144" spans="1:10">
      <c r="B144" s="3">
        <f t="shared" ca="1" si="20"/>
        <v>44120</v>
      </c>
      <c r="C144">
        <f t="shared" ref="C144:C148" ca="1" si="25">VLOOKUP(B144,data,2,FALSE)</f>
        <v>639</v>
      </c>
      <c r="D144">
        <f t="shared" ref="D144:D152" ca="1" si="26">VLOOKUP(B144,data,3,FALSE)</f>
        <v>0</v>
      </c>
      <c r="E144">
        <f t="shared" ca="1" si="15"/>
        <v>0</v>
      </c>
      <c r="G144" s="3">
        <f t="shared" ca="1" si="14"/>
        <v>44108</v>
      </c>
      <c r="H144">
        <f t="shared" ca="1" si="12"/>
        <v>294</v>
      </c>
      <c r="I144" t="str">
        <f t="shared" ca="1" si="16"/>
        <v/>
      </c>
      <c r="J144">
        <f t="shared" ca="1" si="17"/>
        <v>294</v>
      </c>
    </row>
    <row r="145" spans="1:10">
      <c r="B145" s="3">
        <f t="shared" ca="1" si="20"/>
        <v>44119</v>
      </c>
      <c r="C145">
        <f t="shared" ca="1" si="25"/>
        <v>429</v>
      </c>
      <c r="D145">
        <f t="shared" ca="1" si="26"/>
        <v>0</v>
      </c>
      <c r="E145">
        <f t="shared" ca="1" si="15"/>
        <v>0</v>
      </c>
      <c r="G145" s="3">
        <f t="shared" ca="1" si="14"/>
        <v>44109</v>
      </c>
      <c r="H145">
        <f t="shared" ca="1" si="12"/>
        <v>453</v>
      </c>
      <c r="I145" t="str">
        <f t="shared" ca="1" si="16"/>
        <v/>
      </c>
      <c r="J145" t="str">
        <f t="shared" ca="1" si="17"/>
        <v/>
      </c>
    </row>
    <row r="146" spans="1:10">
      <c r="B146" s="3">
        <f t="shared" ca="1" si="20"/>
        <v>44118</v>
      </c>
      <c r="C146">
        <f t="shared" ca="1" si="25"/>
        <v>559</v>
      </c>
      <c r="D146">
        <f t="shared" ca="1" si="26"/>
        <v>0</v>
      </c>
      <c r="E146">
        <f t="shared" ca="1" si="15"/>
        <v>0</v>
      </c>
      <c r="G146" s="3">
        <f t="shared" ca="1" si="14"/>
        <v>44110</v>
      </c>
      <c r="H146">
        <f t="shared" ca="1" si="12"/>
        <v>655</v>
      </c>
      <c r="I146">
        <f t="shared" ca="1" si="16"/>
        <v>655</v>
      </c>
      <c r="J146" t="str">
        <f t="shared" ca="1" si="17"/>
        <v/>
      </c>
    </row>
    <row r="147" spans="1:10">
      <c r="B147" s="3">
        <f t="shared" ca="1" si="20"/>
        <v>44117</v>
      </c>
      <c r="C147">
        <f t="shared" ca="1" si="25"/>
        <v>649</v>
      </c>
      <c r="D147">
        <f t="shared" ca="1" si="26"/>
        <v>0</v>
      </c>
      <c r="E147">
        <f t="shared" ca="1" si="15"/>
        <v>0</v>
      </c>
      <c r="G147" s="3">
        <f t="shared" ca="1" si="14"/>
        <v>44111</v>
      </c>
      <c r="H147">
        <f t="shared" ca="1" si="12"/>
        <v>578</v>
      </c>
      <c r="I147" t="str">
        <f t="shared" ca="1" si="16"/>
        <v/>
      </c>
      <c r="J147" t="str">
        <f t="shared" ca="1" si="17"/>
        <v/>
      </c>
    </row>
    <row r="148" spans="1:10">
      <c r="A148">
        <f ca="1">SUM(C148:C154)</f>
        <v>4395</v>
      </c>
      <c r="B148" s="3">
        <f t="shared" ca="1" si="20"/>
        <v>44116</v>
      </c>
      <c r="C148">
        <f t="shared" ca="1" si="25"/>
        <v>691</v>
      </c>
      <c r="D148">
        <f t="shared" ca="1" si="26"/>
        <v>0</v>
      </c>
      <c r="E148">
        <f t="shared" ca="1" si="15"/>
        <v>0</v>
      </c>
      <c r="G148" s="3">
        <f t="shared" ca="1" si="14"/>
        <v>44112</v>
      </c>
      <c r="H148">
        <f t="shared" ca="1" si="12"/>
        <v>445</v>
      </c>
      <c r="I148" t="str">
        <f t="shared" ca="1" si="16"/>
        <v/>
      </c>
      <c r="J148">
        <f t="shared" ca="1" si="17"/>
        <v>445</v>
      </c>
    </row>
    <row r="149" spans="1:10">
      <c r="A149" s="9" t="str">
        <f ca="1">TEXT(A148/A155-1,"0 %")</f>
        <v>106 %</v>
      </c>
      <c r="B149" s="3">
        <f t="shared" ca="1" si="20"/>
        <v>44115</v>
      </c>
      <c r="C149">
        <f t="shared" ref="C149:C152" ca="1" si="27">IF(B149&lt;&gt;B148,VLOOKUP(B149,data,2,FALSE),"")</f>
        <v>666</v>
      </c>
      <c r="D149">
        <f t="shared" ca="1" si="26"/>
        <v>0</v>
      </c>
      <c r="E149">
        <f t="shared" ca="1" si="15"/>
        <v>0</v>
      </c>
      <c r="G149" s="3">
        <f t="shared" ca="1" si="14"/>
        <v>44113</v>
      </c>
      <c r="H149">
        <f t="shared" ca="1" si="12"/>
        <v>640</v>
      </c>
      <c r="I149" t="str">
        <f t="shared" ca="1" si="16"/>
        <v/>
      </c>
      <c r="J149" t="str">
        <f t="shared" ca="1" si="17"/>
        <v/>
      </c>
    </row>
    <row r="150" spans="1:10">
      <c r="B150" s="3">
        <f t="shared" ca="1" si="20"/>
        <v>44114</v>
      </c>
      <c r="C150">
        <f t="shared" ca="1" si="27"/>
        <v>720</v>
      </c>
      <c r="D150">
        <f t="shared" ca="1" si="26"/>
        <v>0</v>
      </c>
      <c r="E150">
        <f t="shared" ca="1" si="15"/>
        <v>0</v>
      </c>
      <c r="G150" s="3">
        <f t="shared" ca="1" si="14"/>
        <v>44114</v>
      </c>
      <c r="H150">
        <f t="shared" ca="1" si="12"/>
        <v>720</v>
      </c>
      <c r="I150">
        <f t="shared" ca="1" si="16"/>
        <v>720</v>
      </c>
      <c r="J150" t="str">
        <f t="shared" ca="1" si="17"/>
        <v/>
      </c>
    </row>
    <row r="151" spans="1:10">
      <c r="B151" s="3">
        <f t="shared" ca="1" si="20"/>
        <v>44113</v>
      </c>
      <c r="C151">
        <f t="shared" ca="1" si="27"/>
        <v>640</v>
      </c>
      <c r="D151">
        <f t="shared" ca="1" si="26"/>
        <v>1</v>
      </c>
      <c r="E151">
        <f t="shared" ca="1" si="15"/>
        <v>0</v>
      </c>
      <c r="G151" s="3">
        <f t="shared" ca="1" si="14"/>
        <v>44115</v>
      </c>
      <c r="H151">
        <f t="shared" ca="1" si="12"/>
        <v>666</v>
      </c>
      <c r="I151" t="str">
        <f t="shared" ca="1" si="16"/>
        <v/>
      </c>
      <c r="J151">
        <f t="shared" ca="1" si="17"/>
        <v>666</v>
      </c>
    </row>
    <row r="152" spans="1:10">
      <c r="B152" s="3">
        <f t="shared" ca="1" si="20"/>
        <v>44112</v>
      </c>
      <c r="C152">
        <f t="shared" ca="1" si="27"/>
        <v>445</v>
      </c>
      <c r="D152">
        <f t="shared" ca="1" si="26"/>
        <v>0</v>
      </c>
      <c r="E152">
        <f t="shared" ca="1" si="15"/>
        <v>0</v>
      </c>
      <c r="G152" s="3">
        <f t="shared" ca="1" si="14"/>
        <v>44116</v>
      </c>
      <c r="H152">
        <f t="shared" ca="1" si="12"/>
        <v>691</v>
      </c>
      <c r="I152">
        <f t="shared" ca="1" si="16"/>
        <v>691</v>
      </c>
      <c r="J152" t="str">
        <f t="shared" ca="1" si="17"/>
        <v/>
      </c>
    </row>
    <row r="153" spans="1:10">
      <c r="B153" s="3">
        <f t="shared" ca="1" si="20"/>
        <v>44111</v>
      </c>
      <c r="C153">
        <f t="shared" ref="C153:C161" ca="1" si="28">IF(B153&lt;&gt;B152,VLOOKUP(B153,data,2,FALSE),"")</f>
        <v>578</v>
      </c>
      <c r="D153">
        <f t="shared" ref="D153:D161" ca="1" si="29">VLOOKUP(B153,data,3,FALSE)</f>
        <v>0</v>
      </c>
      <c r="E153">
        <f t="shared" ref="E153:E161" ca="1" si="30">IF(C153&gt;E152,E152,0)</f>
        <v>0</v>
      </c>
      <c r="G153" s="3">
        <f t="shared" ca="1" si="14"/>
        <v>44117</v>
      </c>
      <c r="H153">
        <f t="shared" ca="1" si="12"/>
        <v>649</v>
      </c>
      <c r="I153" t="str">
        <f t="shared" ca="1" si="16"/>
        <v/>
      </c>
      <c r="J153" t="str">
        <f t="shared" ca="1" si="17"/>
        <v/>
      </c>
    </row>
    <row r="154" spans="1:10">
      <c r="B154" s="3">
        <f t="shared" ca="1" si="20"/>
        <v>44110</v>
      </c>
      <c r="C154">
        <f t="shared" ca="1" si="28"/>
        <v>655</v>
      </c>
      <c r="D154">
        <f t="shared" ca="1" si="29"/>
        <v>0</v>
      </c>
      <c r="E154">
        <f t="shared" ca="1" si="30"/>
        <v>0</v>
      </c>
      <c r="G154" s="3">
        <f t="shared" ca="1" si="14"/>
        <v>44118</v>
      </c>
      <c r="H154">
        <f t="shared" ca="1" si="12"/>
        <v>559</v>
      </c>
      <c r="I154" t="str">
        <f t="shared" ca="1" si="16"/>
        <v/>
      </c>
      <c r="J154" t="str">
        <f t="shared" ca="1" si="17"/>
        <v/>
      </c>
    </row>
    <row r="155" spans="1:10">
      <c r="A155">
        <f ca="1">SUM(C155:C161)</f>
        <v>2138</v>
      </c>
      <c r="B155" s="3">
        <f t="shared" ca="1" si="20"/>
        <v>44109</v>
      </c>
      <c r="C155">
        <f t="shared" ca="1" si="28"/>
        <v>453</v>
      </c>
      <c r="D155">
        <f t="shared" ca="1" si="29"/>
        <v>0</v>
      </c>
      <c r="E155">
        <f t="shared" ca="1" si="30"/>
        <v>0</v>
      </c>
      <c r="G155" s="3">
        <f t="shared" ca="1" si="14"/>
        <v>44119</v>
      </c>
      <c r="H155">
        <f t="shared" ca="1" si="12"/>
        <v>429</v>
      </c>
      <c r="I155" t="str">
        <f t="shared" ca="1" si="16"/>
        <v/>
      </c>
      <c r="J155">
        <f t="shared" ca="1" si="17"/>
        <v>429</v>
      </c>
    </row>
    <row r="156" spans="1:10">
      <c r="A156" s="9" t="str">
        <f ca="1">TEXT(A155/A162-1,"0 %")</f>
        <v>42 %</v>
      </c>
      <c r="B156" s="3">
        <f t="shared" ca="1" si="20"/>
        <v>44108</v>
      </c>
      <c r="C156">
        <f t="shared" ca="1" si="28"/>
        <v>294</v>
      </c>
      <c r="D156">
        <f t="shared" ca="1" si="29"/>
        <v>0</v>
      </c>
      <c r="E156">
        <f t="shared" ca="1" si="30"/>
        <v>0</v>
      </c>
      <c r="G156" s="3">
        <f t="shared" ca="1" si="14"/>
        <v>44120</v>
      </c>
      <c r="H156">
        <f t="shared" ca="1" si="12"/>
        <v>639</v>
      </c>
      <c r="I156">
        <f t="shared" ca="1" si="16"/>
        <v>639</v>
      </c>
      <c r="J156" t="str">
        <f t="shared" ca="1" si="17"/>
        <v/>
      </c>
    </row>
    <row r="157" spans="1:10">
      <c r="B157" s="3">
        <f t="shared" ca="1" si="20"/>
        <v>44107</v>
      </c>
      <c r="C157">
        <f t="shared" ca="1" si="28"/>
        <v>463</v>
      </c>
      <c r="D157">
        <f t="shared" ca="1" si="29"/>
        <v>1</v>
      </c>
      <c r="E157">
        <f t="shared" ca="1" si="30"/>
        <v>0</v>
      </c>
      <c r="G157" s="3">
        <f t="shared" ca="1" si="14"/>
        <v>44121</v>
      </c>
      <c r="H157">
        <f t="shared" ca="1" si="12"/>
        <v>537</v>
      </c>
      <c r="I157" t="str">
        <f t="shared" ca="1" si="16"/>
        <v/>
      </c>
      <c r="J157" t="str">
        <f t="shared" ca="1" si="17"/>
        <v/>
      </c>
    </row>
    <row r="158" spans="1:10">
      <c r="B158" s="3">
        <f t="shared" ca="1" si="20"/>
        <v>44106</v>
      </c>
      <c r="C158">
        <f t="shared" ca="1" si="28"/>
        <v>169</v>
      </c>
      <c r="D158">
        <f t="shared" ca="1" si="29"/>
        <v>0</v>
      </c>
      <c r="E158">
        <f t="shared" ca="1" si="30"/>
        <v>0</v>
      </c>
      <c r="G158" s="3">
        <f t="shared" ca="1" si="14"/>
        <v>44122</v>
      </c>
      <c r="H158">
        <f t="shared" ca="1" si="12"/>
        <v>535</v>
      </c>
      <c r="I158" t="str">
        <f t="shared" ca="1" si="16"/>
        <v/>
      </c>
      <c r="J158" t="str">
        <f t="shared" ca="1" si="17"/>
        <v/>
      </c>
    </row>
    <row r="159" spans="1:10">
      <c r="B159" s="3">
        <f t="shared" ca="1" si="20"/>
        <v>44105</v>
      </c>
      <c r="C159">
        <f t="shared" ca="1" si="28"/>
        <v>203</v>
      </c>
      <c r="D159">
        <f t="shared" ca="1" si="29"/>
        <v>0</v>
      </c>
      <c r="E159">
        <f t="shared" ca="1" si="30"/>
        <v>0</v>
      </c>
      <c r="G159" s="3">
        <f t="shared" ca="1" si="14"/>
        <v>44123</v>
      </c>
      <c r="H159">
        <f t="shared" ca="1" si="12"/>
        <v>421</v>
      </c>
      <c r="I159" t="str">
        <f t="shared" ca="1" si="16"/>
        <v/>
      </c>
      <c r="J159" t="str">
        <f t="shared" ca="1" si="17"/>
        <v/>
      </c>
    </row>
    <row r="160" spans="1:10">
      <c r="B160" s="3">
        <f t="shared" ca="1" si="20"/>
        <v>44104</v>
      </c>
      <c r="C160">
        <f t="shared" ca="1" si="28"/>
        <v>318</v>
      </c>
      <c r="D160">
        <f t="shared" ca="1" si="29"/>
        <v>0</v>
      </c>
      <c r="E160">
        <f t="shared" ca="1" si="30"/>
        <v>0</v>
      </c>
      <c r="G160" s="3">
        <f t="shared" ca="1" si="14"/>
        <v>44124</v>
      </c>
      <c r="H160">
        <f t="shared" ca="1" si="12"/>
        <v>386</v>
      </c>
      <c r="I160" t="str">
        <f t="shared" ca="1" si="16"/>
        <v/>
      </c>
      <c r="J160">
        <f t="shared" ca="1" si="17"/>
        <v>386</v>
      </c>
    </row>
    <row r="161" spans="1:10">
      <c r="B161" s="3">
        <f t="shared" ca="1" si="20"/>
        <v>44103</v>
      </c>
      <c r="C161">
        <f t="shared" ca="1" si="28"/>
        <v>238</v>
      </c>
      <c r="D161">
        <f t="shared" ca="1" si="29"/>
        <v>0</v>
      </c>
      <c r="E161">
        <f t="shared" ca="1" si="30"/>
        <v>0</v>
      </c>
      <c r="G161" s="3">
        <f t="shared" ca="1" si="14"/>
        <v>44125</v>
      </c>
      <c r="H161">
        <f t="shared" ca="1" si="12"/>
        <v>446</v>
      </c>
      <c r="I161">
        <f t="shared" ca="1" si="16"/>
        <v>446</v>
      </c>
      <c r="J161" t="str">
        <f t="shared" ca="1" si="17"/>
        <v/>
      </c>
    </row>
    <row r="162" spans="1:10">
      <c r="A162">
        <f ca="1">SUM(C162:C168)</f>
        <v>1510</v>
      </c>
      <c r="B162" s="3">
        <f t="shared" ca="1" si="20"/>
        <v>44102</v>
      </c>
      <c r="C162">
        <f t="shared" ref="C162" ca="1" si="31">IF(B162&lt;&gt;B161,VLOOKUP(B162,data,2,FALSE),"")</f>
        <v>199</v>
      </c>
      <c r="D162">
        <f t="shared" ref="D162" ca="1" si="32">VLOOKUP(B162,data,3,FALSE)</f>
        <v>0</v>
      </c>
      <c r="E162">
        <f t="shared" ref="E162" ca="1" si="33">IF(C162&gt;E161,E161,0)</f>
        <v>0</v>
      </c>
      <c r="G162" s="3">
        <f t="shared" ca="1" si="14"/>
        <v>44126</v>
      </c>
      <c r="H162">
        <f t="shared" ca="1" si="12"/>
        <v>372</v>
      </c>
      <c r="I162" t="str">
        <f t="shared" ca="1" si="16"/>
        <v/>
      </c>
      <c r="J162">
        <f t="shared" ca="1" si="17"/>
        <v>372</v>
      </c>
    </row>
    <row r="163" spans="1:10">
      <c r="A163" s="9" t="str">
        <f ca="1">TEXT(A162/A169-1,"0 %")</f>
        <v>47 %</v>
      </c>
      <c r="B163" s="3">
        <f t="shared" ca="1" si="20"/>
        <v>44101</v>
      </c>
      <c r="C163">
        <f t="shared" ref="C163:C168" ca="1" si="34">IF(B163&lt;&gt;B162,VLOOKUP(B163,data,2,FALSE),"")</f>
        <v>141</v>
      </c>
      <c r="D163">
        <f t="shared" ref="D163:D168" ca="1" si="35">VLOOKUP(B163,data,3,FALSE)</f>
        <v>0</v>
      </c>
      <c r="E163">
        <f t="shared" ref="E163:E168" ca="1" si="36">IF(C163&gt;E162,E162,0)</f>
        <v>0</v>
      </c>
      <c r="G163" s="3">
        <f t="shared" ca="1" si="14"/>
        <v>44127</v>
      </c>
      <c r="H163">
        <f t="shared" ca="1" si="12"/>
        <v>486</v>
      </c>
      <c r="I163">
        <f t="shared" ca="1" si="16"/>
        <v>486</v>
      </c>
      <c r="J163" t="str">
        <f t="shared" ca="1" si="17"/>
        <v/>
      </c>
    </row>
    <row r="164" spans="1:10">
      <c r="B164" s="3">
        <f t="shared" ca="1" si="20"/>
        <v>44100</v>
      </c>
      <c r="C164">
        <f t="shared" ca="1" si="34"/>
        <v>242</v>
      </c>
      <c r="D164">
        <f t="shared" ca="1" si="35"/>
        <v>0</v>
      </c>
      <c r="E164">
        <f t="shared" ca="1" si="36"/>
        <v>0</v>
      </c>
      <c r="G164" s="3">
        <f t="shared" ca="1" si="14"/>
        <v>44128</v>
      </c>
      <c r="H164">
        <f t="shared" ca="1" si="12"/>
        <v>329</v>
      </c>
      <c r="I164" t="str">
        <f t="shared" ca="1" si="16"/>
        <v/>
      </c>
      <c r="J164" t="str">
        <f t="shared" ca="1" si="17"/>
        <v/>
      </c>
    </row>
    <row r="165" spans="1:10">
      <c r="B165" s="3">
        <f t="shared" ca="1" si="20"/>
        <v>44099</v>
      </c>
      <c r="C165">
        <f t="shared" ca="1" si="34"/>
        <v>217</v>
      </c>
      <c r="D165">
        <f t="shared" ca="1" si="35"/>
        <v>1</v>
      </c>
      <c r="E165">
        <f t="shared" ca="1" si="36"/>
        <v>0</v>
      </c>
      <c r="G165" s="3">
        <f t="shared" ca="1" si="14"/>
        <v>44129</v>
      </c>
      <c r="H165">
        <f t="shared" ca="1" si="12"/>
        <v>312</v>
      </c>
      <c r="I165" t="str">
        <f t="shared" ca="1" si="16"/>
        <v/>
      </c>
      <c r="J165" t="str">
        <f t="shared" ca="1" si="17"/>
        <v/>
      </c>
    </row>
    <row r="166" spans="1:10">
      <c r="B166" s="3">
        <f t="shared" ca="1" si="20"/>
        <v>44098</v>
      </c>
      <c r="C166">
        <f t="shared" ca="1" si="34"/>
        <v>211</v>
      </c>
      <c r="D166">
        <f t="shared" ca="1" si="35"/>
        <v>0</v>
      </c>
      <c r="E166">
        <f t="shared" ca="1" si="36"/>
        <v>0</v>
      </c>
      <c r="G166" s="3">
        <f t="shared" ca="1" si="14"/>
        <v>44130</v>
      </c>
      <c r="H166">
        <f t="shared" ca="1" si="12"/>
        <v>309</v>
      </c>
      <c r="I166" t="str">
        <f t="shared" ca="1" si="16"/>
        <v/>
      </c>
      <c r="J166" t="str">
        <f t="shared" ca="1" si="17"/>
        <v/>
      </c>
    </row>
    <row r="167" spans="1:10">
      <c r="B167" s="3">
        <f t="shared" ca="1" si="20"/>
        <v>44097</v>
      </c>
      <c r="C167">
        <f t="shared" ca="1" si="34"/>
        <v>189</v>
      </c>
      <c r="D167">
        <f t="shared" ca="1" si="35"/>
        <v>0</v>
      </c>
      <c r="E167">
        <f t="shared" ca="1" si="36"/>
        <v>0</v>
      </c>
      <c r="G167" s="3">
        <f t="shared" ca="1" si="14"/>
        <v>44131</v>
      </c>
      <c r="H167">
        <f t="shared" ca="1" si="12"/>
        <v>260</v>
      </c>
      <c r="I167" t="str">
        <f t="shared" ca="1" si="16"/>
        <v/>
      </c>
      <c r="J167">
        <f t="shared" ca="1" si="17"/>
        <v>260</v>
      </c>
    </row>
    <row r="168" spans="1:10">
      <c r="B168" s="3">
        <f t="shared" ca="1" si="20"/>
        <v>44096</v>
      </c>
      <c r="C168">
        <f t="shared" ca="1" si="34"/>
        <v>311</v>
      </c>
      <c r="D168">
        <f t="shared" ca="1" si="35"/>
        <v>0</v>
      </c>
      <c r="E168">
        <f t="shared" ca="1" si="36"/>
        <v>0</v>
      </c>
      <c r="G168" s="3">
        <f t="shared" ca="1" si="14"/>
        <v>44132</v>
      </c>
      <c r="H168">
        <f t="shared" ca="1" si="12"/>
        <v>367</v>
      </c>
      <c r="I168">
        <f t="shared" ca="1" si="16"/>
        <v>367</v>
      </c>
      <c r="J168" t="str">
        <f t="shared" ca="1" si="17"/>
        <v/>
      </c>
    </row>
    <row r="169" spans="1:10">
      <c r="A169">
        <f ca="1">SUM(C169:C175)</f>
        <v>1029</v>
      </c>
      <c r="B169" s="3">
        <f t="shared" ca="1" si="20"/>
        <v>44095</v>
      </c>
      <c r="C169">
        <f t="shared" ref="C169:C185" ca="1" si="37">IF(B169&lt;&gt;B168,VLOOKUP(B169,data,2,FALSE),"")</f>
        <v>157</v>
      </c>
      <c r="D169">
        <f t="shared" ref="D169:D185" ca="1" si="38">VLOOKUP(B169,data,3,FALSE)</f>
        <v>0</v>
      </c>
      <c r="E169">
        <f t="shared" ref="E169:E185" ca="1" si="39">IF(C169&gt;E168,E168,0)</f>
        <v>0</v>
      </c>
      <c r="G169" s="3">
        <f t="shared" ca="1" si="14"/>
        <v>44133</v>
      </c>
      <c r="H169">
        <f t="shared" ca="1" si="12"/>
        <v>353</v>
      </c>
      <c r="I169" t="str">
        <f t="shared" ca="1" si="16"/>
        <v/>
      </c>
      <c r="J169">
        <f t="shared" ca="1" si="17"/>
        <v>353</v>
      </c>
    </row>
    <row r="170" spans="1:10">
      <c r="A170" s="9" t="str">
        <f ca="1">TEXT(A169/A176-1,"0 %")</f>
        <v>105 %</v>
      </c>
      <c r="B170" s="3">
        <f t="shared" ca="1" si="20"/>
        <v>44094</v>
      </c>
      <c r="C170">
        <f t="shared" ca="1" si="37"/>
        <v>202</v>
      </c>
      <c r="D170">
        <f t="shared" ca="1" si="38"/>
        <v>0</v>
      </c>
      <c r="E170">
        <f t="shared" ca="1" si="39"/>
        <v>0</v>
      </c>
      <c r="G170" s="3">
        <f t="shared" ca="1" si="14"/>
        <v>44134</v>
      </c>
      <c r="H170">
        <f t="shared" ref="H170:H194" ca="1" si="40">VLOOKUP(G170,data,2,FALSE)</f>
        <v>367</v>
      </c>
      <c r="I170" t="str">
        <f t="shared" ca="1" si="16"/>
        <v/>
      </c>
      <c r="J170" t="str">
        <f t="shared" ca="1" si="17"/>
        <v/>
      </c>
    </row>
    <row r="171" spans="1:10">
      <c r="B171" s="3">
        <f t="shared" ca="1" si="20"/>
        <v>44093</v>
      </c>
      <c r="C171">
        <f t="shared" ca="1" si="37"/>
        <v>190</v>
      </c>
      <c r="D171">
        <f t="shared" ca="1" si="38"/>
        <v>0</v>
      </c>
      <c r="E171">
        <f t="shared" ca="1" si="39"/>
        <v>0</v>
      </c>
      <c r="G171" s="3">
        <f t="shared" ref="G171:G193" ca="1" si="41">IF(G172&gt;44077,G172-1,44077)</f>
        <v>44135</v>
      </c>
      <c r="H171">
        <f t="shared" ca="1" si="40"/>
        <v>372</v>
      </c>
      <c r="I171">
        <f t="shared" ca="1" si="16"/>
        <v>372</v>
      </c>
      <c r="J171" t="str">
        <f t="shared" ca="1" si="17"/>
        <v/>
      </c>
    </row>
    <row r="172" spans="1:10">
      <c r="B172" s="3">
        <f t="shared" ca="1" si="20"/>
        <v>44092</v>
      </c>
      <c r="C172">
        <f t="shared" ca="1" si="37"/>
        <v>82</v>
      </c>
      <c r="D172">
        <f t="shared" ca="1" si="38"/>
        <v>0</v>
      </c>
      <c r="E172">
        <f t="shared" ca="1" si="39"/>
        <v>0</v>
      </c>
      <c r="G172" s="3">
        <f t="shared" ca="1" si="41"/>
        <v>44136</v>
      </c>
      <c r="H172">
        <f t="shared" ca="1" si="40"/>
        <v>240</v>
      </c>
      <c r="I172" t="str">
        <f t="shared" ref="I172:I193" ca="1" si="42">IF(AND(H172&gt;H171,H172&gt;H173),H172,"")</f>
        <v/>
      </c>
      <c r="J172">
        <f t="shared" ca="1" si="17"/>
        <v>240</v>
      </c>
    </row>
    <row r="173" spans="1:10">
      <c r="B173" s="3">
        <f t="shared" ca="1" si="20"/>
        <v>44091</v>
      </c>
      <c r="C173">
        <f t="shared" ca="1" si="37"/>
        <v>137</v>
      </c>
      <c r="D173">
        <f t="shared" ca="1" si="38"/>
        <v>0</v>
      </c>
      <c r="E173">
        <f t="shared" ca="1" si="39"/>
        <v>0</v>
      </c>
      <c r="G173" s="3">
        <f t="shared" ca="1" si="41"/>
        <v>44137</v>
      </c>
      <c r="H173">
        <f t="shared" ca="1" si="40"/>
        <v>241</v>
      </c>
      <c r="I173" t="str">
        <f t="shared" ca="1" si="42"/>
        <v/>
      </c>
      <c r="J173" t="str">
        <f t="shared" ref="J173:J193" ca="1" si="43">IF(AND(H173&lt;H172,H173&lt;H174),H173,"")</f>
        <v/>
      </c>
    </row>
    <row r="174" spans="1:10">
      <c r="B174" s="3">
        <f t="shared" ca="1" si="20"/>
        <v>44090</v>
      </c>
      <c r="C174">
        <f t="shared" ca="1" si="37"/>
        <v>125</v>
      </c>
      <c r="D174">
        <f t="shared" ca="1" si="38"/>
        <v>0</v>
      </c>
      <c r="E174">
        <f t="shared" ca="1" si="39"/>
        <v>0</v>
      </c>
      <c r="G174" s="3">
        <f t="shared" ca="1" si="41"/>
        <v>44138</v>
      </c>
      <c r="H174">
        <f t="shared" ca="1" si="40"/>
        <v>252</v>
      </c>
      <c r="I174" t="str">
        <f t="shared" ca="1" si="42"/>
        <v/>
      </c>
      <c r="J174" t="str">
        <f t="shared" ca="1" si="43"/>
        <v/>
      </c>
    </row>
    <row r="175" spans="1:10">
      <c r="B175" s="3">
        <f t="shared" ca="1" si="20"/>
        <v>44089</v>
      </c>
      <c r="C175">
        <f t="shared" ca="1" si="37"/>
        <v>136</v>
      </c>
      <c r="D175">
        <f t="shared" ca="1" si="38"/>
        <v>0</v>
      </c>
      <c r="E175">
        <f t="shared" ca="1" si="39"/>
        <v>0</v>
      </c>
      <c r="G175" s="3">
        <f t="shared" ca="1" si="41"/>
        <v>44139</v>
      </c>
      <c r="H175">
        <f t="shared" ca="1" si="40"/>
        <v>345</v>
      </c>
      <c r="I175">
        <f t="shared" ca="1" si="42"/>
        <v>345</v>
      </c>
      <c r="J175" t="str">
        <f t="shared" ca="1" si="43"/>
        <v/>
      </c>
    </row>
    <row r="176" spans="1:10">
      <c r="A176">
        <f ca="1">SUM(C176:C182)</f>
        <v>502</v>
      </c>
      <c r="B176" s="3">
        <f t="shared" ca="1" si="20"/>
        <v>44088</v>
      </c>
      <c r="C176">
        <f t="shared" ca="1" si="37"/>
        <v>67</v>
      </c>
      <c r="D176">
        <f t="shared" ca="1" si="38"/>
        <v>0</v>
      </c>
      <c r="E176">
        <f t="shared" ca="1" si="39"/>
        <v>0</v>
      </c>
      <c r="G176" s="3">
        <f t="shared" ca="1" si="41"/>
        <v>44140</v>
      </c>
      <c r="H176">
        <f t="shared" ca="1" si="40"/>
        <v>309</v>
      </c>
      <c r="I176" t="str">
        <f t="shared" ca="1" si="42"/>
        <v/>
      </c>
      <c r="J176">
        <f t="shared" ca="1" si="43"/>
        <v>309</v>
      </c>
    </row>
    <row r="177" spans="1:10">
      <c r="A177" s="9"/>
      <c r="B177" s="3">
        <f t="shared" ca="1" si="20"/>
        <v>44087</v>
      </c>
      <c r="C177">
        <f t="shared" ca="1" si="37"/>
        <v>87</v>
      </c>
      <c r="D177">
        <f t="shared" ca="1" si="38"/>
        <v>0</v>
      </c>
      <c r="E177">
        <f t="shared" ca="1" si="39"/>
        <v>0</v>
      </c>
      <c r="G177" s="3">
        <f t="shared" ca="1" si="41"/>
        <v>44141</v>
      </c>
      <c r="H177">
        <f t="shared" ca="1" si="40"/>
        <v>378</v>
      </c>
      <c r="I177">
        <f t="shared" ca="1" si="42"/>
        <v>378</v>
      </c>
      <c r="J177" t="str">
        <f t="shared" ca="1" si="43"/>
        <v/>
      </c>
    </row>
    <row r="178" spans="1:10">
      <c r="B178" s="3">
        <f t="shared" ca="1" si="20"/>
        <v>44086</v>
      </c>
      <c r="C178">
        <f t="shared" ca="1" si="37"/>
        <v>46</v>
      </c>
      <c r="D178">
        <f t="shared" ca="1" si="38"/>
        <v>0</v>
      </c>
      <c r="E178">
        <f t="shared" ca="1" si="39"/>
        <v>0</v>
      </c>
      <c r="G178" s="3">
        <f t="shared" ca="1" si="41"/>
        <v>44142</v>
      </c>
      <c r="H178">
        <f t="shared" ca="1" si="40"/>
        <v>365</v>
      </c>
      <c r="I178" t="str">
        <f t="shared" ca="1" si="42"/>
        <v/>
      </c>
      <c r="J178" t="str">
        <f t="shared" ca="1" si="43"/>
        <v/>
      </c>
    </row>
    <row r="179" spans="1:10">
      <c r="B179" s="3">
        <f t="shared" ca="1" si="20"/>
        <v>44085</v>
      </c>
      <c r="C179">
        <f t="shared" ca="1" si="37"/>
        <v>70</v>
      </c>
      <c r="D179">
        <f t="shared" ca="1" si="38"/>
        <v>0</v>
      </c>
      <c r="E179">
        <f t="shared" ca="1" si="39"/>
        <v>0</v>
      </c>
      <c r="G179" s="3">
        <f t="shared" ca="1" si="41"/>
        <v>44143</v>
      </c>
      <c r="H179">
        <f t="shared" ca="1" si="40"/>
        <v>252</v>
      </c>
      <c r="I179" t="str">
        <f t="shared" ca="1" si="42"/>
        <v/>
      </c>
      <c r="J179" t="str">
        <f t="shared" ca="1" si="43"/>
        <v/>
      </c>
    </row>
    <row r="180" spans="1:10">
      <c r="B180" s="3">
        <f t="shared" ca="1" si="20"/>
        <v>44084</v>
      </c>
      <c r="C180">
        <f t="shared" ca="1" si="37"/>
        <v>75</v>
      </c>
      <c r="D180">
        <f t="shared" ca="1" si="38"/>
        <v>0</v>
      </c>
      <c r="E180">
        <f t="shared" ca="1" si="39"/>
        <v>0</v>
      </c>
      <c r="G180" s="3">
        <f t="shared" ca="1" si="41"/>
        <v>44144</v>
      </c>
      <c r="H180">
        <f t="shared" ca="1" si="40"/>
        <v>171</v>
      </c>
      <c r="I180" t="str">
        <f t="shared" ca="1" si="42"/>
        <v/>
      </c>
      <c r="J180">
        <f t="shared" ca="1" si="43"/>
        <v>171</v>
      </c>
    </row>
    <row r="181" spans="1:10">
      <c r="B181" s="3">
        <f t="shared" ca="1" si="20"/>
        <v>44083</v>
      </c>
      <c r="C181">
        <f t="shared" ca="1" si="37"/>
        <v>101</v>
      </c>
      <c r="D181">
        <f t="shared" ca="1" si="38"/>
        <v>0</v>
      </c>
      <c r="E181">
        <f t="shared" ca="1" si="39"/>
        <v>0</v>
      </c>
      <c r="G181" s="3">
        <f t="shared" ca="1" si="41"/>
        <v>44145</v>
      </c>
      <c r="H181">
        <f t="shared" ca="1" si="40"/>
        <v>202</v>
      </c>
      <c r="I181" t="str">
        <f t="shared" ca="1" si="42"/>
        <v/>
      </c>
      <c r="J181" t="str">
        <f t="shared" ca="1" si="43"/>
        <v/>
      </c>
    </row>
    <row r="182" spans="1:10">
      <c r="B182" s="3">
        <f t="shared" ca="1" si="20"/>
        <v>44082</v>
      </c>
      <c r="C182">
        <f t="shared" ca="1" si="37"/>
        <v>56</v>
      </c>
      <c r="D182">
        <f t="shared" ca="1" si="38"/>
        <v>0</v>
      </c>
      <c r="E182">
        <f t="shared" ca="1" si="39"/>
        <v>0</v>
      </c>
      <c r="G182" s="3">
        <f t="shared" ca="1" si="41"/>
        <v>44146</v>
      </c>
      <c r="H182">
        <f t="shared" ca="1" si="40"/>
        <v>248</v>
      </c>
      <c r="I182" t="str">
        <f t="shared" ca="1" si="42"/>
        <v/>
      </c>
      <c r="J182" t="str">
        <f t="shared" ca="1" si="43"/>
        <v/>
      </c>
    </row>
    <row r="183" spans="1:10">
      <c r="B183" s="3">
        <f t="shared" ca="1" si="20"/>
        <v>44081</v>
      </c>
      <c r="C183">
        <f t="shared" ca="1" si="37"/>
        <v>46</v>
      </c>
      <c r="D183">
        <f t="shared" ca="1" si="38"/>
        <v>0</v>
      </c>
      <c r="E183">
        <f t="shared" ca="1" si="39"/>
        <v>0</v>
      </c>
      <c r="G183" s="3">
        <f t="shared" ca="1" si="41"/>
        <v>44147</v>
      </c>
      <c r="H183">
        <f t="shared" ca="1" si="40"/>
        <v>255</v>
      </c>
      <c r="I183" t="str">
        <f t="shared" ca="1" si="42"/>
        <v/>
      </c>
      <c r="J183" t="str">
        <f t="shared" ca="1" si="43"/>
        <v/>
      </c>
    </row>
    <row r="184" spans="1:10">
      <c r="B184" s="3">
        <f t="shared" ca="1" si="20"/>
        <v>44080</v>
      </c>
      <c r="C184">
        <f t="shared" ca="1" si="37"/>
        <v>10</v>
      </c>
      <c r="D184">
        <f t="shared" ca="1" si="38"/>
        <v>0</v>
      </c>
      <c r="E184">
        <f t="shared" ca="1" si="39"/>
        <v>0</v>
      </c>
      <c r="G184" s="3">
        <f t="shared" ca="1" si="41"/>
        <v>44148</v>
      </c>
      <c r="H184">
        <f t="shared" ca="1" si="40"/>
        <v>280</v>
      </c>
      <c r="I184">
        <f t="shared" ca="1" si="42"/>
        <v>280</v>
      </c>
      <c r="J184" t="str">
        <f t="shared" ca="1" si="43"/>
        <v/>
      </c>
    </row>
    <row r="185" spans="1:10">
      <c r="B185" s="3">
        <f t="shared" ca="1" si="20"/>
        <v>44079</v>
      </c>
      <c r="C185">
        <f t="shared" ca="1" si="37"/>
        <v>15</v>
      </c>
      <c r="D185">
        <f t="shared" ca="1" si="38"/>
        <v>0</v>
      </c>
      <c r="E185">
        <f t="shared" ca="1" si="39"/>
        <v>0</v>
      </c>
      <c r="G185" s="3">
        <f t="shared" ca="1" si="41"/>
        <v>44149</v>
      </c>
      <c r="H185">
        <f t="shared" ca="1" si="40"/>
        <v>279</v>
      </c>
      <c r="I185" t="str">
        <f t="shared" ca="1" si="42"/>
        <v/>
      </c>
      <c r="J185">
        <f t="shared" ca="1" si="43"/>
        <v>279</v>
      </c>
    </row>
    <row r="186" spans="1:10">
      <c r="B186" s="3">
        <f t="shared" ca="1" si="20"/>
        <v>44078</v>
      </c>
      <c r="C186">
        <f t="shared" ref="C186:C194" ca="1" si="44">IF(B186&lt;&gt;B185,VLOOKUP(B186,data,2,FALSE),"")</f>
        <v>19</v>
      </c>
      <c r="D186">
        <f t="shared" ref="D186:D194" ca="1" si="45">VLOOKUP(B186,data,3,FALSE)</f>
        <v>0</v>
      </c>
      <c r="E186">
        <f t="shared" ref="E186:E194" ca="1" si="46">IF(C186&gt;E185,E185,0)</f>
        <v>0</v>
      </c>
      <c r="G186" s="3">
        <f t="shared" ca="1" si="41"/>
        <v>44150</v>
      </c>
      <c r="H186">
        <f t="shared" ca="1" si="40"/>
        <v>321</v>
      </c>
      <c r="I186">
        <f t="shared" ca="1" si="42"/>
        <v>321</v>
      </c>
      <c r="J186" t="str">
        <f t="shared" ca="1" si="43"/>
        <v/>
      </c>
    </row>
    <row r="187" spans="1:10">
      <c r="B187" s="3">
        <f t="shared" ca="1" si="20"/>
        <v>44077</v>
      </c>
      <c r="C187">
        <f t="shared" ca="1" si="44"/>
        <v>6</v>
      </c>
      <c r="D187">
        <f t="shared" ca="1" si="45"/>
        <v>0</v>
      </c>
      <c r="E187">
        <f t="shared" ca="1" si="46"/>
        <v>0</v>
      </c>
      <c r="G187" s="3">
        <f t="shared" ca="1" si="41"/>
        <v>44151</v>
      </c>
      <c r="H187">
        <f t="shared" ca="1" si="40"/>
        <v>301</v>
      </c>
      <c r="I187" t="str">
        <f t="shared" ca="1" si="42"/>
        <v/>
      </c>
      <c r="J187">
        <f t="shared" ca="1" si="43"/>
        <v>301</v>
      </c>
    </row>
    <row r="188" spans="1:10">
      <c r="B188" s="3">
        <f t="shared" ca="1" si="20"/>
        <v>44077</v>
      </c>
      <c r="C188" t="str">
        <f t="shared" ca="1" si="44"/>
        <v/>
      </c>
      <c r="D188">
        <f t="shared" ca="1" si="45"/>
        <v>0</v>
      </c>
      <c r="E188">
        <f t="shared" ca="1" si="46"/>
        <v>0</v>
      </c>
      <c r="G188" s="3">
        <f t="shared" ca="1" si="41"/>
        <v>44152</v>
      </c>
      <c r="H188">
        <f t="shared" ca="1" si="40"/>
        <v>389</v>
      </c>
      <c r="I188" t="str">
        <f t="shared" ca="1" si="42"/>
        <v/>
      </c>
      <c r="J188" t="str">
        <f t="shared" ca="1" si="43"/>
        <v/>
      </c>
    </row>
    <row r="189" spans="1:10">
      <c r="B189" s="3">
        <f t="shared" ca="1" si="20"/>
        <v>44077</v>
      </c>
      <c r="C189" t="str">
        <f t="shared" ca="1" si="44"/>
        <v/>
      </c>
      <c r="D189">
        <f t="shared" ca="1" si="45"/>
        <v>0</v>
      </c>
      <c r="E189">
        <f t="shared" ca="1" si="46"/>
        <v>0</v>
      </c>
      <c r="G189" s="3">
        <f t="shared" ca="1" si="41"/>
        <v>44153</v>
      </c>
      <c r="H189">
        <f t="shared" ca="1" si="40"/>
        <v>458</v>
      </c>
      <c r="I189" t="str">
        <f t="shared" ca="1" si="42"/>
        <v/>
      </c>
      <c r="J189" t="str">
        <f t="shared" ca="1" si="43"/>
        <v/>
      </c>
    </row>
    <row r="190" spans="1:10">
      <c r="B190" s="3">
        <f t="shared" ca="1" si="20"/>
        <v>44077</v>
      </c>
      <c r="C190" t="str">
        <f t="shared" ca="1" si="44"/>
        <v/>
      </c>
      <c r="D190">
        <f t="shared" ca="1" si="45"/>
        <v>0</v>
      </c>
      <c r="E190">
        <f t="shared" ca="1" si="46"/>
        <v>0</v>
      </c>
      <c r="G190" s="3">
        <f t="shared" ca="1" si="41"/>
        <v>44154</v>
      </c>
      <c r="H190">
        <f t="shared" ca="1" si="40"/>
        <v>537</v>
      </c>
      <c r="I190">
        <f t="shared" ca="1" si="42"/>
        <v>537</v>
      </c>
      <c r="J190" t="str">
        <f t="shared" ca="1" si="43"/>
        <v/>
      </c>
    </row>
    <row r="191" spans="1:10">
      <c r="B191" s="3">
        <f t="shared" ca="1" si="20"/>
        <v>44077</v>
      </c>
      <c r="C191" t="str">
        <f t="shared" ca="1" si="44"/>
        <v/>
      </c>
      <c r="D191">
        <f t="shared" ca="1" si="45"/>
        <v>0</v>
      </c>
      <c r="E191">
        <f t="shared" ca="1" si="46"/>
        <v>0</v>
      </c>
      <c r="G191" s="3">
        <f t="shared" ca="1" si="41"/>
        <v>44155</v>
      </c>
      <c r="H191">
        <f t="shared" ca="1" si="40"/>
        <v>518</v>
      </c>
      <c r="I191" t="str">
        <f t="shared" ca="1" si="42"/>
        <v/>
      </c>
      <c r="J191">
        <f t="shared" ca="1" si="43"/>
        <v>518</v>
      </c>
    </row>
    <row r="192" spans="1:10">
      <c r="B192" s="3">
        <f t="shared" ca="1" si="20"/>
        <v>44077</v>
      </c>
      <c r="C192" t="str">
        <f t="shared" ca="1" si="44"/>
        <v/>
      </c>
      <c r="D192">
        <f t="shared" ca="1" si="45"/>
        <v>0</v>
      </c>
      <c r="E192">
        <f t="shared" ca="1" si="46"/>
        <v>0</v>
      </c>
      <c r="G192" s="3">
        <f t="shared" ca="1" si="41"/>
        <v>44156</v>
      </c>
      <c r="H192">
        <f t="shared" ca="1" si="40"/>
        <v>626</v>
      </c>
      <c r="I192">
        <f t="shared" ca="1" si="42"/>
        <v>626</v>
      </c>
      <c r="J192" t="str">
        <f t="shared" ca="1" si="43"/>
        <v/>
      </c>
    </row>
    <row r="193" spans="2:13">
      <c r="B193" s="3">
        <f t="shared" ref="B193:B194" ca="1" si="47">MAX(_xlfn.MAXIFS(time,time,"&lt;"&amp;B192),44077)</f>
        <v>44077</v>
      </c>
      <c r="C193" t="str">
        <f t="shared" ca="1" si="44"/>
        <v/>
      </c>
      <c r="D193">
        <f t="shared" ca="1" si="45"/>
        <v>0</v>
      </c>
      <c r="E193">
        <f t="shared" ca="1" si="46"/>
        <v>0</v>
      </c>
      <c r="G193" s="3">
        <f t="shared" ca="1" si="41"/>
        <v>44157</v>
      </c>
      <c r="H193">
        <f t="shared" ca="1" si="40"/>
        <v>485</v>
      </c>
      <c r="I193" t="str">
        <f t="shared" ca="1" si="42"/>
        <v/>
      </c>
      <c r="J193" t="str">
        <f t="shared" ca="1" si="43"/>
        <v/>
      </c>
    </row>
    <row r="194" spans="2:13">
      <c r="B194" s="3">
        <f t="shared" ca="1" si="47"/>
        <v>44077</v>
      </c>
      <c r="C194" t="str">
        <f t="shared" ca="1" si="44"/>
        <v/>
      </c>
      <c r="D194">
        <f t="shared" ca="1" si="45"/>
        <v>0</v>
      </c>
      <c r="E194">
        <f t="shared" ca="1" si="46"/>
        <v>0</v>
      </c>
      <c r="G194" s="3">
        <f ca="1">B106</f>
        <v>44158</v>
      </c>
      <c r="H194">
        <f t="shared" ca="1" si="40"/>
        <v>383</v>
      </c>
      <c r="I194" t="str">
        <f ca="1">IF(AND(H194&gt;H193,H194&gt;H195),H194,IF(AND(H195="",H194/H193&gt;1.1),H194,""))</f>
        <v/>
      </c>
      <c r="J194">
        <f ca="1">IF(AND(H194&lt;H193,H194&lt;H195),H194,IF(AND(H195="",H194/H193&lt;0.9),H194,""))</f>
        <v>383</v>
      </c>
      <c r="M194" t="s">
        <v>81</v>
      </c>
    </row>
    <row r="195" spans="2:13">
      <c r="B195" s="3"/>
      <c r="C195"/>
    </row>
    <row r="196" spans="2:13">
      <c r="B196" s="3"/>
      <c r="C196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2020-11-23T05:37:11Z</dcterms:modified>
</cp:coreProperties>
</file>