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Just.Basumatary\Downloads\"/>
    </mc:Choice>
  </mc:AlternateContent>
  <workbookProtection lockStructure="1"/>
  <bookViews>
    <workbookView xWindow="0" yWindow="0" windowWidth="21600" windowHeight="10950" activeTab="1"/>
  </bookViews>
  <sheets>
    <sheet name="Instructions" sheetId="4" r:id="rId1"/>
    <sheet name="Travel expense calculator" sheetId="1" r:id="rId2"/>
    <sheet name="Summary By Region" sheetId="3" r:id="rId3"/>
    <sheet name="Currency Rates" sheetId="2" r:id="rId4"/>
    <sheet name="Calcs" sheetId="5" state="hidden" r:id="rId5"/>
  </sheets>
  <definedNames>
    <definedName name="AUD">'Currency Rates'!$B$8</definedName>
    <definedName name="Breakfast">'Travel expense calculator'!$G$11:$G$21</definedName>
    <definedName name="CAD">'Currency Rates'!$B$9</definedName>
    <definedName name="Currencies">'Currency Rates'!$A$4:$A$12</definedName>
    <definedName name="Dinner">'Travel expense calculator'!$I$11:$I$21</definedName>
    <definedName name="EUR">'Currency Rates'!$B$5</definedName>
    <definedName name="Ex_Rate">'Travel expense calculator'!$L$11:$L$21</definedName>
    <definedName name="GBP">'Currency Rates'!$B$6</definedName>
    <definedName name="INR">'Currency Rates'!$B$7</definedName>
    <definedName name="JPY">'Currency Rates'!$B$12</definedName>
    <definedName name="Lodging_Costs">'Travel expense calculator'!$F$11:$F$21</definedName>
    <definedName name="London">'Travel expense calculator'!$E$11:$J$14</definedName>
    <definedName name="Lunch">'Travel expense calculator'!$H$11:$H$21</definedName>
    <definedName name="Mumbai">'Travel expense calculator'!$E$19:$J$21</definedName>
    <definedName name="NZD">'Currency Rates'!$B$11</definedName>
    <definedName name="Other">'Travel expense calculator'!$J$11:$J$21</definedName>
    <definedName name="Paris">'Travel expense calculator'!$E$15:$J$18</definedName>
    <definedName name="Total_USD">'Summary By Region'!$D$4:$D$6</definedName>
    <definedName name="TravelCosts">'Travel expense calculator'!$E$11:$E$21</definedName>
    <definedName name="USD">'Currency Rates'!$B$4</definedName>
    <definedName name="ZAR">'Currency Rates'!$B$10</definedName>
  </definedNames>
  <calcPr calcId="162913"/>
</workbook>
</file>

<file path=xl/calcChain.xml><?xml version="1.0" encoding="utf-8"?>
<calcChain xmlns="http://schemas.openxmlformats.org/spreadsheetml/2006/main">
  <c r="D7" i="3" l="1"/>
  <c r="D6" i="3"/>
  <c r="D5" i="3"/>
  <c r="C6" i="3"/>
  <c r="C5" i="3"/>
  <c r="C4" i="3" l="1"/>
  <c r="D4" i="3" s="1"/>
  <c r="L20" i="1"/>
  <c r="L17" i="1"/>
  <c r="L13" i="1"/>
  <c r="L18" i="1"/>
  <c r="L15" i="1"/>
  <c r="L19" i="1"/>
  <c r="L12" i="1"/>
  <c r="L11" i="1"/>
  <c r="L16" i="1"/>
  <c r="L14" i="1"/>
  <c r="L21" i="1"/>
  <c r="B5" i="5" l="1"/>
  <c r="K6" i="1" s="1"/>
  <c r="B4" i="5"/>
  <c r="K5" i="1" s="1"/>
  <c r="B2" i="5"/>
  <c r="K3" i="1" s="1"/>
  <c r="B3" i="5"/>
  <c r="K4" i="1" s="1"/>
  <c r="K7" i="1" l="1"/>
</calcChain>
</file>

<file path=xl/sharedStrings.xml><?xml version="1.0" encoding="utf-8"?>
<sst xmlns="http://schemas.openxmlformats.org/spreadsheetml/2006/main" count="141" uniqueCount="94">
  <si>
    <t>Lunch</t>
  </si>
  <si>
    <t>Dinner</t>
  </si>
  <si>
    <t>Employee ID</t>
  </si>
  <si>
    <t>Trip dates</t>
  </si>
  <si>
    <t>End on</t>
  </si>
  <si>
    <t>Expenses at a glance</t>
  </si>
  <si>
    <t>Purpose</t>
  </si>
  <si>
    <t>Travel Expense Calculator</t>
  </si>
  <si>
    <t>Breakfast</t>
  </si>
  <si>
    <t>Employee Name</t>
  </si>
  <si>
    <t>Lodging</t>
  </si>
  <si>
    <t>Meals</t>
  </si>
  <si>
    <t>Transportation</t>
  </si>
  <si>
    <t>Meal Expense</t>
  </si>
  <si>
    <t>Lodging Expense</t>
  </si>
  <si>
    <t>Transportation Expense</t>
  </si>
  <si>
    <t>Start on</t>
  </si>
  <si>
    <t>TOTAL TRIP EXPENSES</t>
  </si>
  <si>
    <t>Travel Costs</t>
  </si>
  <si>
    <t>Lodging Costs</t>
  </si>
  <si>
    <t>Mei Wang</t>
  </si>
  <si>
    <t>MW886</t>
  </si>
  <si>
    <t>System Rollout</t>
  </si>
  <si>
    <t>Paris</t>
  </si>
  <si>
    <t>Slough Metropole</t>
  </si>
  <si>
    <t>GBP</t>
  </si>
  <si>
    <t>Slough Office</t>
  </si>
  <si>
    <t>Charles De Gaul</t>
  </si>
  <si>
    <t xml:space="preserve">Hotel Augustin </t>
  </si>
  <si>
    <t>EUR</t>
  </si>
  <si>
    <t>Paris Office</t>
  </si>
  <si>
    <t>USD Conversion Rate</t>
  </si>
  <si>
    <t>USD</t>
  </si>
  <si>
    <t>INR</t>
  </si>
  <si>
    <t>AUD</t>
  </si>
  <si>
    <t>CAD</t>
  </si>
  <si>
    <t>ZAR</t>
  </si>
  <si>
    <t>NZD</t>
  </si>
  <si>
    <t>JPY</t>
  </si>
  <si>
    <t>Travel Expense by Region</t>
  </si>
  <si>
    <t>London</t>
  </si>
  <si>
    <t>Local Currency</t>
  </si>
  <si>
    <t>Exchange Rates</t>
  </si>
  <si>
    <t>Currency Code</t>
  </si>
  <si>
    <t>Travel Date</t>
  </si>
  <si>
    <t>From</t>
  </si>
  <si>
    <t>To</t>
  </si>
  <si>
    <t>Ex Rate</t>
  </si>
  <si>
    <t>Employee Details</t>
  </si>
  <si>
    <t>Currencies</t>
  </si>
  <si>
    <t>Heathrow Airport</t>
  </si>
  <si>
    <t>Other Expenses</t>
  </si>
  <si>
    <t>Other</t>
  </si>
  <si>
    <t>Course 2 - Week 3 Assessment</t>
  </si>
  <si>
    <t xml:space="preserve">Next, Lodging Costs, use any method you think suitable to give the name "Lodging_Costs" to range F11:F21 </t>
  </si>
  <si>
    <t>Click in B9 (still in Summary By Region), and use the Paste Names tool to Paste all the named ranges into your workbook.</t>
  </si>
  <si>
    <t xml:space="preserve">A travel expenses template has been compiled for your company to make it easier for staff to record their expenses when travelling to branches in other countries. It has recently been updated and the named ranges have been damaged in the process so most of the formulas are returning an error. You need to correct the named ranges to fix the problem. </t>
  </si>
  <si>
    <t>Have a look at the Travel Expense worksheet. Note there are quite a few errors. Start by addressing the problem of the missing exchange rates by naming the ranges. Go to the Currency Rates worksheet and use Create from Selection to name all the rates using the labels in column A.</t>
  </si>
  <si>
    <t>While the calculation of Other Expenses is looking better it is still not correct. Open the Name Manager. There is a range called "Coffee" that is no longer used, so delete it. Now have a look at Ex_Rate, it only goes to row 14, which explains the incorrect calculation. Edit it to go from L11:L21. Click OK and close the name manager.</t>
  </si>
  <si>
    <t>Let's fix Travel Costs next. Open the Name Manager, there is a named range called Travel_Costs, but this is the wrong name, change it to TravelCosts and click OK and close the name manager.</t>
  </si>
  <si>
    <t>And now to fix meals, let's be efficient and use Create from Selection to name all three ranges simultaneously. Select G10:I21 and click Create from Selection.</t>
  </si>
  <si>
    <t>Click in D7 and use Autosum to get the total spent in USD.</t>
  </si>
  <si>
    <t>Our Travel Expense worksheet is now looking good, but we would also like to complete a breakdown of expenses by region. Start with adding the following named ranges:
E11:J14 - London
E15:J18 - Paris
E19:J21 - Mumbai
Now go to the Summary By Region worksheet and observe the calculated values for London.</t>
  </si>
  <si>
    <t>Enter a formula in C5 to add up the total amount spent in Paris (used the named range you just created. Then do the same in C6 for Mumbai.</t>
  </si>
  <si>
    <t>Mumbai Office</t>
  </si>
  <si>
    <t>Mumbai Airport</t>
  </si>
  <si>
    <t>Hotel Sahara Star</t>
  </si>
  <si>
    <t>Mumbai</t>
  </si>
  <si>
    <t>In D5 create a calculation to convert Euros to Dollars by multiplying the Euros spent (C5) by the exchange rate for Euro (which is named EUR). Perform a similar calculation to convert the Indian Rupees to dollar.</t>
  </si>
  <si>
    <t>='Currency Rates'!$B$8</t>
  </si>
  <si>
    <t>='Travel expense calculator'!$G$11:$G$21</t>
  </si>
  <si>
    <t>='Currency Rates'!$B$9</t>
  </si>
  <si>
    <t>='Currency Rates'!$A$4:$A$12</t>
  </si>
  <si>
    <t>='Travel expense calculator'!$I$11:$I$21</t>
  </si>
  <si>
    <t>='Currency Rates'!$B$5</t>
  </si>
  <si>
    <t>Ex_Rate</t>
  </si>
  <si>
    <t>='Travel expense calculator'!$L$11:$L$21</t>
  </si>
  <si>
    <t>='Currency Rates'!$B$6</t>
  </si>
  <si>
    <t>='Currency Rates'!$B$7</t>
  </si>
  <si>
    <t>='Currency Rates'!$B$12</t>
  </si>
  <si>
    <t>Lodging_Costs</t>
  </si>
  <si>
    <t>='Travel expense calculator'!$F$11:$F$21</t>
  </si>
  <si>
    <t>='Travel expense calculator'!$E$11:$J$14</t>
  </si>
  <si>
    <t>='Travel expense calculator'!$H$11:$H$21</t>
  </si>
  <si>
    <t>='Travel expense calculator'!$E$19:$J$21</t>
  </si>
  <si>
    <t>='Currency Rates'!$B$11</t>
  </si>
  <si>
    <t>='Travel expense calculator'!$J$11:$J$21</t>
  </si>
  <si>
    <t>='Travel expense calculator'!$E$15:$J$18</t>
  </si>
  <si>
    <t>Total_USD</t>
  </si>
  <si>
    <t>='Summary By Region'!$D$4:$D$6</t>
  </si>
  <si>
    <t>TravelCosts</t>
  </si>
  <si>
    <t>='Travel expense calculator'!$E$11:$E$21</t>
  </si>
  <si>
    <t>='Currency Rates'!$B$4</t>
  </si>
  <si>
    <t>='Currency Rates'!$B$10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</si>
</sst>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quot;$&quot;#,##0.00;[Red]&quot;$&quot;#,##0.00"/>
    <numFmt numFmtId="165" formatCode="[$-409]d\-mmm;@"/>
    <numFmt numFmtId="166" formatCode="_-[$£-809]* #,##0.00_-;\-[$£-809]* #,##0.00_-;_-[$£-809]* &quot;-&quot;??_-;_-@_-"/>
    <numFmt numFmtId="167" formatCode="_-[$€-2]\ * #,##0.00_-;\-[$€-2]\ * #,##0.00_-;_-[$€-2]\ * &quot;-&quot;??_-;_-@_-"/>
    <numFmt numFmtId="168" formatCode="_-[$IDR]\ * #,##0.00_-;\-[$IDR]\ * #,##0.00_-;_-[$IDR]\ * &quot;-&quot;??_-;_-@_-"/>
    <numFmt numFmtId="169" formatCode="0.0000"/>
    <numFmt numFmtId="170" formatCode="_-[$INR]\ * #,##0.00_-;\-[$INR]\ * #,##0.00_-;_-[$INR]\ * &quot;-&quot;??_-;_-@_-"/>
  </numFmts>
  <fonts count="12" x14ac:knownFonts="1">
    <font>
      <sz val="11"/>
      <color theme="1"/>
      <name val="Calibri"/>
      <family val="2"/>
      <scheme val="minor"/>
    </font>
    <font>
      <sz val="11"/>
      <color theme="1"/>
      <name val="Calibri"/>
      <family val="2"/>
      <scheme val="minor"/>
    </font>
    <font>
      <b/>
      <sz val="11"/>
      <color theme="4" tint="-0.499984740745262"/>
      <name val="Calibri"/>
      <family val="2"/>
      <scheme val="minor"/>
    </font>
    <font>
      <sz val="11"/>
      <color theme="4" tint="-0.499984740745262"/>
      <name val="Calibri"/>
      <family val="2"/>
      <scheme val="minor"/>
    </font>
    <font>
      <sz val="16"/>
      <color theme="4" tint="-0.499984740745262"/>
      <name val="Calibri Light"/>
      <family val="2"/>
      <scheme val="major"/>
    </font>
    <font>
      <b/>
      <sz val="11"/>
      <color theme="4" tint="-0.499984740745262"/>
      <name val="Calibri Light"/>
      <family val="2"/>
      <scheme val="major"/>
    </font>
    <font>
      <sz val="11"/>
      <color theme="4" tint="-0.499984740745262"/>
      <name val="Calibri Light"/>
      <family val="2"/>
      <scheme val="major"/>
    </font>
    <font>
      <sz val="11"/>
      <color theme="0"/>
      <name val="Calibri"/>
      <family val="2"/>
      <scheme val="minor"/>
    </font>
    <font>
      <b/>
      <sz val="11"/>
      <color theme="1"/>
      <name val="Calibri"/>
      <family val="2"/>
      <scheme val="minor"/>
    </font>
    <font>
      <b/>
      <sz val="12"/>
      <color theme="4" tint="-0.499984740745262"/>
      <name val="Calibri Light"/>
      <family val="2"/>
      <scheme val="major"/>
    </font>
    <font>
      <b/>
      <sz val="12"/>
      <color theme="1"/>
      <name val="Calibri"/>
      <family val="2"/>
      <scheme val="minor"/>
    </font>
    <font>
      <sz val="20"/>
      <color theme="4" tint="-0.499984740745262"/>
      <name val="Calibri Light"/>
      <family val="2"/>
      <scheme val="major"/>
    </font>
  </fonts>
  <fills count="6">
    <fill>
      <patternFill patternType="none"/>
    </fill>
    <fill>
      <patternFill patternType="gray125"/>
    </fill>
    <fill>
      <patternFill patternType="solid">
        <fgColor theme="4" tint="0.79998168889431442"/>
        <bgColor indexed="64"/>
      </patternFill>
    </fill>
    <fill>
      <patternFill patternType="solid">
        <fgColor theme="4" tint="0.59996337778862885"/>
        <bgColor indexed="64"/>
      </patternFill>
    </fill>
    <fill>
      <patternFill patternType="solid">
        <fgColor theme="4"/>
      </patternFill>
    </fill>
    <fill>
      <patternFill patternType="solid">
        <fgColor theme="0"/>
        <bgColor indexed="64"/>
      </patternFill>
    </fill>
  </fills>
  <borders count="36">
    <border>
      <left/>
      <right/>
      <top/>
      <bottom/>
      <diagonal/>
    </border>
    <border>
      <left style="thin">
        <color theme="0"/>
      </left>
      <right style="thin">
        <color theme="0"/>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4"/>
      </left>
      <right/>
      <top style="thin">
        <color theme="4"/>
      </top>
      <bottom/>
      <diagonal/>
    </border>
    <border>
      <left style="thin">
        <color theme="4"/>
      </left>
      <right style="thin">
        <color theme="4"/>
      </right>
      <top style="thin">
        <color theme="4"/>
      </top>
      <bottom style="medium">
        <color theme="4"/>
      </bottom>
      <diagonal/>
    </border>
    <border>
      <left style="thin">
        <color theme="4"/>
      </left>
      <right/>
      <top/>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top/>
      <bottom style="thin">
        <color theme="0"/>
      </bottom>
      <diagonal/>
    </border>
    <border>
      <left style="medium">
        <color theme="4"/>
      </left>
      <right style="medium">
        <color theme="4"/>
      </right>
      <top style="medium">
        <color theme="4"/>
      </top>
      <bottom style="medium">
        <color theme="4"/>
      </bottom>
      <diagonal/>
    </border>
    <border>
      <left style="medium">
        <color theme="4"/>
      </left>
      <right/>
      <top style="thin">
        <color theme="4"/>
      </top>
      <bottom/>
      <diagonal/>
    </border>
    <border>
      <left style="thin">
        <color theme="4"/>
      </left>
      <right style="medium">
        <color theme="4"/>
      </right>
      <top style="thin">
        <color theme="4"/>
      </top>
      <bottom/>
      <diagonal/>
    </border>
    <border>
      <left style="medium">
        <color theme="4"/>
      </left>
      <right style="thin">
        <color theme="4"/>
      </right>
      <top style="thin">
        <color theme="4"/>
      </top>
      <bottom style="medium">
        <color theme="4"/>
      </bottom>
      <diagonal/>
    </border>
    <border>
      <left style="thin">
        <color theme="4"/>
      </left>
      <right style="medium">
        <color theme="4"/>
      </right>
      <top style="thin">
        <color theme="4"/>
      </top>
      <bottom style="medium">
        <color theme="4"/>
      </bottom>
      <diagonal/>
    </border>
    <border>
      <left style="medium">
        <color theme="4"/>
      </left>
      <right style="medium">
        <color theme="4"/>
      </right>
      <top style="thin">
        <color theme="4"/>
      </top>
      <bottom/>
      <diagonal/>
    </border>
    <border>
      <left style="medium">
        <color theme="4"/>
      </left>
      <right style="medium">
        <color theme="4"/>
      </right>
      <top style="thin">
        <color theme="4"/>
      </top>
      <bottom style="medium">
        <color theme="4"/>
      </bottom>
      <diagonal/>
    </border>
    <border>
      <left style="thin">
        <color theme="0"/>
      </left>
      <right/>
      <top style="thin">
        <color theme="0"/>
      </top>
      <bottom/>
      <diagonal/>
    </border>
    <border>
      <left style="medium">
        <color theme="4"/>
      </left>
      <right style="medium">
        <color theme="4"/>
      </right>
      <top style="medium">
        <color theme="4"/>
      </top>
      <bottom/>
      <diagonal/>
    </border>
    <border>
      <left/>
      <right style="thin">
        <color theme="0"/>
      </right>
      <top style="thin">
        <color theme="0"/>
      </top>
      <bottom/>
      <diagonal/>
    </border>
    <border>
      <left style="thin">
        <color theme="4"/>
      </left>
      <right style="medium">
        <color theme="4"/>
      </right>
      <top style="medium">
        <color theme="4"/>
      </top>
      <bottom style="thin">
        <color theme="4"/>
      </bottom>
      <diagonal/>
    </border>
    <border>
      <left style="thin">
        <color theme="4"/>
      </left>
      <right style="medium">
        <color theme="4"/>
      </right>
      <top style="thin">
        <color theme="4"/>
      </top>
      <bottom style="thin">
        <color theme="4"/>
      </bottom>
      <diagonal/>
    </border>
    <border>
      <left style="medium">
        <color theme="4"/>
      </left>
      <right/>
      <top/>
      <bottom/>
      <diagonal/>
    </border>
    <border>
      <left style="thin">
        <color theme="4"/>
      </left>
      <right style="medium">
        <color theme="4"/>
      </right>
      <top/>
      <bottom/>
      <diagonal/>
    </border>
    <border>
      <left style="medium">
        <color theme="4"/>
      </left>
      <right style="medium">
        <color theme="4"/>
      </right>
      <top/>
      <bottom/>
      <diagonal/>
    </border>
    <border>
      <left style="medium">
        <color theme="4"/>
      </left>
      <right style="thin">
        <color theme="0"/>
      </right>
      <top style="medium">
        <color theme="4"/>
      </top>
      <bottom style="medium">
        <color theme="4"/>
      </bottom>
      <diagonal/>
    </border>
    <border>
      <left style="thin">
        <color theme="0"/>
      </left>
      <right style="thin">
        <color theme="0"/>
      </right>
      <top style="medium">
        <color theme="4"/>
      </top>
      <bottom style="medium">
        <color theme="4"/>
      </bottom>
      <diagonal/>
    </border>
    <border>
      <left style="thin">
        <color theme="0"/>
      </left>
      <right style="medium">
        <color theme="4"/>
      </right>
      <top style="medium">
        <color theme="4"/>
      </top>
      <bottom style="medium">
        <color theme="4"/>
      </bottom>
      <diagonal/>
    </border>
    <border>
      <left style="medium">
        <color theme="4"/>
      </left>
      <right/>
      <top style="medium">
        <color theme="4"/>
      </top>
      <bottom style="medium">
        <color theme="4"/>
      </bottom>
      <diagonal/>
    </border>
    <border>
      <left/>
      <right/>
      <top style="medium">
        <color theme="4"/>
      </top>
      <bottom style="medium">
        <color theme="4"/>
      </bottom>
      <diagonal/>
    </border>
    <border>
      <left/>
      <right style="medium">
        <color theme="4"/>
      </right>
      <top style="medium">
        <color theme="4"/>
      </top>
      <bottom style="medium">
        <color theme="4"/>
      </bottom>
      <diagonal/>
    </border>
    <border>
      <left style="thin">
        <color theme="4"/>
      </left>
      <right/>
      <top style="thin">
        <color theme="4"/>
      </top>
      <bottom style="medium">
        <color theme="4"/>
      </bottom>
      <diagonal/>
    </border>
    <border>
      <left/>
      <right/>
      <top style="medium">
        <color theme="4"/>
      </top>
      <bottom/>
      <diagonal/>
    </border>
    <border>
      <left/>
      <right/>
      <top style="thin">
        <color theme="4"/>
      </top>
      <bottom/>
      <diagonal/>
    </border>
    <border>
      <left/>
      <right style="thin">
        <color theme="4"/>
      </right>
      <top style="thin">
        <color theme="4"/>
      </top>
      <bottom style="medium">
        <color theme="4"/>
      </bottom>
      <diagonal/>
    </border>
  </borders>
  <cellStyleXfs count="15">
    <xf numFmtId="0" fontId="0" fillId="0" borderId="0">
      <alignment vertical="center" wrapText="1"/>
    </xf>
    <xf numFmtId="1" fontId="1" fillId="0" borderId="0" applyFont="0" applyFill="0" applyBorder="0" applyProtection="0">
      <alignment horizontal="center" vertical="center"/>
    </xf>
    <xf numFmtId="164" fontId="1" fillId="0" borderId="0" applyFont="0" applyFill="0" applyBorder="0" applyProtection="0">
      <alignment horizontal="right" vertical="center"/>
    </xf>
    <xf numFmtId="0" fontId="4" fillId="0" borderId="0">
      <alignment horizontal="center" vertical="center" wrapText="1"/>
    </xf>
    <xf numFmtId="0" fontId="5" fillId="3" borderId="1">
      <alignment horizontal="left" vertical="center" indent="1"/>
    </xf>
    <xf numFmtId="0" fontId="5" fillId="3" borderId="0">
      <alignment horizontal="center" vertical="center" wrapText="1"/>
    </xf>
    <xf numFmtId="0" fontId="6" fillId="2" borderId="1" applyNumberFormat="0" applyProtection="0">
      <alignment horizontal="left" vertical="center" indent="1"/>
    </xf>
    <xf numFmtId="0" fontId="3" fillId="2" borderId="2">
      <alignment vertical="center"/>
    </xf>
    <xf numFmtId="1" fontId="3" fillId="0" borderId="0" applyFont="0" applyFill="0" applyBorder="0" applyProtection="0">
      <alignment horizontal="center" vertical="center"/>
    </xf>
    <xf numFmtId="0" fontId="6" fillId="2" borderId="1">
      <alignment horizontal="center" vertical="center"/>
    </xf>
    <xf numFmtId="165" fontId="3" fillId="0" borderId="0" applyFill="0" applyBorder="0">
      <alignment horizontal="right" vertical="center"/>
    </xf>
    <xf numFmtId="164" fontId="1" fillId="0" borderId="0" applyFont="0" applyFill="0" applyBorder="0" applyProtection="0">
      <alignment horizontal="center" vertical="center"/>
    </xf>
    <xf numFmtId="0" fontId="2" fillId="2" borderId="1">
      <alignment horizontal="left" vertical="center" indent="1"/>
    </xf>
    <xf numFmtId="164" fontId="5" fillId="3" borderId="1">
      <alignment horizontal="center" vertical="center"/>
    </xf>
    <xf numFmtId="0" fontId="7" fillId="4" borderId="0" applyNumberFormat="0" applyBorder="0" applyAlignment="0" applyProtection="0"/>
  </cellStyleXfs>
  <cellXfs count="90">
    <xf numFmtId="0" fontId="0" fillId="0" borderId="0" xfId="0">
      <alignment vertical="center" wrapText="1"/>
    </xf>
    <xf numFmtId="0" fontId="5" fillId="3" borderId="1" xfId="4">
      <alignment horizontal="left" vertical="center" indent="1"/>
    </xf>
    <xf numFmtId="0" fontId="0" fillId="0" borderId="0" xfId="0">
      <alignment vertical="center" wrapText="1"/>
    </xf>
    <xf numFmtId="0" fontId="0" fillId="0" borderId="0" xfId="0" applyAlignment="1"/>
    <xf numFmtId="0" fontId="4" fillId="0" borderId="0" xfId="3" applyAlignment="1">
      <alignment vertical="center" wrapText="1"/>
    </xf>
    <xf numFmtId="0" fontId="0" fillId="0" borderId="0" xfId="0" applyAlignment="1">
      <alignment horizontal="right" vertical="center" wrapText="1"/>
    </xf>
    <xf numFmtId="166" fontId="3" fillId="2" borderId="2" xfId="7" applyNumberFormat="1" applyAlignment="1">
      <alignment horizontal="left" vertical="center"/>
    </xf>
    <xf numFmtId="167" fontId="3" fillId="2" borderId="2" xfId="7" applyNumberFormat="1" applyAlignment="1">
      <alignment horizontal="left" vertical="center"/>
    </xf>
    <xf numFmtId="164" fontId="3" fillId="2" borderId="2" xfId="2" applyFont="1" applyFill="1" applyBorder="1">
      <alignment horizontal="right" vertical="center"/>
    </xf>
    <xf numFmtId="0" fontId="0" fillId="2" borderId="0" xfId="0" applyFill="1" applyAlignment="1"/>
    <xf numFmtId="0" fontId="0" fillId="0" borderId="0" xfId="0" applyProtection="1">
      <alignment vertical="center" wrapText="1"/>
      <protection locked="0"/>
    </xf>
    <xf numFmtId="0" fontId="3" fillId="2" borderId="2" xfId="7" applyAlignment="1" applyProtection="1">
      <alignment horizontal="left" vertical="center"/>
      <protection locked="0"/>
    </xf>
    <xf numFmtId="14" fontId="3" fillId="2" borderId="2" xfId="10" applyNumberFormat="1" applyFill="1" applyBorder="1" applyAlignment="1" applyProtection="1">
      <alignment horizontal="left" vertical="center"/>
      <protection locked="0"/>
    </xf>
    <xf numFmtId="0" fontId="3" fillId="2" borderId="2" xfId="7" applyNumberFormat="1" applyAlignment="1" applyProtection="1">
      <alignment horizontal="left" vertical="center"/>
      <protection locked="0"/>
    </xf>
    <xf numFmtId="0" fontId="0" fillId="0" borderId="0" xfId="0" applyAlignment="1" applyProtection="1">
      <alignment vertical="center" wrapText="1"/>
      <protection locked="0"/>
    </xf>
    <xf numFmtId="0" fontId="0" fillId="0" borderId="0" xfId="0" applyAlignment="1" applyProtection="1">
      <alignment horizontal="center" vertical="center" wrapText="1"/>
      <protection locked="0"/>
    </xf>
    <xf numFmtId="0" fontId="10" fillId="0" borderId="0" xfId="0" applyFont="1" applyProtection="1">
      <alignment vertical="center" wrapText="1"/>
      <protection locked="0"/>
    </xf>
    <xf numFmtId="0" fontId="0" fillId="0" borderId="5" xfId="0" applyFont="1" applyBorder="1" applyProtection="1">
      <alignment vertical="center" wrapText="1"/>
      <protection locked="0"/>
    </xf>
    <xf numFmtId="166" fontId="0" fillId="0" borderId="5" xfId="2" applyNumberFormat="1" applyFont="1" applyBorder="1" applyAlignment="1" applyProtection="1">
      <alignment horizontal="right" vertical="center"/>
      <protection locked="0"/>
    </xf>
    <xf numFmtId="164" fontId="0" fillId="0" borderId="5" xfId="2" applyNumberFormat="1" applyFont="1" applyBorder="1" applyAlignment="1" applyProtection="1">
      <alignment horizontal="right" vertical="center"/>
      <protection locked="0"/>
    </xf>
    <xf numFmtId="167" fontId="0" fillId="0" borderId="5" xfId="2" applyNumberFormat="1" applyFont="1" applyBorder="1" applyAlignment="1" applyProtection="1">
      <alignment horizontal="right" vertical="center"/>
      <protection locked="0"/>
    </xf>
    <xf numFmtId="168" fontId="0" fillId="0" borderId="0" xfId="0" applyNumberFormat="1" applyProtection="1">
      <alignment vertical="center" wrapText="1"/>
      <protection locked="0"/>
    </xf>
    <xf numFmtId="0" fontId="5" fillId="2" borderId="1" xfId="4" applyFill="1" applyProtection="1">
      <alignment horizontal="left" vertical="center" indent="1"/>
      <protection hidden="1"/>
    </xf>
    <xf numFmtId="0" fontId="5" fillId="2" borderId="9" xfId="4" applyFill="1" applyBorder="1" applyAlignment="1" applyProtection="1">
      <alignment horizontal="center" vertical="center"/>
      <protection hidden="1"/>
    </xf>
    <xf numFmtId="166" fontId="0" fillId="0" borderId="12" xfId="2" applyNumberFormat="1" applyFont="1" applyBorder="1" applyAlignment="1" applyProtection="1">
      <alignment horizontal="right" vertical="center"/>
      <protection locked="0"/>
    </xf>
    <xf numFmtId="166" fontId="0" fillId="0" borderId="13" xfId="2" applyNumberFormat="1" applyFont="1" applyBorder="1" applyAlignment="1" applyProtection="1">
      <alignment horizontal="right" vertical="center"/>
      <protection locked="0"/>
    </xf>
    <xf numFmtId="164" fontId="0" fillId="0" borderId="12" xfId="2" applyNumberFormat="1" applyFont="1" applyBorder="1" applyAlignment="1" applyProtection="1">
      <alignment horizontal="right" vertical="center"/>
      <protection locked="0"/>
    </xf>
    <xf numFmtId="167" fontId="0" fillId="0" borderId="12" xfId="2" applyNumberFormat="1" applyFont="1" applyBorder="1" applyAlignment="1" applyProtection="1">
      <alignment horizontal="right" vertical="center"/>
      <protection locked="0"/>
    </xf>
    <xf numFmtId="167" fontId="0" fillId="0" borderId="13" xfId="2" applyNumberFormat="1" applyFont="1" applyBorder="1" applyAlignment="1" applyProtection="1">
      <alignment horizontal="right" vertical="center"/>
      <protection locked="0"/>
    </xf>
    <xf numFmtId="0" fontId="0" fillId="0" borderId="12" xfId="0" applyFont="1" applyBorder="1" applyProtection="1">
      <alignment vertical="center" wrapText="1"/>
      <protection locked="0"/>
    </xf>
    <xf numFmtId="164" fontId="0" fillId="0" borderId="14" xfId="2" applyNumberFormat="1" applyFont="1" applyBorder="1" applyAlignment="1" applyProtection="1">
      <alignment horizontal="left" vertical="center"/>
      <protection locked="0"/>
    </xf>
    <xf numFmtId="164" fontId="0" fillId="0" borderId="6" xfId="2" applyNumberFormat="1" applyFont="1" applyBorder="1" applyAlignment="1" applyProtection="1">
      <alignment horizontal="left" vertical="center"/>
      <protection locked="0"/>
    </xf>
    <xf numFmtId="166" fontId="0" fillId="5" borderId="16" xfId="2" applyNumberFormat="1" applyFont="1" applyFill="1" applyBorder="1" applyAlignment="1" applyProtection="1">
      <alignment horizontal="right" vertical="center"/>
      <protection locked="0"/>
    </xf>
    <xf numFmtId="164" fontId="0" fillId="5" borderId="16" xfId="2" applyNumberFormat="1" applyFont="1" applyFill="1" applyBorder="1" applyAlignment="1" applyProtection="1">
      <alignment horizontal="right" vertical="center"/>
      <protection locked="0"/>
    </xf>
    <xf numFmtId="167" fontId="0" fillId="5" borderId="16" xfId="2" applyNumberFormat="1" applyFont="1" applyFill="1" applyBorder="1" applyAlignment="1" applyProtection="1">
      <alignment horizontal="right" vertical="center"/>
      <protection locked="0"/>
    </xf>
    <xf numFmtId="0" fontId="9" fillId="5" borderId="18" xfId="9" applyFont="1" applyFill="1" applyBorder="1" applyAlignment="1" applyProtection="1">
      <alignment horizontal="center" vertical="center"/>
      <protection locked="0"/>
    </xf>
    <xf numFmtId="0" fontId="8" fillId="2" borderId="19" xfId="0" applyFont="1" applyFill="1" applyBorder="1" applyAlignment="1" applyProtection="1">
      <alignment horizontal="center" vertical="center"/>
      <protection locked="0"/>
    </xf>
    <xf numFmtId="165" fontId="3" fillId="2" borderId="16" xfId="10" applyNumberFormat="1" applyFont="1" applyFill="1" applyBorder="1" applyAlignment="1" applyProtection="1">
      <alignment horizontal="center" vertical="center"/>
      <protection locked="0"/>
    </xf>
    <xf numFmtId="165" fontId="3" fillId="2" borderId="17" xfId="10" applyNumberFormat="1" applyFont="1" applyFill="1" applyBorder="1" applyAlignment="1" applyProtection="1">
      <alignment horizontal="center" vertical="center"/>
      <protection locked="0"/>
    </xf>
    <xf numFmtId="0" fontId="9" fillId="5" borderId="20" xfId="9" applyFont="1" applyFill="1" applyBorder="1" applyProtection="1">
      <alignment horizontal="center" vertical="center"/>
      <protection locked="0"/>
    </xf>
    <xf numFmtId="0" fontId="9" fillId="5" borderId="8" xfId="9" applyFont="1" applyFill="1" applyBorder="1" applyProtection="1">
      <alignment horizontal="center" vertical="center"/>
      <protection locked="0"/>
    </xf>
    <xf numFmtId="0" fontId="8" fillId="2" borderId="21" xfId="0" applyFont="1" applyFill="1" applyBorder="1" applyAlignment="1" applyProtection="1">
      <alignment horizontal="center" vertical="center"/>
      <protection locked="0"/>
    </xf>
    <xf numFmtId="169" fontId="0" fillId="2" borderId="22" xfId="2" applyNumberFormat="1" applyFont="1" applyFill="1" applyBorder="1" applyAlignment="1" applyProtection="1">
      <alignment horizontal="center" vertical="center"/>
      <protection hidden="1"/>
    </xf>
    <xf numFmtId="169" fontId="0" fillId="2" borderId="15" xfId="2" applyNumberFormat="1" applyFont="1" applyFill="1" applyBorder="1" applyAlignment="1" applyProtection="1">
      <alignment horizontal="center" vertical="center"/>
      <protection hidden="1"/>
    </xf>
    <xf numFmtId="170" fontId="0" fillId="0" borderId="13" xfId="2" applyNumberFormat="1" applyFont="1" applyBorder="1" applyAlignment="1" applyProtection="1">
      <alignment horizontal="right" vertical="center"/>
      <protection locked="0"/>
    </xf>
    <xf numFmtId="170" fontId="0" fillId="5" borderId="16" xfId="2" applyNumberFormat="1" applyFont="1" applyFill="1" applyBorder="1" applyAlignment="1" applyProtection="1">
      <alignment horizontal="right" vertical="center"/>
      <protection locked="0"/>
    </xf>
    <xf numFmtId="170" fontId="0" fillId="0" borderId="12" xfId="2" applyNumberFormat="1" applyFont="1" applyBorder="1" applyAlignment="1" applyProtection="1">
      <alignment horizontal="right" vertical="center"/>
      <protection locked="0"/>
    </xf>
    <xf numFmtId="170" fontId="0" fillId="0" borderId="5" xfId="2" applyNumberFormat="1" applyFont="1" applyBorder="1" applyAlignment="1" applyProtection="1">
      <alignment horizontal="right" vertical="center"/>
      <protection locked="0"/>
    </xf>
    <xf numFmtId="170" fontId="0" fillId="0" borderId="15" xfId="2" applyNumberFormat="1" applyFont="1" applyBorder="1" applyAlignment="1" applyProtection="1">
      <alignment horizontal="right" vertical="center"/>
      <protection locked="0"/>
    </xf>
    <xf numFmtId="170" fontId="0" fillId="5" borderId="17" xfId="2" applyNumberFormat="1" applyFont="1" applyFill="1" applyBorder="1" applyAlignment="1" applyProtection="1">
      <alignment horizontal="right" vertical="center"/>
      <protection locked="0"/>
    </xf>
    <xf numFmtId="170" fontId="0" fillId="0" borderId="14" xfId="2" applyNumberFormat="1" applyFont="1" applyBorder="1" applyAlignment="1" applyProtection="1">
      <alignment horizontal="right" vertical="center"/>
      <protection locked="0"/>
    </xf>
    <xf numFmtId="170" fontId="0" fillId="0" borderId="6" xfId="2" applyNumberFormat="1" applyFont="1" applyBorder="1" applyAlignment="1" applyProtection="1">
      <alignment horizontal="right" vertical="center"/>
      <protection locked="0"/>
    </xf>
    <xf numFmtId="0" fontId="0" fillId="0" borderId="0" xfId="0" applyAlignment="1">
      <alignment horizontal="left" vertical="top" wrapText="1"/>
    </xf>
    <xf numFmtId="0" fontId="8" fillId="0" borderId="23" xfId="0" applyFont="1" applyBorder="1" applyAlignment="1" applyProtection="1">
      <alignment horizontal="center" vertical="center"/>
      <protection locked="0"/>
    </xf>
    <xf numFmtId="0" fontId="8" fillId="0" borderId="7" xfId="0" applyFont="1" applyBorder="1" applyAlignment="1" applyProtection="1">
      <alignment horizontal="center" vertical="center"/>
      <protection locked="0"/>
    </xf>
    <xf numFmtId="0" fontId="8" fillId="0" borderId="24" xfId="0" applyFont="1" applyBorder="1" applyAlignment="1" applyProtection="1">
      <alignment horizontal="center" vertical="center"/>
      <protection locked="0"/>
    </xf>
    <xf numFmtId="0" fontId="8" fillId="5" borderId="25" xfId="0" applyFont="1" applyFill="1" applyBorder="1" applyAlignment="1" applyProtection="1">
      <alignment horizontal="center" vertical="center"/>
      <protection locked="0"/>
    </xf>
    <xf numFmtId="0" fontId="9" fillId="2" borderId="11" xfId="9" applyFont="1" applyBorder="1" applyProtection="1">
      <alignment horizontal="center" vertical="center"/>
      <protection locked="0"/>
    </xf>
    <xf numFmtId="0" fontId="9" fillId="2" borderId="29" xfId="9" applyFont="1" applyBorder="1" applyProtection="1">
      <alignment horizontal="center" vertical="center"/>
      <protection locked="0"/>
    </xf>
    <xf numFmtId="170" fontId="0" fillId="0" borderId="32" xfId="2" applyNumberFormat="1" applyFont="1" applyBorder="1" applyAlignment="1" applyProtection="1">
      <alignment horizontal="right" vertical="center"/>
      <protection locked="0"/>
    </xf>
    <xf numFmtId="0" fontId="8" fillId="2" borderId="33" xfId="0" applyFont="1" applyFill="1" applyBorder="1" applyAlignment="1" applyProtection="1">
      <alignment horizontal="center" vertical="center"/>
      <protection locked="0"/>
    </xf>
    <xf numFmtId="164" fontId="0" fillId="2" borderId="34" xfId="2" applyNumberFormat="1" applyFont="1" applyFill="1" applyBorder="1" applyAlignment="1" applyProtection="1">
      <alignment horizontal="center" vertical="center"/>
      <protection locked="0"/>
    </xf>
    <xf numFmtId="164" fontId="0" fillId="2" borderId="35" xfId="2" applyNumberFormat="1" applyFont="1" applyFill="1" applyBorder="1" applyAlignment="1" applyProtection="1">
      <alignment horizontal="center" vertical="center"/>
      <protection locked="0"/>
    </xf>
    <xf numFmtId="0" fontId="8" fillId="0" borderId="25" xfId="0" applyFont="1" applyBorder="1" applyAlignment="1" applyProtection="1">
      <alignment horizontal="center" vertical="center"/>
      <protection locked="0"/>
    </xf>
    <xf numFmtId="166" fontId="0" fillId="0" borderId="16" xfId="2" applyNumberFormat="1" applyFont="1" applyBorder="1" applyAlignment="1" applyProtection="1">
      <alignment horizontal="right" vertical="center"/>
      <protection locked="0"/>
    </xf>
    <xf numFmtId="164" fontId="0" fillId="0" borderId="16" xfId="2" applyNumberFormat="1" applyFont="1" applyBorder="1" applyAlignment="1" applyProtection="1">
      <alignment horizontal="right" vertical="center"/>
      <protection locked="0"/>
    </xf>
    <xf numFmtId="167" fontId="0" fillId="0" borderId="16" xfId="2" applyNumberFormat="1" applyFont="1" applyBorder="1" applyAlignment="1" applyProtection="1">
      <alignment horizontal="right" vertical="center"/>
      <protection locked="0"/>
    </xf>
    <xf numFmtId="170" fontId="0" fillId="0" borderId="16" xfId="2" applyNumberFormat="1" applyFont="1" applyBorder="1" applyAlignment="1" applyProtection="1">
      <alignment horizontal="right" vertical="center"/>
      <protection locked="0"/>
    </xf>
    <xf numFmtId="170" fontId="0" fillId="0" borderId="17" xfId="2" applyNumberFormat="1" applyFont="1" applyBorder="1" applyAlignment="1" applyProtection="1">
      <alignment horizontal="right" vertical="center"/>
      <protection locked="0"/>
    </xf>
    <xf numFmtId="170" fontId="3" fillId="2" borderId="2" xfId="7" applyNumberFormat="1" applyAlignment="1">
      <alignment horizontal="left" vertical="center"/>
    </xf>
    <xf numFmtId="0" fontId="4" fillId="0" borderId="0" xfId="3" applyAlignment="1">
      <alignment horizontal="center" vertical="center"/>
    </xf>
    <xf numFmtId="0" fontId="0" fillId="0" borderId="0" xfId="0" applyAlignment="1">
      <alignment horizontal="left" vertical="top" wrapText="1"/>
    </xf>
    <xf numFmtId="0" fontId="9" fillId="2" borderId="26" xfId="9" applyFont="1" applyBorder="1" applyProtection="1">
      <alignment horizontal="center" vertical="center"/>
      <protection locked="0"/>
    </xf>
    <xf numFmtId="0" fontId="9" fillId="2" borderId="27" xfId="9" applyFont="1" applyBorder="1" applyProtection="1">
      <alignment horizontal="center" vertical="center"/>
      <protection locked="0"/>
    </xf>
    <xf numFmtId="0" fontId="9" fillId="2" borderId="28" xfId="9" applyFont="1" applyBorder="1" applyProtection="1">
      <alignment horizontal="center" vertical="center"/>
      <protection locked="0"/>
    </xf>
    <xf numFmtId="0" fontId="5" fillId="3" borderId="0" xfId="5" applyProtection="1">
      <alignment horizontal="center" vertical="center" wrapText="1"/>
      <protection hidden="1"/>
    </xf>
    <xf numFmtId="0" fontId="6" fillId="2" borderId="1" xfId="6" applyProtection="1">
      <alignment horizontal="left" vertical="center" indent="1"/>
      <protection hidden="1"/>
    </xf>
    <xf numFmtId="0" fontId="7" fillId="4" borderId="1" xfId="14" applyBorder="1" applyAlignment="1" applyProtection="1">
      <alignment horizontal="left" vertical="center" indent="1"/>
      <protection hidden="1"/>
    </xf>
    <xf numFmtId="164" fontId="7" fillId="4" borderId="4" xfId="14" applyNumberFormat="1" applyBorder="1" applyAlignment="1" applyProtection="1">
      <alignment horizontal="center" vertical="center"/>
      <protection hidden="1"/>
    </xf>
    <xf numFmtId="164" fontId="7" fillId="4" borderId="3" xfId="14" applyNumberFormat="1" applyBorder="1" applyAlignment="1" applyProtection="1">
      <alignment horizontal="center" vertical="center"/>
      <protection hidden="1"/>
    </xf>
    <xf numFmtId="164" fontId="6" fillId="2" borderId="1" xfId="11" applyFont="1" applyFill="1" applyBorder="1" applyProtection="1">
      <alignment horizontal="center" vertical="center"/>
      <protection hidden="1"/>
    </xf>
    <xf numFmtId="0" fontId="9" fillId="2" borderId="29" xfId="9" applyFont="1" applyBorder="1" applyAlignment="1" applyProtection="1">
      <alignment horizontal="center" vertical="center"/>
      <protection locked="0"/>
    </xf>
    <xf numFmtId="0" fontId="9" fillId="2" borderId="30" xfId="9" applyFont="1" applyBorder="1" applyAlignment="1" applyProtection="1">
      <alignment horizontal="center" vertical="center"/>
      <protection locked="0"/>
    </xf>
    <xf numFmtId="0" fontId="9" fillId="2" borderId="31" xfId="9" applyFont="1" applyBorder="1" applyAlignment="1" applyProtection="1">
      <alignment horizontal="center" vertical="center"/>
      <protection locked="0"/>
    </xf>
    <xf numFmtId="0" fontId="4" fillId="0" borderId="0" xfId="3" applyAlignment="1" applyProtection="1">
      <alignment horizontal="center" vertical="center" wrapText="1"/>
      <protection locked="0"/>
    </xf>
    <xf numFmtId="0" fontId="5" fillId="3" borderId="10" xfId="5" applyBorder="1" applyAlignment="1" applyProtection="1">
      <alignment horizontal="center" vertical="center" wrapText="1"/>
      <protection locked="0"/>
    </xf>
    <xf numFmtId="0" fontId="11" fillId="0" borderId="0" xfId="3" applyFont="1" applyProtection="1">
      <alignment horizontal="center" vertical="center" wrapText="1"/>
      <protection locked="0"/>
    </xf>
    <xf numFmtId="0" fontId="5" fillId="2" borderId="1" xfId="4" applyFill="1" applyProtection="1">
      <alignment horizontal="left" vertical="center" indent="1"/>
      <protection hidden="1"/>
    </xf>
    <xf numFmtId="0" fontId="4" fillId="0" borderId="0" xfId="3" applyAlignment="1">
      <alignment horizontal="center" vertical="center" wrapText="1"/>
    </xf>
    <xf numFmtId="164" fontId="0" fillId="0" borderId="0" xfId="0" applyNumberFormat="1">
      <alignment vertical="center" wrapText="1"/>
    </xf>
  </cellXfs>
  <cellStyles count="15">
    <cellStyle name="Accent1" xfId="14" builtinId="29"/>
    <cellStyle name="Comma" xfId="1" builtinId="3" customBuiltin="1"/>
    <cellStyle name="Comma [0]" xfId="8" builtinId="6" customBuiltin="1"/>
    <cellStyle name="Currency" xfId="2" builtinId="4" customBuiltin="1"/>
    <cellStyle name="Currency [0]" xfId="11" builtinId="7" customBuiltin="1"/>
    <cellStyle name="Date" xfId="10"/>
    <cellStyle name="Heading 1" xfId="4" builtinId="16" customBuiltin="1"/>
    <cellStyle name="Heading 2" xfId="5" builtinId="17" customBuiltin="1"/>
    <cellStyle name="Heading 3" xfId="6" builtinId="18" customBuiltin="1"/>
    <cellStyle name="Heading 4" xfId="9" builtinId="19" customBuiltin="1"/>
    <cellStyle name="Input" xfId="7" builtinId="20" customBuiltin="1"/>
    <cellStyle name="Normal" xfId="0" builtinId="0" customBuiltin="1"/>
    <cellStyle name="Output" xfId="12" builtinId="21" customBuiltin="1"/>
    <cellStyle name="Title" xfId="3" builtinId="15" customBuiltin="1"/>
    <cellStyle name="Total" xfId="13" builtinId="25" customBuiltin="1"/>
  </cellStyles>
  <dxfs count="7">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0"/>
      </font>
      <fill>
        <patternFill patternType="solid">
          <fgColor theme="4"/>
          <bgColor theme="4"/>
        </patternFill>
      </fill>
    </dxf>
    <dxf>
      <font>
        <b/>
        <color theme="0"/>
      </font>
      <fill>
        <patternFill patternType="solid">
          <fgColor theme="4"/>
          <bgColor theme="4"/>
        </patternFill>
      </fill>
    </dxf>
    <dxf>
      <font>
        <b/>
        <i val="0"/>
        <color theme="4" tint="-0.499984740745262"/>
      </font>
      <fill>
        <patternFill patternType="solid">
          <fgColor theme="4"/>
          <bgColor theme="4" tint="0.39994506668294322"/>
        </patternFill>
      </fill>
      <border>
        <top style="thick">
          <color theme="0"/>
        </top>
      </border>
    </dxf>
    <dxf>
      <font>
        <b/>
        <i val="0"/>
        <color theme="4" tint="-0.499984740745262"/>
      </font>
      <fill>
        <patternFill patternType="solid">
          <fgColor theme="4"/>
          <bgColor theme="4" tint="0.79998168889431442"/>
        </patternFill>
      </fill>
      <border>
        <bottom style="thick">
          <color theme="0"/>
        </bottom>
      </border>
    </dxf>
    <dxf>
      <font>
        <color theme="4" tint="-0.499984740745262"/>
      </font>
      <fill>
        <patternFill patternType="solid">
          <fgColor theme="4" tint="0.79998168889431442"/>
          <bgColor theme="4" tint="0.79998168889431442"/>
        </patternFill>
      </fill>
      <border>
        <vertical style="thin">
          <color theme="0"/>
        </vertical>
        <horizontal style="thin">
          <color theme="0"/>
        </horizontal>
      </border>
    </dxf>
  </dxfs>
  <tableStyles count="1" defaultTableStyle="Business travel expense log" defaultPivotStyle="PivotStyleLight16">
    <tableStyle name="Business travel expense log" pivot="0" count="7">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Parallax">
  <a:themeElements>
    <a:clrScheme name="Parallax">
      <a:dk1>
        <a:sysClr val="windowText" lastClr="000000"/>
      </a:dk1>
      <a:lt1>
        <a:sysClr val="window" lastClr="FFFFFF"/>
      </a:lt1>
      <a:dk2>
        <a:srgbClr val="212121"/>
      </a:dk2>
      <a:lt2>
        <a:srgbClr val="CDD0D1"/>
      </a:lt2>
      <a:accent1>
        <a:srgbClr val="30ACEC"/>
      </a:accent1>
      <a:accent2>
        <a:srgbClr val="80C34F"/>
      </a:accent2>
      <a:accent3>
        <a:srgbClr val="E29D3E"/>
      </a:accent3>
      <a:accent4>
        <a:srgbClr val="D64A3B"/>
      </a:accent4>
      <a:accent5>
        <a:srgbClr val="D64787"/>
      </a:accent5>
      <a:accent6>
        <a:srgbClr val="A666E1"/>
      </a:accent6>
      <a:hlink>
        <a:srgbClr val="3085ED"/>
      </a:hlink>
      <a:folHlink>
        <a:srgbClr val="82B6F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rallax">
      <a:fillStyleLst>
        <a:solidFill>
          <a:schemeClr val="phClr"/>
        </a:solidFill>
        <a:gradFill rotWithShape="1">
          <a:gsLst>
            <a:gs pos="0">
              <a:schemeClr val="phClr">
                <a:tint val="60000"/>
                <a:lumMod val="104000"/>
              </a:schemeClr>
            </a:gs>
            <a:gs pos="100000">
              <a:schemeClr val="phClr">
                <a:tint val="84000"/>
              </a:schemeClr>
            </a:gs>
          </a:gsLst>
          <a:lin ang="5400000" scaled="0"/>
        </a:gradFill>
        <a:gradFill rotWithShape="1">
          <a:gsLst>
            <a:gs pos="0">
              <a:schemeClr val="phClr">
                <a:tint val="96000"/>
                <a:lumMod val="102000"/>
              </a:schemeClr>
            </a:gs>
            <a:gs pos="100000">
              <a:schemeClr val="phClr">
                <a:shade val="88000"/>
                <a:lumMod val="94000"/>
              </a:schemeClr>
            </a:gs>
          </a:gsLst>
          <a:path path="circle">
            <a:fillToRect l="50000" t="100000" r="100000" b="50000"/>
          </a:path>
        </a:gradFill>
      </a:fillStyleLst>
      <a:lnStyleLst>
        <a:ln w="9525" cap="rnd" cmpd="sng" algn="ctr">
          <a:solidFill>
            <a:schemeClr val="phClr">
              <a:tint val="6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reflection blurRad="12700" stA="26000" endPos="32000" dist="12700" dir="5400000" sy="-100000" rotWithShape="0"/>
          </a:effectLst>
        </a:effectStyle>
        <a:effectStyle>
          <a:effectLst>
            <a:outerShdw blurRad="38100" dist="25400" dir="5400000" rotWithShape="0">
              <a:srgbClr val="000000">
                <a:alpha val="64000"/>
              </a:srgbClr>
            </a:outerShdw>
          </a:effectLst>
          <a:scene3d>
            <a:camera prst="orthographicFront">
              <a:rot lat="0" lon="0" rev="0"/>
            </a:camera>
            <a:lightRig rig="threePt" dir="tl">
              <a:rot lat="0" lon="0" rev="1200000"/>
            </a:lightRig>
          </a:scene3d>
          <a:sp3d>
            <a:bevelT w="25400" h="12700"/>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76000"/>
                <a:satMod val="180000"/>
              </a:schemeClr>
              <a:schemeClr val="phClr">
                <a:tint val="80000"/>
                <a:satMod val="120000"/>
                <a:lumMod val="180000"/>
              </a:schemeClr>
            </a:duotone>
          </a:blip>
          <a:stretch/>
        </a:blipFill>
      </a:bgFillStyleLst>
    </a:fmtScheme>
  </a:themeElements>
  <a:objectDefaults/>
  <a:extraClrSchemeLst/>
  <a:extLst>
    <a:ext uri="{05A4C25C-085E-4340-85A3-A5531E510DB2}">
      <thm15:themeFamily xmlns:thm15="http://schemas.microsoft.com/office/thememl/2012/main" name="Parallax" id="{3388167B-A2EB-4685-9635-1831D9AEF8C4}" vid="{4F7A876A-7598-49CA-AFC8-8EDA2551E4A7}"/>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
  <sheetViews>
    <sheetView showGridLines="0" workbookViewId="0">
      <selection activeCell="B1" sqref="B1:C1"/>
    </sheetView>
  </sheetViews>
  <sheetFormatPr defaultColWidth="8.85546875" defaultRowHeight="15" x14ac:dyDescent="0.25"/>
  <cols>
    <col min="1" max="1" width="2.7109375" style="52" customWidth="1"/>
    <col min="2" max="2" width="4.28515625" style="52" customWidth="1"/>
    <col min="3" max="3" width="77.85546875" style="52" customWidth="1"/>
    <col min="4" max="16384" width="8.85546875" style="52"/>
  </cols>
  <sheetData>
    <row r="1" spans="2:3" ht="27.4" customHeight="1" x14ac:dyDescent="0.25">
      <c r="B1" s="70" t="s">
        <v>53</v>
      </c>
      <c r="C1" s="70"/>
    </row>
    <row r="3" spans="2:3" ht="66.400000000000006" customHeight="1" x14ac:dyDescent="0.25">
      <c r="B3" s="71" t="s">
        <v>56</v>
      </c>
      <c r="C3" s="71"/>
    </row>
    <row r="5" spans="2:3" ht="60" x14ac:dyDescent="0.25">
      <c r="B5" s="52">
        <v>1</v>
      </c>
      <c r="C5" s="52" t="s">
        <v>57</v>
      </c>
    </row>
    <row r="6" spans="2:3" ht="60" x14ac:dyDescent="0.25">
      <c r="B6" s="52">
        <v>2</v>
      </c>
      <c r="C6" s="52" t="s">
        <v>58</v>
      </c>
    </row>
    <row r="7" spans="2:3" ht="45" x14ac:dyDescent="0.25">
      <c r="B7" s="52">
        <v>3</v>
      </c>
      <c r="C7" s="52" t="s">
        <v>59</v>
      </c>
    </row>
    <row r="8" spans="2:3" ht="30" x14ac:dyDescent="0.25">
      <c r="B8" s="52">
        <v>4</v>
      </c>
      <c r="C8" s="52" t="s">
        <v>54</v>
      </c>
    </row>
    <row r="9" spans="2:3" ht="30" x14ac:dyDescent="0.25">
      <c r="B9" s="52">
        <v>5</v>
      </c>
      <c r="C9" s="52" t="s">
        <v>60</v>
      </c>
    </row>
    <row r="10" spans="2:3" ht="120" x14ac:dyDescent="0.25">
      <c r="B10" s="52">
        <v>6</v>
      </c>
      <c r="C10" s="52" t="s">
        <v>62</v>
      </c>
    </row>
    <row r="11" spans="2:3" ht="30" x14ac:dyDescent="0.25">
      <c r="B11" s="52">
        <v>7</v>
      </c>
      <c r="C11" s="52" t="s">
        <v>63</v>
      </c>
    </row>
    <row r="12" spans="2:3" ht="45" x14ac:dyDescent="0.25">
      <c r="B12" s="52">
        <v>8</v>
      </c>
      <c r="C12" s="52" t="s">
        <v>68</v>
      </c>
    </row>
    <row r="13" spans="2:3" x14ac:dyDescent="0.25">
      <c r="B13" s="52">
        <v>9</v>
      </c>
      <c r="C13" s="52" t="s">
        <v>61</v>
      </c>
    </row>
    <row r="14" spans="2:3" ht="30" x14ac:dyDescent="0.25">
      <c r="B14" s="52">
        <v>10</v>
      </c>
      <c r="C14" s="52" t="s">
        <v>55</v>
      </c>
    </row>
  </sheetData>
  <mergeCells count="2">
    <mergeCell ref="B1:C1"/>
    <mergeCell ref="B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B1:N21"/>
  <sheetViews>
    <sheetView showGridLines="0" tabSelected="1" zoomScaleNormal="100" workbookViewId="0">
      <selection activeCell="J18" sqref="J18"/>
    </sheetView>
  </sheetViews>
  <sheetFormatPr defaultColWidth="8.85546875" defaultRowHeight="30" customHeight="1" x14ac:dyDescent="0.25"/>
  <cols>
    <col min="1" max="1" width="2.7109375" style="10" customWidth="1"/>
    <col min="2" max="2" width="12.7109375" style="15" customWidth="1"/>
    <col min="3" max="4" width="19.7109375" style="10" customWidth="1"/>
    <col min="5" max="5" width="12.7109375" style="10" customWidth="1"/>
    <col min="6" max="6" width="19" style="10" customWidth="1"/>
    <col min="7" max="8" width="12.7109375" style="10" customWidth="1"/>
    <col min="9" max="9" width="14.28515625" style="10" customWidth="1"/>
    <col min="10" max="10" width="12.7109375" style="10" customWidth="1"/>
    <col min="11" max="11" width="12.7109375" style="15" customWidth="1"/>
    <col min="12" max="12" width="10.28515625" style="10" customWidth="1"/>
    <col min="13" max="16384" width="8.85546875" style="10"/>
  </cols>
  <sheetData>
    <row r="1" spans="2:12" ht="13.7" customHeight="1" x14ac:dyDescent="0.25">
      <c r="B1" s="84"/>
      <c r="C1" s="84"/>
      <c r="D1" s="84"/>
      <c r="E1" s="84"/>
      <c r="F1" s="84"/>
      <c r="G1" s="84"/>
      <c r="H1" s="84"/>
      <c r="I1" s="84"/>
      <c r="J1" s="84"/>
      <c r="K1" s="84"/>
      <c r="L1" s="84"/>
    </row>
    <row r="2" spans="2:12" ht="15" customHeight="1" x14ac:dyDescent="0.25">
      <c r="B2" s="85" t="s">
        <v>48</v>
      </c>
      <c r="C2" s="85"/>
      <c r="D2" s="85"/>
      <c r="I2" s="75" t="s">
        <v>5</v>
      </c>
      <c r="J2" s="75"/>
      <c r="K2" s="75"/>
      <c r="L2" s="75"/>
    </row>
    <row r="3" spans="2:12" ht="15" customHeight="1" x14ac:dyDescent="0.25">
      <c r="B3" s="87" t="s">
        <v>9</v>
      </c>
      <c r="C3" s="87"/>
      <c r="D3" s="11" t="s">
        <v>20</v>
      </c>
      <c r="E3" s="86" t="s">
        <v>7</v>
      </c>
      <c r="F3" s="86"/>
      <c r="G3" s="86"/>
      <c r="H3" s="86"/>
      <c r="I3" s="76" t="s">
        <v>15</v>
      </c>
      <c r="J3" s="76"/>
      <c r="K3" s="80">
        <f ca="1">Calcs!B2</f>
        <v>495.27387109999989</v>
      </c>
      <c r="L3" s="80"/>
    </row>
    <row r="4" spans="2:12" ht="15" customHeight="1" x14ac:dyDescent="0.25">
      <c r="B4" s="87" t="s">
        <v>2</v>
      </c>
      <c r="C4" s="87"/>
      <c r="D4" s="11" t="s">
        <v>21</v>
      </c>
      <c r="E4" s="86"/>
      <c r="F4" s="86"/>
      <c r="G4" s="86"/>
      <c r="H4" s="86"/>
      <c r="I4" s="76" t="s">
        <v>14</v>
      </c>
      <c r="J4" s="76"/>
      <c r="K4" s="80">
        <f ca="1">Calcs!B3</f>
        <v>2546.41</v>
      </c>
      <c r="L4" s="80"/>
    </row>
    <row r="5" spans="2:12" ht="15" customHeight="1" x14ac:dyDescent="0.25">
      <c r="B5" s="22" t="s">
        <v>3</v>
      </c>
      <c r="C5" s="22" t="s">
        <v>16</v>
      </c>
      <c r="D5" s="12">
        <v>42875</v>
      </c>
      <c r="E5" s="86"/>
      <c r="F5" s="86"/>
      <c r="G5" s="86"/>
      <c r="H5" s="86"/>
      <c r="I5" s="76" t="s">
        <v>13</v>
      </c>
      <c r="J5" s="76"/>
      <c r="K5" s="80">
        <f ca="1">Calcs!B4</f>
        <v>1279.42</v>
      </c>
      <c r="L5" s="80"/>
    </row>
    <row r="6" spans="2:12" ht="15" customHeight="1" x14ac:dyDescent="0.25">
      <c r="B6" s="23"/>
      <c r="C6" s="22" t="s">
        <v>4</v>
      </c>
      <c r="D6" s="12">
        <v>42883</v>
      </c>
      <c r="E6" s="86"/>
      <c r="F6" s="86"/>
      <c r="G6" s="86"/>
      <c r="H6" s="86"/>
      <c r="I6" s="76" t="s">
        <v>51</v>
      </c>
      <c r="J6" s="76"/>
      <c r="K6" s="80">
        <f ca="1">Calcs!B5</f>
        <v>27.48958</v>
      </c>
      <c r="L6" s="80"/>
    </row>
    <row r="7" spans="2:12" ht="15" customHeight="1" x14ac:dyDescent="0.25">
      <c r="B7" s="22" t="s">
        <v>6</v>
      </c>
      <c r="C7" s="22"/>
      <c r="D7" s="13" t="s">
        <v>22</v>
      </c>
      <c r="E7" s="14"/>
      <c r="I7" s="77" t="s">
        <v>17</v>
      </c>
      <c r="J7" s="77"/>
      <c r="K7" s="78">
        <f ca="1">SUM(K3:K5)</f>
        <v>4321.1038711000001</v>
      </c>
      <c r="L7" s="79"/>
    </row>
    <row r="8" spans="2:12" ht="15" customHeight="1" thickBot="1" x14ac:dyDescent="0.3">
      <c r="K8" s="10"/>
    </row>
    <row r="9" spans="2:12" s="16" customFormat="1" ht="15" customHeight="1" thickBot="1" x14ac:dyDescent="0.3">
      <c r="B9" s="35"/>
      <c r="C9" s="72" t="s">
        <v>12</v>
      </c>
      <c r="D9" s="73"/>
      <c r="E9" s="74"/>
      <c r="F9" s="58" t="s">
        <v>10</v>
      </c>
      <c r="G9" s="81" t="s">
        <v>11</v>
      </c>
      <c r="H9" s="82"/>
      <c r="I9" s="83"/>
      <c r="J9" s="57" t="s">
        <v>52</v>
      </c>
      <c r="K9" s="39"/>
      <c r="L9" s="40"/>
    </row>
    <row r="10" spans="2:12" ht="30" customHeight="1" x14ac:dyDescent="0.25">
      <c r="B10" s="36" t="s">
        <v>44</v>
      </c>
      <c r="C10" s="53" t="s">
        <v>45</v>
      </c>
      <c r="D10" s="54" t="s">
        <v>46</v>
      </c>
      <c r="E10" s="55" t="s">
        <v>18</v>
      </c>
      <c r="F10" s="56" t="s">
        <v>19</v>
      </c>
      <c r="G10" s="53" t="s">
        <v>8</v>
      </c>
      <c r="H10" s="54" t="s">
        <v>0</v>
      </c>
      <c r="I10" s="54" t="s">
        <v>1</v>
      </c>
      <c r="J10" s="63" t="s">
        <v>52</v>
      </c>
      <c r="K10" s="60" t="s">
        <v>43</v>
      </c>
      <c r="L10" s="41" t="s">
        <v>47</v>
      </c>
    </row>
    <row r="11" spans="2:12" ht="30" customHeight="1" x14ac:dyDescent="0.25">
      <c r="B11" s="37">
        <v>42875</v>
      </c>
      <c r="C11" s="29" t="s">
        <v>50</v>
      </c>
      <c r="D11" s="17" t="s">
        <v>24</v>
      </c>
      <c r="E11" s="25">
        <v>86.88</v>
      </c>
      <c r="F11" s="32">
        <v>299</v>
      </c>
      <c r="G11" s="24">
        <v>35.9</v>
      </c>
      <c r="H11" s="18">
        <v>18.5</v>
      </c>
      <c r="I11" s="18">
        <v>289.76</v>
      </c>
      <c r="J11" s="64">
        <v>8</v>
      </c>
      <c r="K11" s="61" t="s">
        <v>25</v>
      </c>
      <c r="L11" s="42">
        <f ca="1">INDIRECT(K11)</f>
        <v>1.31334</v>
      </c>
    </row>
    <row r="12" spans="2:12" ht="30" customHeight="1" x14ac:dyDescent="0.25">
      <c r="B12" s="37">
        <v>42876</v>
      </c>
      <c r="C12" s="29" t="s">
        <v>24</v>
      </c>
      <c r="D12" s="17" t="s">
        <v>26</v>
      </c>
      <c r="E12" s="25">
        <v>35.72</v>
      </c>
      <c r="F12" s="32">
        <v>299</v>
      </c>
      <c r="G12" s="24">
        <v>35.9</v>
      </c>
      <c r="H12" s="18">
        <v>15.5</v>
      </c>
      <c r="I12" s="18">
        <v>42.37</v>
      </c>
      <c r="J12" s="64">
        <v>4</v>
      </c>
      <c r="K12" s="61" t="s">
        <v>25</v>
      </c>
      <c r="L12" s="42">
        <f t="shared" ref="L12:L21" ca="1" si="0">INDIRECT(K12)</f>
        <v>1.31334</v>
      </c>
    </row>
    <row r="13" spans="2:12" ht="30" customHeight="1" x14ac:dyDescent="0.25">
      <c r="B13" s="37">
        <v>42877</v>
      </c>
      <c r="C13" s="29" t="s">
        <v>24</v>
      </c>
      <c r="D13" s="17" t="s">
        <v>26</v>
      </c>
      <c r="E13" s="25">
        <v>33.28</v>
      </c>
      <c r="F13" s="32">
        <v>299</v>
      </c>
      <c r="G13" s="24">
        <v>35.9</v>
      </c>
      <c r="H13" s="18">
        <v>68.78</v>
      </c>
      <c r="I13" s="18">
        <v>28.76</v>
      </c>
      <c r="J13" s="64"/>
      <c r="K13" s="61" t="s">
        <v>25</v>
      </c>
      <c r="L13" s="42">
        <f t="shared" ca="1" si="0"/>
        <v>1.31334</v>
      </c>
    </row>
    <row r="14" spans="2:12" ht="30" customHeight="1" x14ac:dyDescent="0.25">
      <c r="B14" s="37">
        <v>42878</v>
      </c>
      <c r="C14" s="29" t="s">
        <v>26</v>
      </c>
      <c r="D14" s="17" t="s">
        <v>50</v>
      </c>
      <c r="E14" s="25">
        <v>92.31</v>
      </c>
      <c r="F14" s="33"/>
      <c r="G14" s="26"/>
      <c r="H14" s="19"/>
      <c r="I14" s="19"/>
      <c r="J14" s="65"/>
      <c r="K14" s="61" t="s">
        <v>25</v>
      </c>
      <c r="L14" s="42">
        <f t="shared" ca="1" si="0"/>
        <v>1.31334</v>
      </c>
    </row>
    <row r="15" spans="2:12" ht="30" customHeight="1" x14ac:dyDescent="0.25">
      <c r="B15" s="37">
        <v>42878</v>
      </c>
      <c r="C15" s="29" t="s">
        <v>27</v>
      </c>
      <c r="D15" s="17" t="s">
        <v>28</v>
      </c>
      <c r="E15" s="28">
        <v>46.43</v>
      </c>
      <c r="F15" s="34">
        <v>310</v>
      </c>
      <c r="G15" s="27">
        <v>28</v>
      </c>
      <c r="H15" s="20">
        <v>15.5</v>
      </c>
      <c r="I15" s="20">
        <v>38.5</v>
      </c>
      <c r="J15" s="66">
        <v>5</v>
      </c>
      <c r="K15" s="61" t="s">
        <v>29</v>
      </c>
      <c r="L15" s="42">
        <f t="shared" ca="1" si="0"/>
        <v>1.1729499999999999</v>
      </c>
    </row>
    <row r="16" spans="2:12" ht="30" customHeight="1" x14ac:dyDescent="0.25">
      <c r="B16" s="37">
        <v>42879</v>
      </c>
      <c r="C16" s="29" t="s">
        <v>28</v>
      </c>
      <c r="D16" s="17" t="s">
        <v>30</v>
      </c>
      <c r="E16" s="28">
        <v>12.55</v>
      </c>
      <c r="F16" s="34">
        <v>310</v>
      </c>
      <c r="G16" s="27">
        <v>28</v>
      </c>
      <c r="H16" s="20">
        <v>12.8</v>
      </c>
      <c r="I16" s="20">
        <v>118.25</v>
      </c>
      <c r="J16" s="66"/>
      <c r="K16" s="61" t="s">
        <v>29</v>
      </c>
      <c r="L16" s="42">
        <f t="shared" ca="1" si="0"/>
        <v>1.1729499999999999</v>
      </c>
    </row>
    <row r="17" spans="2:14" ht="30" customHeight="1" x14ac:dyDescent="0.25">
      <c r="B17" s="37">
        <v>42880</v>
      </c>
      <c r="C17" s="29" t="s">
        <v>28</v>
      </c>
      <c r="D17" s="17" t="s">
        <v>30</v>
      </c>
      <c r="E17" s="28">
        <v>12.55</v>
      </c>
      <c r="F17" s="34">
        <v>310</v>
      </c>
      <c r="G17" s="27">
        <v>28</v>
      </c>
      <c r="H17" s="20">
        <v>46.85</v>
      </c>
      <c r="I17" s="20">
        <v>70.22</v>
      </c>
      <c r="J17" s="66">
        <v>5</v>
      </c>
      <c r="K17" s="61" t="s">
        <v>29</v>
      </c>
      <c r="L17" s="42">
        <f t="shared" ca="1" si="0"/>
        <v>1.1729499999999999</v>
      </c>
    </row>
    <row r="18" spans="2:14" ht="30" customHeight="1" x14ac:dyDescent="0.25">
      <c r="B18" s="37">
        <v>42881</v>
      </c>
      <c r="C18" s="29" t="s">
        <v>28</v>
      </c>
      <c r="D18" s="17" t="s">
        <v>27</v>
      </c>
      <c r="E18" s="28">
        <v>52.78</v>
      </c>
      <c r="F18" s="33"/>
      <c r="G18" s="26"/>
      <c r="H18" s="19"/>
      <c r="I18" s="19"/>
      <c r="J18" s="65"/>
      <c r="K18" s="61" t="s">
        <v>29</v>
      </c>
      <c r="L18" s="42">
        <f t="shared" ca="1" si="0"/>
        <v>1.1729499999999999</v>
      </c>
    </row>
    <row r="19" spans="2:14" ht="30" customHeight="1" x14ac:dyDescent="0.25">
      <c r="B19" s="37">
        <v>42881</v>
      </c>
      <c r="C19" s="29" t="s">
        <v>65</v>
      </c>
      <c r="D19" s="17" t="s">
        <v>66</v>
      </c>
      <c r="E19" s="44">
        <v>598</v>
      </c>
      <c r="F19" s="45">
        <v>8900</v>
      </c>
      <c r="G19" s="46">
        <v>620.75</v>
      </c>
      <c r="H19" s="47">
        <v>385</v>
      </c>
      <c r="I19" s="47"/>
      <c r="J19" s="67"/>
      <c r="K19" s="61" t="s">
        <v>33</v>
      </c>
      <c r="L19" s="42">
        <f t="shared" ca="1" si="0"/>
        <v>1.559E-2</v>
      </c>
    </row>
    <row r="20" spans="2:14" ht="30" customHeight="1" x14ac:dyDescent="0.25">
      <c r="B20" s="37">
        <v>42882</v>
      </c>
      <c r="C20" s="29" t="s">
        <v>66</v>
      </c>
      <c r="D20" s="17" t="s">
        <v>64</v>
      </c>
      <c r="E20" s="44">
        <v>340</v>
      </c>
      <c r="F20" s="45">
        <v>8900</v>
      </c>
      <c r="G20" s="46">
        <v>620.75</v>
      </c>
      <c r="H20" s="47"/>
      <c r="I20" s="47">
        <v>3255.72</v>
      </c>
      <c r="J20" s="67"/>
      <c r="K20" s="61" t="s">
        <v>33</v>
      </c>
      <c r="L20" s="42">
        <f t="shared" ca="1" si="0"/>
        <v>1.559E-2</v>
      </c>
      <c r="N20" s="21"/>
    </row>
    <row r="21" spans="2:14" ht="30" customHeight="1" thickBot="1" x14ac:dyDescent="0.3">
      <c r="B21" s="38">
        <v>42883</v>
      </c>
      <c r="C21" s="30" t="s">
        <v>66</v>
      </c>
      <c r="D21" s="31" t="s">
        <v>65</v>
      </c>
      <c r="E21" s="48">
        <v>569.79999999999995</v>
      </c>
      <c r="F21" s="49"/>
      <c r="G21" s="50"/>
      <c r="H21" s="51"/>
      <c r="I21" s="59"/>
      <c r="J21" s="68"/>
      <c r="K21" s="62" t="s">
        <v>33</v>
      </c>
      <c r="L21" s="43">
        <f t="shared" ca="1" si="0"/>
        <v>1.559E-2</v>
      </c>
    </row>
  </sheetData>
  <sheetProtection formatCells="0" formatColumns="0" formatRows="0" sort="0" autoFilter="0" pivotTables="0"/>
  <mergeCells count="18">
    <mergeCell ref="B1:L1"/>
    <mergeCell ref="B2:D2"/>
    <mergeCell ref="E3:H6"/>
    <mergeCell ref="B4:C4"/>
    <mergeCell ref="I6:J6"/>
    <mergeCell ref="K6:L6"/>
    <mergeCell ref="B3:C3"/>
    <mergeCell ref="C9:E9"/>
    <mergeCell ref="I2:L2"/>
    <mergeCell ref="I3:J3"/>
    <mergeCell ref="I4:J4"/>
    <mergeCell ref="I5:J5"/>
    <mergeCell ref="I7:J7"/>
    <mergeCell ref="K7:L7"/>
    <mergeCell ref="K3:L3"/>
    <mergeCell ref="K4:L4"/>
    <mergeCell ref="K5:L5"/>
    <mergeCell ref="G9:I9"/>
  </mergeCells>
  <dataValidations count="5">
    <dataValidation allowBlank="1" showInputMessage="1" showErrorMessage="1" prompt="Create a Travel Expense Calculator in this workbook. Calculate Transportation, Lodging, and Meal expenses. Total Expenses on Trip are automatically calculated in cell I7" sqref="A1"/>
    <dataValidation allowBlank="1" showInputMessage="1" showErrorMessage="1" prompt="Title of this worksheet is in this cell" sqref="B1"/>
    <dataValidation allowBlank="1" showInputMessage="1" showErrorMessage="1" prompt="Enter Transportation, Lodging, and Meal expense details in table below" sqref="B9"/>
    <dataValidation allowBlank="1" showInputMessage="1" showErrorMessage="1" prompt="Enter Lodging expense details in column F, under this heading" sqref="K9:L9"/>
    <dataValidation type="list" allowBlank="1" showInputMessage="1" showErrorMessage="1" sqref="K11:K21">
      <formula1>Currencies</formula1>
    </dataValidation>
  </dataValidations>
  <printOptions horizontalCentered="1"/>
  <pageMargins left="0.25" right="0.25" top="0.75" bottom="0.75" header="0.3" footer="0.3"/>
  <pageSetup scale="66" fitToHeight="0" orientation="portrait" r:id="rId1"/>
  <headerFooter differentFirst="1">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1:J29"/>
  <sheetViews>
    <sheetView zoomScaleNormal="100" workbookViewId="0">
      <selection activeCell="B9" sqref="B9"/>
    </sheetView>
  </sheetViews>
  <sheetFormatPr defaultRowHeight="15" x14ac:dyDescent="0.25"/>
  <cols>
    <col min="1" max="1" width="2.42578125" customWidth="1"/>
    <col min="2" max="4" width="21.28515625" customWidth="1"/>
  </cols>
  <sheetData>
    <row r="1" spans="2:10" ht="20.65" customHeight="1" x14ac:dyDescent="0.25">
      <c r="B1" s="88" t="s">
        <v>39</v>
      </c>
      <c r="C1" s="88"/>
      <c r="D1" s="88"/>
      <c r="E1" s="4"/>
      <c r="F1" s="4"/>
      <c r="G1" s="4"/>
      <c r="H1" s="4"/>
      <c r="I1" s="4"/>
      <c r="J1" s="4"/>
    </row>
    <row r="3" spans="2:10" s="2" customFormat="1" x14ac:dyDescent="0.25">
      <c r="C3" s="5" t="s">
        <v>41</v>
      </c>
      <c r="D3" s="5" t="s">
        <v>32</v>
      </c>
    </row>
    <row r="4" spans="2:10" s="2" customFormat="1" ht="21.75" customHeight="1" x14ac:dyDescent="0.25">
      <c r="B4" s="1" t="s">
        <v>40</v>
      </c>
      <c r="C4" s="6">
        <f>SUM(London)</f>
        <v>1728.56</v>
      </c>
      <c r="D4" s="8">
        <f>C4*GBP</f>
        <v>2270.1869904</v>
      </c>
      <c r="F4"/>
      <c r="G4"/>
      <c r="H4"/>
      <c r="I4"/>
      <c r="J4"/>
    </row>
    <row r="5" spans="2:10" ht="21.75" customHeight="1" x14ac:dyDescent="0.25">
      <c r="B5" s="1" t="s">
        <v>23</v>
      </c>
      <c r="C5" s="7">
        <f>SUM(Paris)</f>
        <v>1450.4299999999998</v>
      </c>
      <c r="D5" s="8">
        <f>C5*EUR</f>
        <v>1701.2818684999997</v>
      </c>
      <c r="E5" s="2"/>
    </row>
    <row r="6" spans="2:10" ht="21.75" customHeight="1" x14ac:dyDescent="0.25">
      <c r="B6" s="1" t="s">
        <v>67</v>
      </c>
      <c r="C6" s="69">
        <f>SUM(Mumbai)</f>
        <v>24190.02</v>
      </c>
      <c r="D6" s="8">
        <f>C6*INR</f>
        <v>377.12241180000001</v>
      </c>
      <c r="E6" s="2"/>
    </row>
    <row r="7" spans="2:10" x14ac:dyDescent="0.25">
      <c r="D7" s="89">
        <f>SUM(D4:D6)</f>
        <v>4348.5912706999998</v>
      </c>
    </row>
    <row r="9" spans="2:10" x14ac:dyDescent="0.25">
      <c r="B9" t="s">
        <v>34</v>
      </c>
      <c r="C9" t="s">
        <v>69</v>
      </c>
    </row>
    <row r="10" spans="2:10" x14ac:dyDescent="0.25">
      <c r="B10" t="s">
        <v>8</v>
      </c>
      <c r="C10" t="s">
        <v>70</v>
      </c>
    </row>
    <row r="11" spans="2:10" x14ac:dyDescent="0.25">
      <c r="B11" t="s">
        <v>35</v>
      </c>
      <c r="C11" t="s">
        <v>71</v>
      </c>
    </row>
    <row r="12" spans="2:10" x14ac:dyDescent="0.25">
      <c r="B12" t="s">
        <v>49</v>
      </c>
      <c r="C12" t="s">
        <v>72</v>
      </c>
    </row>
    <row r="13" spans="2:10" ht="30" x14ac:dyDescent="0.25">
      <c r="B13" t="s">
        <v>1</v>
      </c>
      <c r="C13" t="s">
        <v>73</v>
      </c>
    </row>
    <row r="14" spans="2:10" x14ac:dyDescent="0.25">
      <c r="B14" t="s">
        <v>29</v>
      </c>
      <c r="C14" t="s">
        <v>74</v>
      </c>
    </row>
    <row r="15" spans="2:10" x14ac:dyDescent="0.25">
      <c r="B15" t="s">
        <v>75</v>
      </c>
      <c r="C15" t="s">
        <v>76</v>
      </c>
    </row>
    <row r="16" spans="2:10" x14ac:dyDescent="0.25">
      <c r="B16" t="s">
        <v>25</v>
      </c>
      <c r="C16" t="s">
        <v>77</v>
      </c>
    </row>
    <row r="17" spans="2:3" x14ac:dyDescent="0.25">
      <c r="B17" t="s">
        <v>33</v>
      </c>
      <c r="C17" t="s">
        <v>78</v>
      </c>
    </row>
    <row r="18" spans="2:3" x14ac:dyDescent="0.25">
      <c r="B18" t="s">
        <v>38</v>
      </c>
      <c r="C18" t="s">
        <v>79</v>
      </c>
    </row>
    <row r="19" spans="2:3" x14ac:dyDescent="0.25">
      <c r="B19" t="s">
        <v>80</v>
      </c>
      <c r="C19" t="s">
        <v>81</v>
      </c>
    </row>
    <row r="20" spans="2:3" x14ac:dyDescent="0.25">
      <c r="B20" t="s">
        <v>40</v>
      </c>
      <c r="C20" t="s">
        <v>82</v>
      </c>
    </row>
    <row r="21" spans="2:3" x14ac:dyDescent="0.25">
      <c r="B21" t="s">
        <v>0</v>
      </c>
      <c r="C21" t="s">
        <v>83</v>
      </c>
    </row>
    <row r="22" spans="2:3" x14ac:dyDescent="0.25">
      <c r="B22" t="s">
        <v>67</v>
      </c>
      <c r="C22" t="s">
        <v>84</v>
      </c>
    </row>
    <row r="23" spans="2:3" x14ac:dyDescent="0.25">
      <c r="B23" t="s">
        <v>37</v>
      </c>
      <c r="C23" t="s">
        <v>85</v>
      </c>
    </row>
    <row r="24" spans="2:3" x14ac:dyDescent="0.25">
      <c r="B24" t="s">
        <v>52</v>
      </c>
      <c r="C24" t="s">
        <v>86</v>
      </c>
    </row>
    <row r="25" spans="2:3" x14ac:dyDescent="0.25">
      <c r="B25" t="s">
        <v>23</v>
      </c>
      <c r="C25" t="s">
        <v>87</v>
      </c>
    </row>
    <row r="26" spans="2:3" x14ac:dyDescent="0.25">
      <c r="B26" t="s">
        <v>88</v>
      </c>
      <c r="C26" t="s">
        <v>89</v>
      </c>
    </row>
    <row r="27" spans="2:3" x14ac:dyDescent="0.25">
      <c r="B27" t="s">
        <v>90</v>
      </c>
      <c r="C27" t="s">
        <v>91</v>
      </c>
    </row>
    <row r="28" spans="2:3" x14ac:dyDescent="0.25">
      <c r="B28" t="s">
        <v>32</v>
      </c>
      <c r="C28" t="s">
        <v>92</v>
      </c>
    </row>
    <row r="29" spans="2:3" x14ac:dyDescent="0.25">
      <c r="B29" t="s">
        <v>36</v>
      </c>
      <c r="C29" t="s">
        <v>93</v>
      </c>
    </row>
  </sheetData>
  <mergeCells count="1">
    <mergeCell ref="B1:D1"/>
  </mergeCells>
  <dataValidations disablePrompts="1" count="1">
    <dataValidation allowBlank="1" showInputMessage="1" showErrorMessage="1" prompt="Title of this worksheet is in this cell" sqref="E1:J1"/>
  </dataValidations>
  <pageMargins left="0.7" right="0.7" top="0.75" bottom="0.75" header="0.3" footer="0.3"/>
  <pageSetup paperSize="9" orientation="portrait" horizontalDpi="75" verticalDpi="7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12"/>
  <sheetViews>
    <sheetView workbookViewId="0">
      <selection activeCell="D7" sqref="D7"/>
    </sheetView>
  </sheetViews>
  <sheetFormatPr defaultRowHeight="15" x14ac:dyDescent="0.25"/>
  <cols>
    <col min="1" max="2" width="19.140625" customWidth="1"/>
  </cols>
  <sheetData>
    <row r="1" spans="1:3" ht="20.65" customHeight="1" x14ac:dyDescent="0.25">
      <c r="A1" s="88" t="s">
        <v>42</v>
      </c>
      <c r="B1" s="88"/>
      <c r="C1" s="4"/>
    </row>
    <row r="3" spans="1:3" x14ac:dyDescent="0.25">
      <c r="A3" s="9" t="s">
        <v>49</v>
      </c>
      <c r="B3" s="9" t="s">
        <v>31</v>
      </c>
    </row>
    <row r="4" spans="1:3" x14ac:dyDescent="0.25">
      <c r="A4" s="3" t="s">
        <v>32</v>
      </c>
      <c r="B4" s="3">
        <v>1</v>
      </c>
    </row>
    <row r="5" spans="1:3" x14ac:dyDescent="0.25">
      <c r="A5" s="3" t="s">
        <v>29</v>
      </c>
      <c r="B5" s="3">
        <v>1.1729499999999999</v>
      </c>
    </row>
    <row r="6" spans="1:3" x14ac:dyDescent="0.25">
      <c r="A6" s="3" t="s">
        <v>25</v>
      </c>
      <c r="B6" s="3">
        <v>1.31334</v>
      </c>
    </row>
    <row r="7" spans="1:3" x14ac:dyDescent="0.25">
      <c r="A7" s="3" t="s">
        <v>33</v>
      </c>
      <c r="B7" s="3">
        <v>1.559E-2</v>
      </c>
    </row>
    <row r="8" spans="1:3" x14ac:dyDescent="0.25">
      <c r="A8" s="3" t="s">
        <v>34</v>
      </c>
      <c r="B8" s="3">
        <v>0.80400000000000005</v>
      </c>
    </row>
    <row r="9" spans="1:3" x14ac:dyDescent="0.25">
      <c r="A9" s="3" t="s">
        <v>35</v>
      </c>
      <c r="B9" s="3">
        <v>0.80344000000000004</v>
      </c>
    </row>
    <row r="10" spans="1:3" x14ac:dyDescent="0.25">
      <c r="A10" s="3" t="s">
        <v>36</v>
      </c>
      <c r="B10" s="3">
        <v>7.7399999999999997E-2</v>
      </c>
    </row>
    <row r="11" spans="1:3" x14ac:dyDescent="0.25">
      <c r="A11" s="3" t="s">
        <v>37</v>
      </c>
      <c r="B11" s="3">
        <v>0.75348999999999999</v>
      </c>
    </row>
    <row r="12" spans="1:3" x14ac:dyDescent="0.25">
      <c r="A12" s="3" t="s">
        <v>38</v>
      </c>
      <c r="B12" s="3">
        <v>8.9999999999999993E-3</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5"/>
  <sheetViews>
    <sheetView workbookViewId="0"/>
  </sheetViews>
  <sheetFormatPr defaultRowHeight="15" x14ac:dyDescent="0.25"/>
  <cols>
    <col min="1" max="1" width="21.5703125" customWidth="1"/>
  </cols>
  <sheetData>
    <row r="2" spans="1:2" ht="30" x14ac:dyDescent="0.25">
      <c r="A2" t="s">
        <v>15</v>
      </c>
      <c r="B2">
        <f ca="1">SUMPRODUCT(TravelCosts,Ex_Rate)</f>
        <v>495.27387109999989</v>
      </c>
    </row>
    <row r="3" spans="1:2" x14ac:dyDescent="0.25">
      <c r="A3" t="s">
        <v>14</v>
      </c>
      <c r="B3">
        <f ca="1">ROUND(SUMPRODUCT(Lodging_Costs,Ex_Rate),2)</f>
        <v>2546.41</v>
      </c>
    </row>
    <row r="4" spans="1:2" x14ac:dyDescent="0.25">
      <c r="A4" t="s">
        <v>13</v>
      </c>
      <c r="B4">
        <f ca="1">ROUND(SUMPRODUCT(Breakfast,Ex_Rate)+SUMPRODUCT(Lunch,Ex_Rate)+SUMPRODUCT(Dinner,Ex_Rate),2)</f>
        <v>1279.42</v>
      </c>
    </row>
    <row r="5" spans="1:2" x14ac:dyDescent="0.25">
      <c r="A5" t="s">
        <v>51</v>
      </c>
      <c r="B5">
        <f ca="1">IFERROR(SUMPRODUCT(Coffee,Ex_Rate),SUMPRODUCT(Other,Ex_Rate))</f>
        <v>27.48958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21</vt:i4>
      </vt:variant>
    </vt:vector>
  </HeadingPairs>
  <TitlesOfParts>
    <vt:vector size="26" baseType="lpstr">
      <vt:lpstr>Instructions</vt:lpstr>
      <vt:lpstr>Travel expense calculator</vt:lpstr>
      <vt:lpstr>Summary By Region</vt:lpstr>
      <vt:lpstr>Currency Rates</vt:lpstr>
      <vt:lpstr>Calcs</vt:lpstr>
      <vt:lpstr>AUD</vt:lpstr>
      <vt:lpstr>Breakfast</vt:lpstr>
      <vt:lpstr>CAD</vt:lpstr>
      <vt:lpstr>Currencies</vt:lpstr>
      <vt:lpstr>Dinner</vt:lpstr>
      <vt:lpstr>EUR</vt:lpstr>
      <vt:lpstr>Ex_Rate</vt:lpstr>
      <vt:lpstr>GBP</vt:lpstr>
      <vt:lpstr>INR</vt:lpstr>
      <vt:lpstr>JPY</vt:lpstr>
      <vt:lpstr>Lodging_Costs</vt:lpstr>
      <vt:lpstr>London</vt:lpstr>
      <vt:lpstr>Lunch</vt:lpstr>
      <vt:lpstr>Mumbai</vt:lpstr>
      <vt:lpstr>NZD</vt:lpstr>
      <vt:lpstr>Other</vt:lpstr>
      <vt:lpstr>Paris</vt:lpstr>
      <vt:lpstr>Total_USD</vt:lpstr>
      <vt:lpstr>TravelCosts</vt:lpstr>
      <vt:lpstr>USD</vt:lpstr>
      <vt:lpstr>ZAR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nic</dc:creator>
  <cp:lastModifiedBy>Just Basumatary</cp:lastModifiedBy>
  <dcterms:created xsi:type="dcterms:W3CDTF">2017-06-29T03:48:21Z</dcterms:created>
  <dcterms:modified xsi:type="dcterms:W3CDTF">2019-11-06T20:42:46Z</dcterms:modified>
</cp:coreProperties>
</file>