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yng/Desktop/"/>
    </mc:Choice>
  </mc:AlternateContent>
  <xr:revisionPtr revIDLastSave="0" documentId="13_ncr:1_{10A53FC9-E77C-A446-B50E-B1648DEE9872}" xr6:coauthVersionLast="36" xr6:coauthVersionMax="36" xr10:uidLastSave="{00000000-0000-0000-0000-000000000000}"/>
  <bookViews>
    <workbookView xWindow="1960" yWindow="740" windowWidth="25080" windowHeight="16140" activeTab="1" xr2:uid="{00000000-000D-0000-FFFF-FFFF00000000}"/>
  </bookViews>
  <sheets>
    <sheet name="Scenario Summary" sheetId="2" r:id="rId1"/>
    <sheet name="Challenge Level 1" sheetId="1" r:id="rId2"/>
  </sheets>
  <definedNames>
    <definedName name="Current_Price">'Challenge Level 1'!$M$24</definedName>
    <definedName name="Metal_Cost_per_can">'Challenge Level 1'!$Q$11</definedName>
    <definedName name="Metal_price">'Challenge Level 1'!$Q$10</definedName>
    <definedName name="solver_adj" localSheetId="1" hidden="1">'Challenge Level 1'!$P$2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'Challenge Level 1'!$R$6</definedName>
    <definedName name="solver_lhs2" localSheetId="1" hidden="1">'Challenge Level 1'!$P$4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'Challenge Level 1'!$R$7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hs1" localSheetId="1" hidden="1">1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375</definedName>
    <definedName name="solver_ver" localSheetId="1" hidden="1">2</definedName>
    <definedName name="Total_Metal_cost">'Challenge Level 1'!$Q$12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5" i="1" l="1"/>
  <c r="P4" i="1"/>
  <c r="R4" i="1" s="1"/>
  <c r="R2" i="1"/>
  <c r="C8" i="1" l="1"/>
  <c r="F8" i="1"/>
  <c r="G8" i="1" s="1"/>
  <c r="H8" i="1" s="1"/>
  <c r="I8" i="1" s="1"/>
  <c r="J8" i="1" s="1"/>
  <c r="K8" i="1" s="1"/>
  <c r="L8" i="1" s="1"/>
  <c r="E8" i="1"/>
  <c r="C5" i="1"/>
  <c r="P3" i="1" l="1"/>
  <c r="C4" i="1"/>
  <c r="S4" i="1"/>
  <c r="S2" i="1"/>
  <c r="Q10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Q19" i="1"/>
  <c r="Q18" i="1"/>
  <c r="Q16" i="1"/>
  <c r="Q11" i="1" l="1"/>
  <c r="R3" i="1"/>
  <c r="S3" i="1" s="1"/>
  <c r="S6" i="1" s="1"/>
  <c r="Q12" i="1" l="1"/>
  <c r="R6" i="1"/>
  <c r="R7" i="1" s="1"/>
  <c r="S7" i="1" s="1"/>
</calcChain>
</file>

<file path=xl/sharedStrings.xml><?xml version="1.0" encoding="utf-8"?>
<sst xmlns="http://schemas.openxmlformats.org/spreadsheetml/2006/main" count="75" uniqueCount="70">
  <si>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</si>
  <si>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</si>
  <si>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</si>
  <si>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</si>
  <si>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</si>
  <si>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</si>
  <si>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</si>
  <si>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</si>
  <si>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</si>
  <si>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</si>
  <si>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</si>
  <si>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</si>
  <si>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</si>
  <si>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</si>
  <si>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</si>
  <si>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</si>
  <si>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</si>
  <si>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</si>
  <si>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</si>
  <si>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</si>
  <si>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</si>
  <si>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</si>
  <si>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</si>
  <si>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</si>
  <si>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</si>
  <si>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</si>
  <si>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</si>
  <si>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</si>
  <si>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</si>
  <si>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</si>
  <si>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</si>
  <si>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</si>
  <si>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</si>
  <si>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</si>
  <si>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</si>
  <si>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</si>
  <si>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</si>
  <si>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</si>
  <si>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</si>
  <si>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</si>
  <si>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</si>
  <si>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There is 0.1 probaility that the metal price would double, and a 0.1 probability that the metal price would halve.</t>
  </si>
  <si>
    <t>There is also a 0.2 probability that the metal price would be the average of the curreny price and the halved price.</t>
  </si>
  <si>
    <t>There is also a 0.2 probability that the metal price would be the average of the curreny price and the doubled price.</t>
  </si>
  <si>
    <t>Use SUMPRODUCT to calculate the estimated metal price.</t>
  </si>
  <si>
    <t>Use Scenario Manager to present the 'Total Metal Cost' to management which includes the scenarios of 'Low Price = 0.6' and 'High Price = 1.2'.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</si>
  <si>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</si>
  <si>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</si>
  <si>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</si>
  <si>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</si>
  <si>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</si>
  <si>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</si>
  <si>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</si>
  <si>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</si>
  <si>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</si>
  <si>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</si>
  <si>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Metal_price</t>
  </si>
  <si>
    <t>Total_Metal_cost</t>
  </si>
  <si>
    <t>High Metal Price</t>
  </si>
  <si>
    <t>Created by Mr Prashan Karunaratne on 21/09/2017</t>
  </si>
  <si>
    <t>Low Metal 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</si>
  <si>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</si>
  <si>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</si>
  <si>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</si>
  <si>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</si>
  <si>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</si>
  <si>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</si>
  <si>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</si>
  <si>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per crate?</t>
  </si>
  <si>
    <t>The volume of a can (cylinder) is calculated by the formula: pi*radius*radius*height, where 'pi' = 3.14.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</si>
</sst>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2" fontId="0" fillId="3" borderId="1" xfId="0" applyNumberFormat="1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Fill="1" applyBorder="1" applyAlignment="1"/>
    <xf numFmtId="2" fontId="0" fillId="0" borderId="3" xfId="0" applyNumberFormat="1" applyFill="1" applyBorder="1" applyAlignment="1"/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7" borderId="0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right"/>
    </xf>
    <xf numFmtId="0" fontId="0" fillId="8" borderId="0" xfId="0" applyFill="1" applyBorder="1" applyAlignment="1"/>
    <xf numFmtId="0" fontId="6" fillId="0" borderId="0" xfId="0" applyFont="1" applyFill="1" applyBorder="1" applyAlignment="1">
      <alignment vertical="top" wrapText="1"/>
    </xf>
    <xf numFmtId="0" fontId="0" fillId="9" borderId="0" xfId="0" applyFill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F11"/>
  <sheetViews>
    <sheetView showGridLines="0" workbookViewId="0">
      <selection activeCell="F6" sqref="F6"/>
    </sheetView>
  </sheetViews>
  <sheetFormatPr baseColWidth="10" defaultColWidth="8.83203125" defaultRowHeight="15" outlineLevelRow="1" outlineLevelCol="1" x14ac:dyDescent="0.2"/>
  <cols>
    <col min="3" max="3" width="15.6640625" bestFit="1" customWidth="1"/>
    <col min="4" max="6" width="13.83203125" bestFit="1" customWidth="1" outlineLevel="1"/>
  </cols>
  <sheetData>
    <row r="1" spans="2:6" ht="16" thickBot="1" x14ac:dyDescent="0.25"/>
    <row r="2" spans="2:6" ht="16" x14ac:dyDescent="0.2">
      <c r="B2" s="17" t="s">
        <v>61</v>
      </c>
      <c r="C2" s="17"/>
      <c r="D2" s="22"/>
      <c r="E2" s="22"/>
      <c r="F2" s="22"/>
    </row>
    <row r="3" spans="2:6" ht="16" collapsed="1" x14ac:dyDescent="0.2">
      <c r="B3" s="16"/>
      <c r="C3" s="16"/>
      <c r="D3" s="23" t="s">
        <v>63</v>
      </c>
      <c r="E3" s="23" t="s">
        <v>58</v>
      </c>
      <c r="F3" s="23" t="s">
        <v>60</v>
      </c>
    </row>
    <row r="4" spans="2:6" ht="36" hidden="1" outlineLevel="1" x14ac:dyDescent="0.2">
      <c r="B4" s="19"/>
      <c r="C4" s="19"/>
      <c r="D4" s="14"/>
      <c r="E4" s="25" t="s">
        <v>59</v>
      </c>
      <c r="F4" s="25" t="s">
        <v>59</v>
      </c>
    </row>
    <row r="5" spans="2:6" x14ac:dyDescent="0.2">
      <c r="B5" s="20" t="s">
        <v>62</v>
      </c>
      <c r="C5" s="20"/>
      <c r="D5" s="18"/>
      <c r="E5" s="18"/>
      <c r="F5" s="18"/>
    </row>
    <row r="6" spans="2:6" outlineLevel="1" x14ac:dyDescent="0.2">
      <c r="B6" s="19"/>
      <c r="C6" s="19" t="s">
        <v>56</v>
      </c>
      <c r="D6" s="14">
        <v>0.88</v>
      </c>
      <c r="E6" s="24">
        <v>1</v>
      </c>
      <c r="F6" s="24">
        <v>0.6</v>
      </c>
    </row>
    <row r="7" spans="2:6" x14ac:dyDescent="0.2">
      <c r="B7" s="20" t="s">
        <v>64</v>
      </c>
      <c r="C7" s="20"/>
      <c r="D7" s="18"/>
      <c r="E7" s="18"/>
      <c r="F7" s="18"/>
    </row>
    <row r="8" spans="2:6" ht="16" outlineLevel="1" thickBot="1" x14ac:dyDescent="0.25">
      <c r="B8" s="21"/>
      <c r="C8" s="21" t="s">
        <v>57</v>
      </c>
      <c r="D8" s="15">
        <v>349076.62717996899</v>
      </c>
      <c r="E8" s="15">
        <v>396677.98543178302</v>
      </c>
      <c r="F8" s="15">
        <v>238006.79125907001</v>
      </c>
    </row>
    <row r="9" spans="2:6" x14ac:dyDescent="0.2">
      <c r="B9" t="s">
        <v>65</v>
      </c>
    </row>
    <row r="10" spans="2:6" x14ac:dyDescent="0.2">
      <c r="B10" t="s">
        <v>66</v>
      </c>
    </row>
    <row r="11" spans="2:6" x14ac:dyDescent="0.2">
      <c r="B1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1" max="1" width="16.83203125" style="2" bestFit="1" customWidth="1"/>
    <col min="2" max="2" width="11.33203125" bestFit="1" customWidth="1"/>
    <col min="4" max="13" width="9.1640625" customWidth="1"/>
    <col min="14" max="14" width="9.5" customWidth="1"/>
    <col min="15" max="15" width="13.6640625" bestFit="1" customWidth="1"/>
    <col min="16" max="16" width="9.5" customWidth="1"/>
    <col min="17" max="17" width="16.5" bestFit="1" customWidth="1"/>
    <col min="18" max="18" width="12.6640625" bestFit="1" customWidth="1"/>
  </cols>
  <sheetData>
    <row r="1" spans="2:19" x14ac:dyDescent="0.2">
      <c r="B1" s="2" t="s">
        <v>0</v>
      </c>
      <c r="C1" s="3">
        <v>3.9081803617367394</v>
      </c>
      <c r="E1" s="2"/>
      <c r="O1" s="2" t="s">
        <v>22</v>
      </c>
      <c r="R1" s="2" t="s">
        <v>11</v>
      </c>
      <c r="S1" s="2" t="s">
        <v>12</v>
      </c>
    </row>
    <row r="2" spans="2:19" x14ac:dyDescent="0.2">
      <c r="B2" s="2" t="s">
        <v>1</v>
      </c>
      <c r="C2" s="3">
        <v>7.8150578232360726</v>
      </c>
      <c r="E2" s="2"/>
      <c r="O2" s="2" t="s">
        <v>8</v>
      </c>
      <c r="P2" s="3">
        <v>117.24541150136795</v>
      </c>
      <c r="Q2" s="2" t="s">
        <v>33</v>
      </c>
      <c r="R2" s="5">
        <f>P2/(2*$C$1)</f>
        <v>15.00000008306497</v>
      </c>
      <c r="S2">
        <f>_xlfn.FLOOR.MATH(R2)</f>
        <v>15</v>
      </c>
    </row>
    <row r="3" spans="2:19" x14ac:dyDescent="0.2">
      <c r="B3" s="2"/>
      <c r="E3" s="2"/>
      <c r="O3" s="2" t="s">
        <v>9</v>
      </c>
      <c r="P3" s="13">
        <f>P2</f>
        <v>117.24541150136795</v>
      </c>
      <c r="Q3" s="2" t="s">
        <v>34</v>
      </c>
      <c r="R3" s="5">
        <f>P3/(2*$C$1)</f>
        <v>15.00000008306497</v>
      </c>
      <c r="S3">
        <f t="shared" ref="S3:S4" si="0">_xlfn.FLOOR.MATH(R3)</f>
        <v>15</v>
      </c>
    </row>
    <row r="4" spans="2:19" x14ac:dyDescent="0.2">
      <c r="B4" s="2" t="s">
        <v>2</v>
      </c>
      <c r="C4" s="8">
        <f>2*PI()*C1*C1+2*PI()*C2*C1</f>
        <v>287.8737434125357</v>
      </c>
      <c r="E4" s="2"/>
      <c r="O4" s="2" t="s">
        <v>1</v>
      </c>
      <c r="P4" s="13">
        <f>P2</f>
        <v>117.24541150136795</v>
      </c>
      <c r="Q4" s="2" t="s">
        <v>35</v>
      </c>
      <c r="R4" s="5">
        <f>P4/C2</f>
        <v>15.002500832785747</v>
      </c>
      <c r="S4">
        <f t="shared" si="0"/>
        <v>15</v>
      </c>
    </row>
    <row r="5" spans="2:19" x14ac:dyDescent="0.2">
      <c r="B5" s="2" t="s">
        <v>3</v>
      </c>
      <c r="C5" s="8">
        <f>PI()*C1*C1*C2</f>
        <v>374.99999730742962</v>
      </c>
      <c r="E5" s="2"/>
      <c r="O5" s="11"/>
      <c r="P5" s="11"/>
      <c r="Q5" s="5"/>
    </row>
    <row r="6" spans="2:19" x14ac:dyDescent="0.2">
      <c r="O6" s="2" t="s">
        <v>10</v>
      </c>
      <c r="R6" s="10">
        <f>R2*R3*R4</f>
        <v>3375.562724762262</v>
      </c>
      <c r="S6" s="8">
        <f>S4*S3*S2</f>
        <v>3375</v>
      </c>
    </row>
    <row r="7" spans="2:19" x14ac:dyDescent="0.2">
      <c r="O7" s="2" t="s">
        <v>13</v>
      </c>
      <c r="R7" s="10">
        <f>R6-S6</f>
        <v>0.56272476226195067</v>
      </c>
      <c r="S7">
        <f>R7/S6</f>
        <v>1.6673326289242982E-4</v>
      </c>
    </row>
    <row r="8" spans="2:19" x14ac:dyDescent="0.2">
      <c r="C8" s="9">
        <f>PI()*C1*C1*C2</f>
        <v>374.99999730742962</v>
      </c>
      <c r="D8" s="6">
        <v>2</v>
      </c>
      <c r="E8" s="6">
        <f>D8+0.5</f>
        <v>2.5</v>
      </c>
      <c r="F8" s="6">
        <f t="shared" ref="F8:L8" si="1">E8+0.5</f>
        <v>3</v>
      </c>
      <c r="G8" s="6">
        <f t="shared" si="1"/>
        <v>3.5</v>
      </c>
      <c r="H8" s="6">
        <f t="shared" si="1"/>
        <v>4</v>
      </c>
      <c r="I8" s="6">
        <f t="shared" si="1"/>
        <v>4.5</v>
      </c>
      <c r="J8" s="6">
        <f t="shared" si="1"/>
        <v>5</v>
      </c>
      <c r="K8" s="6">
        <f t="shared" si="1"/>
        <v>5.5</v>
      </c>
      <c r="L8" s="6">
        <f t="shared" si="1"/>
        <v>6</v>
      </c>
      <c r="M8" s="6" t="s">
        <v>0</v>
      </c>
      <c r="O8" s="12"/>
      <c r="P8" s="1"/>
      <c r="Q8" s="1"/>
    </row>
    <row r="9" spans="2:19" x14ac:dyDescent="0.2">
      <c r="C9" s="7">
        <v>7</v>
      </c>
      <c r="D9">
        <f t="dataTable" ref="D9:L19" dt2D="1" dtr="1" r1="C1" r2="C2"/>
        <v>87.964594300514207</v>
      </c>
      <c r="E9">
        <v>137.44467859455347</v>
      </c>
      <c r="F9">
        <v>197.92033717615698</v>
      </c>
      <c r="G9">
        <v>269.39157004532473</v>
      </c>
      <c r="H9">
        <v>351.85837720205683</v>
      </c>
      <c r="I9">
        <v>445.32075864635317</v>
      </c>
      <c r="J9">
        <v>549.77871437821386</v>
      </c>
      <c r="K9">
        <v>665.23224439763862</v>
      </c>
      <c r="L9">
        <v>791.68134870462791</v>
      </c>
      <c r="Q9" s="5"/>
    </row>
    <row r="10" spans="2:19" x14ac:dyDescent="0.2">
      <c r="C10" s="7">
        <f>C9+0.5</f>
        <v>7.5</v>
      </c>
      <c r="D10">
        <v>94.247779607693786</v>
      </c>
      <c r="E10">
        <v>147.26215563702155</v>
      </c>
      <c r="F10">
        <v>212.05750411731103</v>
      </c>
      <c r="G10">
        <v>288.63382504856224</v>
      </c>
      <c r="H10">
        <v>376.99111843077515</v>
      </c>
      <c r="I10">
        <v>477.12938426394982</v>
      </c>
      <c r="J10">
        <v>589.0486225480862</v>
      </c>
      <c r="K10">
        <v>712.74883328318424</v>
      </c>
      <c r="L10">
        <v>848.23001646924411</v>
      </c>
      <c r="O10" s="4" t="s">
        <v>16</v>
      </c>
      <c r="Q10" s="10">
        <f>SUMPRODUCT(Q15:Q19,R15:R19)</f>
        <v>0.88000000000000023</v>
      </c>
    </row>
    <row r="11" spans="2:19" x14ac:dyDescent="0.2">
      <c r="C11" s="7">
        <f t="shared" ref="C11:C19" si="2">C10+0.5</f>
        <v>8</v>
      </c>
      <c r="D11">
        <v>100.53096491487338</v>
      </c>
      <c r="E11">
        <v>157.07963267948966</v>
      </c>
      <c r="F11">
        <v>226.1946710584651</v>
      </c>
      <c r="G11">
        <v>307.8760800517997</v>
      </c>
      <c r="H11">
        <v>402.12385965949352</v>
      </c>
      <c r="I11">
        <v>508.93800988154646</v>
      </c>
      <c r="J11">
        <v>628.31853071795865</v>
      </c>
      <c r="K11">
        <v>760.26542216872986</v>
      </c>
      <c r="L11">
        <v>904.77868423386042</v>
      </c>
      <c r="O11" s="4" t="s">
        <v>14</v>
      </c>
      <c r="Q11" s="10">
        <f>C4*Metal_price</f>
        <v>253.3288942030315</v>
      </c>
    </row>
    <row r="12" spans="2:19" x14ac:dyDescent="0.2">
      <c r="C12" s="7">
        <f t="shared" si="2"/>
        <v>8.5</v>
      </c>
      <c r="D12">
        <v>106.81415022205297</v>
      </c>
      <c r="E12">
        <v>166.89710972195778</v>
      </c>
      <c r="F12">
        <v>240.33183799961918</v>
      </c>
      <c r="G12">
        <v>327.11833505503716</v>
      </c>
      <c r="H12">
        <v>427.25660088821189</v>
      </c>
      <c r="I12">
        <v>540.74663549914317</v>
      </c>
      <c r="J12">
        <v>667.5884388878311</v>
      </c>
      <c r="K12">
        <v>807.78201105427547</v>
      </c>
      <c r="L12">
        <v>961.32735199847673</v>
      </c>
      <c r="O12" s="4" t="s">
        <v>15</v>
      </c>
      <c r="Q12" s="10">
        <f>Metal_Cost_per_can*S6</f>
        <v>854985.01793523133</v>
      </c>
      <c r="R12" t="s">
        <v>68</v>
      </c>
    </row>
    <row r="13" spans="2:19" x14ac:dyDescent="0.2">
      <c r="C13" s="7">
        <f t="shared" si="2"/>
        <v>9</v>
      </c>
      <c r="D13">
        <v>113.09733552923255</v>
      </c>
      <c r="E13">
        <v>176.71458676442586</v>
      </c>
      <c r="F13">
        <v>254.46900494077323</v>
      </c>
      <c r="G13">
        <v>346.36059005827468</v>
      </c>
      <c r="H13">
        <v>452.38934211693021</v>
      </c>
      <c r="I13">
        <v>572.55526111673976</v>
      </c>
      <c r="J13">
        <v>706.85834705770344</v>
      </c>
      <c r="K13">
        <v>855.29859993982109</v>
      </c>
      <c r="L13">
        <v>1017.8760197630929</v>
      </c>
    </row>
    <row r="14" spans="2:19" x14ac:dyDescent="0.2">
      <c r="C14" s="7">
        <f t="shared" si="2"/>
        <v>9.5</v>
      </c>
      <c r="D14">
        <v>119.38052083641213</v>
      </c>
      <c r="E14" s="26">
        <v>186.53206380689397</v>
      </c>
      <c r="F14">
        <v>268.60617188192731</v>
      </c>
      <c r="G14">
        <v>365.60284506151214</v>
      </c>
      <c r="H14">
        <v>477.52208334564853</v>
      </c>
      <c r="I14">
        <v>604.36388673433646</v>
      </c>
      <c r="J14">
        <v>746.12825522757589</v>
      </c>
      <c r="K14">
        <v>902.8151888253667</v>
      </c>
      <c r="L14">
        <v>1074.4246875277092</v>
      </c>
    </row>
    <row r="15" spans="2:19" x14ac:dyDescent="0.2">
      <c r="C15" s="7">
        <f t="shared" si="2"/>
        <v>10</v>
      </c>
      <c r="D15">
        <v>125.66370614359172</v>
      </c>
      <c r="E15" s="26">
        <v>196.34954084936209</v>
      </c>
      <c r="F15">
        <v>282.74333882308139</v>
      </c>
      <c r="G15">
        <v>384.84510006474966</v>
      </c>
      <c r="H15">
        <v>502.6548245743669</v>
      </c>
      <c r="I15">
        <v>636.17251235193305</v>
      </c>
      <c r="J15">
        <v>785.39816339744834</v>
      </c>
      <c r="K15">
        <v>950.33177771091232</v>
      </c>
      <c r="L15" s="27">
        <v>1130.9733552923256</v>
      </c>
      <c r="O15" s="4" t="s">
        <v>17</v>
      </c>
      <c r="Q15">
        <f>Q17*0.5</f>
        <v>0.4</v>
      </c>
      <c r="R15">
        <v>0.1</v>
      </c>
    </row>
    <row r="16" spans="2:19" x14ac:dyDescent="0.2">
      <c r="C16" s="7">
        <f t="shared" si="2"/>
        <v>10.5</v>
      </c>
      <c r="D16">
        <v>131.94689145077132</v>
      </c>
      <c r="E16">
        <v>206.16701789183017</v>
      </c>
      <c r="F16">
        <v>296.88050576423547</v>
      </c>
      <c r="G16">
        <v>404.08735506798712</v>
      </c>
      <c r="H16">
        <v>527.78756580308527</v>
      </c>
      <c r="I16">
        <v>667.98113796952975</v>
      </c>
      <c r="J16">
        <v>824.66807156732068</v>
      </c>
      <c r="K16">
        <v>997.84836659645794</v>
      </c>
      <c r="L16">
        <v>1187.5220230569419</v>
      </c>
      <c r="O16" s="4" t="s">
        <v>18</v>
      </c>
      <c r="Q16">
        <f>AVERAGE(Q15,Q17)</f>
        <v>0.60000000000000009</v>
      </c>
      <c r="R16">
        <v>0.2</v>
      </c>
    </row>
    <row r="17" spans="1:18" x14ac:dyDescent="0.2">
      <c r="C17" s="7">
        <f t="shared" si="2"/>
        <v>11</v>
      </c>
      <c r="D17">
        <v>138.23007675795088</v>
      </c>
      <c r="E17">
        <v>215.98449493429828</v>
      </c>
      <c r="F17">
        <v>311.01767270538954</v>
      </c>
      <c r="G17">
        <v>423.32961007122458</v>
      </c>
      <c r="H17">
        <v>552.92030703180353</v>
      </c>
      <c r="I17">
        <v>699.78976358712634</v>
      </c>
      <c r="J17">
        <v>863.93797973719313</v>
      </c>
      <c r="K17" s="1">
        <v>1045.3649554820036</v>
      </c>
      <c r="L17">
        <v>1244.0706908215582</v>
      </c>
      <c r="O17" s="4" t="s">
        <v>19</v>
      </c>
      <c r="Q17" s="3">
        <v>0.8</v>
      </c>
      <c r="R17">
        <v>0.4</v>
      </c>
    </row>
    <row r="18" spans="1:18" x14ac:dyDescent="0.2">
      <c r="C18" s="7">
        <f t="shared" si="2"/>
        <v>11.5</v>
      </c>
      <c r="D18">
        <v>144.51326206513048</v>
      </c>
      <c r="E18">
        <v>225.8019719767664</v>
      </c>
      <c r="F18">
        <v>325.15483964654356</v>
      </c>
      <c r="G18">
        <v>442.5718650744621</v>
      </c>
      <c r="H18">
        <v>578.0530482605219</v>
      </c>
      <c r="I18">
        <v>731.59838920472305</v>
      </c>
      <c r="J18">
        <v>903.20788790706558</v>
      </c>
      <c r="K18">
        <v>1092.8815443675492</v>
      </c>
      <c r="L18">
        <v>1300.6193585861743</v>
      </c>
      <c r="O18" s="4" t="s">
        <v>20</v>
      </c>
      <c r="Q18">
        <f>AVERAGE(Q17,Q19)</f>
        <v>1.2000000000000002</v>
      </c>
      <c r="R18">
        <v>0.2</v>
      </c>
    </row>
    <row r="19" spans="1:18" x14ac:dyDescent="0.2">
      <c r="C19" s="7">
        <f t="shared" si="2"/>
        <v>12</v>
      </c>
      <c r="D19">
        <v>150.79644737231007</v>
      </c>
      <c r="E19">
        <v>235.61944901923448</v>
      </c>
      <c r="F19">
        <v>339.29200658769764</v>
      </c>
      <c r="G19">
        <v>461.81412007769956</v>
      </c>
      <c r="H19">
        <v>603.18578948924028</v>
      </c>
      <c r="I19">
        <v>763.40701482231975</v>
      </c>
      <c r="J19" s="1">
        <v>942.47779607693792</v>
      </c>
      <c r="K19">
        <v>1140.3981332530948</v>
      </c>
      <c r="L19">
        <v>1357.1680263507906</v>
      </c>
      <c r="O19" s="4" t="s">
        <v>21</v>
      </c>
      <c r="Q19">
        <f>Q17*2</f>
        <v>1.6</v>
      </c>
      <c r="R19">
        <v>0.1</v>
      </c>
    </row>
    <row r="20" spans="1:18" x14ac:dyDescent="0.2">
      <c r="C20" s="7" t="s">
        <v>1</v>
      </c>
    </row>
    <row r="22" spans="1:18" x14ac:dyDescent="0.2">
      <c r="A22" s="2" t="s">
        <v>55</v>
      </c>
    </row>
    <row r="23" spans="1:18" x14ac:dyDescent="0.2">
      <c r="B23" s="2"/>
    </row>
    <row r="24" spans="1:18" x14ac:dyDescent="0.2">
      <c r="A24" s="2" t="s">
        <v>4</v>
      </c>
      <c r="B24" s="2" t="s">
        <v>46</v>
      </c>
      <c r="C24" t="s">
        <v>23</v>
      </c>
    </row>
    <row r="25" spans="1:18" x14ac:dyDescent="0.2">
      <c r="C25" t="s">
        <v>24</v>
      </c>
    </row>
    <row r="26" spans="1:18" x14ac:dyDescent="0.2">
      <c r="B26" s="2"/>
      <c r="C26" t="s">
        <v>69</v>
      </c>
    </row>
    <row r="28" spans="1:18" x14ac:dyDescent="0.2">
      <c r="A28" s="2" t="s">
        <v>5</v>
      </c>
      <c r="B28" s="2" t="s">
        <v>47</v>
      </c>
      <c r="C28" t="s">
        <v>25</v>
      </c>
    </row>
    <row r="29" spans="1:18" x14ac:dyDescent="0.2">
      <c r="B29" s="2"/>
      <c r="C29" t="s">
        <v>26</v>
      </c>
    </row>
    <row r="31" spans="1:18" x14ac:dyDescent="0.2">
      <c r="A31" s="2" t="s">
        <v>6</v>
      </c>
      <c r="B31" s="2" t="s">
        <v>48</v>
      </c>
      <c r="C31" t="s">
        <v>27</v>
      </c>
    </row>
    <row r="32" spans="1:18" x14ac:dyDescent="0.2">
      <c r="B32" s="2"/>
      <c r="C32" t="s">
        <v>28</v>
      </c>
    </row>
    <row r="33" spans="1:3" x14ac:dyDescent="0.2">
      <c r="B33" s="2"/>
      <c r="C33" t="s">
        <v>29</v>
      </c>
    </row>
    <row r="34" spans="1:3" x14ac:dyDescent="0.2">
      <c r="B34" s="2"/>
      <c r="C34" t="s">
        <v>30</v>
      </c>
    </row>
    <row r="36" spans="1:3" x14ac:dyDescent="0.2">
      <c r="A36" s="2" t="s">
        <v>53</v>
      </c>
      <c r="B36" s="2" t="s">
        <v>49</v>
      </c>
      <c r="C36" t="s">
        <v>31</v>
      </c>
    </row>
    <row r="37" spans="1:3" x14ac:dyDescent="0.2">
      <c r="B37" s="2"/>
      <c r="C37" t="s">
        <v>32</v>
      </c>
    </row>
    <row r="38" spans="1:3" x14ac:dyDescent="0.2">
      <c r="B38" s="2"/>
      <c r="C38" t="s">
        <v>36</v>
      </c>
    </row>
    <row r="39" spans="1:3" x14ac:dyDescent="0.2">
      <c r="B39" s="2"/>
      <c r="C39" t="s">
        <v>37</v>
      </c>
    </row>
    <row r="41" spans="1:3" x14ac:dyDescent="0.2">
      <c r="A41" s="2" t="s">
        <v>6</v>
      </c>
      <c r="B41" s="2" t="s">
        <v>50</v>
      </c>
      <c r="C41" t="s">
        <v>38</v>
      </c>
    </row>
    <row r="42" spans="1:3" x14ac:dyDescent="0.2">
      <c r="B42" s="2"/>
      <c r="C42" t="s">
        <v>39</v>
      </c>
    </row>
    <row r="44" spans="1:3" x14ac:dyDescent="0.2">
      <c r="A44" s="2" t="s">
        <v>54</v>
      </c>
      <c r="B44" s="2" t="s">
        <v>51</v>
      </c>
      <c r="C44" t="s">
        <v>40</v>
      </c>
    </row>
    <row r="45" spans="1:3" x14ac:dyDescent="0.2">
      <c r="B45" s="2"/>
      <c r="C45" t="s">
        <v>41</v>
      </c>
    </row>
    <row r="46" spans="1:3" x14ac:dyDescent="0.2">
      <c r="B46" s="2"/>
      <c r="C46" t="s">
        <v>42</v>
      </c>
    </row>
    <row r="47" spans="1:3" x14ac:dyDescent="0.2">
      <c r="B47" s="2"/>
      <c r="C47" t="s">
        <v>43</v>
      </c>
    </row>
    <row r="48" spans="1:3" x14ac:dyDescent="0.2">
      <c r="B48" s="2"/>
      <c r="C48" t="s">
        <v>44</v>
      </c>
    </row>
    <row r="50" spans="1:3" x14ac:dyDescent="0.2">
      <c r="A50" s="2" t="s">
        <v>7</v>
      </c>
      <c r="B50" s="2" t="s">
        <v>52</v>
      </c>
      <c r="C50" t="s">
        <v>45</v>
      </c>
    </row>
  </sheetData>
  <scenarios current="2" show="1" sqref="Q12">
    <scenario name="High Metal Price" locked="1" count="1" user="Mr Prashan Karunaratne" comment="Created by Mr Prashan Karunaratne on 21/09/2017">
      <inputCells r="Q10" val="1"/>
    </scenario>
    <scenario name="Low Metal Price" locked="1" count="1" user="Mr Prashan Karunaratne" comment="Created by Mr Prashan Karunaratne on 21/09/2017">
      <inputCells r="Q10" val="0.6"/>
    </scenario>
    <scenario name="rod_cans" count="2" user="Microsoft Office User" comment="Created by Microsoft Office User on 2/14/2018">
      <inputCells r="C1" val="0.019300961437031"/>
      <inputCells r="C2" val="3092.23246012306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Scenario Summary</vt:lpstr>
      <vt:lpstr>Challenge Level 1</vt:lpstr>
      <vt:lpstr>Current_Price</vt:lpstr>
      <vt:lpstr>Metal_Cost_per_can</vt:lpstr>
      <vt:lpstr>Metal_price</vt:lpstr>
      <vt:lpstr>Total_Metal_cost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Matthew Kyng</cp:lastModifiedBy>
  <dcterms:created xsi:type="dcterms:W3CDTF">2017-09-21T05:23:43Z</dcterms:created>
  <dcterms:modified xsi:type="dcterms:W3CDTF">2018-09-24T05:20:31Z</dcterms:modified>
</cp:coreProperties>
</file>