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11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6" i="1" l="1"/>
  <c r="H29" i="1"/>
  <c r="F27" i="1"/>
  <c r="F26" i="1"/>
  <c r="D26" i="1"/>
  <c r="C26" i="1"/>
  <c r="B26" i="1"/>
  <c r="B24" i="1"/>
  <c r="B25" i="1"/>
  <c r="D20" i="1" l="1"/>
  <c r="C20" i="1"/>
</calcChain>
</file>

<file path=xl/sharedStrings.xml><?xml version="1.0" encoding="utf-8"?>
<sst xmlns="http://schemas.openxmlformats.org/spreadsheetml/2006/main" count="79" uniqueCount="40">
  <si>
    <t>Sun</t>
  </si>
  <si>
    <t>Mon</t>
  </si>
  <si>
    <t>Tue</t>
  </si>
  <si>
    <t>Wed</t>
  </si>
  <si>
    <t>Thu</t>
  </si>
  <si>
    <t>Fri</t>
  </si>
  <si>
    <t>Sat</t>
  </si>
  <si>
    <t>Melbourne</t>
  </si>
  <si>
    <t>Sydney</t>
  </si>
  <si>
    <t>Ferry</t>
  </si>
  <si>
    <t>Cradle</t>
  </si>
  <si>
    <t>HK</t>
  </si>
  <si>
    <t>Citi</t>
  </si>
  <si>
    <t>15-days</t>
  </si>
  <si>
    <t>Insur/Px</t>
  </si>
  <si>
    <t>Zurich</t>
  </si>
  <si>
    <t>Bluecross</t>
  </si>
  <si>
    <t>No breakfast</t>
  </si>
  <si>
    <t>Hotel Windsor</t>
  </si>
  <si>
    <t>Cradle Mountain Highlanders Cottages</t>
  </si>
  <si>
    <t>QT Sydney</t>
  </si>
  <si>
    <t>HOBART INTL</t>
  </si>
  <si>
    <t>KINGSFORD SMITH INTL</t>
  </si>
  <si>
    <t>Devonport</t>
  </si>
  <si>
    <t>Hyundai i20</t>
  </si>
  <si>
    <t>4days</t>
  </si>
  <si>
    <t>Swansea Cottages &amp; Motel Suites</t>
  </si>
  <si>
    <t>Coles Bay</t>
  </si>
  <si>
    <t>Breakfast</t>
  </si>
  <si>
    <t>Hobart</t>
  </si>
  <si>
    <t>Fountainside Hotel</t>
  </si>
  <si>
    <t>Car</t>
  </si>
  <si>
    <t>https://www.skybus.com.au/hobart-express/timetable</t>
  </si>
  <si>
    <t>On Ferry</t>
  </si>
  <si>
    <t>Cycling</t>
  </si>
  <si>
    <t>Richmond Bridge, Oysters: Barilla bay and Mures</t>
  </si>
  <si>
    <t>40m: TULLAMARINE, MELBOURNE</t>
  </si>
  <si>
    <t>24m: Station Pier, Port Melbourne VIC 3207</t>
  </si>
  <si>
    <t>Freycinet National Park, Wineglass Bay, Melshel Oysters</t>
  </si>
  <si>
    <t>1 Day Great Ocean Road &amp; 12 Apostles Tour: https://greatoceanroadmelbournetours.com.au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</si>
</sst>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u/>
      <sz val="11"/>
      <color theme="1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0" fontId="0" fillId="0" borderId="0" xfId="0" applyNumberFormat="1"/>
    <xf numFmtId="43" fontId="0" fillId="0" borderId="0" xfId="1" applyFont="1"/>
    <xf numFmtId="0" fontId="2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kybus.com.au/hobart-express/time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G14" sqref="G14"/>
    </sheetView>
  </sheetViews>
  <sheetFormatPr defaultRowHeight="15"/>
  <cols>
    <col min="6" max="6" width="10.85546875" bestFit="1" customWidth="1"/>
    <col min="7" max="7" width="13.85546875" bestFit="1" customWidth="1"/>
    <col min="8" max="8" width="12.28515625" bestFit="1" customWidth="1"/>
    <col min="9" max="9" width="10.5703125" style="2" hidden="1" customWidth="1"/>
    <col min="10" max="10" width="12.5703125" bestFit="1" customWidth="1"/>
  </cols>
  <sheetData>
    <row r="1" spans="1:12">
      <c r="A1">
        <v>16</v>
      </c>
      <c r="B1" t="s">
        <v>0</v>
      </c>
      <c r="C1" s="1">
        <v>3.472222222222222E-3</v>
      </c>
      <c r="D1" s="1">
        <v>0.51041666666666663</v>
      </c>
      <c r="E1" s="1"/>
      <c r="F1" t="s">
        <v>7</v>
      </c>
      <c r="G1" t="s">
        <v>18</v>
      </c>
      <c r="H1" t="s">
        <v>17</v>
      </c>
      <c r="I1" s="2">
        <v>3355.41</v>
      </c>
      <c r="J1" t="s">
        <v>36</v>
      </c>
    </row>
    <row r="2" spans="1:12">
      <c r="A2">
        <v>17</v>
      </c>
      <c r="B2" t="s">
        <v>1</v>
      </c>
      <c r="F2" t="s">
        <v>7</v>
      </c>
      <c r="G2" t="s">
        <v>18</v>
      </c>
      <c r="H2" t="s">
        <v>17</v>
      </c>
    </row>
    <row r="3" spans="1:12">
      <c r="A3">
        <v>18</v>
      </c>
      <c r="B3" t="s">
        <v>2</v>
      </c>
      <c r="F3" t="s">
        <v>7</v>
      </c>
      <c r="G3" t="s">
        <v>18</v>
      </c>
      <c r="H3" t="s">
        <v>17</v>
      </c>
      <c r="J3" t="s">
        <v>39</v>
      </c>
    </row>
    <row r="4" spans="1:12">
      <c r="A4">
        <v>19</v>
      </c>
      <c r="B4" t="s">
        <v>3</v>
      </c>
      <c r="F4" t="s">
        <v>7</v>
      </c>
      <c r="G4" t="s">
        <v>18</v>
      </c>
      <c r="H4" t="s">
        <v>17</v>
      </c>
      <c r="J4" t="s">
        <v>34</v>
      </c>
    </row>
    <row r="5" spans="1:12">
      <c r="A5">
        <v>20</v>
      </c>
      <c r="B5" t="s">
        <v>4</v>
      </c>
      <c r="D5" s="1">
        <v>0.875</v>
      </c>
      <c r="E5" t="s">
        <v>9</v>
      </c>
      <c r="F5" t="s">
        <v>7</v>
      </c>
      <c r="G5" t="s">
        <v>33</v>
      </c>
      <c r="H5" t="s">
        <v>17</v>
      </c>
      <c r="I5" s="2">
        <v>3998</v>
      </c>
      <c r="J5" t="s">
        <v>37</v>
      </c>
    </row>
    <row r="6" spans="1:12">
      <c r="A6">
        <v>21</v>
      </c>
      <c r="B6" t="s">
        <v>5</v>
      </c>
      <c r="C6" s="1">
        <v>0.27083333333333331</v>
      </c>
      <c r="E6" t="s">
        <v>31</v>
      </c>
      <c r="F6" t="s">
        <v>10</v>
      </c>
      <c r="G6" t="s">
        <v>19</v>
      </c>
      <c r="H6" t="s">
        <v>28</v>
      </c>
      <c r="I6" s="2">
        <v>2738.94</v>
      </c>
      <c r="J6" t="s">
        <v>23</v>
      </c>
    </row>
    <row r="7" spans="1:12">
      <c r="A7">
        <v>22</v>
      </c>
      <c r="B7" t="s">
        <v>6</v>
      </c>
      <c r="E7" t="s">
        <v>31</v>
      </c>
      <c r="F7" t="s">
        <v>10</v>
      </c>
      <c r="G7" t="s">
        <v>19</v>
      </c>
    </row>
    <row r="8" spans="1:12">
      <c r="A8">
        <v>23</v>
      </c>
      <c r="B8" t="s">
        <v>0</v>
      </c>
      <c r="E8" t="s">
        <v>31</v>
      </c>
      <c r="F8" t="s">
        <v>27</v>
      </c>
      <c r="G8" t="s">
        <v>26</v>
      </c>
      <c r="I8" s="2">
        <v>976.22</v>
      </c>
      <c r="J8" t="s">
        <v>38</v>
      </c>
    </row>
    <row r="9" spans="1:12">
      <c r="A9">
        <v>24</v>
      </c>
      <c r="B9" t="s">
        <v>1</v>
      </c>
      <c r="E9" t="s">
        <v>31</v>
      </c>
      <c r="F9" t="s">
        <v>29</v>
      </c>
      <c r="G9" t="s">
        <v>30</v>
      </c>
      <c r="H9" t="s">
        <v>17</v>
      </c>
      <c r="I9" s="2">
        <v>761.98</v>
      </c>
      <c r="J9" t="s">
        <v>35</v>
      </c>
    </row>
    <row r="10" spans="1:12">
      <c r="A10">
        <v>25</v>
      </c>
      <c r="B10" t="s">
        <v>2</v>
      </c>
      <c r="C10" s="1">
        <v>0.52430555555555558</v>
      </c>
      <c r="D10">
        <v>1430</v>
      </c>
      <c r="F10" t="s">
        <v>8</v>
      </c>
      <c r="G10" t="s">
        <v>20</v>
      </c>
      <c r="H10" t="s">
        <v>17</v>
      </c>
      <c r="I10" s="2">
        <v>4952.88</v>
      </c>
      <c r="J10" t="s">
        <v>21</v>
      </c>
      <c r="K10" t="s">
        <v>22</v>
      </c>
      <c r="L10" s="3" t="s">
        <v>32</v>
      </c>
    </row>
    <row r="11" spans="1:12">
      <c r="A11">
        <v>26</v>
      </c>
      <c r="B11" t="s">
        <v>3</v>
      </c>
      <c r="F11" t="s">
        <v>8</v>
      </c>
      <c r="G11" t="s">
        <v>20</v>
      </c>
      <c r="H11" t="s">
        <v>17</v>
      </c>
    </row>
    <row r="12" spans="1:12">
      <c r="A12">
        <v>27</v>
      </c>
      <c r="B12" t="s">
        <v>4</v>
      </c>
      <c r="F12" t="s">
        <v>8</v>
      </c>
      <c r="G12" t="s">
        <v>20</v>
      </c>
      <c r="H12" t="s">
        <v>17</v>
      </c>
    </row>
    <row r="13" spans="1:12">
      <c r="A13">
        <v>28</v>
      </c>
      <c r="B13" t="s">
        <v>5</v>
      </c>
      <c r="F13" t="s">
        <v>8</v>
      </c>
      <c r="G13" t="s">
        <v>20</v>
      </c>
      <c r="H13" t="s">
        <v>17</v>
      </c>
    </row>
    <row r="14" spans="1:12">
      <c r="A14">
        <v>29</v>
      </c>
      <c r="B14" t="s">
        <v>6</v>
      </c>
      <c r="D14" s="1">
        <v>0.93055555555555547</v>
      </c>
      <c r="E14" s="1"/>
      <c r="F14" t="s">
        <v>8</v>
      </c>
      <c r="G14" t="s">
        <v>20</v>
      </c>
      <c r="J14" t="s">
        <v>22</v>
      </c>
    </row>
    <row r="15" spans="1:12">
      <c r="A15">
        <v>30</v>
      </c>
      <c r="B15" t="s">
        <v>0</v>
      </c>
      <c r="C15" s="1">
        <v>0.20833333333333334</v>
      </c>
      <c r="F15" t="s">
        <v>11</v>
      </c>
    </row>
    <row r="16" spans="1:12">
      <c r="I16" s="2">
        <f>SUM(I1:I15)</f>
        <v>16783.43</v>
      </c>
    </row>
    <row r="18" spans="1:8">
      <c r="G18" t="s">
        <v>25</v>
      </c>
    </row>
    <row r="19" spans="1:8">
      <c r="A19" t="s">
        <v>14</v>
      </c>
      <c r="B19" t="s">
        <v>12</v>
      </c>
      <c r="C19" t="s">
        <v>15</v>
      </c>
      <c r="D19" t="s">
        <v>16</v>
      </c>
      <c r="G19" t="s">
        <v>24</v>
      </c>
      <c r="H19">
        <v>4318</v>
      </c>
    </row>
    <row r="20" spans="1:8">
      <c r="A20" t="s">
        <v>13</v>
      </c>
      <c r="B20">
        <v>264.10000000000002</v>
      </c>
      <c r="C20">
        <f>345*0.65</f>
        <v>224.25</v>
      </c>
      <c r="D20">
        <f>335*0.65</f>
        <v>217.75</v>
      </c>
    </row>
    <row r="24" spans="1:8">
      <c r="B24">
        <f>5249.8</f>
        <v>5249.8</v>
      </c>
    </row>
    <row r="25" spans="1:8">
      <c r="B25">
        <f>5228.73</f>
        <v>5228.7299999999996</v>
      </c>
      <c r="C25" t="s">
        <v>20</v>
      </c>
    </row>
    <row r="26" spans="1:8">
      <c r="B26">
        <f>5809.7*0.85</f>
        <v>4938.2449999999999</v>
      </c>
      <c r="C26">
        <f>2021.96</f>
        <v>2021.96</v>
      </c>
      <c r="D26">
        <f>2930.92</f>
        <v>2930.92</v>
      </c>
      <c r="F26">
        <f>C26+D26</f>
        <v>4952.88</v>
      </c>
      <c r="H26">
        <v>4952.88</v>
      </c>
    </row>
    <row r="27" spans="1:8">
      <c r="F27">
        <f>B25-F26</f>
        <v>275.84999999999945</v>
      </c>
      <c r="H27">
        <v>976.22</v>
      </c>
    </row>
    <row r="28" spans="1:8">
      <c r="H28">
        <v>761.98</v>
      </c>
    </row>
    <row r="29" spans="1:8">
      <c r="H29">
        <f>SUM(H26:H28)</f>
        <v>6691.08</v>
      </c>
    </row>
  </sheetData>
  <hyperlinks>
    <hyperlink ref="L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Wai Keung</dc:creator>
  <cp:lastModifiedBy>kenl</cp:lastModifiedBy>
  <dcterms:created xsi:type="dcterms:W3CDTF">2018-10-17T00:20:35Z</dcterms:created>
  <dcterms:modified xsi:type="dcterms:W3CDTF">2018-10-31T01:14:26Z</dcterms:modified>
</cp:coreProperties>
</file>