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970" windowHeight="7920"/>
  </bookViews>
  <sheets>
    <sheet name="timeDeposit" sheetId="1" r:id="rId1"/>
    <sheet name="othe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0" i="1" l="1"/>
  <c r="G29" i="1"/>
  <c r="G28" i="1"/>
  <c r="G12" i="1"/>
  <c r="C23" i="1"/>
  <c r="C24" i="1"/>
  <c r="C22" i="1"/>
  <c r="G31" i="1" l="1"/>
  <c r="D9" i="2"/>
  <c r="E7" i="2"/>
  <c r="E4" i="2"/>
  <c r="G22" i="1"/>
  <c r="G2" i="1" l="1"/>
  <c r="G5" i="1"/>
  <c r="G6" i="1"/>
  <c r="G4" i="1"/>
  <c r="G8" i="1" s="1"/>
  <c r="G3" i="1"/>
  <c r="G7" i="1"/>
  <c r="G23" i="1"/>
  <c r="G24" i="1"/>
  <c r="C17" i="1"/>
  <c r="G17" i="1" s="1"/>
  <c r="C16" i="1"/>
  <c r="G16" i="1" s="1"/>
  <c r="G18" i="1" l="1"/>
  <c r="G25" i="1"/>
  <c r="C25" i="1"/>
  <c r="G13" i="1"/>
  <c r="E18" i="1"/>
  <c r="C18" i="1" s="1"/>
  <c r="C8" i="1"/>
  <c r="G19" i="1" l="1"/>
  <c r="G33" i="1" s="1"/>
</calcChain>
</file>

<file path=xl/sharedStrings.xml><?xml version="1.0" encoding="utf-8"?>
<sst xmlns="http://schemas.openxmlformats.org/spreadsheetml/2006/main" count="29" uniqueCount="18">
  <si>
    <t>HKD</t>
  </si>
  <si>
    <t>USD</t>
  </si>
  <si>
    <t>* No uplift</t>
  </si>
  <si>
    <t>sum</t>
  </si>
  <si>
    <t>CNY</t>
  </si>
  <si>
    <t>chanel</t>
  </si>
  <si>
    <t>EUR</t>
  </si>
  <si>
    <t>Rate</t>
  </si>
  <si>
    <t>tax return</t>
  </si>
  <si>
    <t>Return rate</t>
  </si>
  <si>
    <t>20</t>
  </si>
  <si>
    <t>VP Fund Divident</t>
  </si>
  <si>
    <t>JP Fund Divident</t>
  </si>
  <si>
    <t>Grand</t>
  </si>
  <si>
    <t>HKD sub</t>
  </si>
  <si>
    <t xml:space="preserve">Monthly </t>
  </si>
  <si>
    <t>Insurance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</si>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</sst>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d/m/yyyy;@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2" fillId="0" borderId="0" xfId="0" applyFont="1"/>
    <xf numFmtId="43" fontId="0" fillId="0" borderId="0" xfId="0" applyNumberFormat="1"/>
    <xf numFmtId="164" fontId="2" fillId="0" borderId="0" xfId="1" applyNumberFormat="1" applyFont="1"/>
    <xf numFmtId="43" fontId="0" fillId="0" borderId="0" xfId="1" applyFont="1"/>
    <xf numFmtId="43" fontId="2" fillId="0" borderId="0" xfId="1" applyFont="1"/>
    <xf numFmtId="165" fontId="0" fillId="0" borderId="0" xfId="0" applyNumberFormat="1"/>
    <xf numFmtId="165" fontId="2" fillId="0" borderId="0" xfId="0" applyNumberFormat="1" applyFont="1"/>
    <xf numFmtId="166" fontId="0" fillId="0" borderId="0" xfId="1" applyNumberFormat="1" applyFon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6" fontId="0" fillId="0" borderId="0" xfId="1" applyNumberFormat="1" applyFont="1"/>
    <xf numFmtId="10" fontId="0" fillId="0" borderId="0" xfId="2" applyNumberFormat="1" applyFont="1"/>
    <xf numFmtId="165" fontId="0" fillId="0" borderId="0" xfId="0" quotePrefix="1" applyNumberFormat="1"/>
    <xf numFmtId="0" fontId="3" fillId="0" borderId="0" xfId="0" applyFont="1"/>
    <xf numFmtId="43" fontId="3" fillId="0" borderId="0" xfId="1" applyFont="1"/>
    <xf numFmtId="43" fontId="0" fillId="0" borderId="0" xfId="1" applyNumberFormat="1" applyFont="1"/>
    <xf numFmtId="43" fontId="4" fillId="0" borderId="0" xfId="1" applyFont="1"/>
    <xf numFmtId="43" fontId="2" fillId="0" borderId="1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17" sqref="G17"/>
    </sheetView>
  </sheetViews>
  <sheetFormatPr defaultRowHeight="15" x14ac:dyDescent="0.25"/>
  <cols>
    <col min="1" max="1" width="11.28515625" style="7" customWidth="1"/>
    <col min="2" max="2" width="10.7109375" style="7" bestFit="1" customWidth="1"/>
    <col min="3" max="3" width="11.5703125" style="1" bestFit="1" customWidth="1"/>
    <col min="4" max="4" width="10.28515625" bestFit="1" customWidth="1"/>
    <col min="5" max="5" width="10.5703125" bestFit="1" customWidth="1"/>
    <col min="7" max="7" width="11" style="5" customWidth="1"/>
    <col min="8" max="8" width="9.5703125" bestFit="1" customWidth="1"/>
  </cols>
  <sheetData>
    <row r="1" spans="1:8" x14ac:dyDescent="0.25">
      <c r="C1" s="1" t="s">
        <v>0</v>
      </c>
    </row>
    <row r="2" spans="1:8" x14ac:dyDescent="0.25">
      <c r="A2" s="7">
        <v>43347</v>
      </c>
      <c r="B2" s="7">
        <v>43712</v>
      </c>
      <c r="C2" s="1">
        <v>20</v>
      </c>
      <c r="D2">
        <v>2.2999999999999998</v>
      </c>
      <c r="E2" s="2" t="s">
        <v>2</v>
      </c>
      <c r="G2" s="5">
        <f t="shared" ref="G2:G6" si="0">C2*D2*10000/100/12</f>
        <v>383.33333333333331</v>
      </c>
    </row>
    <row r="3" spans="1:8" x14ac:dyDescent="0.25">
      <c r="A3" s="7">
        <v>43258</v>
      </c>
      <c r="B3" s="7">
        <v>43623</v>
      </c>
      <c r="C3" s="1">
        <v>50</v>
      </c>
      <c r="D3">
        <v>2.25</v>
      </c>
      <c r="E3" s="2" t="s">
        <v>2</v>
      </c>
      <c r="G3" s="5">
        <f>C3*D3*10000/100/12</f>
        <v>937.5</v>
      </c>
    </row>
    <row r="4" spans="1:8" x14ac:dyDescent="0.25">
      <c r="A4" s="7">
        <v>43294</v>
      </c>
      <c r="B4" s="7">
        <v>43661</v>
      </c>
      <c r="C4" s="1">
        <v>180</v>
      </c>
      <c r="D4">
        <v>2.35</v>
      </c>
      <c r="E4" s="2" t="s">
        <v>2</v>
      </c>
      <c r="G4" s="5">
        <f>C4*D4*10000/100/12</f>
        <v>3525</v>
      </c>
    </row>
    <row r="5" spans="1:8" x14ac:dyDescent="0.25">
      <c r="A5" s="7">
        <v>43278</v>
      </c>
      <c r="B5" s="7">
        <v>43643</v>
      </c>
      <c r="C5" s="1">
        <v>100</v>
      </c>
      <c r="D5">
        <v>2.4500000000000002</v>
      </c>
      <c r="E5" s="2" t="s">
        <v>2</v>
      </c>
      <c r="G5" s="5">
        <f t="shared" si="0"/>
        <v>2041.666666666667</v>
      </c>
    </row>
    <row r="6" spans="1:8" x14ac:dyDescent="0.25">
      <c r="A6" s="7">
        <v>43279</v>
      </c>
      <c r="B6" s="7">
        <v>43644</v>
      </c>
      <c r="C6" s="1">
        <v>60</v>
      </c>
      <c r="D6">
        <v>2.4500000000000002</v>
      </c>
      <c r="E6" s="2" t="s">
        <v>2</v>
      </c>
      <c r="G6" s="5">
        <f t="shared" si="0"/>
        <v>1225</v>
      </c>
    </row>
    <row r="7" spans="1:8" x14ac:dyDescent="0.25">
      <c r="A7" s="7">
        <v>43340</v>
      </c>
      <c r="B7" s="7">
        <v>43705</v>
      </c>
      <c r="C7" s="1">
        <v>30</v>
      </c>
      <c r="D7">
        <v>2.2999999999999998</v>
      </c>
      <c r="E7" s="2" t="s">
        <v>2</v>
      </c>
      <c r="G7" s="5">
        <f>C7*D7*10000/100/12</f>
        <v>575</v>
      </c>
    </row>
    <row r="8" spans="1:8" x14ac:dyDescent="0.25">
      <c r="B8" s="8" t="s">
        <v>3</v>
      </c>
      <c r="C8" s="4">
        <f>SUM(C2:C6)</f>
        <v>410</v>
      </c>
      <c r="D8" s="2"/>
      <c r="G8" s="6">
        <f>SUM(G2:G7)</f>
        <v>8687.5</v>
      </c>
    </row>
    <row r="9" spans="1:8" x14ac:dyDescent="0.25">
      <c r="B9" s="8"/>
      <c r="C9" s="4"/>
      <c r="D9" s="2"/>
      <c r="G9" s="6"/>
    </row>
    <row r="10" spans="1:8" x14ac:dyDescent="0.25">
      <c r="A10" s="13" t="s">
        <v>17</v>
      </c>
      <c r="B10" s="7" t="s">
        <v>11</v>
      </c>
      <c r="G10" s="5">
        <v>996.98</v>
      </c>
    </row>
    <row r="11" spans="1:8" x14ac:dyDescent="0.25">
      <c r="A11" s="13" t="s">
        <v>10</v>
      </c>
      <c r="B11" s="7" t="s">
        <v>12</v>
      </c>
      <c r="G11" s="5">
        <v>885.76</v>
      </c>
    </row>
    <row r="12" spans="1:8" x14ac:dyDescent="0.25">
      <c r="F12" s="2" t="s">
        <v>3</v>
      </c>
      <c r="G12" s="6">
        <f>SUM(G10:G11)</f>
        <v>1882.74</v>
      </c>
    </row>
    <row r="13" spans="1:8" ht="17.25" x14ac:dyDescent="0.4">
      <c r="F13" s="2" t="s">
        <v>14</v>
      </c>
      <c r="G13" s="17">
        <f>G8+G12</f>
        <v>10570.24</v>
      </c>
    </row>
    <row r="14" spans="1:8" x14ac:dyDescent="0.25">
      <c r="G14" s="6"/>
    </row>
    <row r="15" spans="1:8" x14ac:dyDescent="0.25">
      <c r="E15" s="1" t="s">
        <v>1</v>
      </c>
    </row>
    <row r="16" spans="1:8" x14ac:dyDescent="0.25">
      <c r="A16" s="7">
        <v>43382</v>
      </c>
      <c r="B16" s="7">
        <v>43747</v>
      </c>
      <c r="C16" s="1">
        <f>E16*7.83</f>
        <v>164.43</v>
      </c>
      <c r="D16">
        <v>2.9</v>
      </c>
      <c r="E16" s="1">
        <v>21</v>
      </c>
      <c r="G16" s="5">
        <f t="shared" ref="G16:G17" si="1">C16*D16*10000/100/12</f>
        <v>3973.7249999999999</v>
      </c>
      <c r="H16" s="3"/>
    </row>
    <row r="17" spans="1:8" x14ac:dyDescent="0.25">
      <c r="A17" s="7">
        <v>43343</v>
      </c>
      <c r="B17" s="7">
        <v>43711</v>
      </c>
      <c r="C17" s="1">
        <f>E17*7.83</f>
        <v>24.6645</v>
      </c>
      <c r="D17">
        <v>2.75</v>
      </c>
      <c r="E17" s="16">
        <v>3.15</v>
      </c>
      <c r="G17" s="5">
        <f t="shared" si="1"/>
        <v>565.22812499999998</v>
      </c>
      <c r="H17" s="3"/>
    </row>
    <row r="18" spans="1:8" x14ac:dyDescent="0.25">
      <c r="B18" s="8" t="s">
        <v>3</v>
      </c>
      <c r="C18" s="4">
        <f>E18*7.83</f>
        <v>189.09449999999998</v>
      </c>
      <c r="D18" s="2"/>
      <c r="E18" s="4">
        <f>SUM(E16:E17)</f>
        <v>24.15</v>
      </c>
      <c r="G18" s="6">
        <f>SUM(G16:G17)</f>
        <v>4538.953125</v>
      </c>
      <c r="H18" s="3"/>
    </row>
    <row r="19" spans="1:8" x14ac:dyDescent="0.25">
      <c r="E19" s="1"/>
      <c r="F19" s="2" t="s">
        <v>15</v>
      </c>
      <c r="G19" s="18">
        <f>G13+G18</f>
        <v>15109.193125</v>
      </c>
      <c r="H19" s="3"/>
    </row>
    <row r="20" spans="1:8" x14ac:dyDescent="0.25">
      <c r="E20" s="1"/>
      <c r="H20" s="3"/>
    </row>
    <row r="21" spans="1:8" x14ac:dyDescent="0.25">
      <c r="E21" s="1" t="s">
        <v>4</v>
      </c>
      <c r="H21" s="3"/>
    </row>
    <row r="22" spans="1:8" x14ac:dyDescent="0.25">
      <c r="A22" s="7">
        <v>43277</v>
      </c>
      <c r="B22" s="7">
        <v>43642</v>
      </c>
      <c r="C22" s="11">
        <f>E22*1.131</f>
        <v>14.2506</v>
      </c>
      <c r="D22">
        <v>4.1500000000000004</v>
      </c>
      <c r="E22" s="9">
        <v>12.6</v>
      </c>
      <c r="G22" s="5">
        <f>C22*D22*10000/100/12</f>
        <v>492.83324999999996</v>
      </c>
      <c r="H22" s="3"/>
    </row>
    <row r="23" spans="1:8" x14ac:dyDescent="0.25">
      <c r="A23" s="7">
        <v>43297</v>
      </c>
      <c r="B23" s="7">
        <v>43481</v>
      </c>
      <c r="C23" s="11">
        <f t="shared" ref="C23:C24" si="2">E23*1.131</f>
        <v>17.643599999999999</v>
      </c>
      <c r="D23">
        <v>3.4</v>
      </c>
      <c r="E23" s="9">
        <v>15.6</v>
      </c>
      <c r="G23" s="5">
        <f t="shared" ref="G23:G24" si="3">C23*D23*10000/100/12</f>
        <v>499.90200000000004</v>
      </c>
      <c r="H23" s="3"/>
    </row>
    <row r="24" spans="1:8" x14ac:dyDescent="0.25">
      <c r="A24" s="7">
        <v>43097</v>
      </c>
      <c r="B24" s="7">
        <v>43462</v>
      </c>
      <c r="C24" s="11">
        <f t="shared" si="2"/>
        <v>28.274999999999999</v>
      </c>
      <c r="D24">
        <v>4.1500000000000004</v>
      </c>
      <c r="E24" s="10">
        <v>25</v>
      </c>
      <c r="G24" s="5">
        <f t="shared" si="3"/>
        <v>977.84375</v>
      </c>
    </row>
    <row r="25" spans="1:8" x14ac:dyDescent="0.25">
      <c r="B25" s="8" t="s">
        <v>3</v>
      </c>
      <c r="C25" s="4">
        <f>SUM(C22:C24)</f>
        <v>60.169199999999996</v>
      </c>
      <c r="G25" s="6">
        <f>SUM(G22:G24)</f>
        <v>1970.579</v>
      </c>
    </row>
    <row r="26" spans="1:8" x14ac:dyDescent="0.25">
      <c r="B26" s="8"/>
      <c r="C26" s="4"/>
      <c r="G26" s="6"/>
    </row>
    <row r="27" spans="1:8" x14ac:dyDescent="0.25">
      <c r="C27" s="8" t="s">
        <v>16</v>
      </c>
    </row>
    <row r="28" spans="1:8" x14ac:dyDescent="0.25">
      <c r="A28" s="7">
        <v>41696</v>
      </c>
      <c r="B28" s="7">
        <v>43500</v>
      </c>
      <c r="C28" s="1">
        <v>100</v>
      </c>
      <c r="D28">
        <v>3.6</v>
      </c>
      <c r="G28" s="5">
        <f>C28*D28*10000/100/12</f>
        <v>3000</v>
      </c>
    </row>
    <row r="29" spans="1:8" x14ac:dyDescent="0.25">
      <c r="A29" s="7">
        <v>41351</v>
      </c>
      <c r="B29" s="7">
        <v>43536</v>
      </c>
      <c r="C29" s="1">
        <v>100</v>
      </c>
      <c r="D29">
        <v>4.17</v>
      </c>
      <c r="G29" s="5">
        <f>C29*D29*10000/100/12</f>
        <v>3475</v>
      </c>
    </row>
    <row r="30" spans="1:8" x14ac:dyDescent="0.25">
      <c r="A30" s="7">
        <v>42989</v>
      </c>
      <c r="B30" s="7">
        <v>46641</v>
      </c>
      <c r="C30" s="1">
        <v>100</v>
      </c>
      <c r="D30">
        <v>4.9000000000000004</v>
      </c>
      <c r="G30" s="5">
        <f>C30*D30*10000/100/12</f>
        <v>4083.3333333333339</v>
      </c>
    </row>
    <row r="31" spans="1:8" x14ac:dyDescent="0.25">
      <c r="F31" s="2" t="s">
        <v>3</v>
      </c>
      <c r="G31" s="6">
        <f>SUM(G28:G30)</f>
        <v>10558.333333333334</v>
      </c>
    </row>
    <row r="33" spans="6:7" x14ac:dyDescent="0.25">
      <c r="F33" s="14" t="s">
        <v>13</v>
      </c>
      <c r="G33" s="15">
        <f>G19+G25+G31</f>
        <v>27638.105458333332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F8" sqref="F8"/>
    </sheetView>
  </sheetViews>
  <sheetFormatPr defaultRowHeight="15" x14ac:dyDescent="0.25"/>
  <sheetData>
    <row r="3" spans="2:5" x14ac:dyDescent="0.25">
      <c r="C3" t="s">
        <v>6</v>
      </c>
      <c r="D3" t="s">
        <v>0</v>
      </c>
      <c r="E3" t="s">
        <v>7</v>
      </c>
    </row>
    <row r="4" spans="2:5" x14ac:dyDescent="0.25">
      <c r="B4" t="s">
        <v>5</v>
      </c>
      <c r="C4">
        <v>4480</v>
      </c>
      <c r="D4">
        <v>40911.9</v>
      </c>
      <c r="E4">
        <f>D4/C4</f>
        <v>9.1321205357142858</v>
      </c>
    </row>
    <row r="6" spans="2:5" x14ac:dyDescent="0.25">
      <c r="C6" t="s">
        <v>1</v>
      </c>
    </row>
    <row r="7" spans="2:5" x14ac:dyDescent="0.25">
      <c r="B7" t="s">
        <v>8</v>
      </c>
      <c r="C7">
        <v>657.74</v>
      </c>
      <c r="D7">
        <v>5177.83</v>
      </c>
      <c r="E7">
        <f>D7/C7</f>
        <v>7.8721531304162733</v>
      </c>
    </row>
    <row r="9" spans="2:5" x14ac:dyDescent="0.25">
      <c r="C9" t="s">
        <v>9</v>
      </c>
      <c r="D9" s="12">
        <f>D7/D4</f>
        <v>0.12656048729098379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timeDeposit</vt:lpstr>
      <vt:lpstr>others</vt:lpstr>
      <vt:lpstr>Sheet3</vt:lpstr>
    </vt:vector>
  </TitlesOfParts>
  <Company>Daiwa Capital Markets Hong Kong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kenl</dc:creator>
  <cp:lastModifiedBy>kenl</cp:lastModifiedBy>
  <dcterms:created xsi:type="dcterms:W3CDTF">2018-06-07T03:16:22Z</dcterms:created>
  <dcterms:modified xsi:type="dcterms:W3CDTF">2018-10-24T04:04:44Z</dcterms:modified>
</cp:coreProperties>
</file>